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firstSheet="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17"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AP23" i="11" l="1"/>
  <c r="AA23" i="11"/>
  <c r="V23" i="11"/>
  <c r="Q23" i="11"/>
  <c r="AU63" i="11"/>
  <c r="AP63" i="11"/>
  <c r="AU88" i="11"/>
  <c r="AP88" i="11"/>
  <c r="AF88"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CO34" i="9"/>
  <c r="C34" i="9"/>
  <c r="U34" i="9" l="1"/>
  <c r="U35" i="9"/>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alcChain>
</file>

<file path=xl/sharedStrings.xml><?xml version="1.0" encoding="utf-8"?>
<sst xmlns="http://schemas.openxmlformats.org/spreadsheetml/2006/main" count="1100" uniqueCount="560">
  <si>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</si>
  <si>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</si>
  <si>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</si>
  <si>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</si>
  <si>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</si>
  <si>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</si>
  <si>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</si>
  <si>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</si>
  <si>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</si>
  <si>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</si>
  <si>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</si>
  <si>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</si>
  <si>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</si>
  <si>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</si>
  <si>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</si>
  <si>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</si>
  <si>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</si>
  <si>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</si>
  <si>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</si>
  <si>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</si>
  <si>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</si>
  <si>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</si>
  <si>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</si>
  <si>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</si>
  <si>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</si>
  <si>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</si>
  <si>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</si>
  <si>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</si>
  <si>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</si>
  <si>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</si>
  <si>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</si>
  <si>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</si>
  <si>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</si>
  <si>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</si>
  <si>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</si>
  <si>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</si>
  <si>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</si>
  <si>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</si>
  <si>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</si>
  <si>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</si>
  <si>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</si>
  <si>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</si>
  <si>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</si>
  <si>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</si>
  <si>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</si>
  <si>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</si>
  <si>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</si>
  <si>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</si>
  <si>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</si>
  <si>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</si>
  <si>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</si>
  <si>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</si>
  <si>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</si>
  <si>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</si>
  <si>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</si>
  <si>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</si>
  <si>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</si>
  <si>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</si>
  <si>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</si>
  <si>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</si>
  <si>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</si>
  <si>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</si>
  <si>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</si>
  <si>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</si>
  <si>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</si>
  <si>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</si>
  <si>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</si>
  <si>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</si>
  <si>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</si>
  <si>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</si>
  <si>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</si>
  <si>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</si>
  <si>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</si>
  <si>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</si>
  <si>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</si>
  <si>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</si>
  <si>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</si>
  <si>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</si>
  <si>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</si>
  <si>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</si>
  <si>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</si>
  <si>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</si>
  <si>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</si>
  <si>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</si>
  <si>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</si>
  <si>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</si>
  <si>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</si>
  <si>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</si>
  <si>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</si>
  <si>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</si>
  <si>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</si>
  <si>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</si>
  <si>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</si>
  <si>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</si>
  <si>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</si>
  <si>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</si>
  <si>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</si>
  <si>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</si>
  <si>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</si>
  <si>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</si>
  <si>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</si>
  <si>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</si>
  <si>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</si>
  <si>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</si>
  <si>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</si>
  <si>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</si>
  <si>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</si>
  <si>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</si>
  <si>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</si>
  <si>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</si>
  <si>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</si>
  <si>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</si>
  <si>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</si>
  <si>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</si>
  <si>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</si>
  <si>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</si>
  <si>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</si>
  <si>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</si>
  <si>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</si>
  <si>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</si>
  <si>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</si>
  <si>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</si>
  <si>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</si>
  <si>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</si>
  <si>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</si>
  <si>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</si>
  <si>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</si>
  <si>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</si>
  <si>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</si>
  <si>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</si>
  <si>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</si>
  <si>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</si>
  <si>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</si>
  <si>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</si>
  <si>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</si>
  <si>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</si>
  <si>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</si>
  <si>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</si>
  <si>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</si>
  <si>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</si>
  <si>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</si>
  <si>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</si>
  <si>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</si>
  <si>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</si>
  <si>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</si>
  <si>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</si>
  <si>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</si>
  <si>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</si>
  <si>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</si>
  <si>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</si>
  <si>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</si>
  <si>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</si>
  <si>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</si>
  <si>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</si>
  <si>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</si>
  <si>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</si>
  <si>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</si>
  <si>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</si>
  <si>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</si>
  <si>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</si>
  <si>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</si>
  <si>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</si>
  <si>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</si>
  <si>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</si>
  <si>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</si>
  <si>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</si>
  <si>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</si>
  <si>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</si>
  <si>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</si>
  <si>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</si>
  <si>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</si>
  <si>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</si>
  <si>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</si>
  <si>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</si>
  <si>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</si>
  <si>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</si>
  <si>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</si>
  <si>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</si>
  <si>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</si>
  <si>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</si>
  <si>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</si>
  <si>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</si>
  <si>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</si>
  <si>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</si>
  <si>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</si>
  <si>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</si>
  <si>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</si>
  <si>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</si>
  <si>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</si>
  <si>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</si>
  <si>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</si>
  <si>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</si>
  <si>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</si>
  <si>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</si>
  <si>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</si>
  <si>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</si>
  <si>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</si>
  <si>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</si>
  <si>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</si>
  <si>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</si>
  <si>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</si>
  <si>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</si>
  <si>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</si>
  <si>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</si>
  <si>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</si>
  <si>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</si>
  <si>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</si>
  <si>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</si>
  <si>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</si>
  <si>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</si>
  <si>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</si>
  <si>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</si>
  <si>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</si>
  <si>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</si>
  <si>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</si>
  <si>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</si>
  <si>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</si>
  <si>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</si>
  <si>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</si>
  <si>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</si>
  <si>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</si>
  <si>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</si>
  <si>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</si>
  <si>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</si>
  <si>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</si>
  <si>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</si>
  <si>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</si>
  <si>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</si>
  <si>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</si>
  <si>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</si>
  <si>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</si>
  <si>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</si>
  <si>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</si>
  <si>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</si>
  <si>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</si>
  <si>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</si>
  <si>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</si>
  <si>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</si>
  <si>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</si>
  <si>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</si>
  <si>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</si>
  <si>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</si>
  <si>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</si>
  <si>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</si>
  <si>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</si>
  <si>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</si>
  <si>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</si>
  <si>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</si>
  <si>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</si>
  <si>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</si>
  <si>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</si>
  <si>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</si>
  <si>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</si>
  <si>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</si>
  <si>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</si>
  <si>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</si>
  <si>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</si>
  <si>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</si>
  <si>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</si>
  <si>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</si>
  <si>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</si>
  <si>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</si>
  <si>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</si>
  <si>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</si>
  <si>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</si>
  <si>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</si>
  <si>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</si>
  <si>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</si>
  <si>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</si>
  <si>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</si>
  <si>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</si>
  <si>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</si>
  <si>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</si>
  <si>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</si>
  <si>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</si>
  <si>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</si>
  <si>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</si>
  <si>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</si>
  <si>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</si>
  <si>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</si>
  <si>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</si>
  <si>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</si>
  <si>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</si>
  <si>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</si>
  <si>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</si>
  <si>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</si>
  <si>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</si>
  <si>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</si>
  <si>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</si>
  <si>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</si>
  <si>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</si>
  <si>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</si>
  <si>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</si>
  <si>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</si>
  <si>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</si>
  <si>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</si>
  <si>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</si>
  <si>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</si>
  <si>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</si>
  <si>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</si>
  <si>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</si>
  <si>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</si>
  <si>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</si>
  <si>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</si>
  <si>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</si>
  <si>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</si>
  <si>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</si>
  <si>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</si>
  <si>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</si>
  <si>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</si>
  <si>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</si>
  <si>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</si>
  <si>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</si>
  <si>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</si>
  <si>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</si>
  <si>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</si>
  <si>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</si>
  <si>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</si>
  <si>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</si>
  <si>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</si>
  <si>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</si>
  <si>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</si>
  <si>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</si>
  <si>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</si>
  <si>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</si>
  <si>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</si>
  <si>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</si>
  <si>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</si>
  <si>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</si>
  <si>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</si>
  <si>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</si>
  <si>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</si>
  <si>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</si>
  <si>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</si>
  <si>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</si>
  <si>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</si>
  <si>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</si>
  <si>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</si>
  <si>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</si>
  <si>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</si>
  <si>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</si>
  <si>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</si>
  <si>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</si>
  <si>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</si>
  <si>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</si>
  <si>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</si>
  <si>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</si>
  <si>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</si>
  <si>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</si>
  <si>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</si>
  <si>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</si>
  <si>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</si>
  <si>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</si>
  <si>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</si>
  <si>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</si>
  <si>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</si>
  <si>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</si>
  <si>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</si>
  <si>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</si>
  <si>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</si>
  <si>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</si>
  <si>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</si>
  <si>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</si>
  <si>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</si>
  <si>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</si>
  <si>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</si>
  <si>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</si>
  <si>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</si>
  <si>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</si>
  <si>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</si>
  <si>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</si>
  <si>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</si>
  <si>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</si>
  <si>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</si>
  <si>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</si>
  <si>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</si>
  <si>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</si>
  <si>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</si>
  <si>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</si>
  <si>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</si>
  <si>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</si>
  <si>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</si>
  <si>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</si>
  <si>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</si>
  <si>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</si>
  <si>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</si>
  <si>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</si>
  <si>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</si>
  <si>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</si>
  <si>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</si>
  <si>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</si>
  <si>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</si>
  <si>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</si>
  <si>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</si>
  <si>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</si>
  <si>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</si>
  <si>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</si>
  <si>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</si>
  <si>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</si>
  <si>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</si>
  <si>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</si>
  <si>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</si>
  <si>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</si>
  <si>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</si>
  <si>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</si>
  <si>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</si>
  <si>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</si>
  <si>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</si>
  <si>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</si>
  <si>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</si>
  <si>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</si>
  <si>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</si>
  <si>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</si>
  <si>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</si>
  <si>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</si>
  <si>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</si>
  <si>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</si>
  <si>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</si>
  <si>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</si>
  <si>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</si>
  <si>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</si>
  <si>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</si>
  <si>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</si>
  <si>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</si>
  <si>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</si>
  <si>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</si>
  <si>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</si>
  <si>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</si>
  <si>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</si>
  <si>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</si>
  <si>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</si>
  <si>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</si>
  <si>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</si>
  <si>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</si>
  <si>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</si>
  <si>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</si>
  <si>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</si>
  <si>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</si>
  <si>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</si>
  <si>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</si>
  <si>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</si>
  <si>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</si>
  <si>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</si>
  <si>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</si>
  <si>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</si>
  <si>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</si>
  <si>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</si>
  <si>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</si>
  <si>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</si>
  <si>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</si>
  <si>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</si>
  <si>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</si>
  <si>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</si>
  <si>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</si>
  <si>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</si>
  <si>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</si>
  <si>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</si>
  <si>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</si>
  <si>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</si>
  <si>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</si>
  <si>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</si>
  <si>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</si>
  <si>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</si>
  <si>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</si>
  <si>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</si>
  <si>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</si>
  <si>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</si>
  <si>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</si>
  <si>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</si>
  <si>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</si>
  <si>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</si>
  <si>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</si>
  <si>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</si>
  <si>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</si>
  <si>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</si>
  <si>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</si>
  <si>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</si>
  <si>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</si>
  <si>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</si>
  <si>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</si>
  <si>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</si>
  <si>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</si>
  <si>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</si>
  <si>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</si>
  <si>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</si>
  <si>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</si>
  <si>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</si>
  <si>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</si>
  <si>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</si>
  <si>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</si>
  <si>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</si>
  <si>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</si>
  <si>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</si>
  <si>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</si>
  <si>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</si>
  <si>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</si>
  <si>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</si>
  <si>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</si>
  <si>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</si>
  <si>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</si>
  <si>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</si>
  <si>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</si>
  <si>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</si>
  <si>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</si>
  <si>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</si>
  <si>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</si>
  <si>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</si>
  <si>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</si>
  <si>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</si>
  <si>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</si>
  <si>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</si>
  <si>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</si>
  <si>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</si>
  <si>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</si>
  <si>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</si>
  <si>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</si>
  <si>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</si>
  <si>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</si>
  <si>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</si>
  <si>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</si>
  <si>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2.29</t>
  </si>
  <si>
    <t>▲ 1.27</t>
  </si>
  <si>
    <t>▲ 0.57</t>
  </si>
  <si>
    <t>国民健康保険特別会計</t>
  </si>
  <si>
    <t>介護保険特別会計（保険事業勘定）</t>
  </si>
  <si>
    <t>一般会計</t>
  </si>
  <si>
    <t>介護保険特別会計（介護サービス事業勘定）</t>
  </si>
  <si>
    <t>水道事業会計</t>
  </si>
  <si>
    <t>後期高齢者医療特別会計</t>
  </si>
  <si>
    <t>下水道事業特別会計</t>
  </si>
  <si>
    <t>漁業集落排水事業特別会計</t>
  </si>
  <si>
    <t>その他会計（赤字）</t>
  </si>
  <si>
    <t>▲ 0.17</t>
  </si>
  <si>
    <t>その他会計（黒字）</t>
  </si>
  <si>
    <t>-</t>
    <phoneticPr fontId="2"/>
  </si>
  <si>
    <t>-</t>
    <phoneticPr fontId="2"/>
  </si>
  <si>
    <t>-</t>
    <phoneticPr fontId="2"/>
  </si>
  <si>
    <t>泉州南消防組合</t>
    <rPh sb="0" eb="2">
      <t>センシュウ</t>
    </rPh>
    <rPh sb="2" eb="3">
      <t>ミナミ</t>
    </rPh>
    <rPh sb="3" eb="5">
      <t>ショウボウ</t>
    </rPh>
    <rPh sb="5" eb="7">
      <t>クミアイ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</si>
  <si>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</si>
  <si>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</si>
  <si>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</si>
  <si>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5"/>
  </si>
  <si>
    <t>-</t>
    <phoneticPr fontId="2"/>
  </si>
  <si>
    <t>-</t>
    <phoneticPr fontId="2"/>
  </si>
  <si>
    <t>標準財政規模比（％）</t>
    <phoneticPr fontId="5"/>
  </si>
  <si>
    <t>※平成29年度中に市町村合併した団体で、合併前の団体ごとの決算に基づく連結実質赤字比率を算出していない団体については、グラフを表記しない。</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</si>
  <si>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</si>
  <si>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</si>
  <si>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</si>
  <si>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年々減少傾向にあるものの、過去に発行した地方債残高により類似団体内平均値を大きく上回っている。有形固定資産減価償却率についても、多くの施設が昭和４０年～５０年代に建築されているため類似団体内平均値を上回っている。今後は岬町公共施設適正化基本方針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</si>
  <si>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</si>
  <si>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</si>
  <si>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</si>
  <si>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</si>
  <si>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</si>
  <si>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</si>
  <si>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</si>
  <si>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過去に発行した地方債残高により類似団体内平均値を大きく上回っているが、年々減少傾向にあり、平成２８年度は前年度に比べ０．７ポイント改善した。主な要因としては、下水道事業に関する公営企業債等繰入見込額が減少したことである。また、実質公債費比率は、過去に発行した地方債の償還により、類似団体内平均値を大きく上回っているが、元利償還金の減少に伴い、平成２８年度は、前年度に比べ１．５ポイント改善し１４．７％となった。しかし、依然として、地方債の償還が大きな財政負担となっていることから、今後とも、新規事業の実施にあたっては、地方債発行を最小限に抑えつつ、企業誘致等による税収増を図ることで地方債に依存しない財政運営に努める。</t>
    <rPh sb="28" eb="29">
      <t>ナイ</t>
    </rPh>
    <rPh sb="31" eb="32">
      <t>チ</t>
    </rPh>
    <rPh sb="152" eb="153">
      <t>ナイ</t>
    </rPh>
    <rPh sb="155" eb="156">
      <t>アタイ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</si>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</sst>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c:ext xmlns:c16="http://schemas.microsoft.com/office/drawing/2014/chart" uri="{C3380CC4-5D6E-409C-BE32-E72D297353CC}">
              <c16:uniqueId val="{00000000-23F0-47FB-BF22-8A8FD86725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27345</c:v>
                </c:pt>
                <c:pt idx="1">
                  <c:v>15083</c:v>
                </c:pt>
                <c:pt idx="2">
                  <c:v>41884</c:v>
                </c:pt>
                <c:pt idx="3">
                  <c:v>77134</c:v>
                </c:pt>
                <c:pt idx="4">
                  <c:v>85605</c:v>
                </c:pt>
              </c:numCache>
            </c:numRef>
          </c:val>
          <c:smooth val="0"/>
          <c:extLst>
            <c:ext xmlns:c16="http://schemas.microsoft.com/office/drawing/2014/chart" uri="{C3380CC4-5D6E-409C-BE32-E72D297353CC}">
              <c16:uniqueId val="{00000001-23F0-47FB-BF22-8A8FD8672532}"/>
            </c:ext>
          </c:extLst>
        </c:ser>
        <c:dLbls>
          <c:showLegendKey val="0"/>
          <c:showVal val="0"/>
          <c:showCatName val="0"/>
          <c:showSerName val="0"/>
          <c:showPercent val="0"/>
          <c:showBubbleSize val="0"/>
        </c:dLbls>
        <c:marker val="1"/>
        <c:smooth val="0"/>
        <c:axId val="92367872"/>
        <c:axId val="93688960"/>
      </c:lineChart>
      <c:catAx>
        <c:axId val="92367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88960"/>
        <c:crosses val="autoZero"/>
        <c:auto val="1"/>
        <c:lblAlgn val="ctr"/>
        <c:lblOffset val="100"/>
        <c:tickLblSkip val="1"/>
        <c:tickMarkSkip val="1"/>
        <c:noMultiLvlLbl val="0"/>
      </c:catAx>
      <c:valAx>
        <c:axId val="936889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6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0.89</c:v>
                </c:pt>
                <c:pt idx="1">
                  <c:v>0.91</c:v>
                </c:pt>
                <c:pt idx="2">
                  <c:v>1.04</c:v>
                </c:pt>
                <c:pt idx="3">
                  <c:v>1.1399999999999999</c:v>
                </c:pt>
                <c:pt idx="4">
                  <c:v>1.27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19.899999999999999</c:v>
                </c:pt>
                <c:pt idx="1">
                  <c:v>20.239999999999998</c:v>
                </c:pt>
                <c:pt idx="2">
                  <c:v>19.34</c:v>
                </c:pt>
                <c:pt idx="3">
                  <c:v>20.45</c:v>
                </c:pt>
                <c:pt idx="4">
                  <c:v>19.96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938240"/>
        <c:axId val="10129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-2.29</c:v>
                </c:pt>
                <c:pt idx="1">
                  <c:v>2.15</c:v>
                </c:pt>
                <c:pt idx="2">
                  <c:v>-1.27</c:v>
                </c:pt>
                <c:pt idx="3">
                  <c:v>1.75</c:v>
                </c:pt>
                <c:pt idx="4">
                  <c:v>-0.56999999999999995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938240"/>
        <c:axId val="101299712"/>
      </c:lineChart>
      <c:catAx>
        <c:axId val="9893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299712"/>
        <c:crosses val="autoZero"/>
        <c:auto val="1"/>
        <c:lblAlgn val="ctr"/>
        <c:lblOffset val="100"/>
        <c:tickLblSkip val="1"/>
        <c:tickMarkSkip val="1"/>
        <c:noMultiLvlLbl val="0"/>
      </c:catAx>
      <c:valAx>
        <c:axId val="10129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3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0.17</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c:v>
                </c:pt>
                <c:pt idx="2">
                  <c:v>#N/A</c:v>
                </c:pt>
                <c:pt idx="3">
                  <c:v>2.7</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#N/A</c:v>
                </c:pt>
                <c:pt idx="1">
                  <c:v>0.14000000000000001</c:v>
                </c:pt>
                <c:pt idx="2">
                  <c:v>#N/A</c:v>
                </c:pt>
                <c:pt idx="3">
                  <c:v>0.12</c:v>
                </c:pt>
                <c:pt idx="4">
                  <c:v>#N/A</c:v>
                </c:pt>
                <c:pt idx="5">
                  <c:v>0.14000000000000001</c:v>
                </c:pt>
                <c:pt idx="6">
                  <c:v>#N/A</c:v>
                </c:pt>
                <c:pt idx="7">
                  <c:v>0.1</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0.51</c:v>
                </c:pt>
                <c:pt idx="2">
                  <c:v>#N/A</c:v>
                </c:pt>
                <c:pt idx="3">
                  <c:v>0.41</c:v>
                </c:pt>
                <c:pt idx="4">
                  <c:v>#N/A</c:v>
                </c:pt>
                <c:pt idx="5">
                  <c:v>0.3</c:v>
                </c:pt>
                <c:pt idx="6">
                  <c:v>#N/A</c:v>
                </c:pt>
                <c:pt idx="7">
                  <c:v>0.4</c:v>
                </c:pt>
                <c:pt idx="8">
                  <c:v>#N/A</c:v>
                </c:pt>
                <c:pt idx="9">
                  <c:v>0.09</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0.08</c:v>
                </c:pt>
                <c:pt idx="2">
                  <c:v>#N/A</c:v>
                </c:pt>
                <c:pt idx="3">
                  <c:v>0.1</c:v>
                </c:pt>
                <c:pt idx="4">
                  <c:v>#N/A</c:v>
                </c:pt>
                <c:pt idx="5">
                  <c:v>0.09</c:v>
                </c:pt>
                <c:pt idx="6">
                  <c:v>#N/A</c:v>
                </c:pt>
                <c:pt idx="7">
                  <c:v>0.1</c:v>
                </c:pt>
                <c:pt idx="8">
                  <c:v>#N/A</c:v>
                </c:pt>
                <c:pt idx="9">
                  <c:v>0.1</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1.05</c:v>
                </c:pt>
                <c:pt idx="2">
                  <c:v>#N/A</c:v>
                </c:pt>
                <c:pt idx="3">
                  <c:v>0.9</c:v>
                </c:pt>
                <c:pt idx="4">
                  <c:v>#N/A</c:v>
                </c:pt>
                <c:pt idx="5">
                  <c:v>1.03</c:v>
                </c:pt>
                <c:pt idx="6">
                  <c:v>#N/A</c:v>
                </c:pt>
                <c:pt idx="7">
                  <c:v>1.1299999999999999</c:v>
                </c:pt>
                <c:pt idx="8">
                  <c:v>#N/A</c:v>
                </c:pt>
                <c:pt idx="9">
                  <c:v>1.27</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1.46</c:v>
                </c:pt>
                <c:pt idx="2">
                  <c:v>#N/A</c:v>
                </c:pt>
                <c:pt idx="3">
                  <c:v>0.64</c:v>
                </c:pt>
                <c:pt idx="4">
                  <c:v>#N/A</c:v>
                </c:pt>
                <c:pt idx="5">
                  <c:v>1.4</c:v>
                </c:pt>
                <c:pt idx="6">
                  <c:v>#N/A</c:v>
                </c:pt>
                <c:pt idx="7">
                  <c:v>1.0900000000000001</c:v>
                </c:pt>
                <c:pt idx="8">
                  <c:v>#N/A</c:v>
                </c:pt>
                <c:pt idx="9">
                  <c:v>1.35</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#N/A</c:v>
                </c:pt>
                <c:pt idx="1">
                  <c:v>0.61</c:v>
                </c:pt>
                <c:pt idx="2">
                  <c:v>#N/A</c:v>
                </c:pt>
                <c:pt idx="3">
                  <c:v>1.32</c:v>
                </c:pt>
                <c:pt idx="4">
                  <c:v>#N/A</c:v>
                </c:pt>
                <c:pt idx="5">
                  <c:v>1.46</c:v>
                </c:pt>
                <c:pt idx="6">
                  <c:v>#N/A</c:v>
                </c:pt>
                <c:pt idx="7">
                  <c:v>0</c:v>
                </c:pt>
                <c:pt idx="8">
                  <c:v>#N/A</c:v>
                </c:pt>
                <c:pt idx="9">
                  <c:v>2.37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2167296"/>
        <c:axId val="102168832"/>
      </c:barChart>
      <c:catAx>
        <c:axId val="10216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68832"/>
        <c:crosses val="autoZero"/>
        <c:auto val="1"/>
        <c:lblAlgn val="ctr"/>
        <c:lblOffset val="100"/>
        <c:tickLblSkip val="1"/>
        <c:tickMarkSkip val="1"/>
        <c:noMultiLvlLbl val="0"/>
      </c:catAx>
      <c:valAx>
        <c:axId val="10216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6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680</c:v>
                </c:pt>
                <c:pt idx="5">
                  <c:v>671</c:v>
                </c:pt>
                <c:pt idx="8">
                  <c:v>668</c:v>
                </c:pt>
                <c:pt idx="11">
                  <c:v>626</c:v>
                </c:pt>
                <c:pt idx="14">
                  <c:v>609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21</c:v>
                </c:pt>
                <c:pt idx="6">
                  <c:v>21</c:v>
                </c:pt>
                <c:pt idx="9">
                  <c:v>16</c:v>
                </c:pt>
                <c:pt idx="12">
                  <c:v>21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259</c:v>
                </c:pt>
                <c:pt idx="3">
                  <c:v>251</c:v>
                </c:pt>
                <c:pt idx="6">
                  <c:v>246</c:v>
                </c:pt>
                <c:pt idx="9">
                  <c:v>240</c:v>
                </c:pt>
                <c:pt idx="12">
                  <c:v>259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1088</c:v>
                </c:pt>
                <c:pt idx="3">
                  <c:v>1051</c:v>
                </c:pt>
                <c:pt idx="6">
                  <c:v>969</c:v>
                </c:pt>
                <c:pt idx="9">
                  <c:v>930</c:v>
                </c:pt>
                <c:pt idx="12">
                  <c:v>813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1826560"/>
        <c:axId val="10182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688</c:v>
                </c:pt>
                <c:pt idx="2">
                  <c:v>#N/A</c:v>
                </c:pt>
                <c:pt idx="3">
                  <c:v>#N/A</c:v>
                </c:pt>
                <c:pt idx="4">
                  <c:v>652</c:v>
                </c:pt>
                <c:pt idx="5">
                  <c:v>#N/A</c:v>
                </c:pt>
                <c:pt idx="6">
                  <c:v>#N/A</c:v>
                </c:pt>
                <c:pt idx="7">
                  <c:v>568</c:v>
                </c:pt>
                <c:pt idx="8">
                  <c:v>#N/A</c:v>
                </c:pt>
                <c:pt idx="9">
                  <c:v>#N/A</c:v>
                </c:pt>
                <c:pt idx="10">
                  <c:v>560</c:v>
                </c:pt>
                <c:pt idx="11">
                  <c:v>#N/A</c:v>
                </c:pt>
                <c:pt idx="12">
                  <c:v>#N/A</c:v>
                </c:pt>
                <c:pt idx="13">
                  <c:v>484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1826560"/>
        <c:axId val="101828480"/>
      </c:lineChart>
      <c:catAx>
        <c:axId val="1018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28480"/>
        <c:crosses val="autoZero"/>
        <c:auto val="1"/>
        <c:lblAlgn val="ctr"/>
        <c:lblOffset val="100"/>
        <c:tickLblSkip val="1"/>
        <c:tickMarkSkip val="1"/>
        <c:noMultiLvlLbl val="0"/>
      </c:catAx>
      <c:valAx>
        <c:axId val="1018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2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6872</c:v>
                </c:pt>
                <c:pt idx="5">
                  <c:v>6806</c:v>
                </c:pt>
                <c:pt idx="8">
                  <c:v>6918</c:v>
                </c:pt>
                <c:pt idx="11">
                  <c:v>6668</c:v>
                </c:pt>
                <c:pt idx="14">
                  <c:v>6678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1702</c:v>
                </c:pt>
                <c:pt idx="5">
                  <c:v>1783</c:v>
                </c:pt>
                <c:pt idx="8">
                  <c:v>1653</c:v>
                </c:pt>
                <c:pt idx="11">
                  <c:v>1717</c:v>
                </c:pt>
                <c:pt idx="14">
                  <c:v>1691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1656</c:v>
                </c:pt>
                <c:pt idx="3">
                  <c:v>1713</c:v>
                </c:pt>
                <c:pt idx="6">
                  <c:v>1621</c:v>
                </c:pt>
                <c:pt idx="9">
                  <c:v>1421</c:v>
                </c:pt>
                <c:pt idx="12">
                  <c:v>1399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70</c:v>
                </c:pt>
                <c:pt idx="3">
                  <c:v>5</c:v>
                </c:pt>
                <c:pt idx="6">
                  <c:v>70</c:v>
                </c:pt>
                <c:pt idx="9">
                  <c:v>142</c:v>
                </c:pt>
                <c:pt idx="12">
                  <c:v>171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4240</c:v>
                </c:pt>
                <c:pt idx="3">
                  <c:v>4136</c:v>
                </c:pt>
                <c:pt idx="6">
                  <c:v>4018</c:v>
                </c:pt>
                <c:pt idx="9">
                  <c:v>3877</c:v>
                </c:pt>
                <c:pt idx="12">
                  <c:v>3718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7891</c:v>
                </c:pt>
                <c:pt idx="3">
                  <c:v>7363</c:v>
                </c:pt>
                <c:pt idx="6">
                  <c:v>7103</c:v>
                </c:pt>
                <c:pt idx="9">
                  <c:v>7251</c:v>
                </c:pt>
                <c:pt idx="12">
                  <c:v>7331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1874304"/>
        <c:axId val="10188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5283</c:v>
                </c:pt>
                <c:pt idx="2">
                  <c:v>#N/A</c:v>
                </c:pt>
                <c:pt idx="3">
                  <c:v>#N/A</c:v>
                </c:pt>
                <c:pt idx="4">
                  <c:v>4629</c:v>
                </c:pt>
                <c:pt idx="5">
                  <c:v>#N/A</c:v>
                </c:pt>
                <c:pt idx="6">
                  <c:v>#N/A</c:v>
                </c:pt>
                <c:pt idx="7">
                  <c:v>4241</c:v>
                </c:pt>
                <c:pt idx="8">
                  <c:v>#N/A</c:v>
                </c:pt>
                <c:pt idx="9">
                  <c:v>#N/A</c:v>
                </c:pt>
                <c:pt idx="10">
                  <c:v>4306</c:v>
                </c:pt>
                <c:pt idx="11">
                  <c:v>#N/A</c:v>
                </c:pt>
                <c:pt idx="12">
                  <c:v>#N/A</c:v>
                </c:pt>
                <c:pt idx="13">
                  <c:v>4251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1874304"/>
        <c:axId val="101884672"/>
      </c:lineChart>
      <c:catAx>
        <c:axId val="1018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884672"/>
        <c:crosses val="autoZero"/>
        <c:auto val="1"/>
        <c:lblAlgn val="ctr"/>
        <c:lblOffset val="100"/>
        <c:tickLblSkip val="1"/>
        <c:tickMarkSkip val="1"/>
        <c:noMultiLvlLbl val="0"/>
      </c:catAx>
      <c:valAx>
        <c:axId val="10188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7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{48E3624C-C68D-4FD6-A1E9-DB078FD3EB79}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124-40A0-9C0A-5E3FB39AA36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{91C1D788-0250-418B-9F2E-3B8426EAEECD}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124-40A0-9C0A-5E3FB39AA36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{7BED7473-59CD-46E5-A6B3-FFC9E5FBEF3B}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124-40A0-9C0A-5E3FB39AA36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{6B39733E-8034-4F70-96D5-A3E051C9CFC2}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124-40A0-9C0A-5E3FB39AA36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{07465A50-8349-4F8C-A15D-8EDFFE464B51}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124-40A0-9C0A-5E3FB39AA3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65.5</c:v>
                </c:pt>
              </c:numCache>
            </c:numRef>
          </c:xVal>
          <c:yVal>
            <c:numRef>
              <c:f>公会計指標分析・財政指標組合せ分析表!$K$51:$O$51</c:f>
              <c:numCache>
                <c:formatCode>#,##0.0;"▲ "#,##0.0</c:formatCode>
                <c:ptCount val="5"/>
                <c:pt idx="3">
                  <c:v>115.9</c:v>
                </c:pt>
              </c:numCache>
            </c:numRef>
          </c:yVal>
          <c:smooth val="0"/>
          <c:extLst>
            <c:ext xmlns:c16="http://schemas.microsoft.com/office/drawing/2014/chart" uri="{C3380CC4-5D6E-409C-BE32-E72D297353CC}">
              <c16:uniqueId val="{00000005-3124-40A0-9C0A-5E3FB39AA36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{60B00CEE-AC3F-462A-A9BC-3F4D94AC16F2}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124-40A0-9C0A-5E3FB39AA36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{D25E2AFB-5E19-40D2-85F3-2EAD66195BCC}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124-40A0-9C0A-5E3FB39AA36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{A1C2D9C3-33D9-494C-A6D8-F1100E430169}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124-40A0-9C0A-5E3FB39AA36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{C3BA8261-E83D-452E-A75E-F3BBBC720D0A}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124-40A0-9C0A-5E3FB39AA36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{03DC180B-AFFB-4E34-ADE4-3C8DF95CC61A}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124-40A0-9C0A-5E3FB39AA3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c:ext xmlns:c16="http://schemas.microsoft.com/office/drawing/2014/chart" uri="{C3380CC4-5D6E-409C-BE32-E72D297353CC}">
              <c16:uniqueId val="{0000000B-3124-40A0-9C0A-5E3FB39AA365}"/>
            </c:ext>
          </c:extLst>
        </c:ser>
        <c:dLbls>
          <c:showLegendKey val="0"/>
          <c:showVal val="0"/>
          <c:showCatName val="0"/>
          <c:showSerName val="0"/>
          <c:showPercent val="0"/>
          <c:showBubbleSize val="0"/>
        </c:dLbls>
        <c:axId val="88669184"/>
        <c:axId val="88675456"/>
      </c:scatterChart>
      <c:valAx>
        <c:axId val="88669184"/>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675456"/>
        <c:crosses val="autoZero"/>
        <c:crossBetween val="midCat"/>
      </c:valAx>
      <c:valAx>
        <c:axId val="88675456"/>
        <c:scaling>
          <c:orientation val="minMax"/>
          <c:max val="13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669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{CE9D531F-9E70-4C1D-BC50-D22D1E5C8CCA}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CD1-4A31-984F-2111F1E388B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{4CD0C28A-F016-46DC-8089-F551E8E10F39}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CD1-4A31-984F-2111F1E388B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{C72DD219-EA66-48E9-9AF1-61F3D4804415}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CD1-4A31-984F-2111F1E388B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{00B10FF7-2C29-436F-A60C-DD7811F6E9E9}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CD1-4A31-984F-2111F1E388B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{253FF7A8-C8B3-4985-9196-504DF0AFE1D1}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CD1-4A31-984F-2111F1E388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19.899999999999999</c:v>
                </c:pt>
                <c:pt idx="1">
                  <c:v>18.8</c:v>
                </c:pt>
                <c:pt idx="2">
                  <c:v>17.600000000000001</c:v>
                </c:pt>
                <c:pt idx="3">
                  <c:v>16.2</c:v>
                </c:pt>
                <c:pt idx="4">
                  <c:v>14.7</c:v>
                </c:pt>
              </c:numCache>
            </c:numRef>
          </c:xVal>
          <c:yVal>
            <c:numRef>
              <c:f>公会計指標分析・財政指標組合せ分析表!$K$73:$O$73</c:f>
              <c:numCache>
                <c:formatCode>#,##0.0;"▲ "#,##0.0</c:formatCode>
                <c:ptCount val="5"/>
                <c:pt idx="0">
                  <c:v>147.6</c:v>
                </c:pt>
                <c:pt idx="1">
                  <c:v>126.4</c:v>
                </c:pt>
                <c:pt idx="2">
                  <c:v>119.2</c:v>
                </c:pt>
                <c:pt idx="3">
                  <c:v>115.9</c:v>
                </c:pt>
                <c:pt idx="4">
                  <c:v>115.2</c:v>
                </c:pt>
              </c:numCache>
            </c:numRef>
          </c:yVal>
          <c:smooth val="0"/>
          <c:extLst>
            <c:ext xmlns:c16="http://schemas.microsoft.com/office/drawing/2014/chart" uri="{C3380CC4-5D6E-409C-BE32-E72D297353CC}">
              <c16:uniqueId val="{00000005-FCD1-4A31-984F-2111F1E388B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{0585C2BD-253A-4303-95A4-99FFD32FB31E}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CD1-4A31-984F-2111F1E388B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{F67CE1D7-4FAE-4B06-82D1-93FD41747305}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CD1-4A31-984F-2111F1E388B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{7F11B3AB-1C3C-435C-AA6D-9839404086BF}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CD1-4A31-984F-2111F1E388B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{683295AB-B182-4EED-AC7D-4480C782C0FB}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CD1-4A31-984F-2111F1E388B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{744B8272-E091-40FB-971B-C3CF24DCAF22}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CD1-4A31-984F-2111F1E388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c:ext xmlns:c16="http://schemas.microsoft.com/office/drawing/2014/chart" uri="{C3380CC4-5D6E-409C-BE32-E72D297353CC}">
              <c16:uniqueId val="{0000000B-FCD1-4A31-984F-2111F1E388BD}"/>
            </c:ext>
          </c:extLst>
        </c:ser>
        <c:dLbls>
          <c:showLegendKey val="0"/>
          <c:showVal val="0"/>
          <c:showCatName val="0"/>
          <c:showSerName val="0"/>
          <c:showPercent val="0"/>
          <c:showBubbleSize val="0"/>
        </c:dLbls>
        <c:axId val="86912000"/>
        <c:axId val="86918272"/>
      </c:scatterChart>
      <c:valAx>
        <c:axId val="86912000"/>
        <c:scaling>
          <c:orientation val="minMax"/>
          <c:max val="2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918272"/>
        <c:crosses val="autoZero"/>
        <c:crossBetween val="midCat"/>
      </c:valAx>
      <c:valAx>
        <c:axId val="86918272"/>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912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「元利償還金」は、過去に実施した健康ふれあいセンター、中学校、消防庁舎などの整備により、地方債の元利償還金が増大し、平成２１年度をピークに、以降は新発債の抑制により減少傾向にある。</a:t>
          </a:r>
          <a:r>
            <a:rPr kumimoji="1" lang="ja-JP" altLang="en-US" sz="1200">
              <a:solidFill>
                <a:sysClr val="windowText" lastClr="000000"/>
              </a:solidFill>
              <a:effectLst/>
              <a:latin typeface="+mn-lt"/>
              <a:ea typeface="+mn-ea"/>
              <a:cs typeface="+mn-cs"/>
            </a:rPr>
            <a:t>「公営企業債の元利償還金に対する繰入金」は下水道事業特別会計への繰入金の影響により増加している。</a:t>
          </a:r>
          <a:r>
            <a:rPr kumimoji="1" lang="ja-JP" altLang="ja-JP" sz="1200">
              <a:solidFill>
                <a:schemeClr val="dk1"/>
              </a:solidFill>
              <a:effectLst/>
              <a:latin typeface="+mn-lt"/>
              <a:ea typeface="+mn-ea"/>
              <a:cs typeface="+mn-cs"/>
            </a:rPr>
            <a:t>「組合等が起こした地方債の元利償還金に対する負担金等」は平成２５年度に発足した消防組合の施設整備等により増加傾向にある。今後は、一部事務組合への負担金については、構成団体と協議し事業の重点化を図るとともに、下水道事業についても将来の財政負担に引き続き留意しつつ</a:t>
          </a:r>
          <a:r>
            <a:rPr kumimoji="1" lang="ja-JP" altLang="en-US" sz="1200">
              <a:solidFill>
                <a:schemeClr val="dk1"/>
              </a:solidFill>
              <a:effectLst/>
              <a:latin typeface="+mn-lt"/>
              <a:ea typeface="+mn-ea"/>
              <a:cs typeface="+mn-cs"/>
            </a:rPr>
            <a:t>、適正な事業運営に努める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rgbClr val="FF0000"/>
              </a:solidFill>
              <a:effectLst/>
              <a:latin typeface="+mn-lt"/>
              <a:ea typeface="+mn-ea"/>
              <a:cs typeface="+mn-cs"/>
            </a:rPr>
            <a:t>　</a:t>
          </a:r>
          <a:r>
            <a:rPr lang="ja-JP" altLang="ja-JP" sz="1400" b="0" i="0" baseline="0">
              <a:solidFill>
                <a:sysClr val="windowText" lastClr="000000"/>
              </a:solidFill>
              <a:effectLst/>
              <a:latin typeface="+mn-lt"/>
              <a:ea typeface="+mn-ea"/>
              <a:cs typeface="+mn-cs"/>
            </a:rPr>
            <a:t>将来負担額の「一般会計等に係る地方債の現在高」は、前年度に比べ増加したものの、退職者数に対して新規採用者を抑制したことにより「退職手当負担見込額」が</a:t>
          </a:r>
          <a:r>
            <a:rPr lang="ja-JP" altLang="en-US" sz="1400" b="0" i="0" baseline="0">
              <a:solidFill>
                <a:sysClr val="windowText" lastClr="000000"/>
              </a:solidFill>
              <a:effectLst/>
              <a:latin typeface="+mn-lt"/>
              <a:ea typeface="+mn-ea"/>
              <a:cs typeface="+mn-cs"/>
            </a:rPr>
            <a:t>平成２７</a:t>
          </a:r>
          <a:r>
            <a:rPr lang="ja-JP" altLang="ja-JP" sz="1400" b="0" i="0" baseline="0">
              <a:solidFill>
                <a:sysClr val="windowText" lastClr="000000"/>
              </a:solidFill>
              <a:effectLst/>
              <a:latin typeface="+mn-lt"/>
              <a:ea typeface="+mn-ea"/>
              <a:cs typeface="+mn-cs"/>
            </a:rPr>
            <a:t>年度から減少したことで「将来負担額」は全体で減少した。また、「充当可能財源等」については、平成</a:t>
          </a:r>
          <a:r>
            <a:rPr lang="ja-JP" altLang="en-US" sz="1400" b="0" i="0" baseline="0">
              <a:solidFill>
                <a:sysClr val="windowText" lastClr="000000"/>
              </a:solidFill>
              <a:effectLst/>
              <a:latin typeface="+mn-lt"/>
              <a:ea typeface="+mn-ea"/>
              <a:cs typeface="+mn-cs"/>
            </a:rPr>
            <a:t>２８</a:t>
          </a:r>
          <a:r>
            <a:rPr lang="ja-JP" altLang="ja-JP" sz="1400" b="0" i="0" baseline="0">
              <a:solidFill>
                <a:sysClr val="windowText" lastClr="000000"/>
              </a:solidFill>
              <a:effectLst/>
              <a:latin typeface="+mn-lt"/>
              <a:ea typeface="+mn-ea"/>
              <a:cs typeface="+mn-cs"/>
            </a:rPr>
            <a:t>年度は財政調整基金</a:t>
          </a:r>
          <a:r>
            <a:rPr lang="ja-JP" altLang="en-US" sz="1400" b="0" i="0" baseline="0">
              <a:solidFill>
                <a:sysClr val="windowText" lastClr="000000"/>
              </a:solidFill>
              <a:effectLst/>
              <a:latin typeface="+mn-lt"/>
              <a:ea typeface="+mn-ea"/>
              <a:cs typeface="+mn-cs"/>
            </a:rPr>
            <a:t>等</a:t>
          </a:r>
          <a:r>
            <a:rPr lang="ja-JP" altLang="ja-JP" sz="1400" b="0" i="0" baseline="0">
              <a:solidFill>
                <a:sysClr val="windowText" lastClr="000000"/>
              </a:solidFill>
              <a:effectLst/>
              <a:latin typeface="+mn-lt"/>
              <a:ea typeface="+mn-ea"/>
              <a:cs typeface="+mn-cs"/>
            </a:rPr>
            <a:t>の</a:t>
          </a:r>
          <a:r>
            <a:rPr lang="ja-JP" altLang="en-US" sz="1400" b="0" i="0" baseline="0">
              <a:solidFill>
                <a:sysClr val="windowText" lastClr="000000"/>
              </a:solidFill>
              <a:effectLst/>
              <a:latin typeface="+mn-lt"/>
              <a:ea typeface="+mn-ea"/>
              <a:cs typeface="+mn-cs"/>
            </a:rPr>
            <a:t>取崩し</a:t>
          </a:r>
          <a:r>
            <a:rPr lang="ja-JP" altLang="ja-JP" sz="1400" b="0" i="0" baseline="0">
              <a:solidFill>
                <a:sysClr val="windowText" lastClr="000000"/>
              </a:solidFill>
              <a:effectLst/>
              <a:latin typeface="+mn-lt"/>
              <a:ea typeface="+mn-ea"/>
              <a:cs typeface="+mn-cs"/>
            </a:rPr>
            <a:t>を</a:t>
          </a:r>
          <a:r>
            <a:rPr lang="ja-JP" altLang="en-US" sz="1400" b="0" i="0" baseline="0">
              <a:solidFill>
                <a:sysClr val="windowText" lastClr="000000"/>
              </a:solidFill>
              <a:effectLst/>
              <a:latin typeface="+mn-lt"/>
              <a:ea typeface="+mn-ea"/>
              <a:cs typeface="+mn-cs"/>
            </a:rPr>
            <a:t>行った</a:t>
          </a:r>
          <a:r>
            <a:rPr lang="ja-JP" altLang="ja-JP" sz="1400" b="0" i="0" baseline="0">
              <a:solidFill>
                <a:sysClr val="windowText" lastClr="000000"/>
              </a:solidFill>
              <a:effectLst/>
              <a:latin typeface="+mn-lt"/>
              <a:ea typeface="+mn-ea"/>
              <a:cs typeface="+mn-cs"/>
            </a:rPr>
            <a:t>ことで、</a:t>
          </a:r>
          <a:r>
            <a:rPr lang="ja-JP" altLang="en-US" sz="1400" b="0" i="0" baseline="0">
              <a:solidFill>
                <a:sysClr val="windowText" lastClr="000000"/>
              </a:solidFill>
              <a:effectLst/>
              <a:latin typeface="+mn-lt"/>
              <a:ea typeface="+mn-ea"/>
              <a:cs typeface="+mn-cs"/>
            </a:rPr>
            <a:t>平成２７年</a:t>
          </a:r>
          <a:r>
            <a:rPr lang="ja-JP" altLang="ja-JP" sz="1400" b="0" i="0" baseline="0">
              <a:solidFill>
                <a:sysClr val="windowText" lastClr="000000"/>
              </a:solidFill>
              <a:effectLst/>
              <a:latin typeface="+mn-lt"/>
              <a:ea typeface="+mn-ea"/>
              <a:cs typeface="+mn-cs"/>
            </a:rPr>
            <a:t>度から</a:t>
          </a:r>
          <a:r>
            <a:rPr lang="ja-JP" altLang="en-US" sz="1400" b="0" i="0" baseline="0">
              <a:solidFill>
                <a:sysClr val="windowText" lastClr="000000"/>
              </a:solidFill>
              <a:effectLst/>
              <a:latin typeface="+mn-lt"/>
              <a:ea typeface="+mn-ea"/>
              <a:cs typeface="+mn-cs"/>
            </a:rPr>
            <a:t>減少し</a:t>
          </a:r>
          <a:r>
            <a:rPr lang="ja-JP" altLang="ja-JP" sz="1400" b="0" i="0" baseline="0">
              <a:solidFill>
                <a:sysClr val="windowText" lastClr="000000"/>
              </a:solidFill>
              <a:effectLst/>
              <a:latin typeface="+mn-lt"/>
              <a:ea typeface="+mn-ea"/>
              <a:cs typeface="+mn-cs"/>
            </a:rPr>
            <a:t>、全体で減少した。この結果、「将来負担比率の分子」は平成２</a:t>
          </a:r>
          <a:r>
            <a:rPr lang="ja-JP" altLang="en-US" sz="1400" b="0" i="0" baseline="0">
              <a:solidFill>
                <a:sysClr val="windowText" lastClr="000000"/>
              </a:solidFill>
              <a:effectLst/>
              <a:latin typeface="+mn-lt"/>
              <a:ea typeface="+mn-ea"/>
              <a:cs typeface="+mn-cs"/>
            </a:rPr>
            <a:t>７</a:t>
          </a:r>
          <a:r>
            <a:rPr lang="ja-JP" altLang="ja-JP" sz="1400" b="0" i="0" baseline="0">
              <a:solidFill>
                <a:sysClr val="windowText" lastClr="000000"/>
              </a:solidFill>
              <a:effectLst/>
              <a:latin typeface="+mn-lt"/>
              <a:ea typeface="+mn-ea"/>
              <a:cs typeface="+mn-cs"/>
            </a:rPr>
            <a:t>年度</a:t>
          </a:r>
          <a:r>
            <a:rPr lang="ja-JP" altLang="en-US" sz="1400" b="0" i="0" baseline="0">
              <a:solidFill>
                <a:sysClr val="windowText" lastClr="000000"/>
              </a:solidFill>
              <a:effectLst/>
              <a:latin typeface="+mn-lt"/>
              <a:ea typeface="+mn-ea"/>
              <a:cs typeface="+mn-cs"/>
            </a:rPr>
            <a:t>に比べ</a:t>
          </a:r>
          <a:r>
            <a:rPr lang="ja-JP" altLang="ja-JP" sz="1400" b="0" i="0" baseline="0">
              <a:solidFill>
                <a:sysClr val="windowText" lastClr="000000"/>
              </a:solidFill>
              <a:effectLst/>
              <a:latin typeface="+mn-lt"/>
              <a:ea typeface="+mn-ea"/>
              <a:cs typeface="+mn-cs"/>
            </a:rPr>
            <a:t>減少</a:t>
          </a:r>
          <a:r>
            <a:rPr lang="ja-JP" altLang="en-US" sz="1400" b="0" i="0" baseline="0">
              <a:solidFill>
                <a:sysClr val="windowText" lastClr="000000"/>
              </a:solidFill>
              <a:effectLst/>
              <a:latin typeface="+mn-lt"/>
              <a:ea typeface="+mn-ea"/>
              <a:cs typeface="+mn-cs"/>
            </a:rPr>
            <a:t>した</a:t>
          </a:r>
          <a:r>
            <a:rPr lang="ja-JP" altLang="ja-JP" sz="1400" b="0" i="0" baseline="0">
              <a:solidFill>
                <a:sysClr val="windowText" lastClr="000000"/>
              </a:solidFill>
              <a:effectLst/>
              <a:latin typeface="+mn-lt"/>
              <a:ea typeface="+mn-ea"/>
              <a:cs typeface="+mn-cs"/>
            </a:rPr>
            <a:t>。今後とも、将来の財政負担に留意しつつ</a:t>
          </a:r>
          <a:r>
            <a:rPr lang="ja-JP" altLang="en-US" sz="1400" b="0" i="0" baseline="0">
              <a:solidFill>
                <a:sysClr val="windowText" lastClr="000000"/>
              </a:solidFill>
              <a:effectLst/>
              <a:latin typeface="+mn-lt"/>
              <a:ea typeface="+mn-ea"/>
              <a:cs typeface="+mn-cs"/>
            </a:rPr>
            <a:t>、健全な</a:t>
          </a:r>
          <a:r>
            <a:rPr lang="ja-JP" altLang="ja-JP" sz="1400" b="0" i="0" baseline="0">
              <a:solidFill>
                <a:sysClr val="windowText" lastClr="000000"/>
              </a:solidFill>
              <a:effectLst/>
              <a:latin typeface="+mn-lt"/>
              <a:ea typeface="+mn-ea"/>
              <a:cs typeface="+mn-cs"/>
            </a:rPr>
            <a:t>財政運営</a:t>
          </a:r>
          <a:r>
            <a:rPr lang="ja-JP" altLang="en-US" sz="1400" b="0" i="0" baseline="0">
              <a:solidFill>
                <a:sysClr val="windowText" lastClr="000000"/>
              </a:solidFill>
              <a:effectLst/>
              <a:latin typeface="+mn-lt"/>
              <a:ea typeface="+mn-ea"/>
              <a:cs typeface="+mn-cs"/>
            </a:rPr>
            <a:t>に努める</a:t>
          </a:r>
          <a:r>
            <a:rPr lang="ja-JP" altLang="ja-JP" sz="14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本町では、平成２６年度に策定した岬町公共施設適正化基本方針において、老朽化した公共施設の集約化・複合化や除却を進めているが、多くの施設が昭和４０年～５０年代に建築されているため、有形固定資産減価償却率が類似団体内平均値より上回っていると考えられる。</a:t>
          </a:r>
          <a:endParaRPr kumimoji="1" lang="en-US" altLang="ja-JP" sz="1100" baseline="0">
            <a:latin typeface="ＭＳ Ｐゴシック"/>
          </a:endParaRPr>
        </a:p>
        <a:p>
          <a:r>
            <a:rPr kumimoji="1" lang="ja-JP" altLang="en-US" sz="1100" baseline="0">
              <a:latin typeface="ＭＳ Ｐゴシック"/>
            </a:rPr>
            <a:t>　平成２８年度決算に係る固定資産台帳については、平成３０年１月１日時点で整備中のため、平成２８年度の当該団体値等は表示されていない。</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76200</xdr:rowOff>
    </xdr:from>
    <xdr:to>
      <xdr:col>3</xdr:col>
      <xdr:colOff>511175</xdr:colOff>
      <xdr:row>29</xdr:row>
      <xdr:rowOff>6350</xdr:rowOff>
    </xdr:to>
    <xdr:sp macro="" textlink="">
      <xdr:nvSpPr>
        <xdr:cNvPr id="79" name="円/楕円 78"/>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22877</xdr:rowOff>
    </xdr:from>
    <xdr:ext cx="405111" cy="259045"/>
    <xdr:sp macro="" textlink="">
      <xdr:nvSpPr>
        <xdr:cNvPr id="81" name="n_1mainValue有形固定資産減価償却率"/>
        <xdr:cNvSpPr txBox="1"/>
      </xdr:nvSpPr>
      <xdr:spPr>
        <a:xfrm>
          <a:off x="3836043"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xdr:rowOff>
    </xdr:from>
    <xdr:to>
      <xdr:col>5</xdr:col>
      <xdr:colOff>409575</xdr:colOff>
      <xdr:row>36</xdr:row>
      <xdr:rowOff>101854</xdr:rowOff>
    </xdr:to>
    <xdr:sp macro="" textlink="">
      <xdr:nvSpPr>
        <xdr:cNvPr id="68" name="円/楕円 67"/>
        <xdr:cNvSpPr/>
      </xdr:nvSpPr>
      <xdr:spPr>
        <a:xfrm>
          <a:off x="3746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118381</xdr:rowOff>
    </xdr:from>
    <xdr:ext cx="405111" cy="259045"/>
    <xdr:sp macro="" textlink="">
      <xdr:nvSpPr>
        <xdr:cNvPr id="70" name="n_1mainValue【道路】&#10;有形固定資産減価償却率"/>
        <xdr:cNvSpPr txBox="1"/>
      </xdr:nvSpPr>
      <xdr:spPr>
        <a:xfrm>
          <a:off x="3582043"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32605</xdr:rowOff>
    </xdr:from>
    <xdr:to>
      <xdr:col>14</xdr:col>
      <xdr:colOff>79375</xdr:colOff>
      <xdr:row>42</xdr:row>
      <xdr:rowOff>134205</xdr:rowOff>
    </xdr:to>
    <xdr:sp macro="" textlink="">
      <xdr:nvSpPr>
        <xdr:cNvPr id="109" name="円/楕円 108"/>
        <xdr:cNvSpPr/>
      </xdr:nvSpPr>
      <xdr:spPr>
        <a:xfrm>
          <a:off x="9588500" y="72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125332</xdr:rowOff>
    </xdr:from>
    <xdr:ext cx="469744" cy="259045"/>
    <xdr:sp macro="" textlink="">
      <xdr:nvSpPr>
        <xdr:cNvPr id="111" name="n_1mainValue【道路】&#10;一人当たり延長"/>
        <xdr:cNvSpPr txBox="1"/>
      </xdr:nvSpPr>
      <xdr:spPr>
        <a:xfrm>
          <a:off x="9391727" y="732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4064</xdr:rowOff>
    </xdr:from>
    <xdr:to>
      <xdr:col>5</xdr:col>
      <xdr:colOff>409575</xdr:colOff>
      <xdr:row>58</xdr:row>
      <xdr:rowOff>105664</xdr:rowOff>
    </xdr:to>
    <xdr:sp macro="" textlink="">
      <xdr:nvSpPr>
        <xdr:cNvPr id="147" name="円/楕円 146"/>
        <xdr:cNvSpPr/>
      </xdr:nvSpPr>
      <xdr:spPr>
        <a:xfrm>
          <a:off x="3746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122191</xdr:rowOff>
    </xdr:from>
    <xdr:ext cx="405111" cy="259045"/>
    <xdr:sp macro="" textlink="">
      <xdr:nvSpPr>
        <xdr:cNvPr id="149" name="n_1mainValue【橋りょう・トンネル】&#10;有形固定資産減価償却率"/>
        <xdr:cNvSpPr txBox="1"/>
      </xdr:nvSpPr>
      <xdr:spPr>
        <a:xfrm>
          <a:off x="3582043"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26743</xdr:rowOff>
    </xdr:from>
    <xdr:to>
      <xdr:col>14</xdr:col>
      <xdr:colOff>79375</xdr:colOff>
      <xdr:row>63</xdr:row>
      <xdr:rowOff>128343</xdr:rowOff>
    </xdr:to>
    <xdr:sp macro="" textlink="">
      <xdr:nvSpPr>
        <xdr:cNvPr id="186" name="円/楕円 185"/>
        <xdr:cNvSpPr/>
      </xdr:nvSpPr>
      <xdr:spPr>
        <a:xfrm>
          <a:off x="9588500" y="10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119470</xdr:rowOff>
    </xdr:from>
    <xdr:ext cx="534377" cy="259045"/>
    <xdr:sp macro="" textlink="">
      <xdr:nvSpPr>
        <xdr:cNvPr id="188" name="n_1mainValue【橋りょう・トンネル】&#10;一人当たり有形固定資産（償却資産）額"/>
        <xdr:cNvSpPr txBox="1"/>
      </xdr:nvSpPr>
      <xdr:spPr>
        <a:xfrm>
          <a:off x="9359411" y="109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78739</xdr:rowOff>
    </xdr:from>
    <xdr:to>
      <xdr:col>5</xdr:col>
      <xdr:colOff>409575</xdr:colOff>
      <xdr:row>82</xdr:row>
      <xdr:rowOff>8889</xdr:rowOff>
    </xdr:to>
    <xdr:sp macro="" textlink="">
      <xdr:nvSpPr>
        <xdr:cNvPr id="227" name="円/楕円 226"/>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228"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16</xdr:rowOff>
    </xdr:from>
    <xdr:ext cx="405111" cy="259045"/>
    <xdr:sp macro="" textlink="">
      <xdr:nvSpPr>
        <xdr:cNvPr id="229" name="n_1mainValue【公営住宅】&#10;有形固定資産減価償却率"/>
        <xdr:cNvSpPr txBox="1"/>
      </xdr:nvSpPr>
      <xdr:spPr>
        <a:xfrm>
          <a:off x="3582043"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156463</xdr:rowOff>
    </xdr:from>
    <xdr:to>
      <xdr:col>14</xdr:col>
      <xdr:colOff>79375</xdr:colOff>
      <xdr:row>83</xdr:row>
      <xdr:rowOff>86613</xdr:rowOff>
    </xdr:to>
    <xdr:sp macro="" textlink="">
      <xdr:nvSpPr>
        <xdr:cNvPr id="264" name="円/楕円 263"/>
        <xdr:cNvSpPr/>
      </xdr:nvSpPr>
      <xdr:spPr>
        <a:xfrm>
          <a:off x="9588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77740</xdr:rowOff>
    </xdr:from>
    <xdr:ext cx="469744" cy="259045"/>
    <xdr:sp macro="" textlink="">
      <xdr:nvSpPr>
        <xdr:cNvPr id="266" name="n_1main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5" name="フローチャート : 判断 31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156028</xdr:rowOff>
    </xdr:from>
    <xdr:to>
      <xdr:col>22</xdr:col>
      <xdr:colOff>415925</xdr:colOff>
      <xdr:row>34</xdr:row>
      <xdr:rowOff>86178</xdr:rowOff>
    </xdr:to>
    <xdr:sp macro="" textlink="">
      <xdr:nvSpPr>
        <xdr:cNvPr id="321" name="円/楕円 320"/>
        <xdr:cNvSpPr/>
      </xdr:nvSpPr>
      <xdr:spPr>
        <a:xfrm>
          <a:off x="15430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22"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102705</xdr:rowOff>
    </xdr:from>
    <xdr:ext cx="405111" cy="259045"/>
    <xdr:sp macro="" textlink="">
      <xdr:nvSpPr>
        <xdr:cNvPr id="323" name="n_1mainValue【認定こども園・幼稚園・保育所】&#10;有形固定資産減価償却率"/>
        <xdr:cNvSpPr txBox="1"/>
      </xdr:nvSpPr>
      <xdr:spPr>
        <a:xfrm>
          <a:off x="15266043"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93980</xdr:rowOff>
    </xdr:from>
    <xdr:to>
      <xdr:col>31</xdr:col>
      <xdr:colOff>85725</xdr:colOff>
      <xdr:row>35</xdr:row>
      <xdr:rowOff>24130</xdr:rowOff>
    </xdr:to>
    <xdr:sp macro="" textlink="">
      <xdr:nvSpPr>
        <xdr:cNvPr id="360" name="円/楕円 359"/>
        <xdr:cNvSpPr/>
      </xdr:nvSpPr>
      <xdr:spPr>
        <a:xfrm>
          <a:off x="2127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40657</xdr:rowOff>
    </xdr:from>
    <xdr:ext cx="469744" cy="259045"/>
    <xdr:sp macro="" textlink="">
      <xdr:nvSpPr>
        <xdr:cNvPr id="362" name="n_1mainValue【認定こども園・幼稚園・保育所】&#10;一人当たり面積"/>
        <xdr:cNvSpPr txBox="1"/>
      </xdr:nvSpPr>
      <xdr:spPr>
        <a:xfrm>
          <a:off x="21075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2" name="フローチャート : 判断 391"/>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1778</xdr:rowOff>
    </xdr:from>
    <xdr:to>
      <xdr:col>22</xdr:col>
      <xdr:colOff>415925</xdr:colOff>
      <xdr:row>58</xdr:row>
      <xdr:rowOff>103378</xdr:rowOff>
    </xdr:to>
    <xdr:sp macro="" textlink="">
      <xdr:nvSpPr>
        <xdr:cNvPr id="398" name="円/楕円 397"/>
        <xdr:cNvSpPr/>
      </xdr:nvSpPr>
      <xdr:spPr>
        <a:xfrm>
          <a:off x="15430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99"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119905</xdr:rowOff>
    </xdr:from>
    <xdr:ext cx="405111" cy="259045"/>
    <xdr:sp macro="" textlink="">
      <xdr:nvSpPr>
        <xdr:cNvPr id="400" name="n_1mainValue【学校施設】&#10;有形固定資産減価償却率"/>
        <xdr:cNvSpPr txBox="1"/>
      </xdr:nvSpPr>
      <xdr:spPr>
        <a:xfrm>
          <a:off x="15266043"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4" name="フローチャート : 判断 433"/>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42273</xdr:rowOff>
    </xdr:from>
    <xdr:to>
      <xdr:col>31</xdr:col>
      <xdr:colOff>85725</xdr:colOff>
      <xdr:row>59</xdr:row>
      <xdr:rowOff>143873</xdr:rowOff>
    </xdr:to>
    <xdr:sp macro="" textlink="">
      <xdr:nvSpPr>
        <xdr:cNvPr id="440" name="円/楕円 439"/>
        <xdr:cNvSpPr/>
      </xdr:nvSpPr>
      <xdr:spPr>
        <a:xfrm>
          <a:off x="2127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68597</xdr:rowOff>
    </xdr:from>
    <xdr:ext cx="469744" cy="259045"/>
    <xdr:sp macro="" textlink="">
      <xdr:nvSpPr>
        <xdr:cNvPr id="441"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160400</xdr:rowOff>
    </xdr:from>
    <xdr:ext cx="469744" cy="259045"/>
    <xdr:sp macro="" textlink="">
      <xdr:nvSpPr>
        <xdr:cNvPr id="442" name="n_1mainValue【学校施設】&#10;一人当たり面積"/>
        <xdr:cNvSpPr txBox="1"/>
      </xdr:nvSpPr>
      <xdr:spPr>
        <a:xfrm>
          <a:off x="21075727" y="99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7" name="テキスト ボックス 46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69" name="直線コネクタ 468"/>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70"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71" name="直線コネクタ 470"/>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72"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73" name="直線コネクタ 472"/>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74" name="【児童館】&#10;有形固定資産減価償却率平均値テキスト"/>
        <xdr:cNvSpPr txBox="1"/>
      </xdr:nvSpPr>
      <xdr:spPr>
        <a:xfrm>
          <a:off x="16408400" y="1433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75" name="フローチャート : 判断 474"/>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76" name="フローチャート : 判断 47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109764</xdr:rowOff>
    </xdr:from>
    <xdr:to>
      <xdr:col>22</xdr:col>
      <xdr:colOff>415925</xdr:colOff>
      <xdr:row>78</xdr:row>
      <xdr:rowOff>39914</xdr:rowOff>
    </xdr:to>
    <xdr:sp macro="" textlink="">
      <xdr:nvSpPr>
        <xdr:cNvPr id="482" name="円/楕円 481"/>
        <xdr:cNvSpPr/>
      </xdr:nvSpPr>
      <xdr:spPr>
        <a:xfrm>
          <a:off x="15430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119215</xdr:rowOff>
    </xdr:from>
    <xdr:ext cx="405111" cy="259045"/>
    <xdr:sp macro="" textlink="">
      <xdr:nvSpPr>
        <xdr:cNvPr id="483" name="n_1aveValue【児童館】&#10;有形固定資産減価償却率"/>
        <xdr:cNvSpPr txBox="1"/>
      </xdr:nvSpPr>
      <xdr:spPr>
        <a:xfrm>
          <a:off x="15266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56441</xdr:rowOff>
    </xdr:from>
    <xdr:ext cx="405111" cy="259045"/>
    <xdr:sp macro="" textlink="">
      <xdr:nvSpPr>
        <xdr:cNvPr id="484" name="n_1mainValue【児童館】&#10;有形固定資産減価償却率"/>
        <xdr:cNvSpPr txBox="1"/>
      </xdr:nvSpPr>
      <xdr:spPr>
        <a:xfrm>
          <a:off x="15266043" y="130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08" name="直線コネクタ 507"/>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9"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0" name="直線コネクタ 50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1"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2" name="直線コネクタ 51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13"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14" name="フローチャート : 判断 513"/>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15" name="フローチャート : 判断 514"/>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133350</xdr:rowOff>
    </xdr:from>
    <xdr:to>
      <xdr:col>31</xdr:col>
      <xdr:colOff>85725</xdr:colOff>
      <xdr:row>86</xdr:row>
      <xdr:rowOff>63500</xdr:rowOff>
    </xdr:to>
    <xdr:sp macro="" textlink="">
      <xdr:nvSpPr>
        <xdr:cNvPr id="521" name="円/楕円 520"/>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111777</xdr:rowOff>
    </xdr:from>
    <xdr:ext cx="469744" cy="259045"/>
    <xdr:sp macro="" textlink="">
      <xdr:nvSpPr>
        <xdr:cNvPr id="522"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54627</xdr:rowOff>
    </xdr:from>
    <xdr:ext cx="469744" cy="259045"/>
    <xdr:sp macro="" textlink="">
      <xdr:nvSpPr>
        <xdr:cNvPr id="523"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5" name="直線コネクタ 5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6" name="テキスト ボックス 5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7" name="直線コネクタ 5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8" name="テキスト ボックス 5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9" name="直線コネクタ 5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0" name="テキスト ボックス 5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1" name="直線コネクタ 5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2" name="テキスト ボックス 5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46" name="直線コネクタ 545"/>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47"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8" name="直線コネクタ 547"/>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9"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50" name="直線コネクタ 549"/>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51"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52" name="フローチャート : 判断 551"/>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53" name="フローチャート : 判断 552"/>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559" name="円/楕円 558"/>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124985</xdr:rowOff>
    </xdr:from>
    <xdr:ext cx="405111" cy="259045"/>
    <xdr:sp macro="" textlink="">
      <xdr:nvSpPr>
        <xdr:cNvPr id="560"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143527</xdr:rowOff>
    </xdr:from>
    <xdr:ext cx="469744" cy="259045"/>
    <xdr:sp macro="" textlink="">
      <xdr:nvSpPr>
        <xdr:cNvPr id="561"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87" name="直線コネクタ 586"/>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8"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9" name="直線コネクタ 588"/>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90"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91" name="直線コネクタ 590"/>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92"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93" name="フローチャート : 判断 592"/>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94" name="フローチャート : 判断 593"/>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27032</xdr:rowOff>
    </xdr:from>
    <xdr:to>
      <xdr:col>31</xdr:col>
      <xdr:colOff>85725</xdr:colOff>
      <xdr:row>107</xdr:row>
      <xdr:rowOff>128632</xdr:rowOff>
    </xdr:to>
    <xdr:sp macro="" textlink="">
      <xdr:nvSpPr>
        <xdr:cNvPr id="600" name="円/楕円 599"/>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601"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119759</xdr:rowOff>
    </xdr:from>
    <xdr:ext cx="469744" cy="259045"/>
    <xdr:sp macro="" textlink="">
      <xdr:nvSpPr>
        <xdr:cNvPr id="602" name="n_1mainValue【公民館】&#10;一人当たり面積"/>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・公民館の有形固定資産減価</a:t>
          </a:r>
          <a:r>
            <a:rPr lang="ja-JP" altLang="en-US" sz="1100">
              <a:solidFill>
                <a:schemeClr val="dk1"/>
              </a:solidFill>
              <a:effectLst/>
              <a:latin typeface="+mn-lt"/>
              <a:ea typeface="+mn-ea"/>
              <a:cs typeface="+mn-cs"/>
            </a:rPr>
            <a:t>償却</a:t>
          </a:r>
          <a:r>
            <a:rPr lang="ja-JP" altLang="ja-JP" sz="1100">
              <a:solidFill>
                <a:schemeClr val="dk1"/>
              </a:solidFill>
              <a:effectLst/>
              <a:latin typeface="+mn-lt"/>
              <a:ea typeface="+mn-ea"/>
              <a:cs typeface="+mn-cs"/>
            </a:rPr>
            <a:t>率については</a:t>
          </a:r>
          <a:r>
            <a:rPr lang="ja-JP" altLang="en-US" sz="1100">
              <a:solidFill>
                <a:schemeClr val="dk1"/>
              </a:solidFill>
              <a:effectLst/>
              <a:latin typeface="+mn-lt"/>
              <a:ea typeface="+mn-ea"/>
              <a:cs typeface="+mn-cs"/>
            </a:rPr>
            <a:t>１００</a:t>
          </a:r>
          <a:r>
            <a:rPr lang="ja-JP" altLang="ja-JP" sz="1100">
              <a:solidFill>
                <a:schemeClr val="dk1"/>
              </a:solidFill>
              <a:effectLst/>
              <a:latin typeface="+mn-lt"/>
              <a:ea typeface="+mn-ea"/>
              <a:cs typeface="+mn-cs"/>
            </a:rPr>
            <a:t>％で、類似団体内平均値を大きく上回っている。これは、昭和４７年に淡輪公民館が建築され、これまで建替え等を行っていないことが要因と思われる。今後は岬町公共施設適正化基本方針に基づき、老朽化対策の検討に早急に取り組む必要がある。</a:t>
          </a:r>
          <a:endParaRPr lang="ja-JP" altLang="ja-JP" sz="1400">
            <a:effectLst/>
          </a:endParaRP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平成２７年度決算に係る認定こども園・幼稚園・保育所</a:t>
          </a:r>
          <a:r>
            <a:rPr lang="ja-JP" altLang="ja-JP" sz="1100">
              <a:solidFill>
                <a:schemeClr val="dk1"/>
              </a:solidFill>
              <a:effectLst/>
              <a:latin typeface="+mn-lt"/>
              <a:ea typeface="+mn-ea"/>
              <a:cs typeface="+mn-cs"/>
            </a:rPr>
            <a:t>の有形固定資産減価償却率が</a:t>
          </a:r>
          <a:r>
            <a:rPr lang="ja-JP" altLang="en-US" sz="1100">
              <a:solidFill>
                <a:schemeClr val="dk1"/>
              </a:solidFill>
              <a:effectLst/>
              <a:latin typeface="+mn-lt"/>
              <a:ea typeface="+mn-ea"/>
              <a:cs typeface="+mn-cs"/>
            </a:rPr>
            <a:t>８７．５</a:t>
          </a:r>
          <a:r>
            <a:rPr lang="ja-JP" altLang="ja-JP" sz="1100">
              <a:solidFill>
                <a:schemeClr val="dk1"/>
              </a:solidFill>
              <a:effectLst/>
              <a:latin typeface="+mn-lt"/>
              <a:ea typeface="+mn-ea"/>
              <a:cs typeface="+mn-cs"/>
            </a:rPr>
            <a:t>％で、類似団体内平均値を大きく上回っている。これは、昭和４５年に建築された既に廃止している旧保育所を除却していないことが要因と思われる。今後は岬町公共施設適正化基本方針に基づき、老朽化対策の検討に取り組む必要がある。</a:t>
          </a:r>
          <a:endParaRPr lang="ja-JP" altLang="ja-JP" sz="1400">
            <a:effectLst/>
          </a:endParaRP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平成２８</a:t>
          </a:r>
          <a:r>
            <a:rPr lang="ja-JP" altLang="ja-JP" sz="1100">
              <a:solidFill>
                <a:schemeClr val="dk1"/>
              </a:solidFill>
              <a:effectLst/>
              <a:latin typeface="+mn-lt"/>
              <a:ea typeface="+mn-ea"/>
              <a:cs typeface="+mn-cs"/>
            </a:rPr>
            <a:t>年度決算に係る固定資産台帳については、平成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日時点で整備中のため、</a:t>
          </a:r>
          <a:r>
            <a:rPr lang="ja-JP" altLang="en-US" sz="1100">
              <a:solidFill>
                <a:schemeClr val="dk1"/>
              </a:solidFill>
              <a:effectLst/>
              <a:latin typeface="+mn-lt"/>
              <a:ea typeface="+mn-ea"/>
              <a:cs typeface="+mn-cs"/>
            </a:rPr>
            <a:t>平成２８</a:t>
          </a:r>
          <a:r>
            <a:rPr lang="ja-JP" altLang="ja-JP" sz="1100">
              <a:solidFill>
                <a:schemeClr val="dk1"/>
              </a:solidFill>
              <a:effectLst/>
              <a:latin typeface="+mn-lt"/>
              <a:ea typeface="+mn-ea"/>
              <a:cs typeface="+mn-cs"/>
            </a:rPr>
            <a:t>年度の当該団体値等は表示されていない。</a:t>
          </a:r>
          <a:endParaRPr lang="ja-JP" altLang="ja-JP" sz="1400">
            <a:effectLst/>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110490</xdr:rowOff>
    </xdr:from>
    <xdr:to>
      <xdr:col>6</xdr:col>
      <xdr:colOff>510540</xdr:colOff>
      <xdr:row>64</xdr:row>
      <xdr:rowOff>135255</xdr:rowOff>
    </xdr:to>
    <xdr:cxnSp macro="">
      <xdr:nvCxnSpPr>
        <xdr:cNvPr id="73" name="直線コネクタ 72"/>
        <xdr:cNvCxnSpPr/>
      </xdr:nvCxnSpPr>
      <xdr:spPr>
        <a:xfrm flipV="1">
          <a:off x="4634865" y="988314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139082</xdr:rowOff>
    </xdr:from>
    <xdr:ext cx="405111" cy="259045"/>
    <xdr:sp macro="" textlink="">
      <xdr:nvSpPr>
        <xdr:cNvPr id="74" name="【体育館・プール】&#10;有形固定資産減価償却率最小値テキスト"/>
        <xdr:cNvSpPr txBox="1"/>
      </xdr:nvSpPr>
      <xdr:spPr>
        <a:xfrm>
          <a:off x="47244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135255</xdr:rowOff>
    </xdr:from>
    <xdr:to>
      <xdr:col>6</xdr:col>
      <xdr:colOff>600075</xdr:colOff>
      <xdr:row>64</xdr:row>
      <xdr:rowOff>135255</xdr:rowOff>
    </xdr:to>
    <xdr:cxnSp macro="">
      <xdr:nvCxnSpPr>
        <xdr:cNvPr id="75" name="直線コネクタ 74"/>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57167</xdr:rowOff>
    </xdr:from>
    <xdr:ext cx="405111" cy="259045"/>
    <xdr:sp macro="" textlink="">
      <xdr:nvSpPr>
        <xdr:cNvPr id="76" name="【体育館・プール】&#10;有形固定資産減価償却率最大値テキスト"/>
        <xdr:cNvSpPr txBox="1"/>
      </xdr:nvSpPr>
      <xdr:spPr>
        <a:xfrm>
          <a:off x="4724400"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57</xdr:row>
      <xdr:rowOff>110490</xdr:rowOff>
    </xdr:from>
    <xdr:to>
      <xdr:col>6</xdr:col>
      <xdr:colOff>600075</xdr:colOff>
      <xdr:row>57</xdr:row>
      <xdr:rowOff>110490</xdr:rowOff>
    </xdr:to>
    <xdr:cxnSp macro="">
      <xdr:nvCxnSpPr>
        <xdr:cNvPr id="77" name="直線コネクタ 76"/>
        <xdr:cNvCxnSpPr/>
      </xdr:nvCxnSpPr>
      <xdr:spPr>
        <a:xfrm>
          <a:off x="4546600" y="988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22877</xdr:rowOff>
    </xdr:from>
    <xdr:ext cx="405111" cy="259045"/>
    <xdr:sp macro="" textlink="">
      <xdr:nvSpPr>
        <xdr:cNvPr id="78" name="【体育館・プール】&#10;有形固定資産減価償却率平均値テキスト"/>
        <xdr:cNvSpPr txBox="1"/>
      </xdr:nvSpPr>
      <xdr:spPr>
        <a:xfrm>
          <a:off x="4724400" y="1030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44450</xdr:rowOff>
    </xdr:from>
    <xdr:to>
      <xdr:col>6</xdr:col>
      <xdr:colOff>561975</xdr:colOff>
      <xdr:row>60</xdr:row>
      <xdr:rowOff>146050</xdr:rowOff>
    </xdr:to>
    <xdr:sp macro="" textlink="">
      <xdr:nvSpPr>
        <xdr:cNvPr id="79" name="フローチャート : 判断 78"/>
        <xdr:cNvSpPr/>
      </xdr:nvSpPr>
      <xdr:spPr>
        <a:xfrm>
          <a:off x="45847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145415</xdr:rowOff>
    </xdr:from>
    <xdr:to>
      <xdr:col>5</xdr:col>
      <xdr:colOff>409575</xdr:colOff>
      <xdr:row>60</xdr:row>
      <xdr:rowOff>75565</xdr:rowOff>
    </xdr:to>
    <xdr:sp macro="" textlink="">
      <xdr:nvSpPr>
        <xdr:cNvPr id="80" name="フローチャート : 判断 79"/>
        <xdr:cNvSpPr/>
      </xdr:nvSpPr>
      <xdr:spPr>
        <a:xfrm>
          <a:off x="3746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66692</xdr:rowOff>
    </xdr:from>
    <xdr:ext cx="405111" cy="259045"/>
    <xdr:sp macro="" textlink="">
      <xdr:nvSpPr>
        <xdr:cNvPr id="81" name="n_1aveValue【体育館・プール】&#10;有形固定資産減価償却率"/>
        <xdr:cNvSpPr txBox="1"/>
      </xdr:nvSpPr>
      <xdr:spPr>
        <a:xfrm>
          <a:off x="3582043"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87" name="円/楕円 86"/>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88"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145324</xdr:rowOff>
    </xdr:from>
    <xdr:to>
      <xdr:col>15</xdr:col>
      <xdr:colOff>180340</xdr:colOff>
      <xdr:row>62</xdr:row>
      <xdr:rowOff>22860</xdr:rowOff>
    </xdr:to>
    <xdr:cxnSp macro="">
      <xdr:nvCxnSpPr>
        <xdr:cNvPr id="114" name="直線コネクタ 113"/>
        <xdr:cNvCxnSpPr/>
      </xdr:nvCxnSpPr>
      <xdr:spPr>
        <a:xfrm flipV="1">
          <a:off x="10476865" y="9575074"/>
          <a:ext cx="0" cy="107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26687</xdr:rowOff>
    </xdr:from>
    <xdr:ext cx="469744" cy="259045"/>
    <xdr:sp macro="" textlink="">
      <xdr:nvSpPr>
        <xdr:cNvPr id="115" name="【体育館・プール】&#10;一人当たり面積最小値テキスト"/>
        <xdr:cNvSpPr txBox="1"/>
      </xdr:nvSpPr>
      <xdr:spPr>
        <a:xfrm>
          <a:off x="105664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62</xdr:row>
      <xdr:rowOff>22860</xdr:rowOff>
    </xdr:from>
    <xdr:to>
      <xdr:col>15</xdr:col>
      <xdr:colOff>269875</xdr:colOff>
      <xdr:row>62</xdr:row>
      <xdr:rowOff>22860</xdr:rowOff>
    </xdr:to>
    <xdr:cxnSp macro="">
      <xdr:nvCxnSpPr>
        <xdr:cNvPr id="116" name="直線コネクタ 115"/>
        <xdr:cNvCxnSpPr/>
      </xdr:nvCxnSpPr>
      <xdr:spPr>
        <a:xfrm>
          <a:off x="10388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92001</xdr:rowOff>
    </xdr:from>
    <xdr:ext cx="469744" cy="259045"/>
    <xdr:sp macro="" textlink="">
      <xdr:nvSpPr>
        <xdr:cNvPr id="117" name="【体育館・プール】&#10;一人当たり面積最大値テキスト"/>
        <xdr:cNvSpPr txBox="1"/>
      </xdr:nvSpPr>
      <xdr:spPr>
        <a:xfrm>
          <a:off x="10566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55</xdr:row>
      <xdr:rowOff>145324</xdr:rowOff>
    </xdr:from>
    <xdr:to>
      <xdr:col>15</xdr:col>
      <xdr:colOff>269875</xdr:colOff>
      <xdr:row>55</xdr:row>
      <xdr:rowOff>145324</xdr:rowOff>
    </xdr:to>
    <xdr:cxnSp macro="">
      <xdr:nvCxnSpPr>
        <xdr:cNvPr id="118" name="直線コネクタ 117"/>
        <xdr:cNvCxnSpPr/>
      </xdr:nvCxnSpPr>
      <xdr:spPr>
        <a:xfrm>
          <a:off x="10388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90912</xdr:rowOff>
    </xdr:from>
    <xdr:ext cx="469744" cy="259045"/>
    <xdr:sp macro="" textlink="">
      <xdr:nvSpPr>
        <xdr:cNvPr id="119" name="【体育館・プール】&#10;一人当たり面積平均値テキスト"/>
        <xdr:cNvSpPr txBox="1"/>
      </xdr:nvSpPr>
      <xdr:spPr>
        <a:xfrm>
          <a:off x="10566400" y="1003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112485</xdr:rowOff>
    </xdr:from>
    <xdr:to>
      <xdr:col>15</xdr:col>
      <xdr:colOff>231775</xdr:colOff>
      <xdr:row>59</xdr:row>
      <xdr:rowOff>42635</xdr:rowOff>
    </xdr:to>
    <xdr:sp macro="" textlink="">
      <xdr:nvSpPr>
        <xdr:cNvPr id="120" name="フローチャート : 判断 119"/>
        <xdr:cNvSpPr/>
      </xdr:nvSpPr>
      <xdr:spPr>
        <a:xfrm>
          <a:off x="104267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53703</xdr:rowOff>
    </xdr:from>
    <xdr:to>
      <xdr:col>14</xdr:col>
      <xdr:colOff>79375</xdr:colOff>
      <xdr:row>58</xdr:row>
      <xdr:rowOff>155303</xdr:rowOff>
    </xdr:to>
    <xdr:sp macro="" textlink="">
      <xdr:nvSpPr>
        <xdr:cNvPr id="121" name="フローチャート : 判断 120"/>
        <xdr:cNvSpPr/>
      </xdr:nvSpPr>
      <xdr:spPr>
        <a:xfrm>
          <a:off x="9588500" y="999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380</xdr:rowOff>
    </xdr:from>
    <xdr:ext cx="469744" cy="259045"/>
    <xdr:sp macro="" textlink="">
      <xdr:nvSpPr>
        <xdr:cNvPr id="122" name="n_1aveValue【体育館・プール】&#10;一人当たり面積"/>
        <xdr:cNvSpPr txBox="1"/>
      </xdr:nvSpPr>
      <xdr:spPr>
        <a:xfrm>
          <a:off x="9391727" y="97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55335</xdr:rowOff>
    </xdr:from>
    <xdr:to>
      <xdr:col>14</xdr:col>
      <xdr:colOff>79375</xdr:colOff>
      <xdr:row>63</xdr:row>
      <xdr:rowOff>156935</xdr:rowOff>
    </xdr:to>
    <xdr:sp macro="" textlink="">
      <xdr:nvSpPr>
        <xdr:cNvPr id="128" name="円/楕円 127"/>
        <xdr:cNvSpPr/>
      </xdr:nvSpPr>
      <xdr:spPr>
        <a:xfrm>
          <a:off x="958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148062</xdr:rowOff>
    </xdr:from>
    <xdr:ext cx="469744" cy="259045"/>
    <xdr:sp macro="" textlink="">
      <xdr:nvSpPr>
        <xdr:cNvPr id="129" name="n_1mainValue【体育館・プール】&#10;一人当たり面積"/>
        <xdr:cNvSpPr txBox="1"/>
      </xdr:nvSpPr>
      <xdr:spPr>
        <a:xfrm>
          <a:off x="9391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4" name="直線コネクタ 153"/>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5"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6" name="直線コネクタ 155"/>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57"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8" name="直線コネクタ 157"/>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59"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60" name="フローチャート : 判断 159"/>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61" name="フローチャート : 判断 160"/>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62"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128270</xdr:rowOff>
    </xdr:from>
    <xdr:to>
      <xdr:col>5</xdr:col>
      <xdr:colOff>409575</xdr:colOff>
      <xdr:row>78</xdr:row>
      <xdr:rowOff>58420</xdr:rowOff>
    </xdr:to>
    <xdr:sp macro="" textlink="">
      <xdr:nvSpPr>
        <xdr:cNvPr id="168" name="円/楕円 167"/>
        <xdr:cNvSpPr/>
      </xdr:nvSpPr>
      <xdr:spPr>
        <a:xfrm>
          <a:off x="3746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74947</xdr:rowOff>
    </xdr:from>
    <xdr:ext cx="405111" cy="259045"/>
    <xdr:sp macro="" textlink="">
      <xdr:nvSpPr>
        <xdr:cNvPr id="169" name="n_1mainValue【福祉施設】&#10;有形固定資産減価償却率"/>
        <xdr:cNvSpPr txBox="1"/>
      </xdr:nvSpPr>
      <xdr:spPr>
        <a:xfrm>
          <a:off x="3582043"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91" name="直線コネクタ 190"/>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92"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3" name="直線コネクタ 192"/>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94"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95" name="直線コネクタ 194"/>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96"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97" name="フローチャート : 判断 196"/>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198" name="フローチャート : 判断 197"/>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128033</xdr:rowOff>
    </xdr:from>
    <xdr:ext cx="469744" cy="259045"/>
    <xdr:sp macro="" textlink="">
      <xdr:nvSpPr>
        <xdr:cNvPr id="199" name="n_1aveValue【福祉施設】&#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122174</xdr:rowOff>
    </xdr:from>
    <xdr:to>
      <xdr:col>14</xdr:col>
      <xdr:colOff>79375</xdr:colOff>
      <xdr:row>84</xdr:row>
      <xdr:rowOff>52324</xdr:rowOff>
    </xdr:to>
    <xdr:sp macro="" textlink="">
      <xdr:nvSpPr>
        <xdr:cNvPr id="205" name="円/楕円 204"/>
        <xdr:cNvSpPr/>
      </xdr:nvSpPr>
      <xdr:spPr>
        <a:xfrm>
          <a:off x="958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68851</xdr:rowOff>
    </xdr:from>
    <xdr:ext cx="469744" cy="259045"/>
    <xdr:sp macro="" textlink="">
      <xdr:nvSpPr>
        <xdr:cNvPr id="206" name="n_1mainValue【福祉施設】&#10;一人当たり面積"/>
        <xdr:cNvSpPr txBox="1"/>
      </xdr:nvSpPr>
      <xdr:spPr>
        <a:xfrm>
          <a:off x="9391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3" name="テキスト ボックス 2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4" name="直線コネクタ 2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5" name="テキスト ボックス 2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6" name="直線コネクタ 2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7" name="テキスト ボックス 2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8" name="直線コネクタ 2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9" name="テキスト ボックス 2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0" name="直線コネクタ 2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1" name="テキスト ボックス 2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2" name="直線コネクタ 2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3" name="テキスト ボックス 24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4" name="直線コネクタ 2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5" name="テキスト ボックス 2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156210</xdr:rowOff>
    </xdr:from>
    <xdr:to>
      <xdr:col>23</xdr:col>
      <xdr:colOff>516889</xdr:colOff>
      <xdr:row>41</xdr:row>
      <xdr:rowOff>80010</xdr:rowOff>
    </xdr:to>
    <xdr:cxnSp macro="">
      <xdr:nvCxnSpPr>
        <xdr:cNvPr id="247" name="直線コネクタ 246"/>
        <xdr:cNvCxnSpPr/>
      </xdr:nvCxnSpPr>
      <xdr:spPr>
        <a:xfrm flipV="1">
          <a:off x="16318864" y="6328410"/>
          <a:ext cx="0" cy="78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83837</xdr:rowOff>
    </xdr:from>
    <xdr:ext cx="405111" cy="259045"/>
    <xdr:sp macro="" textlink="">
      <xdr:nvSpPr>
        <xdr:cNvPr id="248" name="【一般廃棄物処理施設】&#10;有形固定資産減価償却率最小値テキスト"/>
        <xdr:cNvSpPr txBox="1"/>
      </xdr:nvSpPr>
      <xdr:spPr>
        <a:xfrm>
          <a:off x="164084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80010</xdr:rowOff>
    </xdr:from>
    <xdr:to>
      <xdr:col>23</xdr:col>
      <xdr:colOff>606425</xdr:colOff>
      <xdr:row>41</xdr:row>
      <xdr:rowOff>80010</xdr:rowOff>
    </xdr:to>
    <xdr:cxnSp macro="">
      <xdr:nvCxnSpPr>
        <xdr:cNvPr id="249" name="直線コネクタ 248"/>
        <xdr:cNvCxnSpPr/>
      </xdr:nvCxnSpPr>
      <xdr:spPr>
        <a:xfrm>
          <a:off x="16230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102887</xdr:rowOff>
    </xdr:from>
    <xdr:ext cx="405111" cy="259045"/>
    <xdr:sp macro="" textlink="">
      <xdr:nvSpPr>
        <xdr:cNvPr id="250" name="【一般廃棄物処理施設】&#10;有形固定資産減価償却率最大値テキスト"/>
        <xdr:cNvSpPr txBox="1"/>
      </xdr:nvSpPr>
      <xdr:spPr>
        <a:xfrm>
          <a:off x="16408400" y="610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36</xdr:row>
      <xdr:rowOff>156210</xdr:rowOff>
    </xdr:from>
    <xdr:to>
      <xdr:col>23</xdr:col>
      <xdr:colOff>606425</xdr:colOff>
      <xdr:row>36</xdr:row>
      <xdr:rowOff>156210</xdr:rowOff>
    </xdr:to>
    <xdr:cxnSp macro="">
      <xdr:nvCxnSpPr>
        <xdr:cNvPr id="251" name="直線コネクタ 250"/>
        <xdr:cNvCxnSpPr/>
      </xdr:nvCxnSpPr>
      <xdr:spPr>
        <a:xfrm>
          <a:off x="16230600" y="632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169562</xdr:rowOff>
    </xdr:from>
    <xdr:ext cx="405111" cy="259045"/>
    <xdr:sp macro="" textlink="">
      <xdr:nvSpPr>
        <xdr:cNvPr id="252" name="【一般廃棄物処理施設】&#10;有形固定資産減価償却率平均値テキスト"/>
        <xdr:cNvSpPr txBox="1"/>
      </xdr:nvSpPr>
      <xdr:spPr>
        <a:xfrm>
          <a:off x="16408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19685</xdr:rowOff>
    </xdr:from>
    <xdr:to>
      <xdr:col>23</xdr:col>
      <xdr:colOff>568325</xdr:colOff>
      <xdr:row>39</xdr:row>
      <xdr:rowOff>121285</xdr:rowOff>
    </xdr:to>
    <xdr:sp macro="" textlink="">
      <xdr:nvSpPr>
        <xdr:cNvPr id="253" name="フローチャート : 判断 252"/>
        <xdr:cNvSpPr/>
      </xdr:nvSpPr>
      <xdr:spPr>
        <a:xfrm>
          <a:off x="16268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90170</xdr:rowOff>
    </xdr:from>
    <xdr:to>
      <xdr:col>22</xdr:col>
      <xdr:colOff>415925</xdr:colOff>
      <xdr:row>38</xdr:row>
      <xdr:rowOff>20320</xdr:rowOff>
    </xdr:to>
    <xdr:sp macro="" textlink="">
      <xdr:nvSpPr>
        <xdr:cNvPr id="254" name="フローチャート : 判断 253"/>
        <xdr:cNvSpPr/>
      </xdr:nvSpPr>
      <xdr:spPr>
        <a:xfrm>
          <a:off x="15430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11447</xdr:rowOff>
    </xdr:from>
    <xdr:ext cx="405111" cy="259045"/>
    <xdr:sp macro="" textlink="">
      <xdr:nvSpPr>
        <xdr:cNvPr id="255" name="n_1aveValue【一般廃棄物処理施設】&#10;有形固定資産減価償却率"/>
        <xdr:cNvSpPr txBox="1"/>
      </xdr:nvSpPr>
      <xdr:spPr>
        <a:xfrm>
          <a:off x="15266043"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6" name="テキスト ボックス 2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7" name="テキスト ボックス 2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8" name="テキスト ボックス 2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9" name="テキスト ボックス 2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0" name="テキスト ボックス 2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74930</xdr:rowOff>
    </xdr:from>
    <xdr:to>
      <xdr:col>22</xdr:col>
      <xdr:colOff>415925</xdr:colOff>
      <xdr:row>35</xdr:row>
      <xdr:rowOff>5080</xdr:rowOff>
    </xdr:to>
    <xdr:sp macro="" textlink="">
      <xdr:nvSpPr>
        <xdr:cNvPr id="261" name="円/楕円 260"/>
        <xdr:cNvSpPr/>
      </xdr:nvSpPr>
      <xdr:spPr>
        <a:xfrm>
          <a:off x="15430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21607</xdr:rowOff>
    </xdr:from>
    <xdr:ext cx="405111" cy="259045"/>
    <xdr:sp macro="" textlink="">
      <xdr:nvSpPr>
        <xdr:cNvPr id="262" name="n_1mainValue【一般廃棄物処理施設】&#10;有形固定資産減価償却率"/>
        <xdr:cNvSpPr txBox="1"/>
      </xdr:nvSpPr>
      <xdr:spPr>
        <a:xfrm>
          <a:off x="15266043"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3" name="直線コネクタ 2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4" name="テキスト ボックス 2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5" name="直線コネクタ 2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6" name="テキスト ボックス 2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7" name="直線コネクタ 2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8" name="テキスト ボックス 2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9" name="直線コネクタ 2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80" name="テキスト ボックス 2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2" name="テキスト ボックス 2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284" name="直線コネクタ 283"/>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285"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286" name="直線コネクタ 285"/>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287"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288" name="直線コネクタ 287"/>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289"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290" name="フローチャート : 判断 289"/>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291" name="フローチャート : 判断 290"/>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40140</xdr:rowOff>
    </xdr:from>
    <xdr:ext cx="599010" cy="259045"/>
    <xdr:sp macro="" textlink="">
      <xdr:nvSpPr>
        <xdr:cNvPr id="292" name="n_1aveValue【一般廃棄物処理施設】&#10;一人当たり有形固定資産（償却資産）額"/>
        <xdr:cNvSpPr txBox="1"/>
      </xdr:nvSpPr>
      <xdr:spPr>
        <a:xfrm>
          <a:off x="21011094" y="63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51612</xdr:rowOff>
    </xdr:from>
    <xdr:to>
      <xdr:col>31</xdr:col>
      <xdr:colOff>85725</xdr:colOff>
      <xdr:row>40</xdr:row>
      <xdr:rowOff>153212</xdr:rowOff>
    </xdr:to>
    <xdr:sp macro="" textlink="">
      <xdr:nvSpPr>
        <xdr:cNvPr id="298" name="円/楕円 297"/>
        <xdr:cNvSpPr/>
      </xdr:nvSpPr>
      <xdr:spPr>
        <a:xfrm>
          <a:off x="21272500" y="69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144339</xdr:rowOff>
    </xdr:from>
    <xdr:ext cx="534377" cy="259045"/>
    <xdr:sp macro="" textlink="">
      <xdr:nvSpPr>
        <xdr:cNvPr id="299" name="n_1mainValue【一般廃棄物処理施設】&#10;一人当たり有形固定資産（償却資産）額"/>
        <xdr:cNvSpPr txBox="1"/>
      </xdr:nvSpPr>
      <xdr:spPr>
        <a:xfrm>
          <a:off x="21043411" y="70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311" name="直線コネクタ 310"/>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312" name="テキスト ボックス 311"/>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13" name="直線コネクタ 312"/>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14" name="テキスト ボックス 313"/>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315" name="直線コネクタ 314"/>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316" name="テキスト ボックス 315"/>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7" name="直線コネクタ 3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8" name="テキスト ボックス 3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319" name="直線コネクタ 318"/>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320" name="テキスト ボックス 319"/>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21" name="直線コネクタ 32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22" name="テキスト ボックス 32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323" name="直線コネクタ 322"/>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324" name="テキスト ボックス 323"/>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6" name="テキスト ボックス 3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51435</xdr:rowOff>
    </xdr:from>
    <xdr:to>
      <xdr:col>23</xdr:col>
      <xdr:colOff>516889</xdr:colOff>
      <xdr:row>63</xdr:row>
      <xdr:rowOff>160020</xdr:rowOff>
    </xdr:to>
    <xdr:cxnSp macro="">
      <xdr:nvCxnSpPr>
        <xdr:cNvPr id="328" name="直線コネクタ 327"/>
        <xdr:cNvCxnSpPr/>
      </xdr:nvCxnSpPr>
      <xdr:spPr>
        <a:xfrm flipV="1">
          <a:off x="16318864" y="9995535"/>
          <a:ext cx="0" cy="9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163847</xdr:rowOff>
    </xdr:from>
    <xdr:ext cx="405111" cy="259045"/>
    <xdr:sp macro="" textlink="">
      <xdr:nvSpPr>
        <xdr:cNvPr id="329" name="【保健センター・保健所】&#10;有形固定資産減価償却率最小値テキスト"/>
        <xdr:cNvSpPr txBox="1"/>
      </xdr:nvSpPr>
      <xdr:spPr>
        <a:xfrm>
          <a:off x="164084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160020</xdr:rowOff>
    </xdr:from>
    <xdr:to>
      <xdr:col>23</xdr:col>
      <xdr:colOff>606425</xdr:colOff>
      <xdr:row>63</xdr:row>
      <xdr:rowOff>160020</xdr:rowOff>
    </xdr:to>
    <xdr:cxnSp macro="">
      <xdr:nvCxnSpPr>
        <xdr:cNvPr id="330" name="直線コネクタ 329"/>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169562</xdr:rowOff>
    </xdr:from>
    <xdr:ext cx="405111" cy="259045"/>
    <xdr:sp macro="" textlink="">
      <xdr:nvSpPr>
        <xdr:cNvPr id="331" name="【保健センター・保健所】&#10;有形固定資産減価償却率最大値テキスト"/>
        <xdr:cNvSpPr txBox="1"/>
      </xdr:nvSpPr>
      <xdr:spPr>
        <a:xfrm>
          <a:off x="16408400" y="977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58</xdr:row>
      <xdr:rowOff>51435</xdr:rowOff>
    </xdr:from>
    <xdr:to>
      <xdr:col>23</xdr:col>
      <xdr:colOff>606425</xdr:colOff>
      <xdr:row>58</xdr:row>
      <xdr:rowOff>51435</xdr:rowOff>
    </xdr:to>
    <xdr:cxnSp macro="">
      <xdr:nvCxnSpPr>
        <xdr:cNvPr id="332" name="直線コネクタ 331"/>
        <xdr:cNvCxnSpPr/>
      </xdr:nvCxnSpPr>
      <xdr:spPr>
        <a:xfrm>
          <a:off x="16230600" y="999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13352</xdr:rowOff>
    </xdr:from>
    <xdr:ext cx="405111" cy="259045"/>
    <xdr:sp macro="" textlink="">
      <xdr:nvSpPr>
        <xdr:cNvPr id="333" name="【保健センター・保健所】&#10;有形固定資産減価償却率平均値テキスト"/>
        <xdr:cNvSpPr txBox="1"/>
      </xdr:nvSpPr>
      <xdr:spPr>
        <a:xfrm>
          <a:off x="16408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34925</xdr:rowOff>
    </xdr:from>
    <xdr:to>
      <xdr:col>23</xdr:col>
      <xdr:colOff>568325</xdr:colOff>
      <xdr:row>60</xdr:row>
      <xdr:rowOff>136525</xdr:rowOff>
    </xdr:to>
    <xdr:sp macro="" textlink="">
      <xdr:nvSpPr>
        <xdr:cNvPr id="334" name="フローチャート : 判断 333"/>
        <xdr:cNvSpPr/>
      </xdr:nvSpPr>
      <xdr:spPr>
        <a:xfrm>
          <a:off x="16268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83503</xdr:rowOff>
    </xdr:from>
    <xdr:to>
      <xdr:col>22</xdr:col>
      <xdr:colOff>415925</xdr:colOff>
      <xdr:row>61</xdr:row>
      <xdr:rowOff>13653</xdr:rowOff>
    </xdr:to>
    <xdr:sp macro="" textlink="">
      <xdr:nvSpPr>
        <xdr:cNvPr id="335" name="フローチャート : 判断 334"/>
        <xdr:cNvSpPr/>
      </xdr:nvSpPr>
      <xdr:spPr>
        <a:xfrm>
          <a:off x="15430500" y="10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4780</xdr:rowOff>
    </xdr:from>
    <xdr:ext cx="405111" cy="259045"/>
    <xdr:sp macro="" textlink="">
      <xdr:nvSpPr>
        <xdr:cNvPr id="336" name="n_1aveValue【保健センター・保健所】&#10;有形固定資産減価償却率"/>
        <xdr:cNvSpPr txBox="1"/>
      </xdr:nvSpPr>
      <xdr:spPr>
        <a:xfrm>
          <a:off x="15266043" y="1046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63500</xdr:rowOff>
    </xdr:from>
    <xdr:to>
      <xdr:col>22</xdr:col>
      <xdr:colOff>415925</xdr:colOff>
      <xdr:row>55</xdr:row>
      <xdr:rowOff>165100</xdr:rowOff>
    </xdr:to>
    <xdr:sp macro="" textlink="">
      <xdr:nvSpPr>
        <xdr:cNvPr id="342" name="円/楕円 341"/>
        <xdr:cNvSpPr/>
      </xdr:nvSpPr>
      <xdr:spPr>
        <a:xfrm>
          <a:off x="15430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10177</xdr:rowOff>
    </xdr:from>
    <xdr:ext cx="405111" cy="259045"/>
    <xdr:sp macro="" textlink="">
      <xdr:nvSpPr>
        <xdr:cNvPr id="343" name="n_1mainValue【保健センター・保健所】&#10;有形固定資産減価償却率"/>
        <xdr:cNvSpPr txBox="1"/>
      </xdr:nvSpPr>
      <xdr:spPr>
        <a:xfrm>
          <a:off x="15266043"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4" name="直線コネクタ 3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5" name="テキスト ボックス 3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6" name="直線コネクタ 3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7" name="テキスト ボックス 3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8" name="直線コネクタ 3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9" name="テキスト ボックス 3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0" name="直線コネクタ 3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1" name="テキスト ボックス 3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2" name="直線コネクタ 3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3" name="テキスト ボックス 3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4" name="直線コネクタ 3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5" name="テキスト ボックス 3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369" name="直線コネクタ 368"/>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370"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371" name="直線コネクタ 370"/>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372"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373" name="直線コネクタ 372"/>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374"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375" name="フローチャート : 判断 374"/>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376" name="フローチャート : 判断 375"/>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377"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8" name="テキスト ボックス 3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9" name="テキスト ボックス 3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0" name="テキスト ボックス 3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1" name="テキスト ボックス 3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2" name="テキスト ボックス 3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123916</xdr:rowOff>
    </xdr:from>
    <xdr:to>
      <xdr:col>31</xdr:col>
      <xdr:colOff>85725</xdr:colOff>
      <xdr:row>62</xdr:row>
      <xdr:rowOff>54066</xdr:rowOff>
    </xdr:to>
    <xdr:sp macro="" textlink="">
      <xdr:nvSpPr>
        <xdr:cNvPr id="383" name="円/楕円 382"/>
        <xdr:cNvSpPr/>
      </xdr:nvSpPr>
      <xdr:spPr>
        <a:xfrm>
          <a:off x="21272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45193</xdr:rowOff>
    </xdr:from>
    <xdr:ext cx="469744" cy="259045"/>
    <xdr:sp macro="" textlink="">
      <xdr:nvSpPr>
        <xdr:cNvPr id="384" name="n_1mainValue【保健センター・保健所】&#10;一人当たり面積"/>
        <xdr:cNvSpPr txBox="1"/>
      </xdr:nvSpPr>
      <xdr:spPr>
        <a:xfrm>
          <a:off x="21075727" y="106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2" name="正方形/長方形 3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0" name="正方形/長方形 3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11" name="直線コネクタ 4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12" name="テキスト ボックス 41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3" name="直線コネクタ 4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4" name="テキスト ボックス 4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5" name="直線コネクタ 4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6" name="テキスト ボックス 4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7" name="直線コネクタ 4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8" name="テキスト ボックス 4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9" name="直線コネクタ 4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20" name="テキスト ボックス 4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1" name="直線コネクタ 4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22" name="テキスト ボックス 42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26" name="直線コネクタ 425"/>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27"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28" name="直線コネクタ 427"/>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29"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30" name="直線コネクタ 42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31"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32" name="フローチャート : 判断 431"/>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33" name="フローチャート : 判断 432"/>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434"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5" name="テキスト ボックス 4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6" name="テキスト ボックス 4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7" name="テキスト ボックス 4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8" name="テキスト ボックス 4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9" name="テキスト ボックス 4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102144</xdr:rowOff>
    </xdr:from>
    <xdr:to>
      <xdr:col>22</xdr:col>
      <xdr:colOff>415925</xdr:colOff>
      <xdr:row>100</xdr:row>
      <xdr:rowOff>32294</xdr:rowOff>
    </xdr:to>
    <xdr:sp macro="" textlink="">
      <xdr:nvSpPr>
        <xdr:cNvPr id="440" name="円/楕円 439"/>
        <xdr:cNvSpPr/>
      </xdr:nvSpPr>
      <xdr:spPr>
        <a:xfrm>
          <a:off x="15430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48821</xdr:rowOff>
    </xdr:from>
    <xdr:ext cx="405111" cy="259045"/>
    <xdr:sp macro="" textlink="">
      <xdr:nvSpPr>
        <xdr:cNvPr id="441" name="n_1mainValue【庁舎】&#10;有形固定資産減価償却率"/>
        <xdr:cNvSpPr txBox="1"/>
      </xdr:nvSpPr>
      <xdr:spPr>
        <a:xfrm>
          <a:off x="15266043"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52" name="テキスト ボックス 4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53" name="直線コネクタ 4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4" name="テキスト ボックス 4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5" name="直線コネクタ 4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6" name="テキスト ボックス 4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7" name="直線コネクタ 4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8" name="テキスト ボックス 4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9" name="直線コネクタ 4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60" name="テキスト ボックス 4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61" name="直線コネクタ 4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62" name="テキスト ボックス 4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63" name="直線コネクタ 4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4" name="テキスト ボックス 4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5" name="直線コネクタ 4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6" name="テキスト ボックス 4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68" name="直線コネクタ 467"/>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69"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70" name="直線コネクタ 469"/>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71"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72" name="直線コネクタ 471"/>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73"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74" name="フローチャート : 判断 473"/>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75" name="フローチャート : 判断 474"/>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476"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7" name="テキスト ボックス 4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8" name="テキスト ボックス 4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9" name="テキスト ボックス 4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80" name="テキスト ボックス 4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1" name="テキスト ボックス 4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49893</xdr:rowOff>
    </xdr:from>
    <xdr:to>
      <xdr:col>31</xdr:col>
      <xdr:colOff>85725</xdr:colOff>
      <xdr:row>105</xdr:row>
      <xdr:rowOff>151493</xdr:rowOff>
    </xdr:to>
    <xdr:sp macro="" textlink="">
      <xdr:nvSpPr>
        <xdr:cNvPr id="482" name="円/楕円 481"/>
        <xdr:cNvSpPr/>
      </xdr:nvSpPr>
      <xdr:spPr>
        <a:xfrm>
          <a:off x="2127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168020</xdr:rowOff>
    </xdr:from>
    <xdr:ext cx="469744" cy="259045"/>
    <xdr:sp macro="" textlink="">
      <xdr:nvSpPr>
        <xdr:cNvPr id="483" name="n_1mainValue【庁舎】&#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4" name="正方形/長方形 4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5" name="正方形/長方形 4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6" name="テキスト ボックス 4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・どの施設においても有形固定資産減価償却率が</a:t>
          </a:r>
          <a:r>
            <a:rPr kumimoji="1" lang="ja-JP" altLang="en-US" sz="1100" baseline="0">
              <a:solidFill>
                <a:schemeClr val="dk1"/>
              </a:solidFill>
              <a:effectLst/>
              <a:latin typeface="+mn-lt"/>
              <a:ea typeface="+mn-ea"/>
              <a:cs typeface="+mn-cs"/>
            </a:rPr>
            <a:t>７５</a:t>
          </a:r>
          <a:r>
            <a:rPr kumimoji="1" lang="ja-JP" altLang="ja-JP" sz="1100" baseline="0">
              <a:solidFill>
                <a:schemeClr val="dk1"/>
              </a:solidFill>
              <a:effectLst/>
              <a:latin typeface="+mn-lt"/>
              <a:ea typeface="+mn-ea"/>
              <a:cs typeface="+mn-cs"/>
            </a:rPr>
            <a:t>％を超えており、類似団体内平均値を大きく上回っている。体育館</a:t>
          </a:r>
          <a:r>
            <a:rPr kumimoji="1" lang="ja-JP" altLang="en-US" sz="1100" baseline="0">
              <a:solidFill>
                <a:schemeClr val="dk1"/>
              </a:solidFill>
              <a:effectLst/>
              <a:latin typeface="+mn-lt"/>
              <a:ea typeface="+mn-ea"/>
              <a:cs typeface="+mn-cs"/>
            </a:rPr>
            <a:t>・プール</a:t>
          </a:r>
          <a:r>
            <a:rPr kumimoji="1" lang="ja-JP" altLang="ja-JP" sz="1100" baseline="0">
              <a:solidFill>
                <a:schemeClr val="dk1"/>
              </a:solidFill>
              <a:effectLst/>
              <a:latin typeface="+mn-lt"/>
              <a:ea typeface="+mn-ea"/>
              <a:cs typeface="+mn-cs"/>
            </a:rPr>
            <a:t>については、昭和</a:t>
          </a:r>
          <a:r>
            <a:rPr kumimoji="1" lang="ja-JP" altLang="en-US" sz="1100" baseline="0">
              <a:solidFill>
                <a:schemeClr val="dk1"/>
              </a:solidFill>
              <a:effectLst/>
              <a:latin typeface="+mn-lt"/>
              <a:ea typeface="+mn-ea"/>
              <a:cs typeface="+mn-cs"/>
            </a:rPr>
            <a:t>４５</a:t>
          </a:r>
          <a:r>
            <a:rPr kumimoji="1" lang="ja-JP" altLang="ja-JP" sz="1100" baseline="0">
              <a:solidFill>
                <a:schemeClr val="dk1"/>
              </a:solidFill>
              <a:effectLst/>
              <a:latin typeface="+mn-lt"/>
              <a:ea typeface="+mn-ea"/>
              <a:cs typeface="+mn-cs"/>
            </a:rPr>
            <a:t>年に建築された町民体育館が耐用年数である</a:t>
          </a:r>
          <a:r>
            <a:rPr kumimoji="1" lang="ja-JP" altLang="en-US" sz="1100" baseline="0">
              <a:solidFill>
                <a:schemeClr val="dk1"/>
              </a:solidFill>
              <a:effectLst/>
              <a:latin typeface="+mn-lt"/>
              <a:ea typeface="+mn-ea"/>
              <a:cs typeface="+mn-cs"/>
            </a:rPr>
            <a:t>３４</a:t>
          </a:r>
          <a:r>
            <a:rPr kumimoji="1" lang="ja-JP" altLang="ja-JP" sz="1100" baseline="0">
              <a:solidFill>
                <a:schemeClr val="dk1"/>
              </a:solidFill>
              <a:effectLst/>
              <a:latin typeface="+mn-lt"/>
              <a:ea typeface="+mn-ea"/>
              <a:cs typeface="+mn-cs"/>
            </a:rPr>
            <a:t>年を超えているためである。福祉施設については、昭和</a:t>
          </a:r>
          <a:r>
            <a:rPr kumimoji="1" lang="ja-JP" altLang="en-US" sz="1100" baseline="0">
              <a:solidFill>
                <a:schemeClr val="dk1"/>
              </a:solidFill>
              <a:effectLst/>
              <a:latin typeface="+mn-lt"/>
              <a:ea typeface="+mn-ea"/>
              <a:cs typeface="+mn-cs"/>
            </a:rPr>
            <a:t>５０</a:t>
          </a:r>
          <a:r>
            <a:rPr kumimoji="1" lang="ja-JP" altLang="ja-JP" sz="1100" baseline="0">
              <a:solidFill>
                <a:schemeClr val="dk1"/>
              </a:solidFill>
              <a:effectLst/>
              <a:latin typeface="+mn-lt"/>
              <a:ea typeface="+mn-ea"/>
              <a:cs typeface="+mn-cs"/>
            </a:rPr>
            <a:t>年代に建築された老人憩いの家が耐用年数である</a:t>
          </a:r>
          <a:r>
            <a:rPr kumimoji="1" lang="ja-JP" altLang="en-US" sz="1100" baseline="0">
              <a:solidFill>
                <a:schemeClr val="dk1"/>
              </a:solidFill>
              <a:effectLst/>
              <a:latin typeface="+mn-lt"/>
              <a:ea typeface="+mn-ea"/>
              <a:cs typeface="+mn-cs"/>
            </a:rPr>
            <a:t>２２</a:t>
          </a:r>
          <a:r>
            <a:rPr kumimoji="1" lang="ja-JP" altLang="ja-JP" sz="1100" baseline="0">
              <a:solidFill>
                <a:schemeClr val="dk1"/>
              </a:solidFill>
              <a:effectLst/>
              <a:latin typeface="+mn-lt"/>
              <a:ea typeface="+mn-ea"/>
              <a:cs typeface="+mn-cs"/>
            </a:rPr>
            <a:t>年を超えているためである。一般廃棄物処理施設については、昭和</a:t>
          </a:r>
          <a:r>
            <a:rPr kumimoji="1" lang="ja-JP" altLang="en-US" sz="1100" baseline="0">
              <a:solidFill>
                <a:schemeClr val="dk1"/>
              </a:solidFill>
              <a:effectLst/>
              <a:latin typeface="+mn-lt"/>
              <a:ea typeface="+mn-ea"/>
              <a:cs typeface="+mn-cs"/>
            </a:rPr>
            <a:t>６０</a:t>
          </a:r>
          <a:r>
            <a:rPr kumimoji="1" lang="ja-JP" altLang="ja-JP" sz="1100" baseline="0">
              <a:solidFill>
                <a:schemeClr val="dk1"/>
              </a:solidFill>
              <a:effectLst/>
              <a:latin typeface="+mn-lt"/>
              <a:ea typeface="+mn-ea"/>
              <a:cs typeface="+mn-cs"/>
            </a:rPr>
            <a:t>年に建築された、美化センターが耐用年数である</a:t>
          </a:r>
          <a:r>
            <a:rPr kumimoji="1" lang="ja-JP" altLang="en-US" sz="1100" baseline="0">
              <a:solidFill>
                <a:schemeClr val="dk1"/>
              </a:solidFill>
              <a:effectLst/>
              <a:latin typeface="+mn-lt"/>
              <a:ea typeface="+mn-ea"/>
              <a:cs typeface="+mn-cs"/>
            </a:rPr>
            <a:t>３８</a:t>
          </a:r>
          <a:r>
            <a:rPr kumimoji="1" lang="ja-JP" altLang="ja-JP" sz="1100" baseline="0">
              <a:solidFill>
                <a:schemeClr val="dk1"/>
              </a:solidFill>
              <a:effectLst/>
              <a:latin typeface="+mn-lt"/>
              <a:ea typeface="+mn-ea"/>
              <a:cs typeface="+mn-cs"/>
            </a:rPr>
            <a:t>年を経過しつつあるためである。庁舎については昭和</a:t>
          </a:r>
          <a:r>
            <a:rPr kumimoji="1" lang="ja-JP" altLang="en-US" sz="1100" baseline="0">
              <a:solidFill>
                <a:schemeClr val="dk1"/>
              </a:solidFill>
              <a:effectLst/>
              <a:latin typeface="+mn-lt"/>
              <a:ea typeface="+mn-ea"/>
              <a:cs typeface="+mn-cs"/>
            </a:rPr>
            <a:t>３９</a:t>
          </a:r>
          <a:r>
            <a:rPr kumimoji="1" lang="ja-JP" altLang="ja-JP" sz="1100" baseline="0">
              <a:solidFill>
                <a:schemeClr val="dk1"/>
              </a:solidFill>
              <a:effectLst/>
              <a:latin typeface="+mn-lt"/>
              <a:ea typeface="+mn-ea"/>
              <a:cs typeface="+mn-cs"/>
            </a:rPr>
            <a:t>年に建築されており、耐用年数である</a:t>
          </a:r>
          <a:r>
            <a:rPr kumimoji="1" lang="ja-JP" altLang="en-US" sz="1100" baseline="0">
              <a:solidFill>
                <a:schemeClr val="dk1"/>
              </a:solidFill>
              <a:effectLst/>
              <a:latin typeface="+mn-lt"/>
              <a:ea typeface="+mn-ea"/>
              <a:cs typeface="+mn-cs"/>
            </a:rPr>
            <a:t>５０</a:t>
          </a:r>
          <a:r>
            <a:rPr kumimoji="1" lang="ja-JP" altLang="ja-JP" sz="1100" baseline="0">
              <a:solidFill>
                <a:schemeClr val="dk1"/>
              </a:solidFill>
              <a:effectLst/>
              <a:latin typeface="+mn-lt"/>
              <a:ea typeface="+mn-ea"/>
              <a:cs typeface="+mn-cs"/>
            </a:rPr>
            <a:t>年を超えているためである。どの施設においても、日々の修繕を行っているため、使用するうえでの問題はないが、岬町公共施設適正化基本方針に基づき、長寿命化や建替等を検討する時期にきている。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平成２８</a:t>
          </a:r>
          <a:r>
            <a:rPr lang="ja-JP" altLang="ja-JP" sz="1100">
              <a:solidFill>
                <a:schemeClr val="dk1"/>
              </a:solidFill>
              <a:effectLst/>
              <a:latin typeface="+mn-lt"/>
              <a:ea typeface="+mn-ea"/>
              <a:cs typeface="+mn-cs"/>
            </a:rPr>
            <a:t>年度決算に係る固定資産台帳については、平成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日時点で整備中のため、</a:t>
          </a:r>
          <a:r>
            <a:rPr lang="ja-JP" altLang="en-US" sz="1100">
              <a:solidFill>
                <a:schemeClr val="dk1"/>
              </a:solidFill>
              <a:effectLst/>
              <a:latin typeface="+mn-lt"/>
              <a:ea typeface="+mn-ea"/>
              <a:cs typeface="+mn-cs"/>
            </a:rPr>
            <a:t>平成２８</a:t>
          </a:r>
          <a:r>
            <a:rPr lang="ja-JP" altLang="ja-JP" sz="1100">
              <a:solidFill>
                <a:schemeClr val="dk1"/>
              </a:solidFill>
              <a:effectLst/>
              <a:latin typeface="+mn-lt"/>
              <a:ea typeface="+mn-ea"/>
              <a:cs typeface="+mn-cs"/>
            </a:rPr>
            <a:t>年度の当該団体値等は表示されていない。</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地域経済の低迷、地価の下落等による税収減、少子高齢化の進展により低下傾向にあ</a:t>
          </a:r>
          <a:r>
            <a:rPr lang="ja-JP" altLang="en-US" sz="1100" b="0" i="0" baseline="0">
              <a:solidFill>
                <a:sysClr val="windowText" lastClr="000000"/>
              </a:solidFill>
              <a:effectLst/>
              <a:latin typeface="+mn-lt"/>
              <a:ea typeface="+mn-ea"/>
              <a:cs typeface="+mn-cs"/>
            </a:rPr>
            <a:t>るが、</a:t>
          </a:r>
          <a:r>
            <a:rPr lang="ja-JP" altLang="ja-JP" sz="1100" b="0" i="0" baseline="0">
              <a:solidFill>
                <a:sysClr val="windowText" lastClr="000000"/>
              </a:solidFill>
              <a:effectLst/>
              <a:latin typeface="+mn-lt"/>
              <a:ea typeface="+mn-ea"/>
              <a:cs typeface="+mn-cs"/>
            </a:rPr>
            <a:t>関西国際空港第二期事業土砂採取跡地などへの企業誘致により税収増を図るとともに、集中改革プランによる取組みを通じて歳出削減を行うことで財政基盤の強化を図る。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36891</xdr:rowOff>
    </xdr:from>
    <xdr:to>
      <xdr:col>7</xdr:col>
      <xdr:colOff>152400</xdr:colOff>
      <xdr:row>42</xdr:row>
      <xdr:rowOff>36891</xdr:rowOff>
    </xdr:to>
    <xdr:cxnSp macro="">
      <xdr:nvCxnSpPr>
        <xdr:cNvPr id="69" name="直線コネクタ 68"/>
        <xdr:cNvCxnSpPr/>
      </xdr:nvCxnSpPr>
      <xdr:spPr>
        <a:xfrm>
          <a:off x="4114800" y="7237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36891</xdr:rowOff>
    </xdr:from>
    <xdr:to>
      <xdr:col>6</xdr:col>
      <xdr:colOff>0</xdr:colOff>
      <xdr:row>42</xdr:row>
      <xdr:rowOff>36891</xdr:rowOff>
    </xdr:to>
    <xdr:cxnSp macro="">
      <xdr:nvCxnSpPr>
        <xdr:cNvPr id="72" name="直線コネクタ 71"/>
        <xdr:cNvCxnSpPr/>
      </xdr:nvCxnSpPr>
      <xdr:spPr>
        <a:xfrm>
          <a:off x="3225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36891</xdr:rowOff>
    </xdr:from>
    <xdr:to>
      <xdr:col>4</xdr:col>
      <xdr:colOff>482600</xdr:colOff>
      <xdr:row>42</xdr:row>
      <xdr:rowOff>36891</xdr:rowOff>
    </xdr:to>
    <xdr:cxnSp macro="">
      <xdr:nvCxnSpPr>
        <xdr:cNvPr id="75" name="直線コネクタ 74"/>
        <xdr:cNvCxnSpPr/>
      </xdr:nvCxnSpPr>
      <xdr:spPr>
        <a:xfrm>
          <a:off x="2336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36891</xdr:rowOff>
    </xdr:to>
    <xdr:cxnSp macro="">
      <xdr:nvCxnSpPr>
        <xdr:cNvPr id="78" name="直線コネクタ 77"/>
        <xdr:cNvCxnSpPr/>
      </xdr:nvCxnSpPr>
      <xdr:spPr>
        <a:xfrm>
          <a:off x="1447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88" name="円/楕円 87"/>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2618</xdr:rowOff>
    </xdr:from>
    <xdr:ext cx="762000" cy="259045"/>
    <xdr:sp macro="" textlink="">
      <xdr:nvSpPr>
        <xdr:cNvPr id="89"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157541</xdr:rowOff>
    </xdr:from>
    <xdr:to>
      <xdr:col>6</xdr:col>
      <xdr:colOff>50800</xdr:colOff>
      <xdr:row>42</xdr:row>
      <xdr:rowOff>87691</xdr:rowOff>
    </xdr:to>
    <xdr:sp macro="" textlink="">
      <xdr:nvSpPr>
        <xdr:cNvPr id="90" name="円/楕円 89"/>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72468</xdr:rowOff>
    </xdr:from>
    <xdr:ext cx="736600" cy="259045"/>
    <xdr:sp macro="" textlink="">
      <xdr:nvSpPr>
        <xdr:cNvPr id="91" name="テキスト ボックス 90"/>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157541</xdr:rowOff>
    </xdr:from>
    <xdr:to>
      <xdr:col>4</xdr:col>
      <xdr:colOff>533400</xdr:colOff>
      <xdr:row>42</xdr:row>
      <xdr:rowOff>87691</xdr:rowOff>
    </xdr:to>
    <xdr:sp macro="" textlink="">
      <xdr:nvSpPr>
        <xdr:cNvPr id="92" name="円/楕円 91"/>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97868</xdr:rowOff>
    </xdr:from>
    <xdr:ext cx="762000" cy="259045"/>
    <xdr:sp macro="" textlink="">
      <xdr:nvSpPr>
        <xdr:cNvPr id="93" name="テキスト ボックス 92"/>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157541</xdr:rowOff>
    </xdr:from>
    <xdr:to>
      <xdr:col>3</xdr:col>
      <xdr:colOff>330200</xdr:colOff>
      <xdr:row>42</xdr:row>
      <xdr:rowOff>87691</xdr:rowOff>
    </xdr:to>
    <xdr:sp macro="" textlink="">
      <xdr:nvSpPr>
        <xdr:cNvPr id="94" name="円/楕円 93"/>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97868</xdr:rowOff>
    </xdr:from>
    <xdr:ext cx="762000" cy="259045"/>
    <xdr:sp macro="" textlink="">
      <xdr:nvSpPr>
        <xdr:cNvPr id="95" name="テキスト ボックス 94"/>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ysClr val="windowText" lastClr="000000"/>
              </a:solidFill>
              <a:effectLst/>
              <a:latin typeface="+mn-lt"/>
              <a:ea typeface="+mn-ea"/>
              <a:cs typeface="+mn-cs"/>
            </a:rPr>
            <a:t>　平成２８年度は経常一般財源は、固定資産税の超過税率引下げ（</a:t>
          </a:r>
          <a:r>
            <a:rPr lang="en-US" altLang="ja-JP" sz="1000" b="0" i="0" baseline="0">
              <a:solidFill>
                <a:sysClr val="windowText" lastClr="000000"/>
              </a:solidFill>
              <a:effectLst/>
              <a:latin typeface="+mn-lt"/>
              <a:ea typeface="+mn-ea"/>
              <a:cs typeface="+mn-cs"/>
            </a:rPr>
            <a:t>0.2</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0.1</a:t>
          </a:r>
          <a:r>
            <a:rPr lang="ja-JP" altLang="en-US" sz="1000" b="0" i="0" baseline="0">
              <a:solidFill>
                <a:sysClr val="windowText" lastClr="000000"/>
              </a:solidFill>
              <a:effectLst/>
              <a:latin typeface="+mn-lt"/>
              <a:ea typeface="+mn-ea"/>
              <a:cs typeface="+mn-cs"/>
            </a:rPr>
            <a:t>％）に伴う減少等により町税が減少するとともに、景気の伸び悩みにより地方消費税等の各種交付金も減少したことで、全体で減少した。　一方、経常経費充当一般財源については、退職手当の増加により人件費が、少子高齢化の進展により扶助費がそれぞれ増加したものの、既発債の償還により公債費が、コミュニティバスの運行主体が町に変更されたこと等により補助費等がそれぞれ減少したことで、全体で減少した。　その結果、経常一般財源の減少幅が経常経費充当一般財源の減少幅を上回ったことで、経常収支比率は全体で</a:t>
          </a:r>
          <a:r>
            <a:rPr lang="en-US" altLang="ja-JP" sz="1000" b="0" i="0" baseline="0">
              <a:solidFill>
                <a:sysClr val="windowText" lastClr="000000"/>
              </a:solidFill>
              <a:effectLst/>
              <a:latin typeface="+mn-lt"/>
              <a:ea typeface="+mn-ea"/>
              <a:cs typeface="+mn-cs"/>
            </a:rPr>
            <a:t>1.6</a:t>
          </a:r>
          <a:r>
            <a:rPr lang="ja-JP" altLang="en-US" sz="1000" b="0" i="0" baseline="0">
              <a:solidFill>
                <a:sysClr val="windowText" lastClr="000000"/>
              </a:solidFill>
              <a:effectLst/>
              <a:latin typeface="+mn-lt"/>
              <a:ea typeface="+mn-ea"/>
              <a:cs typeface="+mn-cs"/>
            </a:rPr>
            <a:t>ポイント上昇した。</a:t>
          </a:r>
          <a:endParaRPr lang="en-US" altLang="ja-JP" sz="1000" b="0" i="0" baseline="0">
            <a:solidFill>
              <a:sysClr val="windowText" lastClr="000000"/>
            </a:solidFill>
            <a:effectLst/>
            <a:latin typeface="+mn-lt"/>
            <a:ea typeface="+mn-ea"/>
            <a:cs typeface="+mn-cs"/>
          </a:endParaRPr>
        </a:p>
        <a:p>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依然として類似団体</a:t>
          </a:r>
          <a:r>
            <a:rPr lang="ja-JP" altLang="en-US" sz="1000" b="0" i="0" baseline="0">
              <a:solidFill>
                <a:sysClr val="windowText" lastClr="000000"/>
              </a:solidFill>
              <a:effectLst/>
              <a:latin typeface="+mn-lt"/>
              <a:ea typeface="+mn-ea"/>
              <a:cs typeface="+mn-cs"/>
            </a:rPr>
            <a:t>内</a:t>
          </a:r>
          <a:r>
            <a:rPr lang="ja-JP" altLang="ja-JP" sz="1000" b="0" i="0" baseline="0">
              <a:solidFill>
                <a:sysClr val="windowText" lastClr="000000"/>
              </a:solidFill>
              <a:effectLst/>
              <a:latin typeface="+mn-lt"/>
              <a:ea typeface="+mn-ea"/>
              <a:cs typeface="+mn-cs"/>
            </a:rPr>
            <a:t>平均</a:t>
          </a:r>
          <a:r>
            <a:rPr lang="ja-JP" altLang="en-US" sz="1000" b="0" i="0" baseline="0">
              <a:solidFill>
                <a:sysClr val="windowText" lastClr="000000"/>
              </a:solidFill>
              <a:effectLst/>
              <a:latin typeface="+mn-lt"/>
              <a:ea typeface="+mn-ea"/>
              <a:cs typeface="+mn-cs"/>
            </a:rPr>
            <a:t>値</a:t>
          </a:r>
          <a:r>
            <a:rPr lang="ja-JP" altLang="ja-JP" sz="1000" b="0" i="0" baseline="0">
              <a:solidFill>
                <a:sysClr val="windowText" lastClr="000000"/>
              </a:solidFill>
              <a:effectLst/>
              <a:latin typeface="+mn-lt"/>
              <a:ea typeface="+mn-ea"/>
              <a:cs typeface="+mn-cs"/>
            </a:rPr>
            <a:t>を上回っている</a:t>
          </a:r>
          <a:r>
            <a:rPr lang="ja-JP" altLang="en-US" sz="1000" b="0" i="0" baseline="0">
              <a:solidFill>
                <a:sysClr val="windowText" lastClr="000000"/>
              </a:solidFill>
              <a:effectLst/>
              <a:latin typeface="+mn-lt"/>
              <a:ea typeface="+mn-ea"/>
              <a:cs typeface="+mn-cs"/>
            </a:rPr>
            <a:t>ため、</a:t>
          </a:r>
          <a:r>
            <a:rPr lang="ja-JP" altLang="ja-JP" sz="1000" b="0" i="0" baseline="0">
              <a:solidFill>
                <a:sysClr val="windowText" lastClr="000000"/>
              </a:solidFill>
              <a:effectLst/>
              <a:latin typeface="+mn-lt"/>
              <a:ea typeface="+mn-ea"/>
              <a:cs typeface="+mn-cs"/>
            </a:rPr>
            <a:t>今後は、人件費の削減、新発債の抑制による公債費の削減、下水道事業への繰出金の抑制など、集中改革プランによる取組みを通じて経常経費の削減に努めることで財政構造の弾力性の確保を図る</a:t>
          </a:r>
          <a:r>
            <a:rPr lang="ja-JP" altLang="en-US" sz="1000" b="0" i="0" baseline="0">
              <a:solidFill>
                <a:sysClr val="windowText" lastClr="000000"/>
              </a:solidFill>
              <a:effectLst/>
              <a:latin typeface="+mn-lt"/>
              <a:ea typeface="+mn-ea"/>
              <a:cs typeface="+mn-cs"/>
            </a:rPr>
            <a:t>。</a:t>
          </a:r>
          <a:endParaRPr kumimoji="1" lang="ja-JP" altLang="en-US" sz="11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153512</xdr:rowOff>
    </xdr:from>
    <xdr:to>
      <xdr:col>7</xdr:col>
      <xdr:colOff>152400</xdr:colOff>
      <xdr:row>64</xdr:row>
      <xdr:rowOff>30321</xdr:rowOff>
    </xdr:to>
    <xdr:cxnSp macro="">
      <xdr:nvCxnSpPr>
        <xdr:cNvPr id="136" name="直線コネクタ 135"/>
        <xdr:cNvCxnSpPr/>
      </xdr:nvCxnSpPr>
      <xdr:spPr>
        <a:xfrm>
          <a:off x="4114800" y="1095486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153512</xdr:rowOff>
    </xdr:from>
    <xdr:to>
      <xdr:col>6</xdr:col>
      <xdr:colOff>0</xdr:colOff>
      <xdr:row>63</xdr:row>
      <xdr:rowOff>159544</xdr:rowOff>
    </xdr:to>
    <xdr:cxnSp macro="">
      <xdr:nvCxnSpPr>
        <xdr:cNvPr id="139" name="直線コネクタ 138"/>
        <xdr:cNvCxnSpPr/>
      </xdr:nvCxnSpPr>
      <xdr:spPr>
        <a:xfrm flipV="1">
          <a:off x="3225800" y="1095486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159544</xdr:rowOff>
    </xdr:from>
    <xdr:to>
      <xdr:col>4</xdr:col>
      <xdr:colOff>482600</xdr:colOff>
      <xdr:row>63</xdr:row>
      <xdr:rowOff>165576</xdr:rowOff>
    </xdr:to>
    <xdr:cxnSp macro="">
      <xdr:nvCxnSpPr>
        <xdr:cNvPr id="142" name="直線コネクタ 141"/>
        <xdr:cNvCxnSpPr/>
      </xdr:nvCxnSpPr>
      <xdr:spPr>
        <a:xfrm flipV="1">
          <a:off x="2336800" y="1096089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165576</xdr:rowOff>
    </xdr:from>
    <xdr:to>
      <xdr:col>3</xdr:col>
      <xdr:colOff>279400</xdr:colOff>
      <xdr:row>64</xdr:row>
      <xdr:rowOff>3175</xdr:rowOff>
    </xdr:to>
    <xdr:cxnSp macro="">
      <xdr:nvCxnSpPr>
        <xdr:cNvPr id="145" name="直線コネクタ 144"/>
        <xdr:cNvCxnSpPr/>
      </xdr:nvCxnSpPr>
      <xdr:spPr>
        <a:xfrm flipV="1">
          <a:off x="1447800" y="1096692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150971</xdr:rowOff>
    </xdr:from>
    <xdr:to>
      <xdr:col>7</xdr:col>
      <xdr:colOff>203200</xdr:colOff>
      <xdr:row>64</xdr:row>
      <xdr:rowOff>81121</xdr:rowOff>
    </xdr:to>
    <xdr:sp macro="" textlink="">
      <xdr:nvSpPr>
        <xdr:cNvPr id="155" name="円/楕円 154"/>
        <xdr:cNvSpPr/>
      </xdr:nvSpPr>
      <xdr:spPr>
        <a:xfrm>
          <a:off x="4902200" y="109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123048</xdr:rowOff>
    </xdr:from>
    <xdr:ext cx="762000" cy="259045"/>
    <xdr:sp macro="" textlink="">
      <xdr:nvSpPr>
        <xdr:cNvPr id="156" name="財政構造の弾力性該当値テキスト"/>
        <xdr:cNvSpPr txBox="1"/>
      </xdr:nvSpPr>
      <xdr:spPr>
        <a:xfrm>
          <a:off x="5041900" y="1092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102712</xdr:rowOff>
    </xdr:from>
    <xdr:to>
      <xdr:col>6</xdr:col>
      <xdr:colOff>50800</xdr:colOff>
      <xdr:row>64</xdr:row>
      <xdr:rowOff>32862</xdr:rowOff>
    </xdr:to>
    <xdr:sp macro="" textlink="">
      <xdr:nvSpPr>
        <xdr:cNvPr id="157" name="円/楕円 156"/>
        <xdr:cNvSpPr/>
      </xdr:nvSpPr>
      <xdr:spPr>
        <a:xfrm>
          <a:off x="4064000" y="109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17639</xdr:rowOff>
    </xdr:from>
    <xdr:ext cx="736600" cy="259045"/>
    <xdr:sp macro="" textlink="">
      <xdr:nvSpPr>
        <xdr:cNvPr id="158" name="テキスト ボックス 157"/>
        <xdr:cNvSpPr txBox="1"/>
      </xdr:nvSpPr>
      <xdr:spPr>
        <a:xfrm>
          <a:off x="3733800" y="1099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108744</xdr:rowOff>
    </xdr:from>
    <xdr:to>
      <xdr:col>4</xdr:col>
      <xdr:colOff>533400</xdr:colOff>
      <xdr:row>64</xdr:row>
      <xdr:rowOff>38894</xdr:rowOff>
    </xdr:to>
    <xdr:sp macro="" textlink="">
      <xdr:nvSpPr>
        <xdr:cNvPr id="159" name="円/楕円 158"/>
        <xdr:cNvSpPr/>
      </xdr:nvSpPr>
      <xdr:spPr>
        <a:xfrm>
          <a:off x="3175000" y="109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23671</xdr:rowOff>
    </xdr:from>
    <xdr:ext cx="762000" cy="259045"/>
    <xdr:sp macro="" textlink="">
      <xdr:nvSpPr>
        <xdr:cNvPr id="160" name="テキスト ボックス 159"/>
        <xdr:cNvSpPr txBox="1"/>
      </xdr:nvSpPr>
      <xdr:spPr>
        <a:xfrm>
          <a:off x="2844800" y="1099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114776</xdr:rowOff>
    </xdr:from>
    <xdr:to>
      <xdr:col>3</xdr:col>
      <xdr:colOff>330200</xdr:colOff>
      <xdr:row>64</xdr:row>
      <xdr:rowOff>44926</xdr:rowOff>
    </xdr:to>
    <xdr:sp macro="" textlink="">
      <xdr:nvSpPr>
        <xdr:cNvPr id="161" name="円/楕円 160"/>
        <xdr:cNvSpPr/>
      </xdr:nvSpPr>
      <xdr:spPr>
        <a:xfrm>
          <a:off x="22860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29703</xdr:rowOff>
    </xdr:from>
    <xdr:ext cx="762000" cy="259045"/>
    <xdr:sp macro="" textlink="">
      <xdr:nvSpPr>
        <xdr:cNvPr id="162" name="テキスト ボックス 161"/>
        <xdr:cNvSpPr txBox="1"/>
      </xdr:nvSpPr>
      <xdr:spPr>
        <a:xfrm>
          <a:off x="1955800" y="1100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63" name="円/楕円 162"/>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64" name="テキスト ボックス 163"/>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[158,899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年度は平成２７年度</a:t>
          </a:r>
          <a:r>
            <a:rPr lang="ja-JP" altLang="en-US" sz="1100">
              <a:solidFill>
                <a:sysClr val="windowText" lastClr="000000"/>
              </a:solidFill>
              <a:effectLst/>
              <a:latin typeface="+mn-lt"/>
              <a:ea typeface="+mn-ea"/>
              <a:cs typeface="+mn-cs"/>
            </a:rPr>
            <a:t>に引き続き、</a:t>
          </a:r>
          <a:r>
            <a:rPr lang="ja-JP" altLang="ja-JP" sz="1100">
              <a:solidFill>
                <a:sysClr val="windowText" lastClr="000000"/>
              </a:solidFill>
              <a:effectLst/>
              <a:latin typeface="+mn-lt"/>
              <a:ea typeface="+mn-ea"/>
              <a:cs typeface="+mn-cs"/>
            </a:rPr>
            <a:t>類似団体</a:t>
          </a:r>
          <a:r>
            <a:rPr lang="ja-JP" altLang="en-US" sz="1100">
              <a:solidFill>
                <a:sysClr val="windowText" lastClr="000000"/>
              </a:solidFill>
              <a:effectLst/>
              <a:latin typeface="+mn-lt"/>
              <a:ea typeface="+mn-ea"/>
              <a:cs typeface="+mn-cs"/>
            </a:rPr>
            <a:t>内</a:t>
          </a:r>
          <a:r>
            <a:rPr lang="ja-JP" altLang="ja-JP" sz="1100">
              <a:solidFill>
                <a:sysClr val="windowText" lastClr="000000"/>
              </a:solidFill>
              <a:effectLst/>
              <a:latin typeface="+mn-lt"/>
              <a:ea typeface="+mn-ea"/>
              <a:cs typeface="+mn-cs"/>
            </a:rPr>
            <a:t>平均</a:t>
          </a:r>
          <a:r>
            <a:rPr lang="ja-JP" altLang="en-US" sz="1100">
              <a:solidFill>
                <a:sysClr val="windowText" lastClr="000000"/>
              </a:solidFill>
              <a:effectLst/>
              <a:latin typeface="+mn-lt"/>
              <a:ea typeface="+mn-ea"/>
              <a:cs typeface="+mn-cs"/>
            </a:rPr>
            <a:t>値</a:t>
          </a:r>
          <a:r>
            <a:rPr lang="ja-JP" altLang="ja-JP" sz="1100">
              <a:solidFill>
                <a:sysClr val="windowText" lastClr="000000"/>
              </a:solidFill>
              <a:effectLst/>
              <a:latin typeface="+mn-lt"/>
              <a:ea typeface="+mn-ea"/>
              <a:cs typeface="+mn-cs"/>
            </a:rPr>
            <a:t>を上回った。主な要因は、人口減少が続いていることに加え、ごみ処理・し尿処理業務を直営で行っているためである。今後は、行財政改革を推進し民間でも実施可能な部分については、積極的に民間委託を推進することで経費の節減を図る。合わせて、職員の新規採用の抑制、事務事業の見直し等を徹底し、より一層のコスト削減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61627</xdr:rowOff>
    </xdr:from>
    <xdr:to>
      <xdr:col>7</xdr:col>
      <xdr:colOff>152400</xdr:colOff>
      <xdr:row>82</xdr:row>
      <xdr:rowOff>106446</xdr:rowOff>
    </xdr:to>
    <xdr:cxnSp macro="">
      <xdr:nvCxnSpPr>
        <xdr:cNvPr id="197" name="直線コネクタ 196"/>
        <xdr:cNvCxnSpPr/>
      </xdr:nvCxnSpPr>
      <xdr:spPr>
        <a:xfrm>
          <a:off x="4114800" y="14120527"/>
          <a:ext cx="8382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38193</xdr:rowOff>
    </xdr:from>
    <xdr:to>
      <xdr:col>6</xdr:col>
      <xdr:colOff>0</xdr:colOff>
      <xdr:row>82</xdr:row>
      <xdr:rowOff>61627</xdr:rowOff>
    </xdr:to>
    <xdr:cxnSp macro="">
      <xdr:nvCxnSpPr>
        <xdr:cNvPr id="200" name="直線コネクタ 199"/>
        <xdr:cNvCxnSpPr/>
      </xdr:nvCxnSpPr>
      <xdr:spPr>
        <a:xfrm>
          <a:off x="3225800" y="14097093"/>
          <a:ext cx="889000" cy="2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4488</xdr:rowOff>
    </xdr:from>
    <xdr:to>
      <xdr:col>4</xdr:col>
      <xdr:colOff>482600</xdr:colOff>
      <xdr:row>82</xdr:row>
      <xdr:rowOff>38193</xdr:rowOff>
    </xdr:to>
    <xdr:cxnSp macro="">
      <xdr:nvCxnSpPr>
        <xdr:cNvPr id="203" name="直線コネクタ 202"/>
        <xdr:cNvCxnSpPr/>
      </xdr:nvCxnSpPr>
      <xdr:spPr>
        <a:xfrm>
          <a:off x="2336800" y="14063388"/>
          <a:ext cx="8890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167357</xdr:rowOff>
    </xdr:from>
    <xdr:to>
      <xdr:col>3</xdr:col>
      <xdr:colOff>279400</xdr:colOff>
      <xdr:row>82</xdr:row>
      <xdr:rowOff>4488</xdr:rowOff>
    </xdr:to>
    <xdr:cxnSp macro="">
      <xdr:nvCxnSpPr>
        <xdr:cNvPr id="206" name="直線コネクタ 205"/>
        <xdr:cNvCxnSpPr/>
      </xdr:nvCxnSpPr>
      <xdr:spPr>
        <a:xfrm>
          <a:off x="1447800" y="14054807"/>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55646</xdr:rowOff>
    </xdr:from>
    <xdr:to>
      <xdr:col>7</xdr:col>
      <xdr:colOff>203200</xdr:colOff>
      <xdr:row>82</xdr:row>
      <xdr:rowOff>157246</xdr:rowOff>
    </xdr:to>
    <xdr:sp macro="" textlink="">
      <xdr:nvSpPr>
        <xdr:cNvPr id="216" name="円/楕円 215"/>
        <xdr:cNvSpPr/>
      </xdr:nvSpPr>
      <xdr:spPr>
        <a:xfrm>
          <a:off x="4902200" y="141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27723</xdr:rowOff>
    </xdr:from>
    <xdr:ext cx="762000" cy="259045"/>
    <xdr:sp macro="" textlink="">
      <xdr:nvSpPr>
        <xdr:cNvPr id="217" name="人件費・物件費等の状況該当値テキスト"/>
        <xdr:cNvSpPr txBox="1"/>
      </xdr:nvSpPr>
      <xdr:spPr>
        <a:xfrm>
          <a:off x="5041900" y="1408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158,899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10827</xdr:rowOff>
    </xdr:from>
    <xdr:to>
      <xdr:col>6</xdr:col>
      <xdr:colOff>50800</xdr:colOff>
      <xdr:row>82</xdr:row>
      <xdr:rowOff>112427</xdr:rowOff>
    </xdr:to>
    <xdr:sp macro="" textlink="">
      <xdr:nvSpPr>
        <xdr:cNvPr id="218" name="円/楕円 217"/>
        <xdr:cNvSpPr/>
      </xdr:nvSpPr>
      <xdr:spPr>
        <a:xfrm>
          <a:off x="4064000" y="140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97204</xdr:rowOff>
    </xdr:from>
    <xdr:ext cx="736600" cy="259045"/>
    <xdr:sp macro="" textlink="">
      <xdr:nvSpPr>
        <xdr:cNvPr id="219" name="テキスト ボックス 218"/>
        <xdr:cNvSpPr txBox="1"/>
      </xdr:nvSpPr>
      <xdr:spPr>
        <a:xfrm>
          <a:off x="3733800" y="1415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158843</xdr:rowOff>
    </xdr:from>
    <xdr:to>
      <xdr:col>4</xdr:col>
      <xdr:colOff>533400</xdr:colOff>
      <xdr:row>82</xdr:row>
      <xdr:rowOff>88993</xdr:rowOff>
    </xdr:to>
    <xdr:sp macro="" textlink="">
      <xdr:nvSpPr>
        <xdr:cNvPr id="220" name="円/楕円 219"/>
        <xdr:cNvSpPr/>
      </xdr:nvSpPr>
      <xdr:spPr>
        <a:xfrm>
          <a:off x="3175000" y="140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99170</xdr:rowOff>
    </xdr:from>
    <xdr:ext cx="762000" cy="259045"/>
    <xdr:sp macro="" textlink="">
      <xdr:nvSpPr>
        <xdr:cNvPr id="221" name="テキスト ボックス 220"/>
        <xdr:cNvSpPr txBox="1"/>
      </xdr:nvSpPr>
      <xdr:spPr>
        <a:xfrm>
          <a:off x="2844800" y="1381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125138</xdr:rowOff>
    </xdr:from>
    <xdr:to>
      <xdr:col>3</xdr:col>
      <xdr:colOff>330200</xdr:colOff>
      <xdr:row>82</xdr:row>
      <xdr:rowOff>55288</xdr:rowOff>
    </xdr:to>
    <xdr:sp macro="" textlink="">
      <xdr:nvSpPr>
        <xdr:cNvPr id="222" name="円/楕円 221"/>
        <xdr:cNvSpPr/>
      </xdr:nvSpPr>
      <xdr:spPr>
        <a:xfrm>
          <a:off x="2286000" y="140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40065</xdr:rowOff>
    </xdr:from>
    <xdr:ext cx="762000" cy="259045"/>
    <xdr:sp macro="" textlink="">
      <xdr:nvSpPr>
        <xdr:cNvPr id="223" name="テキスト ボックス 222"/>
        <xdr:cNvSpPr txBox="1"/>
      </xdr:nvSpPr>
      <xdr:spPr>
        <a:xfrm>
          <a:off x="1955800" y="1409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116557</xdr:rowOff>
    </xdr:from>
    <xdr:to>
      <xdr:col>2</xdr:col>
      <xdr:colOff>127000</xdr:colOff>
      <xdr:row>82</xdr:row>
      <xdr:rowOff>46707</xdr:rowOff>
    </xdr:to>
    <xdr:sp macro="" textlink="">
      <xdr:nvSpPr>
        <xdr:cNvPr id="224" name="円/楕円 223"/>
        <xdr:cNvSpPr/>
      </xdr:nvSpPr>
      <xdr:spPr>
        <a:xfrm>
          <a:off x="1397000" y="140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56884</xdr:rowOff>
    </xdr:from>
    <xdr:ext cx="762000" cy="259045"/>
    <xdr:sp macro="" textlink="">
      <xdr:nvSpPr>
        <xdr:cNvPr id="225" name="テキスト ボックス 224"/>
        <xdr:cNvSpPr txBox="1"/>
      </xdr:nvSpPr>
      <xdr:spPr>
        <a:xfrm>
          <a:off x="1066800" y="1377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平成２８年度は</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を０．</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。今後とも、全職員の給料カット・管理職手当のカットを引き続き実施するなど、各種手当の総点検を行うことで給与の適正化を推進していく。</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109643</xdr:rowOff>
    </xdr:to>
    <xdr:cxnSp macro="">
      <xdr:nvCxnSpPr>
        <xdr:cNvPr id="259" name="直線コネクタ 258"/>
        <xdr:cNvCxnSpPr/>
      </xdr:nvCxnSpPr>
      <xdr:spPr>
        <a:xfrm flipV="1">
          <a:off x="16179800" y="1474173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86</xdr:row>
      <xdr:rowOff>109643</xdr:rowOff>
    </xdr:to>
    <xdr:cxnSp macro="">
      <xdr:nvCxnSpPr>
        <xdr:cNvPr id="262" name="直線コネクタ 261"/>
        <xdr:cNvCxnSpPr/>
      </xdr:nvCxnSpPr>
      <xdr:spPr>
        <a:xfrm>
          <a:off x="15290800" y="14669346"/>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85</xdr:row>
      <xdr:rowOff>152400</xdr:rowOff>
    </xdr:to>
    <xdr:cxnSp macro="">
      <xdr:nvCxnSpPr>
        <xdr:cNvPr id="265" name="直線コネクタ 264"/>
        <xdr:cNvCxnSpPr/>
      </xdr:nvCxnSpPr>
      <xdr:spPr>
        <a:xfrm flipV="1">
          <a:off x="14401800" y="1466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118111</xdr:rowOff>
    </xdr:to>
    <xdr:cxnSp macro="">
      <xdr:nvCxnSpPr>
        <xdr:cNvPr id="268" name="直線コネクタ 267"/>
        <xdr:cNvCxnSpPr/>
      </xdr:nvCxnSpPr>
      <xdr:spPr>
        <a:xfrm flipV="1">
          <a:off x="13512800" y="147256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8" name="円/楕円 277"/>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9"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58843</xdr:rowOff>
    </xdr:from>
    <xdr:to>
      <xdr:col>23</xdr:col>
      <xdr:colOff>457200</xdr:colOff>
      <xdr:row>86</xdr:row>
      <xdr:rowOff>160443</xdr:rowOff>
    </xdr:to>
    <xdr:sp macro="" textlink="">
      <xdr:nvSpPr>
        <xdr:cNvPr id="280" name="円/楕円 279"/>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81" name="テキスト ボックス 280"/>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82" name="円/楕円 281"/>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83" name="テキスト ボックス 28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4" name="円/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5" name="テキスト ボックス 284"/>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6" name="円/楕円 285"/>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7" name="テキスト ボックス 286"/>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平成２７</a:t>
          </a:r>
          <a:r>
            <a:rPr lang="ja-JP" altLang="ja-JP" sz="1100" b="0" i="0" baseline="0">
              <a:solidFill>
                <a:sysClr val="windowText" lastClr="000000"/>
              </a:solidFill>
              <a:effectLst/>
              <a:latin typeface="+mn-lt"/>
              <a:ea typeface="+mn-ea"/>
              <a:cs typeface="+mn-cs"/>
            </a:rPr>
            <a:t>年度に比べ０．０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人</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した</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職員の新規採用については、原則、退職者数を上限とし、総職員数の抑制を図ることで類似団体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を下回っている。今後とも、民間委託の推進や事務事業の見直し等により、適切な定員管理に努める。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83759</xdr:rowOff>
    </xdr:from>
    <xdr:to>
      <xdr:col>24</xdr:col>
      <xdr:colOff>558800</xdr:colOff>
      <xdr:row>61</xdr:row>
      <xdr:rowOff>84909</xdr:rowOff>
    </xdr:to>
    <xdr:cxnSp macro="">
      <xdr:nvCxnSpPr>
        <xdr:cNvPr id="324" name="直線コネクタ 323"/>
        <xdr:cNvCxnSpPr/>
      </xdr:nvCxnSpPr>
      <xdr:spPr>
        <a:xfrm flipV="1">
          <a:off x="16179800" y="10542209"/>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82610</xdr:rowOff>
    </xdr:from>
    <xdr:to>
      <xdr:col>23</xdr:col>
      <xdr:colOff>406400</xdr:colOff>
      <xdr:row>61</xdr:row>
      <xdr:rowOff>84909</xdr:rowOff>
    </xdr:to>
    <xdr:cxnSp macro="">
      <xdr:nvCxnSpPr>
        <xdr:cNvPr id="327" name="直線コネクタ 326"/>
        <xdr:cNvCxnSpPr/>
      </xdr:nvCxnSpPr>
      <xdr:spPr>
        <a:xfrm>
          <a:off x="15290800" y="105410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59630</xdr:rowOff>
    </xdr:from>
    <xdr:to>
      <xdr:col>22</xdr:col>
      <xdr:colOff>203200</xdr:colOff>
      <xdr:row>61</xdr:row>
      <xdr:rowOff>82610</xdr:rowOff>
    </xdr:to>
    <xdr:cxnSp macro="">
      <xdr:nvCxnSpPr>
        <xdr:cNvPr id="330" name="直線コネクタ 329"/>
        <xdr:cNvCxnSpPr/>
      </xdr:nvCxnSpPr>
      <xdr:spPr>
        <a:xfrm>
          <a:off x="14401800" y="10518080"/>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53884</xdr:rowOff>
    </xdr:from>
    <xdr:to>
      <xdr:col>21</xdr:col>
      <xdr:colOff>0</xdr:colOff>
      <xdr:row>61</xdr:row>
      <xdr:rowOff>59630</xdr:rowOff>
    </xdr:to>
    <xdr:cxnSp macro="">
      <xdr:nvCxnSpPr>
        <xdr:cNvPr id="333" name="直線コネクタ 332"/>
        <xdr:cNvCxnSpPr/>
      </xdr:nvCxnSpPr>
      <xdr:spPr>
        <a:xfrm>
          <a:off x="13512800" y="1051233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32959</xdr:rowOff>
    </xdr:from>
    <xdr:to>
      <xdr:col>24</xdr:col>
      <xdr:colOff>609600</xdr:colOff>
      <xdr:row>61</xdr:row>
      <xdr:rowOff>134559</xdr:rowOff>
    </xdr:to>
    <xdr:sp macro="" textlink="">
      <xdr:nvSpPr>
        <xdr:cNvPr id="343" name="円/楕円 342"/>
        <xdr:cNvSpPr/>
      </xdr:nvSpPr>
      <xdr:spPr>
        <a:xfrm>
          <a:off x="169672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49486</xdr:rowOff>
    </xdr:from>
    <xdr:ext cx="762000" cy="259045"/>
    <xdr:sp macro="" textlink="">
      <xdr:nvSpPr>
        <xdr:cNvPr id="344" name="定員管理の状況該当値テキスト"/>
        <xdr:cNvSpPr txBox="1"/>
      </xdr:nvSpPr>
      <xdr:spPr>
        <a:xfrm>
          <a:off x="17106900" y="103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34109</xdr:rowOff>
    </xdr:from>
    <xdr:to>
      <xdr:col>23</xdr:col>
      <xdr:colOff>457200</xdr:colOff>
      <xdr:row>61</xdr:row>
      <xdr:rowOff>135709</xdr:rowOff>
    </xdr:to>
    <xdr:sp macro="" textlink="">
      <xdr:nvSpPr>
        <xdr:cNvPr id="345" name="円/楕円 344"/>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145886</xdr:rowOff>
    </xdr:from>
    <xdr:ext cx="736600" cy="259045"/>
    <xdr:sp macro="" textlink="">
      <xdr:nvSpPr>
        <xdr:cNvPr id="346" name="テキスト ボックス 345"/>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31810</xdr:rowOff>
    </xdr:from>
    <xdr:to>
      <xdr:col>22</xdr:col>
      <xdr:colOff>254000</xdr:colOff>
      <xdr:row>61</xdr:row>
      <xdr:rowOff>133410</xdr:rowOff>
    </xdr:to>
    <xdr:sp macro="" textlink="">
      <xdr:nvSpPr>
        <xdr:cNvPr id="347" name="円/楕円 346"/>
        <xdr:cNvSpPr/>
      </xdr:nvSpPr>
      <xdr:spPr>
        <a:xfrm>
          <a:off x="15240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143587</xdr:rowOff>
    </xdr:from>
    <xdr:ext cx="762000" cy="259045"/>
    <xdr:sp macro="" textlink="">
      <xdr:nvSpPr>
        <xdr:cNvPr id="348" name="テキスト ボックス 347"/>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8830</xdr:rowOff>
    </xdr:from>
    <xdr:to>
      <xdr:col>21</xdr:col>
      <xdr:colOff>50800</xdr:colOff>
      <xdr:row>61</xdr:row>
      <xdr:rowOff>110430</xdr:rowOff>
    </xdr:to>
    <xdr:sp macro="" textlink="">
      <xdr:nvSpPr>
        <xdr:cNvPr id="349" name="円/楕円 348"/>
        <xdr:cNvSpPr/>
      </xdr:nvSpPr>
      <xdr:spPr>
        <a:xfrm>
          <a:off x="14351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120607</xdr:rowOff>
    </xdr:from>
    <xdr:ext cx="762000" cy="259045"/>
    <xdr:sp macro="" textlink="">
      <xdr:nvSpPr>
        <xdr:cNvPr id="350" name="テキスト ボックス 349"/>
        <xdr:cNvSpPr txBox="1"/>
      </xdr:nvSpPr>
      <xdr:spPr>
        <a:xfrm>
          <a:off x="14020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3084</xdr:rowOff>
    </xdr:from>
    <xdr:to>
      <xdr:col>19</xdr:col>
      <xdr:colOff>533400</xdr:colOff>
      <xdr:row>61</xdr:row>
      <xdr:rowOff>104684</xdr:rowOff>
    </xdr:to>
    <xdr:sp macro="" textlink="">
      <xdr:nvSpPr>
        <xdr:cNvPr id="351" name="円/楕円 350"/>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114861</xdr:rowOff>
    </xdr:from>
    <xdr:ext cx="762000" cy="259045"/>
    <xdr:sp macro="" textlink="">
      <xdr:nvSpPr>
        <xdr:cNvPr id="352" name="テキスト ボックス 351"/>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過去に発行した地方債の償還により、類似団体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を大きく上回っているが、元利償還金の減少に伴い、平成２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平成２７</a:t>
          </a:r>
          <a:r>
            <a:rPr lang="ja-JP" altLang="ja-JP" sz="1100" b="0" i="0" baseline="0">
              <a:solidFill>
                <a:sysClr val="windowText" lastClr="000000"/>
              </a:solidFill>
              <a:effectLst/>
              <a:latin typeface="+mn-lt"/>
              <a:ea typeface="+mn-ea"/>
              <a:cs typeface="+mn-cs"/>
            </a:rPr>
            <a:t>年度に比べ１．</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ポイント改善し１</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となった。しかし、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67628</xdr:rowOff>
    </xdr:from>
    <xdr:to>
      <xdr:col>24</xdr:col>
      <xdr:colOff>558800</xdr:colOff>
      <xdr:row>42</xdr:row>
      <xdr:rowOff>158115</xdr:rowOff>
    </xdr:to>
    <xdr:cxnSp macro="">
      <xdr:nvCxnSpPr>
        <xdr:cNvPr id="382" name="直線コネクタ 381"/>
        <xdr:cNvCxnSpPr/>
      </xdr:nvCxnSpPr>
      <xdr:spPr>
        <a:xfrm flipV="1">
          <a:off x="16179800" y="726852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158115</xdr:rowOff>
    </xdr:from>
    <xdr:to>
      <xdr:col>23</xdr:col>
      <xdr:colOff>406400</xdr:colOff>
      <xdr:row>43</xdr:row>
      <xdr:rowOff>71120</xdr:rowOff>
    </xdr:to>
    <xdr:cxnSp macro="">
      <xdr:nvCxnSpPr>
        <xdr:cNvPr id="385" name="直線コネクタ 384"/>
        <xdr:cNvCxnSpPr/>
      </xdr:nvCxnSpPr>
      <xdr:spPr>
        <a:xfrm flipV="1">
          <a:off x="15290800" y="735901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143510</xdr:rowOff>
    </xdr:to>
    <xdr:cxnSp macro="">
      <xdr:nvCxnSpPr>
        <xdr:cNvPr id="388" name="直線コネクタ 387"/>
        <xdr:cNvCxnSpPr/>
      </xdr:nvCxnSpPr>
      <xdr:spPr>
        <a:xfrm flipV="1">
          <a:off x="14401800" y="744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38418</xdr:rowOff>
    </xdr:to>
    <xdr:cxnSp macro="">
      <xdr:nvCxnSpPr>
        <xdr:cNvPr id="391" name="直線コネクタ 390"/>
        <xdr:cNvCxnSpPr/>
      </xdr:nvCxnSpPr>
      <xdr:spPr>
        <a:xfrm flipV="1">
          <a:off x="13512800" y="75158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16828</xdr:rowOff>
    </xdr:from>
    <xdr:to>
      <xdr:col>24</xdr:col>
      <xdr:colOff>609600</xdr:colOff>
      <xdr:row>42</xdr:row>
      <xdr:rowOff>118428</xdr:rowOff>
    </xdr:to>
    <xdr:sp macro="" textlink="">
      <xdr:nvSpPr>
        <xdr:cNvPr id="401" name="円/楕円 400"/>
        <xdr:cNvSpPr/>
      </xdr:nvSpPr>
      <xdr:spPr>
        <a:xfrm>
          <a:off x="169672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160355</xdr:rowOff>
    </xdr:from>
    <xdr:ext cx="762000" cy="259045"/>
    <xdr:sp macro="" textlink="">
      <xdr:nvSpPr>
        <xdr:cNvPr id="402" name="公債費負担の状況該当値テキスト"/>
        <xdr:cNvSpPr txBox="1"/>
      </xdr:nvSpPr>
      <xdr:spPr>
        <a:xfrm>
          <a:off x="17106900" y="71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107315</xdr:rowOff>
    </xdr:from>
    <xdr:to>
      <xdr:col>23</xdr:col>
      <xdr:colOff>457200</xdr:colOff>
      <xdr:row>43</xdr:row>
      <xdr:rowOff>37465</xdr:rowOff>
    </xdr:to>
    <xdr:sp macro="" textlink="">
      <xdr:nvSpPr>
        <xdr:cNvPr id="403" name="円/楕円 402"/>
        <xdr:cNvSpPr/>
      </xdr:nvSpPr>
      <xdr:spPr>
        <a:xfrm>
          <a:off x="16129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22242</xdr:rowOff>
    </xdr:from>
    <xdr:ext cx="736600" cy="259045"/>
    <xdr:sp macro="" textlink="">
      <xdr:nvSpPr>
        <xdr:cNvPr id="404" name="テキスト ボックス 403"/>
        <xdr:cNvSpPr txBox="1"/>
      </xdr:nvSpPr>
      <xdr:spPr>
        <a:xfrm>
          <a:off x="15798800" y="739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5" name="円/楕円 404"/>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6" name="テキスト ボックス 405"/>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7" name="円/楕円 406"/>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8" name="テキスト ボックス 407"/>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159068</xdr:rowOff>
    </xdr:from>
    <xdr:to>
      <xdr:col>19</xdr:col>
      <xdr:colOff>533400</xdr:colOff>
      <xdr:row>44</xdr:row>
      <xdr:rowOff>89218</xdr:rowOff>
    </xdr:to>
    <xdr:sp macro="" textlink="">
      <xdr:nvSpPr>
        <xdr:cNvPr id="409" name="円/楕円 408"/>
        <xdr:cNvSpPr/>
      </xdr:nvSpPr>
      <xdr:spPr>
        <a:xfrm>
          <a:off x="13462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73995</xdr:rowOff>
    </xdr:from>
    <xdr:ext cx="762000" cy="259045"/>
    <xdr:sp macro="" textlink="">
      <xdr:nvSpPr>
        <xdr:cNvPr id="410" name="テキスト ボックス 409"/>
        <xdr:cNvSpPr txBox="1"/>
      </xdr:nvSpPr>
      <xdr:spPr>
        <a:xfrm>
          <a:off x="13131800" y="76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過去に発行した地方債残高により類似団体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を大きく上回っているが、年々減少傾向にあり、平成２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平成２７</a:t>
          </a:r>
          <a:r>
            <a:rPr lang="ja-JP" altLang="ja-JP" sz="1100" b="0" i="0" baseline="0">
              <a:solidFill>
                <a:sysClr val="windowText" lastClr="000000"/>
              </a:solidFill>
              <a:effectLst/>
              <a:latin typeface="+mn-lt"/>
              <a:ea typeface="+mn-ea"/>
              <a:cs typeface="+mn-cs"/>
            </a:rPr>
            <a:t>年度に比べ</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７ポ</a:t>
          </a:r>
          <a:r>
            <a:rPr lang="ja-JP" altLang="ja-JP" sz="1100" b="0" i="0" baseline="0">
              <a:solidFill>
                <a:sysClr val="windowText" lastClr="000000"/>
              </a:solidFill>
              <a:effectLst/>
              <a:latin typeface="+mn-lt"/>
              <a:ea typeface="+mn-ea"/>
              <a:cs typeface="+mn-cs"/>
            </a:rPr>
            <a:t>イント改善した。主な要因としては、公営企業債等繰入見込額が減少したことである。今後とも、公営企業との調整を行い、財政の健全化に努める。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92405</xdr:rowOff>
    </xdr:from>
    <xdr:to>
      <xdr:col>24</xdr:col>
      <xdr:colOff>558800</xdr:colOff>
      <xdr:row>17</xdr:row>
      <xdr:rowOff>95783</xdr:rowOff>
    </xdr:to>
    <xdr:cxnSp macro="">
      <xdr:nvCxnSpPr>
        <xdr:cNvPr id="442" name="直線コネクタ 441"/>
        <xdr:cNvCxnSpPr/>
      </xdr:nvCxnSpPr>
      <xdr:spPr>
        <a:xfrm flipV="1">
          <a:off x="16179800" y="3007055"/>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95783</xdr:rowOff>
    </xdr:from>
    <xdr:to>
      <xdr:col>23</xdr:col>
      <xdr:colOff>406400</xdr:colOff>
      <xdr:row>17</xdr:row>
      <xdr:rowOff>111709</xdr:rowOff>
    </xdr:to>
    <xdr:cxnSp macro="">
      <xdr:nvCxnSpPr>
        <xdr:cNvPr id="445" name="直線コネクタ 444"/>
        <xdr:cNvCxnSpPr/>
      </xdr:nvCxnSpPr>
      <xdr:spPr>
        <a:xfrm flipV="1">
          <a:off x="15290800" y="301043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111709</xdr:rowOff>
    </xdr:from>
    <xdr:to>
      <xdr:col>22</xdr:col>
      <xdr:colOff>203200</xdr:colOff>
      <xdr:row>17</xdr:row>
      <xdr:rowOff>146456</xdr:rowOff>
    </xdr:to>
    <xdr:cxnSp macro="">
      <xdr:nvCxnSpPr>
        <xdr:cNvPr id="448" name="直線コネクタ 447"/>
        <xdr:cNvCxnSpPr/>
      </xdr:nvCxnSpPr>
      <xdr:spPr>
        <a:xfrm flipV="1">
          <a:off x="14401800" y="302635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146456</xdr:rowOff>
    </xdr:from>
    <xdr:to>
      <xdr:col>21</xdr:col>
      <xdr:colOff>0</xdr:colOff>
      <xdr:row>18</xdr:row>
      <xdr:rowOff>77318</xdr:rowOff>
    </xdr:to>
    <xdr:cxnSp macro="">
      <xdr:nvCxnSpPr>
        <xdr:cNvPr id="451" name="直線コネクタ 450"/>
        <xdr:cNvCxnSpPr/>
      </xdr:nvCxnSpPr>
      <xdr:spPr>
        <a:xfrm flipV="1">
          <a:off x="13512800" y="3061106"/>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41605</xdr:rowOff>
    </xdr:from>
    <xdr:to>
      <xdr:col>24</xdr:col>
      <xdr:colOff>609600</xdr:colOff>
      <xdr:row>17</xdr:row>
      <xdr:rowOff>143205</xdr:rowOff>
    </xdr:to>
    <xdr:sp macro="" textlink="">
      <xdr:nvSpPr>
        <xdr:cNvPr id="461" name="円/楕円 460"/>
        <xdr:cNvSpPr/>
      </xdr:nvSpPr>
      <xdr:spPr>
        <a:xfrm>
          <a:off x="16967200" y="2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13682</xdr:rowOff>
    </xdr:from>
    <xdr:ext cx="762000" cy="259045"/>
    <xdr:sp macro="" textlink="">
      <xdr:nvSpPr>
        <xdr:cNvPr id="462" name="将来負担の状況該当値テキスト"/>
        <xdr:cNvSpPr txBox="1"/>
      </xdr:nvSpPr>
      <xdr:spPr>
        <a:xfrm>
          <a:off x="17106900" y="292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44983</xdr:rowOff>
    </xdr:from>
    <xdr:to>
      <xdr:col>23</xdr:col>
      <xdr:colOff>457200</xdr:colOff>
      <xdr:row>17</xdr:row>
      <xdr:rowOff>146583</xdr:rowOff>
    </xdr:to>
    <xdr:sp macro="" textlink="">
      <xdr:nvSpPr>
        <xdr:cNvPr id="463" name="円/楕円 462"/>
        <xdr:cNvSpPr/>
      </xdr:nvSpPr>
      <xdr:spPr>
        <a:xfrm>
          <a:off x="161290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131360</xdr:rowOff>
    </xdr:from>
    <xdr:ext cx="736600" cy="259045"/>
    <xdr:sp macro="" textlink="">
      <xdr:nvSpPr>
        <xdr:cNvPr id="464" name="テキスト ボックス 463"/>
        <xdr:cNvSpPr txBox="1"/>
      </xdr:nvSpPr>
      <xdr:spPr>
        <a:xfrm>
          <a:off x="15798800" y="3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60909</xdr:rowOff>
    </xdr:from>
    <xdr:to>
      <xdr:col>22</xdr:col>
      <xdr:colOff>254000</xdr:colOff>
      <xdr:row>17</xdr:row>
      <xdr:rowOff>162509</xdr:rowOff>
    </xdr:to>
    <xdr:sp macro="" textlink="">
      <xdr:nvSpPr>
        <xdr:cNvPr id="465" name="円/楕円 464"/>
        <xdr:cNvSpPr/>
      </xdr:nvSpPr>
      <xdr:spPr>
        <a:xfrm>
          <a:off x="15240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147286</xdr:rowOff>
    </xdr:from>
    <xdr:ext cx="762000" cy="259045"/>
    <xdr:sp macro="" textlink="">
      <xdr:nvSpPr>
        <xdr:cNvPr id="466" name="テキスト ボックス 465"/>
        <xdr:cNvSpPr txBox="1"/>
      </xdr:nvSpPr>
      <xdr:spPr>
        <a:xfrm>
          <a:off x="14909800" y="306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95656</xdr:rowOff>
    </xdr:from>
    <xdr:to>
      <xdr:col>21</xdr:col>
      <xdr:colOff>50800</xdr:colOff>
      <xdr:row>18</xdr:row>
      <xdr:rowOff>25806</xdr:rowOff>
    </xdr:to>
    <xdr:sp macro="" textlink="">
      <xdr:nvSpPr>
        <xdr:cNvPr id="467" name="円/楕円 466"/>
        <xdr:cNvSpPr/>
      </xdr:nvSpPr>
      <xdr:spPr>
        <a:xfrm>
          <a:off x="143510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10583</xdr:rowOff>
    </xdr:from>
    <xdr:ext cx="762000" cy="259045"/>
    <xdr:sp macro="" textlink="">
      <xdr:nvSpPr>
        <xdr:cNvPr id="468" name="テキスト ボックス 467"/>
        <xdr:cNvSpPr txBox="1"/>
      </xdr:nvSpPr>
      <xdr:spPr>
        <a:xfrm>
          <a:off x="14020800" y="30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26518</xdr:rowOff>
    </xdr:from>
    <xdr:to>
      <xdr:col>19</xdr:col>
      <xdr:colOff>533400</xdr:colOff>
      <xdr:row>18</xdr:row>
      <xdr:rowOff>128118</xdr:rowOff>
    </xdr:to>
    <xdr:sp macro="" textlink="">
      <xdr:nvSpPr>
        <xdr:cNvPr id="469" name="円/楕円 468"/>
        <xdr:cNvSpPr/>
      </xdr:nvSpPr>
      <xdr:spPr>
        <a:xfrm>
          <a:off x="134620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112895</xdr:rowOff>
    </xdr:from>
    <xdr:ext cx="762000" cy="259045"/>
    <xdr:sp macro="" textlink="">
      <xdr:nvSpPr>
        <xdr:cNvPr id="470" name="テキスト ボックス 469"/>
        <xdr:cNvSpPr txBox="1"/>
      </xdr:nvSpPr>
      <xdr:spPr>
        <a:xfrm>
          <a:off x="13131800" y="31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は類似団体内平均値を下回っていたが、平成２８年度は退職手当（一般財源等分）が増加したことで平均を上回った。また、</a:t>
          </a:r>
          <a:r>
            <a:rPr lang="ja-JP" altLang="ja-JP" sz="1100" b="0" i="0" baseline="0">
              <a:solidFill>
                <a:sysClr val="windowText" lastClr="000000"/>
              </a:solidFill>
              <a:effectLst/>
              <a:latin typeface="+mn-lt"/>
              <a:ea typeface="+mn-ea"/>
              <a:cs typeface="+mn-cs"/>
            </a:rPr>
            <a:t>ごみ・し尿処理業務を直営で行っていること</a:t>
          </a:r>
          <a:r>
            <a:rPr lang="ja-JP" altLang="en-US" sz="1100" b="0" i="0" baseline="0">
              <a:solidFill>
                <a:sysClr val="windowText" lastClr="000000"/>
              </a:solidFill>
              <a:effectLst/>
              <a:latin typeface="+mn-lt"/>
              <a:ea typeface="+mn-ea"/>
              <a:cs typeface="+mn-cs"/>
            </a:rPr>
            <a:t>もあり、</a:t>
          </a:r>
          <a:r>
            <a:rPr lang="ja-JP" altLang="ja-JP" sz="1100" b="0" i="0" baseline="0">
              <a:solidFill>
                <a:sysClr val="windowText" lastClr="000000"/>
              </a:solidFill>
              <a:effectLst/>
              <a:latin typeface="+mn-lt"/>
              <a:ea typeface="+mn-ea"/>
              <a:cs typeface="+mn-cs"/>
            </a:rPr>
            <a:t>今後、これらを含めた人件費関係経費全体について、さらに抑制、見直しを行</a:t>
          </a:r>
          <a:r>
            <a:rPr lang="ja-JP" altLang="en-US" sz="1100" b="0" i="0" baseline="0">
              <a:solidFill>
                <a:sysClr val="windowText" lastClr="000000"/>
              </a:solidFill>
              <a:effectLst/>
              <a:latin typeface="+mn-lt"/>
              <a:ea typeface="+mn-ea"/>
              <a:cs typeface="+mn-cs"/>
            </a:rPr>
            <a:t>い、経費の適正化に努める。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38</xdr:row>
      <xdr:rowOff>12700</xdr:rowOff>
    </xdr:to>
    <xdr:cxnSp macro="">
      <xdr:nvCxnSpPr>
        <xdr:cNvPr id="66" name="直線コネクタ 65"/>
        <xdr:cNvCxnSpPr/>
      </xdr:nvCxnSpPr>
      <xdr:spPr>
        <a:xfrm>
          <a:off x="3987800" y="63220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77470</xdr:rowOff>
    </xdr:to>
    <xdr:cxnSp macro="">
      <xdr:nvCxnSpPr>
        <xdr:cNvPr id="69" name="直線コネクタ 68"/>
        <xdr:cNvCxnSpPr/>
      </xdr:nvCxnSpPr>
      <xdr:spPr>
        <a:xfrm flipV="1">
          <a:off x="3098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77470</xdr:rowOff>
    </xdr:to>
    <xdr:cxnSp macro="">
      <xdr:nvCxnSpPr>
        <xdr:cNvPr id="72" name="直線コネクタ 71"/>
        <xdr:cNvCxnSpPr/>
      </xdr:nvCxnSpPr>
      <xdr:spPr>
        <a:xfrm>
          <a:off x="2209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36</xdr:row>
      <xdr:rowOff>149860</xdr:rowOff>
    </xdr:to>
    <xdr:cxnSp macro="">
      <xdr:nvCxnSpPr>
        <xdr:cNvPr id="75" name="直線コネクタ 74"/>
        <xdr:cNvCxnSpPr/>
      </xdr:nvCxnSpPr>
      <xdr:spPr>
        <a:xfrm>
          <a:off x="1320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物件費</a:t>
          </a:r>
          <a:r>
            <a:rPr lang="ja-JP" altLang="en-US" sz="1100" b="0" i="0" baseline="0">
              <a:solidFill>
                <a:sysClr val="windowText" lastClr="000000"/>
              </a:solidFill>
              <a:effectLst/>
              <a:latin typeface="+mn-lt"/>
              <a:ea typeface="+mn-ea"/>
              <a:cs typeface="+mn-cs"/>
            </a:rPr>
            <a:t>の一部</a:t>
          </a:r>
          <a:r>
            <a:rPr lang="ja-JP" altLang="ja-JP" sz="1100" b="0" i="0" baseline="0">
              <a:solidFill>
                <a:sysClr val="windowText" lastClr="000000"/>
              </a:solidFill>
              <a:effectLst/>
              <a:latin typeface="+mn-lt"/>
              <a:ea typeface="+mn-ea"/>
              <a:cs typeface="+mn-cs"/>
            </a:rPr>
            <a:t>について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、予算編成時に前年度予算からマイナスシーリングを実施して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平成２８年度の物件費は減少したものの、歳入経常一般財源の減少により率としては上回った。</a:t>
          </a:r>
          <a:r>
            <a:rPr lang="ja-JP" altLang="ja-JP" sz="1100" b="0" i="0" baseline="0">
              <a:solidFill>
                <a:sysClr val="windowText" lastClr="000000"/>
              </a:solidFill>
              <a:effectLst/>
              <a:latin typeface="+mn-lt"/>
              <a:ea typeface="+mn-ea"/>
              <a:cs typeface="+mn-cs"/>
            </a:rPr>
            <a:t>依然として類似団体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を上回って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今後も、集中改革プランに基づく行財政改革を実施することにより、一層の適正化に努める。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58420</xdr:rowOff>
    </xdr:to>
    <xdr:cxnSp macro="">
      <xdr:nvCxnSpPr>
        <xdr:cNvPr id="127" name="直線コネクタ 126"/>
        <xdr:cNvCxnSpPr/>
      </xdr:nvCxnSpPr>
      <xdr:spPr>
        <a:xfrm>
          <a:off x="15671800" y="3114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35560</xdr:rowOff>
    </xdr:to>
    <xdr:cxnSp macro="">
      <xdr:nvCxnSpPr>
        <xdr:cNvPr id="130" name="直線コネクタ 129"/>
        <xdr:cNvCxnSpPr/>
      </xdr:nvCxnSpPr>
      <xdr:spPr>
        <a:xfrm flipV="1">
          <a:off x="14782800" y="311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35560</xdr:rowOff>
    </xdr:to>
    <xdr:cxnSp macro="">
      <xdr:nvCxnSpPr>
        <xdr:cNvPr id="133" name="直線コネクタ 132"/>
        <xdr:cNvCxnSpPr/>
      </xdr:nvCxnSpPr>
      <xdr:spPr>
        <a:xfrm>
          <a:off x="13893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161290</xdr:rowOff>
    </xdr:to>
    <xdr:cxnSp macro="">
      <xdr:nvCxnSpPr>
        <xdr:cNvPr id="136" name="直線コネクタ 135"/>
        <xdr:cNvCxnSpPr/>
      </xdr:nvCxnSpPr>
      <xdr:spPr>
        <a:xfrm>
          <a:off x="13004800" y="2946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6" name="円/楕円 145"/>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7"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8" name="円/楕円 147"/>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9" name="テキスト ボックス 148"/>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50" name="円/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52" name="円/楕円 151"/>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53" name="テキスト ボックス 152"/>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4" name="円/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a:t>
          </a:r>
          <a:r>
            <a:rPr lang="ja-JP" altLang="en-US" sz="1100" b="0" i="0" baseline="0">
              <a:solidFill>
                <a:sysClr val="windowText" lastClr="000000"/>
              </a:solidFill>
              <a:effectLst/>
              <a:latin typeface="+mn-lt"/>
              <a:ea typeface="+mn-ea"/>
              <a:cs typeface="+mn-cs"/>
            </a:rPr>
            <a:t>０．７ポイント</a:t>
          </a:r>
          <a:r>
            <a:rPr lang="ja-JP" altLang="ja-JP" sz="1100" b="0" i="0" baseline="0">
              <a:solidFill>
                <a:sysClr val="windowText" lastClr="000000"/>
              </a:solidFill>
              <a:effectLst/>
              <a:latin typeface="+mn-lt"/>
              <a:ea typeface="+mn-ea"/>
              <a:cs typeface="+mn-cs"/>
            </a:rPr>
            <a:t>上回った。主な要因は、子ども子育て支援事業に係る施設型給付費</a:t>
          </a:r>
          <a:r>
            <a:rPr lang="ja-JP" altLang="en-US" sz="1100" b="0" i="0" baseline="0">
              <a:solidFill>
                <a:sysClr val="windowText" lastClr="000000"/>
              </a:solidFill>
              <a:effectLst/>
              <a:latin typeface="+mn-lt"/>
              <a:ea typeface="+mn-ea"/>
              <a:cs typeface="+mn-cs"/>
            </a:rPr>
            <a:t>や障害者福祉サービス</a:t>
          </a:r>
          <a:r>
            <a:rPr lang="ja-JP" altLang="ja-JP" sz="1100" b="0" i="0" baseline="0">
              <a:solidFill>
                <a:sysClr val="windowText" lastClr="000000"/>
              </a:solidFill>
              <a:effectLst/>
              <a:latin typeface="+mn-lt"/>
              <a:ea typeface="+mn-ea"/>
              <a:cs typeface="+mn-cs"/>
            </a:rPr>
            <a:t>が増加したことである。近年、扶助費は増加傾向にあるため、今後の動向に留意</a:t>
          </a:r>
          <a:r>
            <a:rPr lang="ja-JP" altLang="en-US" sz="1100" b="0" i="0" baseline="0">
              <a:solidFill>
                <a:sysClr val="windowText" lastClr="000000"/>
              </a:solidFill>
              <a:effectLst/>
              <a:latin typeface="+mn-lt"/>
              <a:ea typeface="+mn-ea"/>
              <a:cs typeface="+mn-cs"/>
            </a:rPr>
            <a:t>し経費の適正化に努める。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86178</xdr:rowOff>
    </xdr:to>
    <xdr:cxnSp macro="">
      <xdr:nvCxnSpPr>
        <xdr:cNvPr id="190" name="直線コネクタ 189"/>
        <xdr:cNvCxnSpPr/>
      </xdr:nvCxnSpPr>
      <xdr:spPr>
        <a:xfrm>
          <a:off x="3987800" y="97118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110672</xdr:rowOff>
    </xdr:to>
    <xdr:cxnSp macro="">
      <xdr:nvCxnSpPr>
        <xdr:cNvPr id="193" name="直線コネクタ 192"/>
        <xdr:cNvCxnSpPr/>
      </xdr:nvCxnSpPr>
      <xdr:spPr>
        <a:xfrm>
          <a:off x="3098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61685</xdr:rowOff>
    </xdr:to>
    <xdr:cxnSp macro="">
      <xdr:nvCxnSpPr>
        <xdr:cNvPr id="196" name="直線コネクタ 195"/>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29028</xdr:rowOff>
    </xdr:to>
    <xdr:cxnSp macro="">
      <xdr:nvCxnSpPr>
        <xdr:cNvPr id="199" name="直線コネクタ 198"/>
        <xdr:cNvCxnSpPr/>
      </xdr:nvCxnSpPr>
      <xdr:spPr>
        <a:xfrm>
          <a:off x="1320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9" name="円/楕円 208"/>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10"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3" name="円/楕円 212"/>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122662</xdr:rowOff>
    </xdr:from>
    <xdr:ext cx="762000" cy="259045"/>
    <xdr:sp macro="" textlink="">
      <xdr:nvSpPr>
        <xdr:cNvPr id="214" name="テキスト ボックス 213"/>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7" name="円/楕円 216"/>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8" name="テキスト ボックス 217"/>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その他に係る経常収支比率は、類似団体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と比べて大きく上回っている。高齢化により介護保険会計や後期高齢者医療会計などの特別会計への繰出金が</a:t>
          </a:r>
          <a:r>
            <a:rPr lang="ja-JP" altLang="en-US" sz="1100" b="0" i="0" baseline="0">
              <a:solidFill>
                <a:sysClr val="windowText" lastClr="000000"/>
              </a:solidFill>
              <a:effectLst/>
              <a:latin typeface="+mn-lt"/>
              <a:ea typeface="+mn-ea"/>
              <a:cs typeface="+mn-cs"/>
            </a:rPr>
            <a:t>主な要因である</a:t>
          </a:r>
          <a:r>
            <a:rPr lang="ja-JP" altLang="ja-JP" sz="1100" b="0" i="0" baseline="0">
              <a:solidFill>
                <a:sysClr val="windowText" lastClr="000000"/>
              </a:solidFill>
              <a:effectLst/>
              <a:latin typeface="+mn-lt"/>
              <a:ea typeface="+mn-ea"/>
              <a:cs typeface="+mn-cs"/>
            </a:rPr>
            <a:t>。今後は、下水道事業などの企業会計への繰出金については、企業会計の独立採算の原則に基づく繰出基準の厳格な適用など、更なる適正化に努める。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8890</xdr:rowOff>
    </xdr:to>
    <xdr:cxnSp macro="">
      <xdr:nvCxnSpPr>
        <xdr:cNvPr id="251" name="直線コネクタ 250"/>
        <xdr:cNvCxnSpPr/>
      </xdr:nvCxnSpPr>
      <xdr:spPr>
        <a:xfrm>
          <a:off x="15671800" y="1011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59</xdr:row>
      <xdr:rowOff>1270</xdr:rowOff>
    </xdr:to>
    <xdr:cxnSp macro="">
      <xdr:nvCxnSpPr>
        <xdr:cNvPr id="254" name="直線コネクタ 253"/>
        <xdr:cNvCxnSpPr/>
      </xdr:nvCxnSpPr>
      <xdr:spPr>
        <a:xfrm>
          <a:off x="14782800" y="9972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88900</xdr:rowOff>
    </xdr:to>
    <xdr:cxnSp macro="">
      <xdr:nvCxnSpPr>
        <xdr:cNvPr id="257" name="直線コネクタ 256"/>
        <xdr:cNvCxnSpPr/>
      </xdr:nvCxnSpPr>
      <xdr:spPr>
        <a:xfrm flipV="1">
          <a:off x="13893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96520</xdr:rowOff>
    </xdr:to>
    <xdr:cxnSp macro="">
      <xdr:nvCxnSpPr>
        <xdr:cNvPr id="260" name="直線コネクタ 259"/>
        <xdr:cNvCxnSpPr/>
      </xdr:nvCxnSpPr>
      <xdr:spPr>
        <a:xfrm flipV="1">
          <a:off x="13004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70" name="円/楕円 269"/>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1"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2" name="円/楕円 271"/>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3" name="テキスト ボックス 272"/>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4" name="円/楕円 273"/>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5" name="テキスト ボックス 274"/>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6" name="円/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8" name="円/楕円 277"/>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9" name="テキスト ボックス 278"/>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補助費等に係る経常収支比率は、類似団体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を下回っている。主な要因は、ごみ・し尿処理業務を直営で実施していることに加えて、団体補助金の見直しを行ってきたためである。</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８年</a:t>
          </a:r>
          <a:r>
            <a:rPr lang="ja-JP" altLang="ja-JP" sz="1100" b="0" i="0" baseline="0">
              <a:solidFill>
                <a:sysClr val="windowText" lastClr="000000"/>
              </a:solidFill>
              <a:effectLst/>
              <a:latin typeface="+mn-lt"/>
              <a:ea typeface="+mn-ea"/>
              <a:cs typeface="+mn-cs"/>
            </a:rPr>
            <a:t>度</a:t>
          </a:r>
          <a:r>
            <a:rPr lang="ja-JP" altLang="en-US" sz="1100" b="0" i="0" baseline="0">
              <a:solidFill>
                <a:sysClr val="windowText" lastClr="000000"/>
              </a:solidFill>
              <a:effectLst/>
              <a:latin typeface="+mn-lt"/>
              <a:ea typeface="+mn-ea"/>
              <a:cs typeface="+mn-cs"/>
            </a:rPr>
            <a:t>からコミュニティバスを直営で実施していることも要因として考えられる。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今後も、一定の役割を終えた補助金・負担金の見直しや廃止に向けて検討する方針である。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3556</xdr:rowOff>
    </xdr:to>
    <xdr:cxnSp macro="">
      <xdr:nvCxnSpPr>
        <xdr:cNvPr id="309" name="直線コネクタ 308"/>
        <xdr:cNvCxnSpPr/>
      </xdr:nvCxnSpPr>
      <xdr:spPr>
        <a:xfrm flipV="1">
          <a:off x="15671800" y="6139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3556</xdr:rowOff>
    </xdr:to>
    <xdr:cxnSp macro="">
      <xdr:nvCxnSpPr>
        <xdr:cNvPr id="312" name="直線コネクタ 311"/>
        <xdr:cNvCxnSpPr/>
      </xdr:nvCxnSpPr>
      <xdr:spPr>
        <a:xfrm>
          <a:off x="14782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156718</xdr:rowOff>
    </xdr:to>
    <xdr:cxnSp macro="">
      <xdr:nvCxnSpPr>
        <xdr:cNvPr id="315" name="直線コネクタ 314"/>
        <xdr:cNvCxnSpPr/>
      </xdr:nvCxnSpPr>
      <xdr:spPr>
        <a:xfrm flipV="1">
          <a:off x="13893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35560</xdr:rowOff>
    </xdr:to>
    <xdr:cxnSp macro="">
      <xdr:nvCxnSpPr>
        <xdr:cNvPr id="318" name="直線コネクタ 317"/>
        <xdr:cNvCxnSpPr/>
      </xdr:nvCxnSpPr>
      <xdr:spPr>
        <a:xfrm flipV="1">
          <a:off x="13004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8" name="円/楕円 327"/>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9"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30" name="円/楕円 32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31" name="テキスト ボックス 330"/>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32" name="円/楕円 331"/>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33" name="テキスト ボックス 332"/>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34" name="円/楕円 333"/>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35" name="テキスト ボックス 33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6" name="円/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7" name="テキスト ボックス 336"/>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近年、公債費は減少傾向にあり、平成２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平成２７</a:t>
          </a:r>
          <a:r>
            <a:rPr lang="ja-JP" altLang="ja-JP" sz="1100" b="0" i="0" baseline="0">
              <a:solidFill>
                <a:schemeClr val="dk1"/>
              </a:solidFill>
              <a:effectLst/>
              <a:latin typeface="+mn-lt"/>
              <a:ea typeface="+mn-ea"/>
              <a:cs typeface="+mn-cs"/>
            </a:rPr>
            <a:t>年度から１．７ポイント改善した。しかし、過去に実施した健康ふれあいセンター、中学校、消防庁舎などの整備により、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交付税算入措置を活用し、発行総額を抑制することで後年度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136144</xdr:rowOff>
    </xdr:to>
    <xdr:cxnSp macro="">
      <xdr:nvCxnSpPr>
        <xdr:cNvPr id="367" name="直線コネクタ 366"/>
        <xdr:cNvCxnSpPr/>
      </xdr:nvCxnSpPr>
      <xdr:spPr>
        <a:xfrm flipV="1">
          <a:off x="3987800" y="134315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79</xdr:row>
      <xdr:rowOff>42418</xdr:rowOff>
    </xdr:to>
    <xdr:cxnSp macro="">
      <xdr:nvCxnSpPr>
        <xdr:cNvPr id="370" name="直線コネクタ 369"/>
        <xdr:cNvCxnSpPr/>
      </xdr:nvCxnSpPr>
      <xdr:spPr>
        <a:xfrm flipV="1">
          <a:off x="3098800" y="135092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97282</xdr:rowOff>
    </xdr:to>
    <xdr:cxnSp macro="">
      <xdr:nvCxnSpPr>
        <xdr:cNvPr id="373" name="直線コネクタ 372"/>
        <xdr:cNvCxnSpPr/>
      </xdr:nvCxnSpPr>
      <xdr:spPr>
        <a:xfrm flipV="1">
          <a:off x="2209800" y="135869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97282</xdr:rowOff>
    </xdr:from>
    <xdr:to>
      <xdr:col>3</xdr:col>
      <xdr:colOff>142875</xdr:colOff>
      <xdr:row>79</xdr:row>
      <xdr:rowOff>152146</xdr:rowOff>
    </xdr:to>
    <xdr:cxnSp macro="">
      <xdr:nvCxnSpPr>
        <xdr:cNvPr id="376" name="直線コネクタ 375"/>
        <xdr:cNvCxnSpPr/>
      </xdr:nvCxnSpPr>
      <xdr:spPr>
        <a:xfrm flipV="1">
          <a:off x="1320800" y="136418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6" name="円/楕円 38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7"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8" name="円/楕円 387"/>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9" name="テキスト ボックス 388"/>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0" name="円/楕円 389"/>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1" name="テキスト ボックス 390"/>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92" name="円/楕円 391"/>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93" name="テキスト ボックス 392"/>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94" name="円/楕円 393"/>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95" name="テキスト ボックス 394"/>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公債費以外に係る経常収支比率は、平成２７年度に比べ３．３ポイント悪化した。これは歳入経常一般財源の減少が主な要因である。</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、集中改革プランに基づく行財政改革を実施することにより、一層の適正化に努める。</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54611</xdr:rowOff>
    </xdr:from>
    <xdr:to>
      <xdr:col>24</xdr:col>
      <xdr:colOff>31750</xdr:colOff>
      <xdr:row>77</xdr:row>
      <xdr:rowOff>8889</xdr:rowOff>
    </xdr:to>
    <xdr:cxnSp macro="">
      <xdr:nvCxnSpPr>
        <xdr:cNvPr id="428" name="直線コネクタ 427"/>
        <xdr:cNvCxnSpPr/>
      </xdr:nvCxnSpPr>
      <xdr:spPr>
        <a:xfrm>
          <a:off x="15671800" y="130848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54611</xdr:rowOff>
    </xdr:to>
    <xdr:cxnSp macro="">
      <xdr:nvCxnSpPr>
        <xdr:cNvPr id="431" name="直線コネクタ 430"/>
        <xdr:cNvCxnSpPr/>
      </xdr:nvCxnSpPr>
      <xdr:spPr>
        <a:xfrm>
          <a:off x="14782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75</xdr:row>
      <xdr:rowOff>168911</xdr:rowOff>
    </xdr:to>
    <xdr:cxnSp macro="">
      <xdr:nvCxnSpPr>
        <xdr:cNvPr id="434" name="直線コネクタ 433"/>
        <xdr:cNvCxnSpPr/>
      </xdr:nvCxnSpPr>
      <xdr:spPr>
        <a:xfrm>
          <a:off x="13893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75</xdr:row>
      <xdr:rowOff>130810</xdr:rowOff>
    </xdr:to>
    <xdr:cxnSp macro="">
      <xdr:nvCxnSpPr>
        <xdr:cNvPr id="437" name="直線コネクタ 436"/>
        <xdr:cNvCxnSpPr/>
      </xdr:nvCxnSpPr>
      <xdr:spPr>
        <a:xfrm>
          <a:off x="13004800" y="12955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7" name="円/楕円 446"/>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101616</xdr:rowOff>
    </xdr:from>
    <xdr:ext cx="762000" cy="259045"/>
    <xdr:sp macro="" textlink="">
      <xdr:nvSpPr>
        <xdr:cNvPr id="448"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3811</xdr:rowOff>
    </xdr:from>
    <xdr:to>
      <xdr:col>22</xdr:col>
      <xdr:colOff>615950</xdr:colOff>
      <xdr:row>76</xdr:row>
      <xdr:rowOff>105411</xdr:rowOff>
    </xdr:to>
    <xdr:sp macro="" textlink="">
      <xdr:nvSpPr>
        <xdr:cNvPr id="449" name="円/楕円 448"/>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90188</xdr:rowOff>
    </xdr:from>
    <xdr:ext cx="736600" cy="259045"/>
    <xdr:sp macro="" textlink="">
      <xdr:nvSpPr>
        <xdr:cNvPr id="450" name="テキスト ボックス 449"/>
        <xdr:cNvSpPr txBox="1"/>
      </xdr:nvSpPr>
      <xdr:spPr>
        <a:xfrm>
          <a:off x="15290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51" name="円/楕円 450"/>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33038</xdr:rowOff>
    </xdr:from>
    <xdr:ext cx="762000" cy="259045"/>
    <xdr:sp macro="" textlink="">
      <xdr:nvSpPr>
        <xdr:cNvPr id="452" name="テキスト ボックス 451"/>
        <xdr:cNvSpPr txBox="1"/>
      </xdr:nvSpPr>
      <xdr:spPr>
        <a:xfrm>
          <a:off x="14401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53" name="円/楕円 452"/>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54" name="テキスト ボックス 453"/>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55" name="円/楕円 454"/>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132097</xdr:rowOff>
    </xdr:from>
    <xdr:ext cx="762000" cy="259045"/>
    <xdr:sp macro="" textlink="">
      <xdr:nvSpPr>
        <xdr:cNvPr id="456" name="テキスト ボックス 455"/>
        <xdr:cNvSpPr txBox="1"/>
      </xdr:nvSpPr>
      <xdr:spPr>
        <a:xfrm>
          <a:off x="12623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165465</xdr:rowOff>
    </xdr:from>
    <xdr:to>
      <xdr:col>4</xdr:col>
      <xdr:colOff>1117600</xdr:colOff>
      <xdr:row>16</xdr:row>
      <xdr:rowOff>30036</xdr:rowOff>
    </xdr:to>
    <xdr:cxnSp macro="">
      <xdr:nvCxnSpPr>
        <xdr:cNvPr id="52" name="直線コネクタ 51"/>
        <xdr:cNvCxnSpPr/>
      </xdr:nvCxnSpPr>
      <xdr:spPr bwMode="auto">
        <a:xfrm flipV="1">
          <a:off x="5003800" y="2784840"/>
          <a:ext cx="6477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30036</xdr:rowOff>
    </xdr:from>
    <xdr:to>
      <xdr:col>4</xdr:col>
      <xdr:colOff>469900</xdr:colOff>
      <xdr:row>16</xdr:row>
      <xdr:rowOff>142621</xdr:rowOff>
    </xdr:to>
    <xdr:cxnSp macro="">
      <xdr:nvCxnSpPr>
        <xdr:cNvPr id="55" name="直線コネクタ 54"/>
        <xdr:cNvCxnSpPr/>
      </xdr:nvCxnSpPr>
      <xdr:spPr bwMode="auto">
        <a:xfrm flipV="1">
          <a:off x="4305300" y="2820861"/>
          <a:ext cx="698500" cy="11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142621</xdr:rowOff>
    </xdr:from>
    <xdr:to>
      <xdr:col>3</xdr:col>
      <xdr:colOff>904875</xdr:colOff>
      <xdr:row>16</xdr:row>
      <xdr:rowOff>146181</xdr:rowOff>
    </xdr:to>
    <xdr:cxnSp macro="">
      <xdr:nvCxnSpPr>
        <xdr:cNvPr id="58" name="直線コネクタ 57"/>
        <xdr:cNvCxnSpPr/>
      </xdr:nvCxnSpPr>
      <xdr:spPr bwMode="auto">
        <a:xfrm flipV="1">
          <a:off x="3606800" y="2933446"/>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112821</xdr:rowOff>
    </xdr:from>
    <xdr:to>
      <xdr:col>3</xdr:col>
      <xdr:colOff>206375</xdr:colOff>
      <xdr:row>16</xdr:row>
      <xdr:rowOff>146181</xdr:rowOff>
    </xdr:to>
    <xdr:cxnSp macro="">
      <xdr:nvCxnSpPr>
        <xdr:cNvPr id="61" name="直線コネクタ 60"/>
        <xdr:cNvCxnSpPr/>
      </xdr:nvCxnSpPr>
      <xdr:spPr bwMode="auto">
        <a:xfrm>
          <a:off x="2908300" y="2903646"/>
          <a:ext cx="698500" cy="3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114665</xdr:rowOff>
    </xdr:from>
    <xdr:to>
      <xdr:col>5</xdr:col>
      <xdr:colOff>34925</xdr:colOff>
      <xdr:row>16</xdr:row>
      <xdr:rowOff>44815</xdr:rowOff>
    </xdr:to>
    <xdr:sp macro="" textlink="">
      <xdr:nvSpPr>
        <xdr:cNvPr id="71" name="円/楕円 70"/>
        <xdr:cNvSpPr/>
      </xdr:nvSpPr>
      <xdr:spPr bwMode="auto">
        <a:xfrm>
          <a:off x="5600700" y="273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131192</xdr:rowOff>
    </xdr:from>
    <xdr:ext cx="762000" cy="259045"/>
    <xdr:sp macro="" textlink="">
      <xdr:nvSpPr>
        <xdr:cNvPr id="72" name="人口1人当たり決算額の推移該当値テキスト130"/>
        <xdr:cNvSpPr txBox="1"/>
      </xdr:nvSpPr>
      <xdr:spPr>
        <a:xfrm>
          <a:off x="5740400" y="2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110,561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150686</xdr:rowOff>
    </xdr:from>
    <xdr:to>
      <xdr:col>4</xdr:col>
      <xdr:colOff>520700</xdr:colOff>
      <xdr:row>16</xdr:row>
      <xdr:rowOff>80836</xdr:rowOff>
    </xdr:to>
    <xdr:sp macro="" textlink="">
      <xdr:nvSpPr>
        <xdr:cNvPr id="73" name="円/楕円 72"/>
        <xdr:cNvSpPr/>
      </xdr:nvSpPr>
      <xdr:spPr bwMode="auto">
        <a:xfrm>
          <a:off x="4953000" y="277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91013</xdr:rowOff>
    </xdr:from>
    <xdr:ext cx="736600" cy="259045"/>
    <xdr:sp macro="" textlink="">
      <xdr:nvSpPr>
        <xdr:cNvPr id="74" name="テキスト ボックス 73"/>
        <xdr:cNvSpPr txBox="1"/>
      </xdr:nvSpPr>
      <xdr:spPr>
        <a:xfrm>
          <a:off x="4622800" y="253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108,355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91821</xdr:rowOff>
    </xdr:from>
    <xdr:to>
      <xdr:col>3</xdr:col>
      <xdr:colOff>955675</xdr:colOff>
      <xdr:row>17</xdr:row>
      <xdr:rowOff>21971</xdr:rowOff>
    </xdr:to>
    <xdr:sp macro="" textlink="">
      <xdr:nvSpPr>
        <xdr:cNvPr id="75" name="円/楕円 74"/>
        <xdr:cNvSpPr/>
      </xdr:nvSpPr>
      <xdr:spPr bwMode="auto">
        <a:xfrm>
          <a:off x="4254500" y="288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32148</xdr:rowOff>
    </xdr:from>
    <xdr:ext cx="762000" cy="259045"/>
    <xdr:sp macro="" textlink="">
      <xdr:nvSpPr>
        <xdr:cNvPr id="76" name="テキスト ボックス 75"/>
        <xdr:cNvSpPr txBox="1"/>
      </xdr:nvSpPr>
      <xdr:spPr>
        <a:xfrm>
          <a:off x="3924300" y="26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95381</xdr:rowOff>
    </xdr:from>
    <xdr:to>
      <xdr:col>3</xdr:col>
      <xdr:colOff>257175</xdr:colOff>
      <xdr:row>17</xdr:row>
      <xdr:rowOff>25531</xdr:rowOff>
    </xdr:to>
    <xdr:sp macro="" textlink="">
      <xdr:nvSpPr>
        <xdr:cNvPr id="77" name="円/楕円 76"/>
        <xdr:cNvSpPr/>
      </xdr:nvSpPr>
      <xdr:spPr bwMode="auto">
        <a:xfrm>
          <a:off x="3556000" y="28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35708</xdr:rowOff>
    </xdr:from>
    <xdr:ext cx="762000" cy="259045"/>
    <xdr:sp macro="" textlink="">
      <xdr:nvSpPr>
        <xdr:cNvPr id="78" name="テキスト ボックス 77"/>
        <xdr:cNvSpPr txBox="1"/>
      </xdr:nvSpPr>
      <xdr:spPr>
        <a:xfrm>
          <a:off x="3225800" y="26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62021</xdr:rowOff>
    </xdr:from>
    <xdr:to>
      <xdr:col>2</xdr:col>
      <xdr:colOff>692150</xdr:colOff>
      <xdr:row>16</xdr:row>
      <xdr:rowOff>163621</xdr:rowOff>
    </xdr:to>
    <xdr:sp macro="" textlink="">
      <xdr:nvSpPr>
        <xdr:cNvPr id="79" name="円/楕円 78"/>
        <xdr:cNvSpPr/>
      </xdr:nvSpPr>
      <xdr:spPr bwMode="auto">
        <a:xfrm>
          <a:off x="2857500" y="285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2348</xdr:rowOff>
    </xdr:from>
    <xdr:ext cx="762000" cy="259045"/>
    <xdr:sp macro="" textlink="">
      <xdr:nvSpPr>
        <xdr:cNvPr id="80" name="テキスト ボックス 79"/>
        <xdr:cNvSpPr txBox="1"/>
      </xdr:nvSpPr>
      <xdr:spPr>
        <a:xfrm>
          <a:off x="2527300" y="262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260026</xdr:rowOff>
    </xdr:from>
    <xdr:to>
      <xdr:col>4</xdr:col>
      <xdr:colOff>1117600</xdr:colOff>
      <xdr:row>34</xdr:row>
      <xdr:rowOff>341865</xdr:rowOff>
    </xdr:to>
    <xdr:cxnSp macro="">
      <xdr:nvCxnSpPr>
        <xdr:cNvPr id="113" name="直線コネクタ 112"/>
        <xdr:cNvCxnSpPr/>
      </xdr:nvCxnSpPr>
      <xdr:spPr bwMode="auto">
        <a:xfrm>
          <a:off x="5003800" y="6527476"/>
          <a:ext cx="6477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260026</xdr:rowOff>
    </xdr:from>
    <xdr:to>
      <xdr:col>4</xdr:col>
      <xdr:colOff>469900</xdr:colOff>
      <xdr:row>34</xdr:row>
      <xdr:rowOff>263036</xdr:rowOff>
    </xdr:to>
    <xdr:cxnSp macro="">
      <xdr:nvCxnSpPr>
        <xdr:cNvPr id="116" name="直線コネクタ 115"/>
        <xdr:cNvCxnSpPr/>
      </xdr:nvCxnSpPr>
      <xdr:spPr bwMode="auto">
        <a:xfrm flipV="1">
          <a:off x="4305300" y="6527476"/>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180435</xdr:rowOff>
    </xdr:from>
    <xdr:to>
      <xdr:col>3</xdr:col>
      <xdr:colOff>904875</xdr:colOff>
      <xdr:row>34</xdr:row>
      <xdr:rowOff>263036</xdr:rowOff>
    </xdr:to>
    <xdr:cxnSp macro="">
      <xdr:nvCxnSpPr>
        <xdr:cNvPr id="119" name="直線コネクタ 118"/>
        <xdr:cNvCxnSpPr/>
      </xdr:nvCxnSpPr>
      <xdr:spPr bwMode="auto">
        <a:xfrm>
          <a:off x="3606800" y="6447885"/>
          <a:ext cx="698500" cy="8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150756</xdr:rowOff>
    </xdr:from>
    <xdr:to>
      <xdr:col>3</xdr:col>
      <xdr:colOff>206375</xdr:colOff>
      <xdr:row>34</xdr:row>
      <xdr:rowOff>180435</xdr:rowOff>
    </xdr:to>
    <xdr:cxnSp macro="">
      <xdr:nvCxnSpPr>
        <xdr:cNvPr id="122" name="直線コネクタ 121"/>
        <xdr:cNvCxnSpPr/>
      </xdr:nvCxnSpPr>
      <xdr:spPr bwMode="auto">
        <a:xfrm>
          <a:off x="2908300" y="6418206"/>
          <a:ext cx="698500" cy="2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291065</xdr:rowOff>
    </xdr:from>
    <xdr:to>
      <xdr:col>5</xdr:col>
      <xdr:colOff>34925</xdr:colOff>
      <xdr:row>35</xdr:row>
      <xdr:rowOff>49765</xdr:rowOff>
    </xdr:to>
    <xdr:sp macro="" textlink="">
      <xdr:nvSpPr>
        <xdr:cNvPr id="132" name="円/楕円 131"/>
        <xdr:cNvSpPr/>
      </xdr:nvSpPr>
      <xdr:spPr bwMode="auto">
        <a:xfrm>
          <a:off x="5600700" y="655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136142</xdr:rowOff>
    </xdr:from>
    <xdr:ext cx="762000" cy="259045"/>
    <xdr:sp macro="" textlink="">
      <xdr:nvSpPr>
        <xdr:cNvPr id="133" name="人口1人当たり決算額の推移該当値テキスト445"/>
        <xdr:cNvSpPr txBox="1"/>
      </xdr:nvSpPr>
      <xdr:spPr>
        <a:xfrm>
          <a:off x="5740400" y="64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209226</xdr:rowOff>
    </xdr:from>
    <xdr:to>
      <xdr:col>4</xdr:col>
      <xdr:colOff>520700</xdr:colOff>
      <xdr:row>34</xdr:row>
      <xdr:rowOff>310826</xdr:rowOff>
    </xdr:to>
    <xdr:sp macro="" textlink="">
      <xdr:nvSpPr>
        <xdr:cNvPr id="134" name="円/楕円 133"/>
        <xdr:cNvSpPr/>
      </xdr:nvSpPr>
      <xdr:spPr bwMode="auto">
        <a:xfrm>
          <a:off x="4953000" y="647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321003</xdr:rowOff>
    </xdr:from>
    <xdr:ext cx="736600" cy="259045"/>
    <xdr:sp macro="" textlink="">
      <xdr:nvSpPr>
        <xdr:cNvPr id="135" name="テキスト ボックス 134"/>
        <xdr:cNvSpPr txBox="1"/>
      </xdr:nvSpPr>
      <xdr:spPr>
        <a:xfrm>
          <a:off x="4622800" y="624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212236</xdr:rowOff>
    </xdr:from>
    <xdr:to>
      <xdr:col>3</xdr:col>
      <xdr:colOff>955675</xdr:colOff>
      <xdr:row>34</xdr:row>
      <xdr:rowOff>313836</xdr:rowOff>
    </xdr:to>
    <xdr:sp macro="" textlink="">
      <xdr:nvSpPr>
        <xdr:cNvPr id="136" name="円/楕円 135"/>
        <xdr:cNvSpPr/>
      </xdr:nvSpPr>
      <xdr:spPr bwMode="auto">
        <a:xfrm>
          <a:off x="4254500" y="647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324013</xdr:rowOff>
    </xdr:from>
    <xdr:ext cx="762000" cy="259045"/>
    <xdr:sp macro="" textlink="">
      <xdr:nvSpPr>
        <xdr:cNvPr id="137" name="テキスト ボックス 136"/>
        <xdr:cNvSpPr txBox="1"/>
      </xdr:nvSpPr>
      <xdr:spPr>
        <a:xfrm>
          <a:off x="3924300" y="624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129635</xdr:rowOff>
    </xdr:from>
    <xdr:to>
      <xdr:col>3</xdr:col>
      <xdr:colOff>257175</xdr:colOff>
      <xdr:row>34</xdr:row>
      <xdr:rowOff>231235</xdr:rowOff>
    </xdr:to>
    <xdr:sp macro="" textlink="">
      <xdr:nvSpPr>
        <xdr:cNvPr id="138" name="円/楕円 137"/>
        <xdr:cNvSpPr/>
      </xdr:nvSpPr>
      <xdr:spPr bwMode="auto">
        <a:xfrm>
          <a:off x="3556000" y="639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241412</xdr:rowOff>
    </xdr:from>
    <xdr:ext cx="762000" cy="259045"/>
    <xdr:sp macro="" textlink="">
      <xdr:nvSpPr>
        <xdr:cNvPr id="139" name="テキスト ボックス 138"/>
        <xdr:cNvSpPr txBox="1"/>
      </xdr:nvSpPr>
      <xdr:spPr>
        <a:xfrm>
          <a:off x="3225800" y="616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99956</xdr:rowOff>
    </xdr:from>
    <xdr:to>
      <xdr:col>2</xdr:col>
      <xdr:colOff>692150</xdr:colOff>
      <xdr:row>34</xdr:row>
      <xdr:rowOff>201556</xdr:rowOff>
    </xdr:to>
    <xdr:sp macro="" textlink="">
      <xdr:nvSpPr>
        <xdr:cNvPr id="140" name="円/楕円 139"/>
        <xdr:cNvSpPr/>
      </xdr:nvSpPr>
      <xdr:spPr bwMode="auto">
        <a:xfrm>
          <a:off x="2857500" y="636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211733</xdr:rowOff>
    </xdr:from>
    <xdr:ext cx="762000" cy="259045"/>
    <xdr:sp macro="" textlink="">
      <xdr:nvSpPr>
        <xdr:cNvPr id="141" name="テキスト ボックス 140"/>
        <xdr:cNvSpPr txBox="1"/>
      </xdr:nvSpPr>
      <xdr:spPr>
        <a:xfrm>
          <a:off x="2527300" y="61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44374</xdr:rowOff>
    </xdr:from>
    <xdr:to>
      <xdr:col>6</xdr:col>
      <xdr:colOff>511175</xdr:colOff>
      <xdr:row>35</xdr:row>
      <xdr:rowOff>49926</xdr:rowOff>
    </xdr:to>
    <xdr:cxnSp macro="">
      <xdr:nvCxnSpPr>
        <xdr:cNvPr id="63" name="直線コネクタ 62"/>
        <xdr:cNvCxnSpPr/>
      </xdr:nvCxnSpPr>
      <xdr:spPr>
        <a:xfrm flipV="1">
          <a:off x="3797300" y="6045124"/>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49926</xdr:rowOff>
    </xdr:from>
    <xdr:to>
      <xdr:col>5</xdr:col>
      <xdr:colOff>358775</xdr:colOff>
      <xdr:row>35</xdr:row>
      <xdr:rowOff>113395</xdr:rowOff>
    </xdr:to>
    <xdr:cxnSp macro="">
      <xdr:nvCxnSpPr>
        <xdr:cNvPr id="66" name="直線コネクタ 65"/>
        <xdr:cNvCxnSpPr/>
      </xdr:nvCxnSpPr>
      <xdr:spPr>
        <a:xfrm flipV="1">
          <a:off x="2908300" y="6050676"/>
          <a:ext cx="889000" cy="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113395</xdr:rowOff>
    </xdr:from>
    <xdr:to>
      <xdr:col>4</xdr:col>
      <xdr:colOff>155575</xdr:colOff>
      <xdr:row>36</xdr:row>
      <xdr:rowOff>14248</xdr:rowOff>
    </xdr:to>
    <xdr:cxnSp macro="">
      <xdr:nvCxnSpPr>
        <xdr:cNvPr id="69" name="直線コネクタ 68"/>
        <xdr:cNvCxnSpPr/>
      </xdr:nvCxnSpPr>
      <xdr:spPr>
        <a:xfrm flipV="1">
          <a:off x="2019300" y="6114145"/>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14248</xdr:rowOff>
    </xdr:from>
    <xdr:to>
      <xdr:col>2</xdr:col>
      <xdr:colOff>638175</xdr:colOff>
      <xdr:row>36</xdr:row>
      <xdr:rowOff>20942</xdr:rowOff>
    </xdr:to>
    <xdr:cxnSp macro="">
      <xdr:nvCxnSpPr>
        <xdr:cNvPr id="72" name="直線コネクタ 71"/>
        <xdr:cNvCxnSpPr/>
      </xdr:nvCxnSpPr>
      <xdr:spPr>
        <a:xfrm flipV="1">
          <a:off x="1130300" y="6186448"/>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165024</xdr:rowOff>
    </xdr:from>
    <xdr:to>
      <xdr:col>6</xdr:col>
      <xdr:colOff>561975</xdr:colOff>
      <xdr:row>35</xdr:row>
      <xdr:rowOff>95174</xdr:rowOff>
    </xdr:to>
    <xdr:sp macro="" textlink="">
      <xdr:nvSpPr>
        <xdr:cNvPr id="82" name="円/楕円 81"/>
        <xdr:cNvSpPr/>
      </xdr:nvSpPr>
      <xdr:spPr>
        <a:xfrm>
          <a:off x="4584700" y="59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16451</xdr:rowOff>
    </xdr:from>
    <xdr:ext cx="534377" cy="259045"/>
    <xdr:sp macro="" textlink="">
      <xdr:nvSpPr>
        <xdr:cNvPr id="83" name="人件費該当値テキスト"/>
        <xdr:cNvSpPr txBox="1"/>
      </xdr:nvSpPr>
      <xdr:spPr>
        <a:xfrm>
          <a:off x="4686300" y="58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170576</xdr:rowOff>
    </xdr:from>
    <xdr:to>
      <xdr:col>5</xdr:col>
      <xdr:colOff>409575</xdr:colOff>
      <xdr:row>35</xdr:row>
      <xdr:rowOff>100726</xdr:rowOff>
    </xdr:to>
    <xdr:sp macro="" textlink="">
      <xdr:nvSpPr>
        <xdr:cNvPr id="84" name="円/楕円 83"/>
        <xdr:cNvSpPr/>
      </xdr:nvSpPr>
      <xdr:spPr>
        <a:xfrm>
          <a:off x="3746500" y="59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117253</xdr:rowOff>
    </xdr:from>
    <xdr:ext cx="534377" cy="259045"/>
    <xdr:sp macro="" textlink="">
      <xdr:nvSpPr>
        <xdr:cNvPr id="85" name="テキスト ボックス 84"/>
        <xdr:cNvSpPr txBox="1"/>
      </xdr:nvSpPr>
      <xdr:spPr>
        <a:xfrm>
          <a:off x="3530111" y="57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62595</xdr:rowOff>
    </xdr:from>
    <xdr:to>
      <xdr:col>4</xdr:col>
      <xdr:colOff>206375</xdr:colOff>
      <xdr:row>35</xdr:row>
      <xdr:rowOff>164195</xdr:rowOff>
    </xdr:to>
    <xdr:sp macro="" textlink="">
      <xdr:nvSpPr>
        <xdr:cNvPr id="86" name="円/楕円 85"/>
        <xdr:cNvSpPr/>
      </xdr:nvSpPr>
      <xdr:spPr>
        <a:xfrm>
          <a:off x="2857500" y="6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9272</xdr:rowOff>
    </xdr:from>
    <xdr:ext cx="534377" cy="259045"/>
    <xdr:sp macro="" textlink="">
      <xdr:nvSpPr>
        <xdr:cNvPr id="87" name="テキスト ボックス 86"/>
        <xdr:cNvSpPr txBox="1"/>
      </xdr:nvSpPr>
      <xdr:spPr>
        <a:xfrm>
          <a:off x="2641111" y="5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134898</xdr:rowOff>
    </xdr:from>
    <xdr:to>
      <xdr:col>3</xdr:col>
      <xdr:colOff>3175</xdr:colOff>
      <xdr:row>36</xdr:row>
      <xdr:rowOff>65048</xdr:rowOff>
    </xdr:to>
    <xdr:sp macro="" textlink="">
      <xdr:nvSpPr>
        <xdr:cNvPr id="88" name="円/楕円 87"/>
        <xdr:cNvSpPr/>
      </xdr:nvSpPr>
      <xdr:spPr>
        <a:xfrm>
          <a:off x="1968500" y="61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56175</xdr:rowOff>
    </xdr:from>
    <xdr:ext cx="534377" cy="259045"/>
    <xdr:sp macro="" textlink="">
      <xdr:nvSpPr>
        <xdr:cNvPr id="89" name="テキスト ボックス 88"/>
        <xdr:cNvSpPr txBox="1"/>
      </xdr:nvSpPr>
      <xdr:spPr>
        <a:xfrm>
          <a:off x="1752111" y="62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141592</xdr:rowOff>
    </xdr:from>
    <xdr:to>
      <xdr:col>1</xdr:col>
      <xdr:colOff>485775</xdr:colOff>
      <xdr:row>36</xdr:row>
      <xdr:rowOff>71742</xdr:rowOff>
    </xdr:to>
    <xdr:sp macro="" textlink="">
      <xdr:nvSpPr>
        <xdr:cNvPr id="90" name="円/楕円 89"/>
        <xdr:cNvSpPr/>
      </xdr:nvSpPr>
      <xdr:spPr>
        <a:xfrm>
          <a:off x="1079500" y="61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62869</xdr:rowOff>
    </xdr:from>
    <xdr:ext cx="534377" cy="259045"/>
    <xdr:sp macro="" textlink="">
      <xdr:nvSpPr>
        <xdr:cNvPr id="91" name="テキスト ボックス 90"/>
        <xdr:cNvSpPr txBox="1"/>
      </xdr:nvSpPr>
      <xdr:spPr>
        <a:xfrm>
          <a:off x="863111" y="62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20836</xdr:rowOff>
    </xdr:from>
    <xdr:to>
      <xdr:col>6</xdr:col>
      <xdr:colOff>511175</xdr:colOff>
      <xdr:row>58</xdr:row>
      <xdr:rowOff>57084</xdr:rowOff>
    </xdr:to>
    <xdr:cxnSp macro="">
      <xdr:nvCxnSpPr>
        <xdr:cNvPr id="121" name="直線コネクタ 120"/>
        <xdr:cNvCxnSpPr/>
      </xdr:nvCxnSpPr>
      <xdr:spPr>
        <a:xfrm flipV="1">
          <a:off x="3797300" y="9964936"/>
          <a:ext cx="838200" cy="3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57084</xdr:rowOff>
    </xdr:from>
    <xdr:to>
      <xdr:col>5</xdr:col>
      <xdr:colOff>358775</xdr:colOff>
      <xdr:row>58</xdr:row>
      <xdr:rowOff>82337</xdr:rowOff>
    </xdr:to>
    <xdr:cxnSp macro="">
      <xdr:nvCxnSpPr>
        <xdr:cNvPr id="124" name="直線コネクタ 123"/>
        <xdr:cNvCxnSpPr/>
      </xdr:nvCxnSpPr>
      <xdr:spPr>
        <a:xfrm flipV="1">
          <a:off x="2908300" y="10001184"/>
          <a:ext cx="889000" cy="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82337</xdr:rowOff>
    </xdr:from>
    <xdr:to>
      <xdr:col>4</xdr:col>
      <xdr:colOff>155575</xdr:colOff>
      <xdr:row>58</xdr:row>
      <xdr:rowOff>123234</xdr:rowOff>
    </xdr:to>
    <xdr:cxnSp macro="">
      <xdr:nvCxnSpPr>
        <xdr:cNvPr id="127" name="直線コネクタ 126"/>
        <xdr:cNvCxnSpPr/>
      </xdr:nvCxnSpPr>
      <xdr:spPr>
        <a:xfrm flipV="1">
          <a:off x="2019300" y="10026437"/>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123234</xdr:rowOff>
    </xdr:from>
    <xdr:to>
      <xdr:col>2</xdr:col>
      <xdr:colOff>638175</xdr:colOff>
      <xdr:row>58</xdr:row>
      <xdr:rowOff>124368</xdr:rowOff>
    </xdr:to>
    <xdr:cxnSp macro="">
      <xdr:nvCxnSpPr>
        <xdr:cNvPr id="130" name="直線コネクタ 129"/>
        <xdr:cNvCxnSpPr/>
      </xdr:nvCxnSpPr>
      <xdr:spPr>
        <a:xfrm flipV="1">
          <a:off x="1130300" y="10067334"/>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141486</xdr:rowOff>
    </xdr:from>
    <xdr:to>
      <xdr:col>6</xdr:col>
      <xdr:colOff>561975</xdr:colOff>
      <xdr:row>58</xdr:row>
      <xdr:rowOff>71636</xdr:rowOff>
    </xdr:to>
    <xdr:sp macro="" textlink="">
      <xdr:nvSpPr>
        <xdr:cNvPr id="140" name="円/楕円 139"/>
        <xdr:cNvSpPr/>
      </xdr:nvSpPr>
      <xdr:spPr>
        <a:xfrm>
          <a:off x="4584700" y="9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119913</xdr:rowOff>
    </xdr:from>
    <xdr:ext cx="534377" cy="259045"/>
    <xdr:sp macro="" textlink="">
      <xdr:nvSpPr>
        <xdr:cNvPr id="141" name="物件費該当値テキスト"/>
        <xdr:cNvSpPr txBox="1"/>
      </xdr:nvSpPr>
      <xdr:spPr>
        <a:xfrm>
          <a:off x="4686300" y="98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6284</xdr:rowOff>
    </xdr:from>
    <xdr:to>
      <xdr:col>5</xdr:col>
      <xdr:colOff>409575</xdr:colOff>
      <xdr:row>58</xdr:row>
      <xdr:rowOff>107884</xdr:rowOff>
    </xdr:to>
    <xdr:sp macro="" textlink="">
      <xdr:nvSpPr>
        <xdr:cNvPr id="142" name="円/楕円 141"/>
        <xdr:cNvSpPr/>
      </xdr:nvSpPr>
      <xdr:spPr>
        <a:xfrm>
          <a:off x="3746500" y="99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124411</xdr:rowOff>
    </xdr:from>
    <xdr:ext cx="534377" cy="259045"/>
    <xdr:sp macro="" textlink="">
      <xdr:nvSpPr>
        <xdr:cNvPr id="143" name="テキスト ボックス 142"/>
        <xdr:cNvSpPr txBox="1"/>
      </xdr:nvSpPr>
      <xdr:spPr>
        <a:xfrm>
          <a:off x="3530111" y="97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31537</xdr:rowOff>
    </xdr:from>
    <xdr:to>
      <xdr:col>4</xdr:col>
      <xdr:colOff>206375</xdr:colOff>
      <xdr:row>58</xdr:row>
      <xdr:rowOff>133137</xdr:rowOff>
    </xdr:to>
    <xdr:sp macro="" textlink="">
      <xdr:nvSpPr>
        <xdr:cNvPr id="144" name="円/楕円 143"/>
        <xdr:cNvSpPr/>
      </xdr:nvSpPr>
      <xdr:spPr>
        <a:xfrm>
          <a:off x="2857500" y="99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124264</xdr:rowOff>
    </xdr:from>
    <xdr:ext cx="534377" cy="259045"/>
    <xdr:sp macro="" textlink="">
      <xdr:nvSpPr>
        <xdr:cNvPr id="145" name="テキスト ボックス 144"/>
        <xdr:cNvSpPr txBox="1"/>
      </xdr:nvSpPr>
      <xdr:spPr>
        <a:xfrm>
          <a:off x="2641111" y="100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72434</xdr:rowOff>
    </xdr:from>
    <xdr:to>
      <xdr:col>3</xdr:col>
      <xdr:colOff>3175</xdr:colOff>
      <xdr:row>59</xdr:row>
      <xdr:rowOff>2584</xdr:rowOff>
    </xdr:to>
    <xdr:sp macro="" textlink="">
      <xdr:nvSpPr>
        <xdr:cNvPr id="146" name="円/楕円 145"/>
        <xdr:cNvSpPr/>
      </xdr:nvSpPr>
      <xdr:spPr>
        <a:xfrm>
          <a:off x="1968500" y="10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165161</xdr:rowOff>
    </xdr:from>
    <xdr:ext cx="534377" cy="259045"/>
    <xdr:sp macro="" textlink="">
      <xdr:nvSpPr>
        <xdr:cNvPr id="147" name="テキスト ボックス 146"/>
        <xdr:cNvSpPr txBox="1"/>
      </xdr:nvSpPr>
      <xdr:spPr>
        <a:xfrm>
          <a:off x="1752111" y="101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73568</xdr:rowOff>
    </xdr:from>
    <xdr:to>
      <xdr:col>1</xdr:col>
      <xdr:colOff>485775</xdr:colOff>
      <xdr:row>59</xdr:row>
      <xdr:rowOff>3718</xdr:rowOff>
    </xdr:to>
    <xdr:sp macro="" textlink="">
      <xdr:nvSpPr>
        <xdr:cNvPr id="148" name="円/楕円 147"/>
        <xdr:cNvSpPr/>
      </xdr:nvSpPr>
      <xdr:spPr>
        <a:xfrm>
          <a:off x="1079500" y="100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166295</xdr:rowOff>
    </xdr:from>
    <xdr:ext cx="534377" cy="259045"/>
    <xdr:sp macro="" textlink="">
      <xdr:nvSpPr>
        <xdr:cNvPr id="149" name="テキスト ボックス 148"/>
        <xdr:cNvSpPr txBox="1"/>
      </xdr:nvSpPr>
      <xdr:spPr>
        <a:xfrm>
          <a:off x="863111" y="101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129490</xdr:rowOff>
    </xdr:from>
    <xdr:to>
      <xdr:col>6</xdr:col>
      <xdr:colOff>511175</xdr:colOff>
      <xdr:row>78</xdr:row>
      <xdr:rowOff>15266</xdr:rowOff>
    </xdr:to>
    <xdr:cxnSp macro="">
      <xdr:nvCxnSpPr>
        <xdr:cNvPr id="178" name="直線コネクタ 177"/>
        <xdr:cNvCxnSpPr/>
      </xdr:nvCxnSpPr>
      <xdr:spPr>
        <a:xfrm flipV="1">
          <a:off x="3797300" y="13331140"/>
          <a:ext cx="8382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15266</xdr:rowOff>
    </xdr:from>
    <xdr:to>
      <xdr:col>5</xdr:col>
      <xdr:colOff>358775</xdr:colOff>
      <xdr:row>78</xdr:row>
      <xdr:rowOff>26733</xdr:rowOff>
    </xdr:to>
    <xdr:cxnSp macro="">
      <xdr:nvCxnSpPr>
        <xdr:cNvPr id="181" name="直線コネクタ 180"/>
        <xdr:cNvCxnSpPr/>
      </xdr:nvCxnSpPr>
      <xdr:spPr>
        <a:xfrm flipV="1">
          <a:off x="2908300" y="13388366"/>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26733</xdr:rowOff>
    </xdr:from>
    <xdr:to>
      <xdr:col>4</xdr:col>
      <xdr:colOff>155575</xdr:colOff>
      <xdr:row>78</xdr:row>
      <xdr:rowOff>26733</xdr:rowOff>
    </xdr:to>
    <xdr:cxnSp macro="">
      <xdr:nvCxnSpPr>
        <xdr:cNvPr id="184" name="直線コネクタ 183"/>
        <xdr:cNvCxnSpPr/>
      </xdr:nvCxnSpPr>
      <xdr:spPr>
        <a:xfrm>
          <a:off x="2019300" y="13399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22467</xdr:rowOff>
    </xdr:from>
    <xdr:to>
      <xdr:col>2</xdr:col>
      <xdr:colOff>638175</xdr:colOff>
      <xdr:row>78</xdr:row>
      <xdr:rowOff>26733</xdr:rowOff>
    </xdr:to>
    <xdr:cxnSp macro="">
      <xdr:nvCxnSpPr>
        <xdr:cNvPr id="187" name="直線コネクタ 186"/>
        <xdr:cNvCxnSpPr/>
      </xdr:nvCxnSpPr>
      <xdr:spPr>
        <a:xfrm>
          <a:off x="1130300" y="13395567"/>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78690</xdr:rowOff>
    </xdr:from>
    <xdr:to>
      <xdr:col>6</xdr:col>
      <xdr:colOff>561975</xdr:colOff>
      <xdr:row>78</xdr:row>
      <xdr:rowOff>8840</xdr:rowOff>
    </xdr:to>
    <xdr:sp macro="" textlink="">
      <xdr:nvSpPr>
        <xdr:cNvPr id="197" name="円/楕円 196"/>
        <xdr:cNvSpPr/>
      </xdr:nvSpPr>
      <xdr:spPr>
        <a:xfrm>
          <a:off x="45847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101567</xdr:rowOff>
    </xdr:from>
    <xdr:ext cx="469744" cy="259045"/>
    <xdr:sp macro="" textlink="">
      <xdr:nvSpPr>
        <xdr:cNvPr id="198" name="維持補修費該当値テキスト"/>
        <xdr:cNvSpPr txBox="1"/>
      </xdr:nvSpPr>
      <xdr:spPr>
        <a:xfrm>
          <a:off x="4686300" y="1313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135916</xdr:rowOff>
    </xdr:from>
    <xdr:to>
      <xdr:col>5</xdr:col>
      <xdr:colOff>409575</xdr:colOff>
      <xdr:row>78</xdr:row>
      <xdr:rowOff>66066</xdr:rowOff>
    </xdr:to>
    <xdr:sp macro="" textlink="">
      <xdr:nvSpPr>
        <xdr:cNvPr id="199" name="円/楕円 198"/>
        <xdr:cNvSpPr/>
      </xdr:nvSpPr>
      <xdr:spPr>
        <a:xfrm>
          <a:off x="3746500" y="13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57193</xdr:rowOff>
    </xdr:from>
    <xdr:ext cx="469744" cy="259045"/>
    <xdr:sp macro="" textlink="">
      <xdr:nvSpPr>
        <xdr:cNvPr id="200" name="テキスト ボックス 199"/>
        <xdr:cNvSpPr txBox="1"/>
      </xdr:nvSpPr>
      <xdr:spPr>
        <a:xfrm>
          <a:off x="3562427" y="134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147383</xdr:rowOff>
    </xdr:from>
    <xdr:to>
      <xdr:col>4</xdr:col>
      <xdr:colOff>206375</xdr:colOff>
      <xdr:row>78</xdr:row>
      <xdr:rowOff>77533</xdr:rowOff>
    </xdr:to>
    <xdr:sp macro="" textlink="">
      <xdr:nvSpPr>
        <xdr:cNvPr id="201" name="円/楕円 200"/>
        <xdr:cNvSpPr/>
      </xdr:nvSpPr>
      <xdr:spPr>
        <a:xfrm>
          <a:off x="2857500" y="13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68660</xdr:rowOff>
    </xdr:from>
    <xdr:ext cx="469744" cy="259045"/>
    <xdr:sp macro="" textlink="">
      <xdr:nvSpPr>
        <xdr:cNvPr id="202" name="テキスト ボックス 201"/>
        <xdr:cNvSpPr txBox="1"/>
      </xdr:nvSpPr>
      <xdr:spPr>
        <a:xfrm>
          <a:off x="2673427" y="1344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147383</xdr:rowOff>
    </xdr:from>
    <xdr:to>
      <xdr:col>3</xdr:col>
      <xdr:colOff>3175</xdr:colOff>
      <xdr:row>78</xdr:row>
      <xdr:rowOff>77533</xdr:rowOff>
    </xdr:to>
    <xdr:sp macro="" textlink="">
      <xdr:nvSpPr>
        <xdr:cNvPr id="203" name="円/楕円 202"/>
        <xdr:cNvSpPr/>
      </xdr:nvSpPr>
      <xdr:spPr>
        <a:xfrm>
          <a:off x="1968500" y="13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94060</xdr:rowOff>
    </xdr:from>
    <xdr:ext cx="469744" cy="259045"/>
    <xdr:sp macro="" textlink="">
      <xdr:nvSpPr>
        <xdr:cNvPr id="204" name="テキスト ボックス 203"/>
        <xdr:cNvSpPr txBox="1"/>
      </xdr:nvSpPr>
      <xdr:spPr>
        <a:xfrm>
          <a:off x="1784427" y="131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143117</xdr:rowOff>
    </xdr:from>
    <xdr:to>
      <xdr:col>1</xdr:col>
      <xdr:colOff>485775</xdr:colOff>
      <xdr:row>78</xdr:row>
      <xdr:rowOff>73267</xdr:rowOff>
    </xdr:to>
    <xdr:sp macro="" textlink="">
      <xdr:nvSpPr>
        <xdr:cNvPr id="205" name="円/楕円 204"/>
        <xdr:cNvSpPr/>
      </xdr:nvSpPr>
      <xdr:spPr>
        <a:xfrm>
          <a:off x="1079500" y="133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89794</xdr:rowOff>
    </xdr:from>
    <xdr:ext cx="469744" cy="259045"/>
    <xdr:sp macro="" textlink="">
      <xdr:nvSpPr>
        <xdr:cNvPr id="206" name="テキスト ボックス 205"/>
        <xdr:cNvSpPr txBox="1"/>
      </xdr:nvSpPr>
      <xdr:spPr>
        <a:xfrm>
          <a:off x="895427" y="1311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159245</xdr:rowOff>
    </xdr:from>
    <xdr:to>
      <xdr:col>6</xdr:col>
      <xdr:colOff>511175</xdr:colOff>
      <xdr:row>96</xdr:row>
      <xdr:rowOff>130359</xdr:rowOff>
    </xdr:to>
    <xdr:cxnSp macro="">
      <xdr:nvCxnSpPr>
        <xdr:cNvPr id="238" name="直線コネクタ 237"/>
        <xdr:cNvCxnSpPr/>
      </xdr:nvCxnSpPr>
      <xdr:spPr>
        <a:xfrm flipV="1">
          <a:off x="3797300" y="16446995"/>
          <a:ext cx="838200" cy="1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130359</xdr:rowOff>
    </xdr:from>
    <xdr:to>
      <xdr:col>5</xdr:col>
      <xdr:colOff>358775</xdr:colOff>
      <xdr:row>97</xdr:row>
      <xdr:rowOff>29744</xdr:rowOff>
    </xdr:to>
    <xdr:cxnSp macro="">
      <xdr:nvCxnSpPr>
        <xdr:cNvPr id="241" name="直線コネクタ 240"/>
        <xdr:cNvCxnSpPr/>
      </xdr:nvCxnSpPr>
      <xdr:spPr>
        <a:xfrm flipV="1">
          <a:off x="2908300" y="16589559"/>
          <a:ext cx="889000" cy="7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29744</xdr:rowOff>
    </xdr:from>
    <xdr:to>
      <xdr:col>4</xdr:col>
      <xdr:colOff>155575</xdr:colOff>
      <xdr:row>97</xdr:row>
      <xdr:rowOff>112137</xdr:rowOff>
    </xdr:to>
    <xdr:cxnSp macro="">
      <xdr:nvCxnSpPr>
        <xdr:cNvPr id="244" name="直線コネクタ 243"/>
        <xdr:cNvCxnSpPr/>
      </xdr:nvCxnSpPr>
      <xdr:spPr>
        <a:xfrm flipV="1">
          <a:off x="2019300" y="16660394"/>
          <a:ext cx="889000" cy="8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112137</xdr:rowOff>
    </xdr:from>
    <xdr:to>
      <xdr:col>2</xdr:col>
      <xdr:colOff>638175</xdr:colOff>
      <xdr:row>97</xdr:row>
      <xdr:rowOff>112170</xdr:rowOff>
    </xdr:to>
    <xdr:cxnSp macro="">
      <xdr:nvCxnSpPr>
        <xdr:cNvPr id="247" name="直線コネクタ 246"/>
        <xdr:cNvCxnSpPr/>
      </xdr:nvCxnSpPr>
      <xdr:spPr>
        <a:xfrm flipV="1">
          <a:off x="1130300" y="1674278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108445</xdr:rowOff>
    </xdr:from>
    <xdr:to>
      <xdr:col>6</xdr:col>
      <xdr:colOff>561975</xdr:colOff>
      <xdr:row>96</xdr:row>
      <xdr:rowOff>38595</xdr:rowOff>
    </xdr:to>
    <xdr:sp macro="" textlink="">
      <xdr:nvSpPr>
        <xdr:cNvPr id="257" name="円/楕円 256"/>
        <xdr:cNvSpPr/>
      </xdr:nvSpPr>
      <xdr:spPr>
        <a:xfrm>
          <a:off x="4584700" y="163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86872</xdr:rowOff>
    </xdr:from>
    <xdr:ext cx="534377" cy="259045"/>
    <xdr:sp macro="" textlink="">
      <xdr:nvSpPr>
        <xdr:cNvPr id="258" name="扶助費該当値テキスト"/>
        <xdr:cNvSpPr txBox="1"/>
      </xdr:nvSpPr>
      <xdr:spPr>
        <a:xfrm>
          <a:off x="4686300" y="1637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79559</xdr:rowOff>
    </xdr:from>
    <xdr:to>
      <xdr:col>5</xdr:col>
      <xdr:colOff>409575</xdr:colOff>
      <xdr:row>97</xdr:row>
      <xdr:rowOff>9709</xdr:rowOff>
    </xdr:to>
    <xdr:sp macro="" textlink="">
      <xdr:nvSpPr>
        <xdr:cNvPr id="259" name="円/楕円 258"/>
        <xdr:cNvSpPr/>
      </xdr:nvSpPr>
      <xdr:spPr>
        <a:xfrm>
          <a:off x="3746500" y="165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xdr:rowOff>
    </xdr:from>
    <xdr:ext cx="534377" cy="259045"/>
    <xdr:sp macro="" textlink="">
      <xdr:nvSpPr>
        <xdr:cNvPr id="260" name="テキスト ボックス 259"/>
        <xdr:cNvSpPr txBox="1"/>
      </xdr:nvSpPr>
      <xdr:spPr>
        <a:xfrm>
          <a:off x="3530111" y="166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150394</xdr:rowOff>
    </xdr:from>
    <xdr:to>
      <xdr:col>4</xdr:col>
      <xdr:colOff>206375</xdr:colOff>
      <xdr:row>97</xdr:row>
      <xdr:rowOff>80544</xdr:rowOff>
    </xdr:to>
    <xdr:sp macro="" textlink="">
      <xdr:nvSpPr>
        <xdr:cNvPr id="261" name="円/楕円 260"/>
        <xdr:cNvSpPr/>
      </xdr:nvSpPr>
      <xdr:spPr>
        <a:xfrm>
          <a:off x="2857500" y="166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71671</xdr:rowOff>
    </xdr:from>
    <xdr:ext cx="534377" cy="259045"/>
    <xdr:sp macro="" textlink="">
      <xdr:nvSpPr>
        <xdr:cNvPr id="262" name="テキスト ボックス 261"/>
        <xdr:cNvSpPr txBox="1"/>
      </xdr:nvSpPr>
      <xdr:spPr>
        <a:xfrm>
          <a:off x="2641111"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61337</xdr:rowOff>
    </xdr:from>
    <xdr:to>
      <xdr:col>3</xdr:col>
      <xdr:colOff>3175</xdr:colOff>
      <xdr:row>97</xdr:row>
      <xdr:rowOff>162937</xdr:rowOff>
    </xdr:to>
    <xdr:sp macro="" textlink="">
      <xdr:nvSpPr>
        <xdr:cNvPr id="263" name="円/楕円 262"/>
        <xdr:cNvSpPr/>
      </xdr:nvSpPr>
      <xdr:spPr>
        <a:xfrm>
          <a:off x="1968500" y="166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154064</xdr:rowOff>
    </xdr:from>
    <xdr:ext cx="534377" cy="259045"/>
    <xdr:sp macro="" textlink="">
      <xdr:nvSpPr>
        <xdr:cNvPr id="264" name="テキスト ボックス 263"/>
        <xdr:cNvSpPr txBox="1"/>
      </xdr:nvSpPr>
      <xdr:spPr>
        <a:xfrm>
          <a:off x="1752111" y="167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61370</xdr:rowOff>
    </xdr:from>
    <xdr:to>
      <xdr:col>1</xdr:col>
      <xdr:colOff>485775</xdr:colOff>
      <xdr:row>97</xdr:row>
      <xdr:rowOff>162970</xdr:rowOff>
    </xdr:to>
    <xdr:sp macro="" textlink="">
      <xdr:nvSpPr>
        <xdr:cNvPr id="265" name="円/楕円 264"/>
        <xdr:cNvSpPr/>
      </xdr:nvSpPr>
      <xdr:spPr>
        <a:xfrm>
          <a:off x="1079500" y="166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154097</xdr:rowOff>
    </xdr:from>
    <xdr:ext cx="534377" cy="259045"/>
    <xdr:sp macro="" textlink="">
      <xdr:nvSpPr>
        <xdr:cNvPr id="266" name="テキスト ボックス 265"/>
        <xdr:cNvSpPr txBox="1"/>
      </xdr:nvSpPr>
      <xdr:spPr>
        <a:xfrm>
          <a:off x="863111" y="1678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48271</xdr:rowOff>
    </xdr:from>
    <xdr:to>
      <xdr:col>15</xdr:col>
      <xdr:colOff>180975</xdr:colOff>
      <xdr:row>37</xdr:row>
      <xdr:rowOff>56555</xdr:rowOff>
    </xdr:to>
    <xdr:cxnSp macro="">
      <xdr:nvCxnSpPr>
        <xdr:cNvPr id="297" name="直線コネクタ 296"/>
        <xdr:cNvCxnSpPr/>
      </xdr:nvCxnSpPr>
      <xdr:spPr>
        <a:xfrm flipV="1">
          <a:off x="9639300" y="6391921"/>
          <a:ext cx="8382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56555</xdr:rowOff>
    </xdr:from>
    <xdr:to>
      <xdr:col>14</xdr:col>
      <xdr:colOff>28575</xdr:colOff>
      <xdr:row>37</xdr:row>
      <xdr:rowOff>101306</xdr:rowOff>
    </xdr:to>
    <xdr:cxnSp macro="">
      <xdr:nvCxnSpPr>
        <xdr:cNvPr id="300" name="直線コネクタ 299"/>
        <xdr:cNvCxnSpPr/>
      </xdr:nvCxnSpPr>
      <xdr:spPr>
        <a:xfrm flipV="1">
          <a:off x="8750300" y="6400205"/>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101306</xdr:rowOff>
    </xdr:from>
    <xdr:to>
      <xdr:col>12</xdr:col>
      <xdr:colOff>511175</xdr:colOff>
      <xdr:row>37</xdr:row>
      <xdr:rowOff>133430</xdr:rowOff>
    </xdr:to>
    <xdr:cxnSp macro="">
      <xdr:nvCxnSpPr>
        <xdr:cNvPr id="303" name="直線コネクタ 302"/>
        <xdr:cNvCxnSpPr/>
      </xdr:nvCxnSpPr>
      <xdr:spPr>
        <a:xfrm flipV="1">
          <a:off x="7861300" y="6444956"/>
          <a:ext cx="889000" cy="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23049</xdr:rowOff>
    </xdr:from>
    <xdr:to>
      <xdr:col>11</xdr:col>
      <xdr:colOff>307975</xdr:colOff>
      <xdr:row>37</xdr:row>
      <xdr:rowOff>133430</xdr:rowOff>
    </xdr:to>
    <xdr:cxnSp macro="">
      <xdr:nvCxnSpPr>
        <xdr:cNvPr id="306" name="直線コネクタ 305"/>
        <xdr:cNvCxnSpPr/>
      </xdr:nvCxnSpPr>
      <xdr:spPr>
        <a:xfrm>
          <a:off x="6972300" y="6366699"/>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168921</xdr:rowOff>
    </xdr:from>
    <xdr:to>
      <xdr:col>15</xdr:col>
      <xdr:colOff>231775</xdr:colOff>
      <xdr:row>37</xdr:row>
      <xdr:rowOff>99071</xdr:rowOff>
    </xdr:to>
    <xdr:sp macro="" textlink="">
      <xdr:nvSpPr>
        <xdr:cNvPr id="316" name="円/楕円 315"/>
        <xdr:cNvSpPr/>
      </xdr:nvSpPr>
      <xdr:spPr>
        <a:xfrm>
          <a:off x="10426700" y="63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147348</xdr:rowOff>
    </xdr:from>
    <xdr:ext cx="534377" cy="259045"/>
    <xdr:sp macro="" textlink="">
      <xdr:nvSpPr>
        <xdr:cNvPr id="317" name="補助費等該当値テキスト"/>
        <xdr:cNvSpPr txBox="1"/>
      </xdr:nvSpPr>
      <xdr:spPr>
        <a:xfrm>
          <a:off x="10528300" y="63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5755</xdr:rowOff>
    </xdr:from>
    <xdr:to>
      <xdr:col>14</xdr:col>
      <xdr:colOff>79375</xdr:colOff>
      <xdr:row>37</xdr:row>
      <xdr:rowOff>107355</xdr:rowOff>
    </xdr:to>
    <xdr:sp macro="" textlink="">
      <xdr:nvSpPr>
        <xdr:cNvPr id="318" name="円/楕円 317"/>
        <xdr:cNvSpPr/>
      </xdr:nvSpPr>
      <xdr:spPr>
        <a:xfrm>
          <a:off x="9588500" y="63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98482</xdr:rowOff>
    </xdr:from>
    <xdr:ext cx="534377" cy="259045"/>
    <xdr:sp macro="" textlink="">
      <xdr:nvSpPr>
        <xdr:cNvPr id="319" name="テキスト ボックス 318"/>
        <xdr:cNvSpPr txBox="1"/>
      </xdr:nvSpPr>
      <xdr:spPr>
        <a:xfrm>
          <a:off x="9372111" y="644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50506</xdr:rowOff>
    </xdr:from>
    <xdr:to>
      <xdr:col>12</xdr:col>
      <xdr:colOff>561975</xdr:colOff>
      <xdr:row>37</xdr:row>
      <xdr:rowOff>152106</xdr:rowOff>
    </xdr:to>
    <xdr:sp macro="" textlink="">
      <xdr:nvSpPr>
        <xdr:cNvPr id="320" name="円/楕円 319"/>
        <xdr:cNvSpPr/>
      </xdr:nvSpPr>
      <xdr:spPr>
        <a:xfrm>
          <a:off x="8699500" y="63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143233</xdr:rowOff>
    </xdr:from>
    <xdr:ext cx="534377" cy="259045"/>
    <xdr:sp macro="" textlink="">
      <xdr:nvSpPr>
        <xdr:cNvPr id="321" name="テキスト ボックス 320"/>
        <xdr:cNvSpPr txBox="1"/>
      </xdr:nvSpPr>
      <xdr:spPr>
        <a:xfrm>
          <a:off x="8483111" y="648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82630</xdr:rowOff>
    </xdr:from>
    <xdr:to>
      <xdr:col>11</xdr:col>
      <xdr:colOff>358775</xdr:colOff>
      <xdr:row>38</xdr:row>
      <xdr:rowOff>12780</xdr:rowOff>
    </xdr:to>
    <xdr:sp macro="" textlink="">
      <xdr:nvSpPr>
        <xdr:cNvPr id="322" name="円/楕円 321"/>
        <xdr:cNvSpPr/>
      </xdr:nvSpPr>
      <xdr:spPr>
        <a:xfrm>
          <a:off x="7810500" y="64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3907</xdr:rowOff>
    </xdr:from>
    <xdr:ext cx="534377" cy="259045"/>
    <xdr:sp macro="" textlink="">
      <xdr:nvSpPr>
        <xdr:cNvPr id="323" name="テキスト ボックス 322"/>
        <xdr:cNvSpPr txBox="1"/>
      </xdr:nvSpPr>
      <xdr:spPr>
        <a:xfrm>
          <a:off x="7594111" y="65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143699</xdr:rowOff>
    </xdr:from>
    <xdr:to>
      <xdr:col>10</xdr:col>
      <xdr:colOff>155575</xdr:colOff>
      <xdr:row>37</xdr:row>
      <xdr:rowOff>73849</xdr:rowOff>
    </xdr:to>
    <xdr:sp macro="" textlink="">
      <xdr:nvSpPr>
        <xdr:cNvPr id="324" name="円/楕円 323"/>
        <xdr:cNvSpPr/>
      </xdr:nvSpPr>
      <xdr:spPr>
        <a:xfrm>
          <a:off x="6921500" y="63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64976</xdr:rowOff>
    </xdr:from>
    <xdr:ext cx="534377" cy="259045"/>
    <xdr:sp macro="" textlink="">
      <xdr:nvSpPr>
        <xdr:cNvPr id="325" name="テキスト ボックス 324"/>
        <xdr:cNvSpPr txBox="1"/>
      </xdr:nvSpPr>
      <xdr:spPr>
        <a:xfrm>
          <a:off x="6705111" y="64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50517</xdr:rowOff>
    </xdr:from>
    <xdr:to>
      <xdr:col>15</xdr:col>
      <xdr:colOff>180975</xdr:colOff>
      <xdr:row>55</xdr:row>
      <xdr:rowOff>98929</xdr:rowOff>
    </xdr:to>
    <xdr:cxnSp macro="">
      <xdr:nvCxnSpPr>
        <xdr:cNvPr id="350" name="直線コネクタ 349"/>
        <xdr:cNvCxnSpPr/>
      </xdr:nvCxnSpPr>
      <xdr:spPr>
        <a:xfrm flipV="1">
          <a:off x="9639300" y="9480267"/>
          <a:ext cx="8382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98929</xdr:rowOff>
    </xdr:from>
    <xdr:to>
      <xdr:col>14</xdr:col>
      <xdr:colOff>28575</xdr:colOff>
      <xdr:row>56</xdr:row>
      <xdr:rowOff>128933</xdr:rowOff>
    </xdr:to>
    <xdr:cxnSp macro="">
      <xdr:nvCxnSpPr>
        <xdr:cNvPr id="353" name="直線コネクタ 352"/>
        <xdr:cNvCxnSpPr/>
      </xdr:nvCxnSpPr>
      <xdr:spPr>
        <a:xfrm flipV="1">
          <a:off x="8750300" y="9528679"/>
          <a:ext cx="889000" cy="20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128933</xdr:rowOff>
    </xdr:from>
    <xdr:to>
      <xdr:col>12</xdr:col>
      <xdr:colOff>511175</xdr:colOff>
      <xdr:row>57</xdr:row>
      <xdr:rowOff>110651</xdr:rowOff>
    </xdr:to>
    <xdr:cxnSp macro="">
      <xdr:nvCxnSpPr>
        <xdr:cNvPr id="356" name="直線コネクタ 355"/>
        <xdr:cNvCxnSpPr/>
      </xdr:nvCxnSpPr>
      <xdr:spPr>
        <a:xfrm flipV="1">
          <a:off x="7861300" y="9730133"/>
          <a:ext cx="889000" cy="15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40573</xdr:rowOff>
    </xdr:from>
    <xdr:to>
      <xdr:col>11</xdr:col>
      <xdr:colOff>307975</xdr:colOff>
      <xdr:row>57</xdr:row>
      <xdr:rowOff>110651</xdr:rowOff>
    </xdr:to>
    <xdr:cxnSp macro="">
      <xdr:nvCxnSpPr>
        <xdr:cNvPr id="359" name="直線コネクタ 358"/>
        <xdr:cNvCxnSpPr/>
      </xdr:nvCxnSpPr>
      <xdr:spPr>
        <a:xfrm>
          <a:off x="6972300" y="9813223"/>
          <a:ext cx="889000" cy="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171167</xdr:rowOff>
    </xdr:from>
    <xdr:to>
      <xdr:col>15</xdr:col>
      <xdr:colOff>231775</xdr:colOff>
      <xdr:row>55</xdr:row>
      <xdr:rowOff>101317</xdr:rowOff>
    </xdr:to>
    <xdr:sp macro="" textlink="">
      <xdr:nvSpPr>
        <xdr:cNvPr id="369" name="円/楕円 368"/>
        <xdr:cNvSpPr/>
      </xdr:nvSpPr>
      <xdr:spPr>
        <a:xfrm>
          <a:off x="10426700" y="94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22594</xdr:rowOff>
    </xdr:from>
    <xdr:ext cx="534377" cy="259045"/>
    <xdr:sp macro="" textlink="">
      <xdr:nvSpPr>
        <xdr:cNvPr id="370" name="普通建設事業費該当値テキスト"/>
        <xdr:cNvSpPr txBox="1"/>
      </xdr:nvSpPr>
      <xdr:spPr>
        <a:xfrm>
          <a:off x="10528300" y="92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85,605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48129</xdr:rowOff>
    </xdr:from>
    <xdr:to>
      <xdr:col>14</xdr:col>
      <xdr:colOff>79375</xdr:colOff>
      <xdr:row>55</xdr:row>
      <xdr:rowOff>149729</xdr:rowOff>
    </xdr:to>
    <xdr:sp macro="" textlink="">
      <xdr:nvSpPr>
        <xdr:cNvPr id="371" name="円/楕円 370"/>
        <xdr:cNvSpPr/>
      </xdr:nvSpPr>
      <xdr:spPr>
        <a:xfrm>
          <a:off x="9588500" y="94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166256</xdr:rowOff>
    </xdr:from>
    <xdr:ext cx="534377" cy="259045"/>
    <xdr:sp macro="" textlink="">
      <xdr:nvSpPr>
        <xdr:cNvPr id="372" name="テキスト ボックス 371"/>
        <xdr:cNvSpPr txBox="1"/>
      </xdr:nvSpPr>
      <xdr:spPr>
        <a:xfrm>
          <a:off x="9372111" y="925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78133</xdr:rowOff>
    </xdr:from>
    <xdr:to>
      <xdr:col>12</xdr:col>
      <xdr:colOff>561975</xdr:colOff>
      <xdr:row>57</xdr:row>
      <xdr:rowOff>8283</xdr:rowOff>
    </xdr:to>
    <xdr:sp macro="" textlink="">
      <xdr:nvSpPr>
        <xdr:cNvPr id="373" name="円/楕円 372"/>
        <xdr:cNvSpPr/>
      </xdr:nvSpPr>
      <xdr:spPr>
        <a:xfrm>
          <a:off x="8699500" y="96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170860</xdr:rowOff>
    </xdr:from>
    <xdr:ext cx="534377" cy="259045"/>
    <xdr:sp macro="" textlink="">
      <xdr:nvSpPr>
        <xdr:cNvPr id="374" name="テキスト ボックス 373"/>
        <xdr:cNvSpPr txBox="1"/>
      </xdr:nvSpPr>
      <xdr:spPr>
        <a:xfrm>
          <a:off x="8483111" y="977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59851</xdr:rowOff>
    </xdr:from>
    <xdr:to>
      <xdr:col>11</xdr:col>
      <xdr:colOff>358775</xdr:colOff>
      <xdr:row>57</xdr:row>
      <xdr:rowOff>161451</xdr:rowOff>
    </xdr:to>
    <xdr:sp macro="" textlink="">
      <xdr:nvSpPr>
        <xdr:cNvPr id="375" name="円/楕円 374"/>
        <xdr:cNvSpPr/>
      </xdr:nvSpPr>
      <xdr:spPr>
        <a:xfrm>
          <a:off x="7810500" y="98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152578</xdr:rowOff>
    </xdr:from>
    <xdr:ext cx="534377" cy="259045"/>
    <xdr:sp macro="" textlink="">
      <xdr:nvSpPr>
        <xdr:cNvPr id="376" name="テキスト ボックス 375"/>
        <xdr:cNvSpPr txBox="1"/>
      </xdr:nvSpPr>
      <xdr:spPr>
        <a:xfrm>
          <a:off x="7594111" y="99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161223</xdr:rowOff>
    </xdr:from>
    <xdr:to>
      <xdr:col>10</xdr:col>
      <xdr:colOff>155575</xdr:colOff>
      <xdr:row>57</xdr:row>
      <xdr:rowOff>91373</xdr:rowOff>
    </xdr:to>
    <xdr:sp macro="" textlink="">
      <xdr:nvSpPr>
        <xdr:cNvPr id="377" name="円/楕円 376"/>
        <xdr:cNvSpPr/>
      </xdr:nvSpPr>
      <xdr:spPr>
        <a:xfrm>
          <a:off x="6921500" y="97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82500</xdr:rowOff>
    </xdr:from>
    <xdr:ext cx="534377" cy="259045"/>
    <xdr:sp macro="" textlink="">
      <xdr:nvSpPr>
        <xdr:cNvPr id="378" name="テキスト ボックス 377"/>
        <xdr:cNvSpPr txBox="1"/>
      </xdr:nvSpPr>
      <xdr:spPr>
        <a:xfrm>
          <a:off x="6705111" y="985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126441</xdr:rowOff>
    </xdr:from>
    <xdr:to>
      <xdr:col>15</xdr:col>
      <xdr:colOff>180975</xdr:colOff>
      <xdr:row>77</xdr:row>
      <xdr:rowOff>142770</xdr:rowOff>
    </xdr:to>
    <xdr:cxnSp macro="">
      <xdr:nvCxnSpPr>
        <xdr:cNvPr id="409" name="直線コネクタ 408"/>
        <xdr:cNvCxnSpPr/>
      </xdr:nvCxnSpPr>
      <xdr:spPr>
        <a:xfrm>
          <a:off x="9639300" y="12470841"/>
          <a:ext cx="838200" cy="87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126441</xdr:rowOff>
    </xdr:from>
    <xdr:to>
      <xdr:col>14</xdr:col>
      <xdr:colOff>28575</xdr:colOff>
      <xdr:row>77</xdr:row>
      <xdr:rowOff>145464</xdr:rowOff>
    </xdr:to>
    <xdr:cxnSp macro="">
      <xdr:nvCxnSpPr>
        <xdr:cNvPr id="412" name="直線コネクタ 411"/>
        <xdr:cNvCxnSpPr/>
      </xdr:nvCxnSpPr>
      <xdr:spPr>
        <a:xfrm flipV="1">
          <a:off x="8750300" y="12470841"/>
          <a:ext cx="889000" cy="87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91970</xdr:rowOff>
    </xdr:from>
    <xdr:to>
      <xdr:col>15</xdr:col>
      <xdr:colOff>231775</xdr:colOff>
      <xdr:row>78</xdr:row>
      <xdr:rowOff>22120</xdr:rowOff>
    </xdr:to>
    <xdr:sp macro="" textlink="">
      <xdr:nvSpPr>
        <xdr:cNvPr id="422" name="円/楕円 421"/>
        <xdr:cNvSpPr/>
      </xdr:nvSpPr>
      <xdr:spPr>
        <a:xfrm>
          <a:off x="10426700" y="13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70397</xdr:rowOff>
    </xdr:from>
    <xdr:ext cx="534377" cy="259045"/>
    <xdr:sp macro="" textlink="">
      <xdr:nvSpPr>
        <xdr:cNvPr id="423" name="普通建設事業費 （ うち新規整備　）該当値テキスト"/>
        <xdr:cNvSpPr txBox="1"/>
      </xdr:nvSpPr>
      <xdr:spPr>
        <a:xfrm>
          <a:off x="10528300" y="132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75641</xdr:rowOff>
    </xdr:from>
    <xdr:to>
      <xdr:col>14</xdr:col>
      <xdr:colOff>79375</xdr:colOff>
      <xdr:row>73</xdr:row>
      <xdr:rowOff>5791</xdr:rowOff>
    </xdr:to>
    <xdr:sp macro="" textlink="">
      <xdr:nvSpPr>
        <xdr:cNvPr id="424" name="円/楕円 423"/>
        <xdr:cNvSpPr/>
      </xdr:nvSpPr>
      <xdr:spPr>
        <a:xfrm>
          <a:off x="9588500" y="124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22318</xdr:rowOff>
    </xdr:from>
    <xdr:ext cx="534377" cy="259045"/>
    <xdr:sp macro="" textlink="">
      <xdr:nvSpPr>
        <xdr:cNvPr id="425" name="テキスト ボックス 424"/>
        <xdr:cNvSpPr txBox="1"/>
      </xdr:nvSpPr>
      <xdr:spPr>
        <a:xfrm>
          <a:off x="9372111" y="121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94664</xdr:rowOff>
    </xdr:from>
    <xdr:to>
      <xdr:col>12</xdr:col>
      <xdr:colOff>561975</xdr:colOff>
      <xdr:row>78</xdr:row>
      <xdr:rowOff>24814</xdr:rowOff>
    </xdr:to>
    <xdr:sp macro="" textlink="">
      <xdr:nvSpPr>
        <xdr:cNvPr id="426" name="円/楕円 425"/>
        <xdr:cNvSpPr/>
      </xdr:nvSpPr>
      <xdr:spPr>
        <a:xfrm>
          <a:off x="8699500" y="132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15941</xdr:rowOff>
    </xdr:from>
    <xdr:ext cx="534377" cy="259045"/>
    <xdr:sp macro="" textlink="">
      <xdr:nvSpPr>
        <xdr:cNvPr id="427" name="テキスト ボックス 426"/>
        <xdr:cNvSpPr txBox="1"/>
      </xdr:nvSpPr>
      <xdr:spPr>
        <a:xfrm>
          <a:off x="8483111" y="133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1155</xdr:rowOff>
    </xdr:from>
    <xdr:to>
      <xdr:col>15</xdr:col>
      <xdr:colOff>180975</xdr:colOff>
      <xdr:row>98</xdr:row>
      <xdr:rowOff>163258</xdr:rowOff>
    </xdr:to>
    <xdr:cxnSp macro="">
      <xdr:nvCxnSpPr>
        <xdr:cNvPr id="456" name="直線コネクタ 455"/>
        <xdr:cNvCxnSpPr/>
      </xdr:nvCxnSpPr>
      <xdr:spPr>
        <a:xfrm flipV="1">
          <a:off x="9639300" y="16460355"/>
          <a:ext cx="838200" cy="5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110389</xdr:rowOff>
    </xdr:from>
    <xdr:to>
      <xdr:col>14</xdr:col>
      <xdr:colOff>28575</xdr:colOff>
      <xdr:row>98</xdr:row>
      <xdr:rowOff>163258</xdr:rowOff>
    </xdr:to>
    <xdr:cxnSp macro="">
      <xdr:nvCxnSpPr>
        <xdr:cNvPr id="459" name="直線コネクタ 458"/>
        <xdr:cNvCxnSpPr/>
      </xdr:nvCxnSpPr>
      <xdr:spPr>
        <a:xfrm>
          <a:off x="8750300" y="16741039"/>
          <a:ext cx="889000" cy="2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121805</xdr:rowOff>
    </xdr:from>
    <xdr:to>
      <xdr:col>15</xdr:col>
      <xdr:colOff>231775</xdr:colOff>
      <xdr:row>96</xdr:row>
      <xdr:rowOff>51955</xdr:rowOff>
    </xdr:to>
    <xdr:sp macro="" textlink="">
      <xdr:nvSpPr>
        <xdr:cNvPr id="469" name="円/楕円 468"/>
        <xdr:cNvSpPr/>
      </xdr:nvSpPr>
      <xdr:spPr>
        <a:xfrm>
          <a:off x="10426700" y="16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144682</xdr:rowOff>
    </xdr:from>
    <xdr:ext cx="534377" cy="259045"/>
    <xdr:sp macro="" textlink="">
      <xdr:nvSpPr>
        <xdr:cNvPr id="470" name="普通建設事業費 （ うち更新整備　）該当値テキスト"/>
        <xdr:cNvSpPr txBox="1"/>
      </xdr:nvSpPr>
      <xdr:spPr>
        <a:xfrm>
          <a:off x="10528300" y="162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112458</xdr:rowOff>
    </xdr:from>
    <xdr:to>
      <xdr:col>14</xdr:col>
      <xdr:colOff>79375</xdr:colOff>
      <xdr:row>99</xdr:row>
      <xdr:rowOff>42608</xdr:rowOff>
    </xdr:to>
    <xdr:sp macro="" textlink="">
      <xdr:nvSpPr>
        <xdr:cNvPr id="471" name="円/楕円 470"/>
        <xdr:cNvSpPr/>
      </xdr:nvSpPr>
      <xdr:spPr>
        <a:xfrm>
          <a:off x="9588500" y="169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33735</xdr:rowOff>
    </xdr:from>
    <xdr:ext cx="469744" cy="259045"/>
    <xdr:sp macro="" textlink="">
      <xdr:nvSpPr>
        <xdr:cNvPr id="472" name="テキスト ボックス 471"/>
        <xdr:cNvSpPr txBox="1"/>
      </xdr:nvSpPr>
      <xdr:spPr>
        <a:xfrm>
          <a:off x="9404427" y="170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59589</xdr:rowOff>
    </xdr:from>
    <xdr:to>
      <xdr:col>12</xdr:col>
      <xdr:colOff>561975</xdr:colOff>
      <xdr:row>97</xdr:row>
      <xdr:rowOff>161189</xdr:rowOff>
    </xdr:to>
    <xdr:sp macro="" textlink="">
      <xdr:nvSpPr>
        <xdr:cNvPr id="473" name="円/楕円 472"/>
        <xdr:cNvSpPr/>
      </xdr:nvSpPr>
      <xdr:spPr>
        <a:xfrm>
          <a:off x="8699500" y="166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152316</xdr:rowOff>
    </xdr:from>
    <xdr:ext cx="534377" cy="259045"/>
    <xdr:sp macro="" textlink="">
      <xdr:nvSpPr>
        <xdr:cNvPr id="474" name="テキスト ボックス 473"/>
        <xdr:cNvSpPr txBox="1"/>
      </xdr:nvSpPr>
      <xdr:spPr>
        <a:xfrm>
          <a:off x="8483111" y="167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87595</xdr:rowOff>
    </xdr:from>
    <xdr:to>
      <xdr:col>23</xdr:col>
      <xdr:colOff>517525</xdr:colOff>
      <xdr:row>39</xdr:row>
      <xdr:rowOff>98878</xdr:rowOff>
    </xdr:to>
    <xdr:cxnSp macro="">
      <xdr:nvCxnSpPr>
        <xdr:cNvPr id="505" name="直線コネクタ 504"/>
        <xdr:cNvCxnSpPr/>
      </xdr:nvCxnSpPr>
      <xdr:spPr>
        <a:xfrm>
          <a:off x="15481300" y="6774145"/>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87595</xdr:rowOff>
    </xdr:from>
    <xdr:to>
      <xdr:col>22</xdr:col>
      <xdr:colOff>365125</xdr:colOff>
      <xdr:row>39</xdr:row>
      <xdr:rowOff>89277</xdr:rowOff>
    </xdr:to>
    <xdr:cxnSp macro="">
      <xdr:nvCxnSpPr>
        <xdr:cNvPr id="508" name="直線コネクタ 507"/>
        <xdr:cNvCxnSpPr/>
      </xdr:nvCxnSpPr>
      <xdr:spPr>
        <a:xfrm flipV="1">
          <a:off x="14592300" y="6774145"/>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89277</xdr:rowOff>
    </xdr:from>
    <xdr:to>
      <xdr:col>21</xdr:col>
      <xdr:colOff>161925</xdr:colOff>
      <xdr:row>39</xdr:row>
      <xdr:rowOff>91466</xdr:rowOff>
    </xdr:to>
    <xdr:cxnSp macro="">
      <xdr:nvCxnSpPr>
        <xdr:cNvPr id="511" name="直線コネクタ 510"/>
        <xdr:cNvCxnSpPr/>
      </xdr:nvCxnSpPr>
      <xdr:spPr>
        <a:xfrm flipV="1">
          <a:off x="13703300" y="677582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70483</xdr:rowOff>
    </xdr:from>
    <xdr:to>
      <xdr:col>19</xdr:col>
      <xdr:colOff>644525</xdr:colOff>
      <xdr:row>39</xdr:row>
      <xdr:rowOff>91466</xdr:rowOff>
    </xdr:to>
    <xdr:cxnSp macro="">
      <xdr:nvCxnSpPr>
        <xdr:cNvPr id="514" name="直線コネクタ 513"/>
        <xdr:cNvCxnSpPr/>
      </xdr:nvCxnSpPr>
      <xdr:spPr>
        <a:xfrm>
          <a:off x="12814300" y="6757033"/>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36795</xdr:rowOff>
    </xdr:from>
    <xdr:to>
      <xdr:col>22</xdr:col>
      <xdr:colOff>415925</xdr:colOff>
      <xdr:row>39</xdr:row>
      <xdr:rowOff>138395</xdr:rowOff>
    </xdr:to>
    <xdr:sp macro="" textlink="">
      <xdr:nvSpPr>
        <xdr:cNvPr id="526" name="円/楕円 525"/>
        <xdr:cNvSpPr/>
      </xdr:nvSpPr>
      <xdr:spPr>
        <a:xfrm>
          <a:off x="15430500" y="67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129522</xdr:rowOff>
    </xdr:from>
    <xdr:ext cx="378565" cy="259045"/>
    <xdr:sp macro="" textlink="">
      <xdr:nvSpPr>
        <xdr:cNvPr id="527" name="テキスト ボックス 526"/>
        <xdr:cNvSpPr txBox="1"/>
      </xdr:nvSpPr>
      <xdr:spPr>
        <a:xfrm>
          <a:off x="15292017" y="681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38477</xdr:rowOff>
    </xdr:from>
    <xdr:to>
      <xdr:col>21</xdr:col>
      <xdr:colOff>212725</xdr:colOff>
      <xdr:row>39</xdr:row>
      <xdr:rowOff>140077</xdr:rowOff>
    </xdr:to>
    <xdr:sp macro="" textlink="">
      <xdr:nvSpPr>
        <xdr:cNvPr id="528" name="円/楕円 527"/>
        <xdr:cNvSpPr/>
      </xdr:nvSpPr>
      <xdr:spPr>
        <a:xfrm>
          <a:off x="14541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131204</xdr:rowOff>
    </xdr:from>
    <xdr:ext cx="378565" cy="259045"/>
    <xdr:sp macro="" textlink="">
      <xdr:nvSpPr>
        <xdr:cNvPr id="529" name="テキスト ボックス 528"/>
        <xdr:cNvSpPr txBox="1"/>
      </xdr:nvSpPr>
      <xdr:spPr>
        <a:xfrm>
          <a:off x="14403017" y="681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40666</xdr:rowOff>
    </xdr:from>
    <xdr:to>
      <xdr:col>20</xdr:col>
      <xdr:colOff>9525</xdr:colOff>
      <xdr:row>39</xdr:row>
      <xdr:rowOff>142266</xdr:rowOff>
    </xdr:to>
    <xdr:sp macro="" textlink="">
      <xdr:nvSpPr>
        <xdr:cNvPr id="530" name="円/楕円 529"/>
        <xdr:cNvSpPr/>
      </xdr:nvSpPr>
      <xdr:spPr>
        <a:xfrm>
          <a:off x="13652500" y="6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133393</xdr:rowOff>
    </xdr:from>
    <xdr:ext cx="378565" cy="259045"/>
    <xdr:sp macro="" textlink="">
      <xdr:nvSpPr>
        <xdr:cNvPr id="531" name="テキスト ボックス 530"/>
        <xdr:cNvSpPr txBox="1"/>
      </xdr:nvSpPr>
      <xdr:spPr>
        <a:xfrm>
          <a:off x="13514017" y="68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19683</xdr:rowOff>
    </xdr:from>
    <xdr:to>
      <xdr:col>18</xdr:col>
      <xdr:colOff>492125</xdr:colOff>
      <xdr:row>39</xdr:row>
      <xdr:rowOff>121283</xdr:rowOff>
    </xdr:to>
    <xdr:sp macro="" textlink="">
      <xdr:nvSpPr>
        <xdr:cNvPr id="532" name="円/楕円 531"/>
        <xdr:cNvSpPr/>
      </xdr:nvSpPr>
      <xdr:spPr>
        <a:xfrm>
          <a:off x="12763500" y="67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112410</xdr:rowOff>
    </xdr:from>
    <xdr:ext cx="469744" cy="259045"/>
    <xdr:sp macro="" textlink="">
      <xdr:nvSpPr>
        <xdr:cNvPr id="533" name="テキスト ボックス 532"/>
        <xdr:cNvSpPr txBox="1"/>
      </xdr:nvSpPr>
      <xdr:spPr>
        <a:xfrm>
          <a:off x="12579427" y="679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129001</xdr:rowOff>
    </xdr:from>
    <xdr:to>
      <xdr:col>23</xdr:col>
      <xdr:colOff>517525</xdr:colOff>
      <xdr:row>77</xdr:row>
      <xdr:rowOff>6410</xdr:rowOff>
    </xdr:to>
    <xdr:cxnSp macro="">
      <xdr:nvCxnSpPr>
        <xdr:cNvPr id="615" name="直線コネクタ 614"/>
        <xdr:cNvCxnSpPr/>
      </xdr:nvCxnSpPr>
      <xdr:spPr>
        <a:xfrm>
          <a:off x="15481300" y="13159201"/>
          <a:ext cx="838200" cy="4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117929</xdr:rowOff>
    </xdr:from>
    <xdr:to>
      <xdr:col>22</xdr:col>
      <xdr:colOff>365125</xdr:colOff>
      <xdr:row>76</xdr:row>
      <xdr:rowOff>129001</xdr:rowOff>
    </xdr:to>
    <xdr:cxnSp macro="">
      <xdr:nvCxnSpPr>
        <xdr:cNvPr id="618" name="直線コネクタ 617"/>
        <xdr:cNvCxnSpPr/>
      </xdr:nvCxnSpPr>
      <xdr:spPr>
        <a:xfrm>
          <a:off x="14592300" y="13148129"/>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61846</xdr:rowOff>
    </xdr:from>
    <xdr:to>
      <xdr:col>21</xdr:col>
      <xdr:colOff>161925</xdr:colOff>
      <xdr:row>76</xdr:row>
      <xdr:rowOff>117929</xdr:rowOff>
    </xdr:to>
    <xdr:cxnSp macro="">
      <xdr:nvCxnSpPr>
        <xdr:cNvPr id="621" name="直線コネクタ 620"/>
        <xdr:cNvCxnSpPr/>
      </xdr:nvCxnSpPr>
      <xdr:spPr>
        <a:xfrm>
          <a:off x="13703300" y="13092046"/>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61846</xdr:rowOff>
    </xdr:from>
    <xdr:to>
      <xdr:col>19</xdr:col>
      <xdr:colOff>644525</xdr:colOff>
      <xdr:row>76</xdr:row>
      <xdr:rowOff>79311</xdr:rowOff>
    </xdr:to>
    <xdr:cxnSp macro="">
      <xdr:nvCxnSpPr>
        <xdr:cNvPr id="624" name="直線コネクタ 623"/>
        <xdr:cNvCxnSpPr/>
      </xdr:nvCxnSpPr>
      <xdr:spPr>
        <a:xfrm flipV="1">
          <a:off x="12814300" y="13092046"/>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127060</xdr:rowOff>
    </xdr:from>
    <xdr:to>
      <xdr:col>23</xdr:col>
      <xdr:colOff>568325</xdr:colOff>
      <xdr:row>77</xdr:row>
      <xdr:rowOff>57210</xdr:rowOff>
    </xdr:to>
    <xdr:sp macro="" textlink="">
      <xdr:nvSpPr>
        <xdr:cNvPr id="634" name="円/楕円 633"/>
        <xdr:cNvSpPr/>
      </xdr:nvSpPr>
      <xdr:spPr>
        <a:xfrm>
          <a:off x="16268700" y="131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105487</xdr:rowOff>
    </xdr:from>
    <xdr:ext cx="534377" cy="259045"/>
    <xdr:sp macro="" textlink="">
      <xdr:nvSpPr>
        <xdr:cNvPr id="635" name="公債費該当値テキスト"/>
        <xdr:cNvSpPr txBox="1"/>
      </xdr:nvSpPr>
      <xdr:spPr>
        <a:xfrm>
          <a:off x="16370300" y="131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49,992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78201</xdr:rowOff>
    </xdr:from>
    <xdr:to>
      <xdr:col>22</xdr:col>
      <xdr:colOff>415925</xdr:colOff>
      <xdr:row>77</xdr:row>
      <xdr:rowOff>8351</xdr:rowOff>
    </xdr:to>
    <xdr:sp macro="" textlink="">
      <xdr:nvSpPr>
        <xdr:cNvPr id="636" name="円/楕円 635"/>
        <xdr:cNvSpPr/>
      </xdr:nvSpPr>
      <xdr:spPr>
        <a:xfrm>
          <a:off x="15430500" y="131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24878</xdr:rowOff>
    </xdr:from>
    <xdr:ext cx="534377" cy="259045"/>
    <xdr:sp macro="" textlink="">
      <xdr:nvSpPr>
        <xdr:cNvPr id="637" name="テキスト ボックス 636"/>
        <xdr:cNvSpPr txBox="1"/>
      </xdr:nvSpPr>
      <xdr:spPr>
        <a:xfrm>
          <a:off x="15214111" y="128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67129</xdr:rowOff>
    </xdr:from>
    <xdr:to>
      <xdr:col>21</xdr:col>
      <xdr:colOff>212725</xdr:colOff>
      <xdr:row>76</xdr:row>
      <xdr:rowOff>168729</xdr:rowOff>
    </xdr:to>
    <xdr:sp macro="" textlink="">
      <xdr:nvSpPr>
        <xdr:cNvPr id="638" name="円/楕円 637"/>
        <xdr:cNvSpPr/>
      </xdr:nvSpPr>
      <xdr:spPr>
        <a:xfrm>
          <a:off x="145415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13807</xdr:rowOff>
    </xdr:from>
    <xdr:ext cx="534377" cy="259045"/>
    <xdr:sp macro="" textlink="">
      <xdr:nvSpPr>
        <xdr:cNvPr id="639" name="テキスト ボックス 638"/>
        <xdr:cNvSpPr txBox="1"/>
      </xdr:nvSpPr>
      <xdr:spPr>
        <a:xfrm>
          <a:off x="14325111" y="128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11046</xdr:rowOff>
    </xdr:from>
    <xdr:to>
      <xdr:col>20</xdr:col>
      <xdr:colOff>9525</xdr:colOff>
      <xdr:row>76</xdr:row>
      <xdr:rowOff>112646</xdr:rowOff>
    </xdr:to>
    <xdr:sp macro="" textlink="">
      <xdr:nvSpPr>
        <xdr:cNvPr id="640" name="円/楕円 639"/>
        <xdr:cNvSpPr/>
      </xdr:nvSpPr>
      <xdr:spPr>
        <a:xfrm>
          <a:off x="13652500" y="130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129174</xdr:rowOff>
    </xdr:from>
    <xdr:ext cx="534377" cy="259045"/>
    <xdr:sp macro="" textlink="">
      <xdr:nvSpPr>
        <xdr:cNvPr id="641" name="テキスト ボックス 640"/>
        <xdr:cNvSpPr txBox="1"/>
      </xdr:nvSpPr>
      <xdr:spPr>
        <a:xfrm>
          <a:off x="13436111" y="128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28511</xdr:rowOff>
    </xdr:from>
    <xdr:to>
      <xdr:col>18</xdr:col>
      <xdr:colOff>492125</xdr:colOff>
      <xdr:row>76</xdr:row>
      <xdr:rowOff>130111</xdr:rowOff>
    </xdr:to>
    <xdr:sp macro="" textlink="">
      <xdr:nvSpPr>
        <xdr:cNvPr id="642" name="円/楕円 641"/>
        <xdr:cNvSpPr/>
      </xdr:nvSpPr>
      <xdr:spPr>
        <a:xfrm>
          <a:off x="12763500" y="130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146638</xdr:rowOff>
    </xdr:from>
    <xdr:ext cx="534377" cy="259045"/>
    <xdr:sp macro="" textlink="">
      <xdr:nvSpPr>
        <xdr:cNvPr id="643" name="テキスト ボックス 642"/>
        <xdr:cNvSpPr txBox="1"/>
      </xdr:nvSpPr>
      <xdr:spPr>
        <a:xfrm>
          <a:off x="12547111" y="128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102476</xdr:rowOff>
    </xdr:from>
    <xdr:to>
      <xdr:col>23</xdr:col>
      <xdr:colOff>517525</xdr:colOff>
      <xdr:row>98</xdr:row>
      <xdr:rowOff>73431</xdr:rowOff>
    </xdr:to>
    <xdr:cxnSp macro="">
      <xdr:nvCxnSpPr>
        <xdr:cNvPr id="672" name="直線コネクタ 671"/>
        <xdr:cNvCxnSpPr/>
      </xdr:nvCxnSpPr>
      <xdr:spPr>
        <a:xfrm flipV="1">
          <a:off x="15481300" y="16733126"/>
          <a:ext cx="838200" cy="1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73431</xdr:rowOff>
    </xdr:from>
    <xdr:to>
      <xdr:col>22</xdr:col>
      <xdr:colOff>365125</xdr:colOff>
      <xdr:row>99</xdr:row>
      <xdr:rowOff>18148</xdr:rowOff>
    </xdr:to>
    <xdr:cxnSp macro="">
      <xdr:nvCxnSpPr>
        <xdr:cNvPr id="675" name="直線コネクタ 674"/>
        <xdr:cNvCxnSpPr/>
      </xdr:nvCxnSpPr>
      <xdr:spPr>
        <a:xfrm flipV="1">
          <a:off x="14592300" y="16875531"/>
          <a:ext cx="889000" cy="1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144627</xdr:rowOff>
    </xdr:from>
    <xdr:to>
      <xdr:col>21</xdr:col>
      <xdr:colOff>161925</xdr:colOff>
      <xdr:row>99</xdr:row>
      <xdr:rowOff>18148</xdr:rowOff>
    </xdr:to>
    <xdr:cxnSp macro="">
      <xdr:nvCxnSpPr>
        <xdr:cNvPr id="678" name="直線コネクタ 677"/>
        <xdr:cNvCxnSpPr/>
      </xdr:nvCxnSpPr>
      <xdr:spPr>
        <a:xfrm>
          <a:off x="13703300" y="16946727"/>
          <a:ext cx="8890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144627</xdr:rowOff>
    </xdr:from>
    <xdr:to>
      <xdr:col>19</xdr:col>
      <xdr:colOff>644525</xdr:colOff>
      <xdr:row>98</xdr:row>
      <xdr:rowOff>150279</xdr:rowOff>
    </xdr:to>
    <xdr:cxnSp macro="">
      <xdr:nvCxnSpPr>
        <xdr:cNvPr id="681" name="直線コネクタ 680"/>
        <xdr:cNvCxnSpPr/>
      </xdr:nvCxnSpPr>
      <xdr:spPr>
        <a:xfrm flipV="1">
          <a:off x="12814300" y="16946727"/>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51676</xdr:rowOff>
    </xdr:from>
    <xdr:to>
      <xdr:col>23</xdr:col>
      <xdr:colOff>568325</xdr:colOff>
      <xdr:row>97</xdr:row>
      <xdr:rowOff>153276</xdr:rowOff>
    </xdr:to>
    <xdr:sp macro="" textlink="">
      <xdr:nvSpPr>
        <xdr:cNvPr id="691" name="円/楕円 690"/>
        <xdr:cNvSpPr/>
      </xdr:nvSpPr>
      <xdr:spPr>
        <a:xfrm>
          <a:off x="16268700" y="16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74553</xdr:rowOff>
    </xdr:from>
    <xdr:ext cx="534377" cy="259045"/>
    <xdr:sp macro="" textlink="">
      <xdr:nvSpPr>
        <xdr:cNvPr id="692" name="積立金該当値テキスト"/>
        <xdr:cNvSpPr txBox="1"/>
      </xdr:nvSpPr>
      <xdr:spPr>
        <a:xfrm>
          <a:off x="16370300" y="165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22631</xdr:rowOff>
    </xdr:from>
    <xdr:to>
      <xdr:col>22</xdr:col>
      <xdr:colOff>415925</xdr:colOff>
      <xdr:row>98</xdr:row>
      <xdr:rowOff>124231</xdr:rowOff>
    </xdr:to>
    <xdr:sp macro="" textlink="">
      <xdr:nvSpPr>
        <xdr:cNvPr id="693" name="円/楕円 692"/>
        <xdr:cNvSpPr/>
      </xdr:nvSpPr>
      <xdr:spPr>
        <a:xfrm>
          <a:off x="154305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115358</xdr:rowOff>
    </xdr:from>
    <xdr:ext cx="534377" cy="259045"/>
    <xdr:sp macro="" textlink="">
      <xdr:nvSpPr>
        <xdr:cNvPr id="694" name="テキスト ボックス 693"/>
        <xdr:cNvSpPr txBox="1"/>
      </xdr:nvSpPr>
      <xdr:spPr>
        <a:xfrm>
          <a:off x="15214111" y="16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138798</xdr:rowOff>
    </xdr:from>
    <xdr:to>
      <xdr:col>21</xdr:col>
      <xdr:colOff>212725</xdr:colOff>
      <xdr:row>99</xdr:row>
      <xdr:rowOff>68948</xdr:rowOff>
    </xdr:to>
    <xdr:sp macro="" textlink="">
      <xdr:nvSpPr>
        <xdr:cNvPr id="695" name="円/楕円 694"/>
        <xdr:cNvSpPr/>
      </xdr:nvSpPr>
      <xdr:spPr>
        <a:xfrm>
          <a:off x="14541500" y="169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60075</xdr:rowOff>
    </xdr:from>
    <xdr:ext cx="469744" cy="259045"/>
    <xdr:sp macro="" textlink="">
      <xdr:nvSpPr>
        <xdr:cNvPr id="696" name="テキスト ボックス 695"/>
        <xdr:cNvSpPr txBox="1"/>
      </xdr:nvSpPr>
      <xdr:spPr>
        <a:xfrm>
          <a:off x="14357427" y="1703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93827</xdr:rowOff>
    </xdr:from>
    <xdr:to>
      <xdr:col>20</xdr:col>
      <xdr:colOff>9525</xdr:colOff>
      <xdr:row>99</xdr:row>
      <xdr:rowOff>23977</xdr:rowOff>
    </xdr:to>
    <xdr:sp macro="" textlink="">
      <xdr:nvSpPr>
        <xdr:cNvPr id="697" name="円/楕円 696"/>
        <xdr:cNvSpPr/>
      </xdr:nvSpPr>
      <xdr:spPr>
        <a:xfrm>
          <a:off x="13652500" y="168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15104</xdr:rowOff>
    </xdr:from>
    <xdr:ext cx="469744" cy="259045"/>
    <xdr:sp macro="" textlink="">
      <xdr:nvSpPr>
        <xdr:cNvPr id="698" name="テキスト ボックス 697"/>
        <xdr:cNvSpPr txBox="1"/>
      </xdr:nvSpPr>
      <xdr:spPr>
        <a:xfrm>
          <a:off x="13468427" y="1698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99479</xdr:rowOff>
    </xdr:from>
    <xdr:to>
      <xdr:col>18</xdr:col>
      <xdr:colOff>492125</xdr:colOff>
      <xdr:row>99</xdr:row>
      <xdr:rowOff>29629</xdr:rowOff>
    </xdr:to>
    <xdr:sp macro="" textlink="">
      <xdr:nvSpPr>
        <xdr:cNvPr id="699" name="円/楕円 698"/>
        <xdr:cNvSpPr/>
      </xdr:nvSpPr>
      <xdr:spPr>
        <a:xfrm>
          <a:off x="12763500" y="169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20756</xdr:rowOff>
    </xdr:from>
    <xdr:ext cx="469744" cy="259045"/>
    <xdr:sp macro="" textlink="">
      <xdr:nvSpPr>
        <xdr:cNvPr id="700" name="テキスト ボックス 699"/>
        <xdr:cNvSpPr txBox="1"/>
      </xdr:nvSpPr>
      <xdr:spPr>
        <a:xfrm>
          <a:off x="12579427" y="1699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22543</xdr:rowOff>
    </xdr:from>
    <xdr:to>
      <xdr:col>32</xdr:col>
      <xdr:colOff>187325</xdr:colOff>
      <xdr:row>75</xdr:row>
      <xdr:rowOff>40096</xdr:rowOff>
    </xdr:to>
    <xdr:cxnSp macro="">
      <xdr:nvCxnSpPr>
        <xdr:cNvPr id="844" name="直線コネクタ 843"/>
        <xdr:cNvCxnSpPr/>
      </xdr:nvCxnSpPr>
      <xdr:spPr>
        <a:xfrm flipV="1">
          <a:off x="21323300" y="12881293"/>
          <a:ext cx="8382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40096</xdr:rowOff>
    </xdr:from>
    <xdr:to>
      <xdr:col>31</xdr:col>
      <xdr:colOff>34925</xdr:colOff>
      <xdr:row>75</xdr:row>
      <xdr:rowOff>108218</xdr:rowOff>
    </xdr:to>
    <xdr:cxnSp macro="">
      <xdr:nvCxnSpPr>
        <xdr:cNvPr id="847" name="直線コネクタ 846"/>
        <xdr:cNvCxnSpPr/>
      </xdr:nvCxnSpPr>
      <xdr:spPr>
        <a:xfrm flipV="1">
          <a:off x="20434300" y="12898846"/>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9" name="テキスト ボックス 848"/>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108218</xdr:rowOff>
    </xdr:from>
    <xdr:to>
      <xdr:col>29</xdr:col>
      <xdr:colOff>517525</xdr:colOff>
      <xdr:row>75</xdr:row>
      <xdr:rowOff>131960</xdr:rowOff>
    </xdr:to>
    <xdr:cxnSp macro="">
      <xdr:nvCxnSpPr>
        <xdr:cNvPr id="850" name="直線コネクタ 849"/>
        <xdr:cNvCxnSpPr/>
      </xdr:nvCxnSpPr>
      <xdr:spPr>
        <a:xfrm flipV="1">
          <a:off x="19545300" y="12966968"/>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131960</xdr:rowOff>
    </xdr:from>
    <xdr:to>
      <xdr:col>28</xdr:col>
      <xdr:colOff>314325</xdr:colOff>
      <xdr:row>75</xdr:row>
      <xdr:rowOff>153840</xdr:rowOff>
    </xdr:to>
    <xdr:cxnSp macro="">
      <xdr:nvCxnSpPr>
        <xdr:cNvPr id="853" name="直線コネクタ 852"/>
        <xdr:cNvCxnSpPr/>
      </xdr:nvCxnSpPr>
      <xdr:spPr>
        <a:xfrm flipV="1">
          <a:off x="18656300" y="12990710"/>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143193</xdr:rowOff>
    </xdr:from>
    <xdr:to>
      <xdr:col>32</xdr:col>
      <xdr:colOff>238125</xdr:colOff>
      <xdr:row>75</xdr:row>
      <xdr:rowOff>73343</xdr:rowOff>
    </xdr:to>
    <xdr:sp macro="" textlink="">
      <xdr:nvSpPr>
        <xdr:cNvPr id="863" name="円/楕円 862"/>
        <xdr:cNvSpPr/>
      </xdr:nvSpPr>
      <xdr:spPr>
        <a:xfrm>
          <a:off x="22110700" y="128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166070</xdr:rowOff>
    </xdr:from>
    <xdr:ext cx="534377" cy="259045"/>
    <xdr:sp macro="" textlink="">
      <xdr:nvSpPr>
        <xdr:cNvPr id="864" name="繰出金該当値テキスト"/>
        <xdr:cNvSpPr txBox="1"/>
      </xdr:nvSpPr>
      <xdr:spPr>
        <a:xfrm>
          <a:off x="22212300" y="126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66,675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160746</xdr:rowOff>
    </xdr:from>
    <xdr:to>
      <xdr:col>31</xdr:col>
      <xdr:colOff>85725</xdr:colOff>
      <xdr:row>75</xdr:row>
      <xdr:rowOff>90896</xdr:rowOff>
    </xdr:to>
    <xdr:sp macro="" textlink="">
      <xdr:nvSpPr>
        <xdr:cNvPr id="865" name="円/楕円 864"/>
        <xdr:cNvSpPr/>
      </xdr:nvSpPr>
      <xdr:spPr>
        <a:xfrm>
          <a:off x="21272500" y="1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107423</xdr:rowOff>
    </xdr:from>
    <xdr:ext cx="534377" cy="259045"/>
    <xdr:sp macro="" textlink="">
      <xdr:nvSpPr>
        <xdr:cNvPr id="866" name="テキスト ボックス 865"/>
        <xdr:cNvSpPr txBox="1"/>
      </xdr:nvSpPr>
      <xdr:spPr>
        <a:xfrm>
          <a:off x="21056111" y="12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57418</xdr:rowOff>
    </xdr:from>
    <xdr:to>
      <xdr:col>29</xdr:col>
      <xdr:colOff>568325</xdr:colOff>
      <xdr:row>75</xdr:row>
      <xdr:rowOff>159018</xdr:rowOff>
    </xdr:to>
    <xdr:sp macro="" textlink="">
      <xdr:nvSpPr>
        <xdr:cNvPr id="867" name="円/楕円 866"/>
        <xdr:cNvSpPr/>
      </xdr:nvSpPr>
      <xdr:spPr>
        <a:xfrm>
          <a:off x="20383500" y="129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4095</xdr:rowOff>
    </xdr:from>
    <xdr:ext cx="534377" cy="259045"/>
    <xdr:sp macro="" textlink="">
      <xdr:nvSpPr>
        <xdr:cNvPr id="868" name="テキスト ボックス 867"/>
        <xdr:cNvSpPr txBox="1"/>
      </xdr:nvSpPr>
      <xdr:spPr>
        <a:xfrm>
          <a:off x="20167111" y="126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81160</xdr:rowOff>
    </xdr:from>
    <xdr:to>
      <xdr:col>28</xdr:col>
      <xdr:colOff>365125</xdr:colOff>
      <xdr:row>76</xdr:row>
      <xdr:rowOff>11311</xdr:rowOff>
    </xdr:to>
    <xdr:sp macro="" textlink="">
      <xdr:nvSpPr>
        <xdr:cNvPr id="869" name="円/楕円 868"/>
        <xdr:cNvSpPr/>
      </xdr:nvSpPr>
      <xdr:spPr>
        <a:xfrm>
          <a:off x="19494500" y="12939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27837</xdr:rowOff>
    </xdr:from>
    <xdr:ext cx="534377" cy="259045"/>
    <xdr:sp macro="" textlink="">
      <xdr:nvSpPr>
        <xdr:cNvPr id="870" name="テキスト ボックス 869"/>
        <xdr:cNvSpPr txBox="1"/>
      </xdr:nvSpPr>
      <xdr:spPr>
        <a:xfrm>
          <a:off x="19278111" y="127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103040</xdr:rowOff>
    </xdr:from>
    <xdr:to>
      <xdr:col>27</xdr:col>
      <xdr:colOff>161925</xdr:colOff>
      <xdr:row>76</xdr:row>
      <xdr:rowOff>33190</xdr:rowOff>
    </xdr:to>
    <xdr:sp macro="" textlink="">
      <xdr:nvSpPr>
        <xdr:cNvPr id="871" name="円/楕円 870"/>
        <xdr:cNvSpPr/>
      </xdr:nvSpPr>
      <xdr:spPr>
        <a:xfrm>
          <a:off x="18605500" y="129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49717</xdr:rowOff>
    </xdr:from>
    <xdr:ext cx="534377" cy="259045"/>
    <xdr:sp macro="" textlink="">
      <xdr:nvSpPr>
        <xdr:cNvPr id="872" name="テキスト ボックス 871"/>
        <xdr:cNvSpPr txBox="1"/>
      </xdr:nvSpPr>
      <xdr:spPr>
        <a:xfrm>
          <a:off x="18389111" y="127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ysClr val="windowText" lastClr="000000"/>
              </a:solidFill>
              <a:effectLst/>
              <a:latin typeface="+mn-lt"/>
              <a:ea typeface="+mn-ea"/>
              <a:cs typeface="+mn-cs"/>
            </a:rPr>
            <a:t>　普通建設事業費は住民一人当たり</a:t>
          </a:r>
          <a:r>
            <a:rPr lang="ja-JP" altLang="en-US" sz="1100">
              <a:solidFill>
                <a:sysClr val="windowText" lastClr="000000"/>
              </a:solidFill>
              <a:effectLst/>
              <a:latin typeface="+mn-lt"/>
              <a:ea typeface="+mn-ea"/>
              <a:cs typeface="+mn-cs"/>
            </a:rPr>
            <a:t>８５</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６０５</a:t>
          </a:r>
          <a:r>
            <a:rPr lang="ja-JP" altLang="ja-JP" sz="1100">
              <a:solidFill>
                <a:sysClr val="windowText" lastClr="000000"/>
              </a:solidFill>
              <a:effectLst/>
              <a:latin typeface="+mn-lt"/>
              <a:ea typeface="+mn-ea"/>
              <a:cs typeface="+mn-cs"/>
            </a:rPr>
            <a:t>円となっており、類似団体と比較して一人当たりのコストが高い状況となっている。これは、近年の町営住宅建設事業の増加</a:t>
          </a:r>
          <a:r>
            <a:rPr lang="ja-JP" altLang="en-US" sz="1100">
              <a:solidFill>
                <a:sysClr val="windowText" lastClr="000000"/>
              </a:solidFill>
              <a:effectLst/>
              <a:latin typeface="+mn-lt"/>
              <a:ea typeface="+mn-ea"/>
              <a:cs typeface="+mn-cs"/>
            </a:rPr>
            <a:t>や道の駅「みさき」整備事業</a:t>
          </a:r>
          <a:r>
            <a:rPr lang="ja-JP" altLang="ja-JP" sz="1100">
              <a:solidFill>
                <a:sysClr val="windowText" lastClr="000000"/>
              </a:solidFill>
              <a:effectLst/>
              <a:latin typeface="+mn-lt"/>
              <a:ea typeface="+mn-ea"/>
              <a:cs typeface="+mn-cs"/>
            </a:rPr>
            <a:t>等によるものであ</a:t>
          </a:r>
          <a:r>
            <a:rPr lang="ja-JP" altLang="en-US" sz="1100">
              <a:solidFill>
                <a:sysClr val="windowText" lastClr="000000"/>
              </a:solidFill>
              <a:effectLst/>
              <a:latin typeface="+mn-lt"/>
              <a:ea typeface="+mn-ea"/>
              <a:cs typeface="+mn-cs"/>
            </a:rPr>
            <a:t>る</a:t>
          </a:r>
          <a:r>
            <a:rPr lang="ja-JP" altLang="ja-JP"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今後は、事業の取捨選択を徹底していくことで、事業費の減少を目指すこととしている。</a:t>
          </a:r>
          <a:endParaRPr lang="ja-JP" altLang="ja-JP" sz="1100">
            <a:solidFill>
              <a:sysClr val="windowText" lastClr="000000"/>
            </a:solidFill>
            <a:effectLst/>
          </a:endParaRPr>
        </a:p>
        <a:p>
          <a:pPr rtl="0"/>
          <a:r>
            <a:rPr lang="ja-JP" altLang="en-US" sz="1100">
              <a:solidFill>
                <a:sysClr val="windowText" lastClr="000000"/>
              </a:solidFill>
              <a:effectLst/>
            </a:rPr>
            <a:t>　維持補修費は、近年、類似団体内平均値を下回っていたが、直営で運営しているごみ処理施設やし尿処理施設に係る経費が増加したことにより平成２８年度は平均を上回った。</a:t>
          </a:r>
          <a:endParaRPr lang="ja-JP" altLang="ja-JP" sz="11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扶助費は住民一人当たり</a:t>
          </a:r>
          <a:r>
            <a:rPr lang="ja-JP" altLang="en-US" sz="1100" b="0" i="0" baseline="0">
              <a:solidFill>
                <a:sysClr val="windowText" lastClr="000000"/>
              </a:solidFill>
              <a:effectLst/>
              <a:latin typeface="+mn-lt"/>
              <a:ea typeface="+mn-ea"/>
              <a:cs typeface="+mn-cs"/>
            </a:rPr>
            <a:t>５８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３０３</a:t>
          </a:r>
          <a:r>
            <a:rPr lang="ja-JP" altLang="ja-JP" sz="1100" b="0" i="0" baseline="0">
              <a:solidFill>
                <a:sysClr val="windowText" lastClr="000000"/>
              </a:solidFill>
              <a:effectLst/>
              <a:latin typeface="+mn-lt"/>
              <a:ea typeface="+mn-ea"/>
              <a:cs typeface="+mn-cs"/>
            </a:rPr>
            <a:t>円となっており、子ども子育て支援事業に係る施設型給付費</a:t>
          </a:r>
          <a:r>
            <a:rPr lang="ja-JP" altLang="en-US" sz="1100" b="0" i="0" baseline="0">
              <a:solidFill>
                <a:sysClr val="windowText" lastClr="000000"/>
              </a:solidFill>
              <a:effectLst/>
              <a:latin typeface="+mn-lt"/>
              <a:ea typeface="+mn-ea"/>
              <a:cs typeface="+mn-cs"/>
            </a:rPr>
            <a:t>や障害者福祉サービス</a:t>
          </a:r>
          <a:r>
            <a:rPr lang="ja-JP" altLang="ja-JP" sz="1100" b="0" i="0" baseline="0">
              <a:solidFill>
                <a:sysClr val="windowText" lastClr="000000"/>
              </a:solidFill>
              <a:effectLst/>
              <a:latin typeface="+mn-lt"/>
              <a:ea typeface="+mn-ea"/>
              <a:cs typeface="+mn-cs"/>
            </a:rPr>
            <a:t>が増加したことで近年、増加傾向にあるため、今後の動向には留意</a:t>
          </a:r>
          <a:r>
            <a:rPr lang="ja-JP" altLang="en-US" sz="1100" b="0" i="0" baseline="0">
              <a:solidFill>
                <a:sysClr val="windowText" lastClr="000000"/>
              </a:solidFill>
              <a:effectLst/>
              <a:latin typeface="+mn-lt"/>
              <a:ea typeface="+mn-ea"/>
              <a:cs typeface="+mn-cs"/>
            </a:rPr>
            <a:t>し経費の適正化に努める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繰出金については、</a:t>
          </a:r>
          <a:r>
            <a:rPr lang="ja-JP" altLang="ja-JP" sz="1100" b="0" i="0" baseline="0">
              <a:solidFill>
                <a:sysClr val="windowText" lastClr="000000"/>
              </a:solidFill>
              <a:effectLst/>
              <a:latin typeface="+mn-lt"/>
              <a:ea typeface="+mn-ea"/>
              <a:cs typeface="+mn-cs"/>
            </a:rPr>
            <a:t>住民一人当たり６</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，６</a:t>
          </a:r>
          <a:r>
            <a:rPr lang="ja-JP" altLang="en-US" sz="1100" b="0" i="0" baseline="0">
              <a:solidFill>
                <a:sysClr val="windowText" lastClr="000000"/>
              </a:solidFill>
              <a:effectLst/>
              <a:latin typeface="+mn-lt"/>
              <a:ea typeface="+mn-ea"/>
              <a:cs typeface="+mn-cs"/>
            </a:rPr>
            <a:t>７５</a:t>
          </a:r>
          <a:r>
            <a:rPr lang="ja-JP" altLang="ja-JP" sz="1100" b="0" i="0" baseline="0">
              <a:solidFill>
                <a:sysClr val="windowText" lastClr="000000"/>
              </a:solidFill>
              <a:effectLst/>
              <a:latin typeface="+mn-lt"/>
              <a:ea typeface="+mn-ea"/>
              <a:cs typeface="+mn-cs"/>
            </a:rPr>
            <a:t>円となっており、類似団体と比較しても高い状況にあり、近年増加傾向にある。主な要因としては、</a:t>
          </a:r>
          <a:r>
            <a:rPr lang="ja-JP" altLang="en-US" sz="1100" b="0" i="0" baseline="0">
              <a:solidFill>
                <a:sysClr val="windowText" lastClr="000000"/>
              </a:solidFill>
              <a:effectLst/>
              <a:latin typeface="+mn-lt"/>
              <a:ea typeface="+mn-ea"/>
              <a:cs typeface="+mn-cs"/>
            </a:rPr>
            <a:t>下水道施設の維持管理経費として公営企業会計</a:t>
          </a:r>
          <a:r>
            <a:rPr lang="ja-JP" altLang="ja-JP" sz="1100" b="0" i="0" baseline="0">
              <a:solidFill>
                <a:sysClr val="windowText" lastClr="000000"/>
              </a:solidFill>
              <a:effectLst/>
              <a:latin typeface="+mn-lt"/>
              <a:ea typeface="+mn-ea"/>
              <a:cs typeface="+mn-cs"/>
            </a:rPr>
            <a:t>への繰出金が増加しているためである。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29645</xdr:rowOff>
    </xdr:from>
    <xdr:to>
      <xdr:col>6</xdr:col>
      <xdr:colOff>511175</xdr:colOff>
      <xdr:row>33</xdr:row>
      <xdr:rowOff>16909</xdr:rowOff>
    </xdr:to>
    <xdr:cxnSp macro="">
      <xdr:nvCxnSpPr>
        <xdr:cNvPr id="63" name="直線コネクタ 62"/>
        <xdr:cNvCxnSpPr/>
      </xdr:nvCxnSpPr>
      <xdr:spPr>
        <a:xfrm flipV="1">
          <a:off x="3797300" y="5516045"/>
          <a:ext cx="8382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16909</xdr:rowOff>
    </xdr:from>
    <xdr:to>
      <xdr:col>5</xdr:col>
      <xdr:colOff>358775</xdr:colOff>
      <xdr:row>33</xdr:row>
      <xdr:rowOff>53485</xdr:rowOff>
    </xdr:to>
    <xdr:cxnSp macro="">
      <xdr:nvCxnSpPr>
        <xdr:cNvPr id="66" name="直線コネクタ 65"/>
        <xdr:cNvCxnSpPr/>
      </xdr:nvCxnSpPr>
      <xdr:spPr>
        <a:xfrm flipV="1">
          <a:off x="2908300" y="567475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28666</xdr:rowOff>
    </xdr:from>
    <xdr:to>
      <xdr:col>4</xdr:col>
      <xdr:colOff>155575</xdr:colOff>
      <xdr:row>33</xdr:row>
      <xdr:rowOff>53485</xdr:rowOff>
    </xdr:to>
    <xdr:cxnSp macro="">
      <xdr:nvCxnSpPr>
        <xdr:cNvPr id="69" name="直線コネクタ 68"/>
        <xdr:cNvCxnSpPr/>
      </xdr:nvCxnSpPr>
      <xdr:spPr>
        <a:xfrm>
          <a:off x="2019300" y="5686516"/>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158641</xdr:rowOff>
    </xdr:from>
    <xdr:to>
      <xdr:col>2</xdr:col>
      <xdr:colOff>638175</xdr:colOff>
      <xdr:row>33</xdr:row>
      <xdr:rowOff>28666</xdr:rowOff>
    </xdr:to>
    <xdr:cxnSp macro="">
      <xdr:nvCxnSpPr>
        <xdr:cNvPr id="72" name="直線コネクタ 71"/>
        <xdr:cNvCxnSpPr/>
      </xdr:nvCxnSpPr>
      <xdr:spPr>
        <a:xfrm>
          <a:off x="1130300" y="5645041"/>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150295</xdr:rowOff>
    </xdr:from>
    <xdr:to>
      <xdr:col>6</xdr:col>
      <xdr:colOff>561975</xdr:colOff>
      <xdr:row>32</xdr:row>
      <xdr:rowOff>80445</xdr:rowOff>
    </xdr:to>
    <xdr:sp macro="" textlink="">
      <xdr:nvSpPr>
        <xdr:cNvPr id="82" name="円/楕円 81"/>
        <xdr:cNvSpPr/>
      </xdr:nvSpPr>
      <xdr:spPr>
        <a:xfrm>
          <a:off x="4584700" y="54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1722</xdr:rowOff>
    </xdr:from>
    <xdr:ext cx="469744" cy="259045"/>
    <xdr:sp macro="" textlink="">
      <xdr:nvSpPr>
        <xdr:cNvPr id="83" name="議会費該当値テキスト"/>
        <xdr:cNvSpPr txBox="1"/>
      </xdr:nvSpPr>
      <xdr:spPr>
        <a:xfrm>
          <a:off x="4686300" y="531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137559</xdr:rowOff>
    </xdr:from>
    <xdr:to>
      <xdr:col>5</xdr:col>
      <xdr:colOff>409575</xdr:colOff>
      <xdr:row>33</xdr:row>
      <xdr:rowOff>67709</xdr:rowOff>
    </xdr:to>
    <xdr:sp macro="" textlink="">
      <xdr:nvSpPr>
        <xdr:cNvPr id="84" name="円/楕円 83"/>
        <xdr:cNvSpPr/>
      </xdr:nvSpPr>
      <xdr:spPr>
        <a:xfrm>
          <a:off x="3746500" y="56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84236</xdr:rowOff>
    </xdr:from>
    <xdr:ext cx="469744" cy="259045"/>
    <xdr:sp macro="" textlink="">
      <xdr:nvSpPr>
        <xdr:cNvPr id="85" name="テキスト ボックス 84"/>
        <xdr:cNvSpPr txBox="1"/>
      </xdr:nvSpPr>
      <xdr:spPr>
        <a:xfrm>
          <a:off x="3562427" y="53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2685</xdr:rowOff>
    </xdr:from>
    <xdr:to>
      <xdr:col>4</xdr:col>
      <xdr:colOff>206375</xdr:colOff>
      <xdr:row>33</xdr:row>
      <xdr:rowOff>104285</xdr:rowOff>
    </xdr:to>
    <xdr:sp macro="" textlink="">
      <xdr:nvSpPr>
        <xdr:cNvPr id="86" name="円/楕円 85"/>
        <xdr:cNvSpPr/>
      </xdr:nvSpPr>
      <xdr:spPr>
        <a:xfrm>
          <a:off x="2857500" y="56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120812</xdr:rowOff>
    </xdr:from>
    <xdr:ext cx="469744" cy="259045"/>
    <xdr:sp macro="" textlink="">
      <xdr:nvSpPr>
        <xdr:cNvPr id="87" name="テキスト ボックス 86"/>
        <xdr:cNvSpPr txBox="1"/>
      </xdr:nvSpPr>
      <xdr:spPr>
        <a:xfrm>
          <a:off x="2673427" y="543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149316</xdr:rowOff>
    </xdr:from>
    <xdr:to>
      <xdr:col>3</xdr:col>
      <xdr:colOff>3175</xdr:colOff>
      <xdr:row>33</xdr:row>
      <xdr:rowOff>79466</xdr:rowOff>
    </xdr:to>
    <xdr:sp macro="" textlink="">
      <xdr:nvSpPr>
        <xdr:cNvPr id="88" name="円/楕円 87"/>
        <xdr:cNvSpPr/>
      </xdr:nvSpPr>
      <xdr:spPr>
        <a:xfrm>
          <a:off x="1968500" y="56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95993</xdr:rowOff>
    </xdr:from>
    <xdr:ext cx="469744" cy="259045"/>
    <xdr:sp macro="" textlink="">
      <xdr:nvSpPr>
        <xdr:cNvPr id="89" name="テキスト ボックス 88"/>
        <xdr:cNvSpPr txBox="1"/>
      </xdr:nvSpPr>
      <xdr:spPr>
        <a:xfrm>
          <a:off x="1784427" y="54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107841</xdr:rowOff>
    </xdr:from>
    <xdr:to>
      <xdr:col>1</xdr:col>
      <xdr:colOff>485775</xdr:colOff>
      <xdr:row>33</xdr:row>
      <xdr:rowOff>37991</xdr:rowOff>
    </xdr:to>
    <xdr:sp macro="" textlink="">
      <xdr:nvSpPr>
        <xdr:cNvPr id="90" name="円/楕円 89"/>
        <xdr:cNvSpPr/>
      </xdr:nvSpPr>
      <xdr:spPr>
        <a:xfrm>
          <a:off x="1079500" y="55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54518</xdr:rowOff>
    </xdr:from>
    <xdr:ext cx="469744" cy="259045"/>
    <xdr:sp macro="" textlink="">
      <xdr:nvSpPr>
        <xdr:cNvPr id="91" name="テキスト ボックス 90"/>
        <xdr:cNvSpPr txBox="1"/>
      </xdr:nvSpPr>
      <xdr:spPr>
        <a:xfrm>
          <a:off x="895427" y="536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70641</xdr:rowOff>
    </xdr:from>
    <xdr:to>
      <xdr:col>6</xdr:col>
      <xdr:colOff>511175</xdr:colOff>
      <xdr:row>57</xdr:row>
      <xdr:rowOff>19685</xdr:rowOff>
    </xdr:to>
    <xdr:cxnSp macro="">
      <xdr:nvCxnSpPr>
        <xdr:cNvPr id="123" name="直線コネクタ 122"/>
        <xdr:cNvCxnSpPr/>
      </xdr:nvCxnSpPr>
      <xdr:spPr>
        <a:xfrm flipV="1">
          <a:off x="3797300" y="9671841"/>
          <a:ext cx="838200" cy="1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19685</xdr:rowOff>
    </xdr:from>
    <xdr:to>
      <xdr:col>5</xdr:col>
      <xdr:colOff>358775</xdr:colOff>
      <xdr:row>58</xdr:row>
      <xdr:rowOff>14515</xdr:rowOff>
    </xdr:to>
    <xdr:cxnSp macro="">
      <xdr:nvCxnSpPr>
        <xdr:cNvPr id="126" name="直線コネクタ 125"/>
        <xdr:cNvCxnSpPr/>
      </xdr:nvCxnSpPr>
      <xdr:spPr>
        <a:xfrm flipV="1">
          <a:off x="2908300" y="9792335"/>
          <a:ext cx="889000" cy="1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14515</xdr:rowOff>
    </xdr:from>
    <xdr:to>
      <xdr:col>4</xdr:col>
      <xdr:colOff>155575</xdr:colOff>
      <xdr:row>58</xdr:row>
      <xdr:rowOff>68344</xdr:rowOff>
    </xdr:to>
    <xdr:cxnSp macro="">
      <xdr:nvCxnSpPr>
        <xdr:cNvPr id="129" name="直線コネクタ 128"/>
        <xdr:cNvCxnSpPr/>
      </xdr:nvCxnSpPr>
      <xdr:spPr>
        <a:xfrm flipV="1">
          <a:off x="2019300" y="9958615"/>
          <a:ext cx="889000" cy="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10595</xdr:rowOff>
    </xdr:from>
    <xdr:to>
      <xdr:col>2</xdr:col>
      <xdr:colOff>638175</xdr:colOff>
      <xdr:row>58</xdr:row>
      <xdr:rowOff>68344</xdr:rowOff>
    </xdr:to>
    <xdr:cxnSp macro="">
      <xdr:nvCxnSpPr>
        <xdr:cNvPr id="132" name="直線コネクタ 131"/>
        <xdr:cNvCxnSpPr/>
      </xdr:nvCxnSpPr>
      <xdr:spPr>
        <a:xfrm>
          <a:off x="1130300" y="9954695"/>
          <a:ext cx="889000" cy="5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19841</xdr:rowOff>
    </xdr:from>
    <xdr:to>
      <xdr:col>6</xdr:col>
      <xdr:colOff>561975</xdr:colOff>
      <xdr:row>56</xdr:row>
      <xdr:rowOff>121441</xdr:rowOff>
    </xdr:to>
    <xdr:sp macro="" textlink="">
      <xdr:nvSpPr>
        <xdr:cNvPr id="142" name="円/楕円 141"/>
        <xdr:cNvSpPr/>
      </xdr:nvSpPr>
      <xdr:spPr>
        <a:xfrm>
          <a:off x="4584700" y="96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169718</xdr:rowOff>
    </xdr:from>
    <xdr:ext cx="534377" cy="259045"/>
    <xdr:sp macro="" textlink="">
      <xdr:nvSpPr>
        <xdr:cNvPr id="143" name="総務費該当値テキスト"/>
        <xdr:cNvSpPr txBox="1"/>
      </xdr:nvSpPr>
      <xdr:spPr>
        <a:xfrm>
          <a:off x="4686300" y="95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140335</xdr:rowOff>
    </xdr:from>
    <xdr:to>
      <xdr:col>5</xdr:col>
      <xdr:colOff>409575</xdr:colOff>
      <xdr:row>57</xdr:row>
      <xdr:rowOff>70485</xdr:rowOff>
    </xdr:to>
    <xdr:sp macro="" textlink="">
      <xdr:nvSpPr>
        <xdr:cNvPr id="144" name="円/楕円 143"/>
        <xdr:cNvSpPr/>
      </xdr:nvSpPr>
      <xdr:spPr>
        <a:xfrm>
          <a:off x="3746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61612</xdr:rowOff>
    </xdr:from>
    <xdr:ext cx="534377" cy="259045"/>
    <xdr:sp macro="" textlink="">
      <xdr:nvSpPr>
        <xdr:cNvPr id="145" name="テキスト ボックス 144"/>
        <xdr:cNvSpPr txBox="1"/>
      </xdr:nvSpPr>
      <xdr:spPr>
        <a:xfrm>
          <a:off x="3530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135165</xdr:rowOff>
    </xdr:from>
    <xdr:to>
      <xdr:col>4</xdr:col>
      <xdr:colOff>206375</xdr:colOff>
      <xdr:row>58</xdr:row>
      <xdr:rowOff>65315</xdr:rowOff>
    </xdr:to>
    <xdr:sp macro="" textlink="">
      <xdr:nvSpPr>
        <xdr:cNvPr id="146" name="円/楕円 145"/>
        <xdr:cNvSpPr/>
      </xdr:nvSpPr>
      <xdr:spPr>
        <a:xfrm>
          <a:off x="2857500" y="99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56442</xdr:rowOff>
    </xdr:from>
    <xdr:ext cx="534377" cy="259045"/>
    <xdr:sp macro="" textlink="">
      <xdr:nvSpPr>
        <xdr:cNvPr id="147" name="テキスト ボックス 146"/>
        <xdr:cNvSpPr txBox="1"/>
      </xdr:nvSpPr>
      <xdr:spPr>
        <a:xfrm>
          <a:off x="2641111" y="1000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17544</xdr:rowOff>
    </xdr:from>
    <xdr:to>
      <xdr:col>3</xdr:col>
      <xdr:colOff>3175</xdr:colOff>
      <xdr:row>58</xdr:row>
      <xdr:rowOff>119144</xdr:rowOff>
    </xdr:to>
    <xdr:sp macro="" textlink="">
      <xdr:nvSpPr>
        <xdr:cNvPr id="148" name="円/楕円 147"/>
        <xdr:cNvSpPr/>
      </xdr:nvSpPr>
      <xdr:spPr>
        <a:xfrm>
          <a:off x="1968500" y="99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110271</xdr:rowOff>
    </xdr:from>
    <xdr:ext cx="534377" cy="259045"/>
    <xdr:sp macro="" textlink="">
      <xdr:nvSpPr>
        <xdr:cNvPr id="149" name="テキスト ボックス 148"/>
        <xdr:cNvSpPr txBox="1"/>
      </xdr:nvSpPr>
      <xdr:spPr>
        <a:xfrm>
          <a:off x="1752111" y="100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131245</xdr:rowOff>
    </xdr:from>
    <xdr:to>
      <xdr:col>1</xdr:col>
      <xdr:colOff>485775</xdr:colOff>
      <xdr:row>58</xdr:row>
      <xdr:rowOff>61395</xdr:rowOff>
    </xdr:to>
    <xdr:sp macro="" textlink="">
      <xdr:nvSpPr>
        <xdr:cNvPr id="150" name="円/楕円 149"/>
        <xdr:cNvSpPr/>
      </xdr:nvSpPr>
      <xdr:spPr>
        <a:xfrm>
          <a:off x="1079500" y="99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52522</xdr:rowOff>
    </xdr:from>
    <xdr:ext cx="534377" cy="259045"/>
    <xdr:sp macro="" textlink="">
      <xdr:nvSpPr>
        <xdr:cNvPr id="151" name="テキスト ボックス 150"/>
        <xdr:cNvSpPr txBox="1"/>
      </xdr:nvSpPr>
      <xdr:spPr>
        <a:xfrm>
          <a:off x="863111" y="99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83033</xdr:rowOff>
    </xdr:from>
    <xdr:to>
      <xdr:col>6</xdr:col>
      <xdr:colOff>511175</xdr:colOff>
      <xdr:row>75</xdr:row>
      <xdr:rowOff>164770</xdr:rowOff>
    </xdr:to>
    <xdr:cxnSp macro="">
      <xdr:nvCxnSpPr>
        <xdr:cNvPr id="181" name="直線コネクタ 180"/>
        <xdr:cNvCxnSpPr/>
      </xdr:nvCxnSpPr>
      <xdr:spPr>
        <a:xfrm flipV="1">
          <a:off x="3797300" y="12941783"/>
          <a:ext cx="838200" cy="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164770</xdr:rowOff>
    </xdr:from>
    <xdr:to>
      <xdr:col>5</xdr:col>
      <xdr:colOff>358775</xdr:colOff>
      <xdr:row>76</xdr:row>
      <xdr:rowOff>146622</xdr:rowOff>
    </xdr:to>
    <xdr:cxnSp macro="">
      <xdr:nvCxnSpPr>
        <xdr:cNvPr id="184" name="直線コネクタ 183"/>
        <xdr:cNvCxnSpPr/>
      </xdr:nvCxnSpPr>
      <xdr:spPr>
        <a:xfrm flipV="1">
          <a:off x="2908300" y="13023520"/>
          <a:ext cx="889000" cy="1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146622</xdr:rowOff>
    </xdr:from>
    <xdr:to>
      <xdr:col>4</xdr:col>
      <xdr:colOff>155575</xdr:colOff>
      <xdr:row>77</xdr:row>
      <xdr:rowOff>87770</xdr:rowOff>
    </xdr:to>
    <xdr:cxnSp macro="">
      <xdr:nvCxnSpPr>
        <xdr:cNvPr id="187" name="直線コネクタ 186"/>
        <xdr:cNvCxnSpPr/>
      </xdr:nvCxnSpPr>
      <xdr:spPr>
        <a:xfrm flipV="1">
          <a:off x="2019300" y="13176822"/>
          <a:ext cx="889000" cy="1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87770</xdr:rowOff>
    </xdr:from>
    <xdr:to>
      <xdr:col>2</xdr:col>
      <xdr:colOff>638175</xdr:colOff>
      <xdr:row>77</xdr:row>
      <xdr:rowOff>117983</xdr:rowOff>
    </xdr:to>
    <xdr:cxnSp macro="">
      <xdr:nvCxnSpPr>
        <xdr:cNvPr id="190" name="直線コネクタ 189"/>
        <xdr:cNvCxnSpPr/>
      </xdr:nvCxnSpPr>
      <xdr:spPr>
        <a:xfrm flipV="1">
          <a:off x="1130300" y="13289420"/>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32233</xdr:rowOff>
    </xdr:from>
    <xdr:to>
      <xdr:col>6</xdr:col>
      <xdr:colOff>561975</xdr:colOff>
      <xdr:row>75</xdr:row>
      <xdr:rowOff>133833</xdr:rowOff>
    </xdr:to>
    <xdr:sp macro="" textlink="">
      <xdr:nvSpPr>
        <xdr:cNvPr id="200" name="円/楕円 199"/>
        <xdr:cNvSpPr/>
      </xdr:nvSpPr>
      <xdr:spPr>
        <a:xfrm>
          <a:off x="4584700" y="128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55110</xdr:rowOff>
    </xdr:from>
    <xdr:ext cx="599010" cy="259045"/>
    <xdr:sp macro="" textlink="">
      <xdr:nvSpPr>
        <xdr:cNvPr id="201" name="民生費該当値テキスト"/>
        <xdr:cNvSpPr txBox="1"/>
      </xdr:nvSpPr>
      <xdr:spPr>
        <a:xfrm>
          <a:off x="4686300" y="1274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113970</xdr:rowOff>
    </xdr:from>
    <xdr:to>
      <xdr:col>5</xdr:col>
      <xdr:colOff>409575</xdr:colOff>
      <xdr:row>76</xdr:row>
      <xdr:rowOff>44120</xdr:rowOff>
    </xdr:to>
    <xdr:sp macro="" textlink="">
      <xdr:nvSpPr>
        <xdr:cNvPr id="202" name="円/楕円 201"/>
        <xdr:cNvSpPr/>
      </xdr:nvSpPr>
      <xdr:spPr>
        <a:xfrm>
          <a:off x="3746500" y="129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60647</xdr:rowOff>
    </xdr:from>
    <xdr:ext cx="599010" cy="259045"/>
    <xdr:sp macro="" textlink="">
      <xdr:nvSpPr>
        <xdr:cNvPr id="203" name="テキスト ボックス 202"/>
        <xdr:cNvSpPr txBox="1"/>
      </xdr:nvSpPr>
      <xdr:spPr>
        <a:xfrm>
          <a:off x="3497794" y="127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95822</xdr:rowOff>
    </xdr:from>
    <xdr:to>
      <xdr:col>4</xdr:col>
      <xdr:colOff>206375</xdr:colOff>
      <xdr:row>77</xdr:row>
      <xdr:rowOff>25972</xdr:rowOff>
    </xdr:to>
    <xdr:sp macro="" textlink="">
      <xdr:nvSpPr>
        <xdr:cNvPr id="204" name="円/楕円 203"/>
        <xdr:cNvSpPr/>
      </xdr:nvSpPr>
      <xdr:spPr>
        <a:xfrm>
          <a:off x="2857500" y="131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17099</xdr:rowOff>
    </xdr:from>
    <xdr:ext cx="599010" cy="259045"/>
    <xdr:sp macro="" textlink="">
      <xdr:nvSpPr>
        <xdr:cNvPr id="205" name="テキスト ボックス 204"/>
        <xdr:cNvSpPr txBox="1"/>
      </xdr:nvSpPr>
      <xdr:spPr>
        <a:xfrm>
          <a:off x="2608794" y="132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36970</xdr:rowOff>
    </xdr:from>
    <xdr:to>
      <xdr:col>3</xdr:col>
      <xdr:colOff>3175</xdr:colOff>
      <xdr:row>77</xdr:row>
      <xdr:rowOff>138570</xdr:rowOff>
    </xdr:to>
    <xdr:sp macro="" textlink="">
      <xdr:nvSpPr>
        <xdr:cNvPr id="206" name="円/楕円 205"/>
        <xdr:cNvSpPr/>
      </xdr:nvSpPr>
      <xdr:spPr>
        <a:xfrm>
          <a:off x="1968500" y="132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129697</xdr:rowOff>
    </xdr:from>
    <xdr:ext cx="599010" cy="259045"/>
    <xdr:sp macro="" textlink="">
      <xdr:nvSpPr>
        <xdr:cNvPr id="207" name="テキスト ボックス 206"/>
        <xdr:cNvSpPr txBox="1"/>
      </xdr:nvSpPr>
      <xdr:spPr>
        <a:xfrm>
          <a:off x="1719794" y="133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67183</xdr:rowOff>
    </xdr:from>
    <xdr:to>
      <xdr:col>1</xdr:col>
      <xdr:colOff>485775</xdr:colOff>
      <xdr:row>77</xdr:row>
      <xdr:rowOff>168783</xdr:rowOff>
    </xdr:to>
    <xdr:sp macro="" textlink="">
      <xdr:nvSpPr>
        <xdr:cNvPr id="208" name="円/楕円 207"/>
        <xdr:cNvSpPr/>
      </xdr:nvSpPr>
      <xdr:spPr>
        <a:xfrm>
          <a:off x="1079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159910</xdr:rowOff>
    </xdr:from>
    <xdr:ext cx="599010" cy="259045"/>
    <xdr:sp macro="" textlink="">
      <xdr:nvSpPr>
        <xdr:cNvPr id="209" name="テキスト ボックス 208"/>
        <xdr:cNvSpPr txBox="1"/>
      </xdr:nvSpPr>
      <xdr:spPr>
        <a:xfrm>
          <a:off x="830794" y="1336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6400</xdr:rowOff>
    </xdr:from>
    <xdr:to>
      <xdr:col>6</xdr:col>
      <xdr:colOff>511175</xdr:colOff>
      <xdr:row>98</xdr:row>
      <xdr:rowOff>38619</xdr:rowOff>
    </xdr:to>
    <xdr:cxnSp macro="">
      <xdr:nvCxnSpPr>
        <xdr:cNvPr id="240" name="直線コネクタ 239"/>
        <xdr:cNvCxnSpPr/>
      </xdr:nvCxnSpPr>
      <xdr:spPr>
        <a:xfrm>
          <a:off x="3797300" y="16808500"/>
          <a:ext cx="8382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6400</xdr:rowOff>
    </xdr:from>
    <xdr:to>
      <xdr:col>5</xdr:col>
      <xdr:colOff>358775</xdr:colOff>
      <xdr:row>98</xdr:row>
      <xdr:rowOff>44047</xdr:rowOff>
    </xdr:to>
    <xdr:cxnSp macro="">
      <xdr:nvCxnSpPr>
        <xdr:cNvPr id="243" name="直線コネクタ 242"/>
        <xdr:cNvCxnSpPr/>
      </xdr:nvCxnSpPr>
      <xdr:spPr>
        <a:xfrm flipV="1">
          <a:off x="2908300" y="16808500"/>
          <a:ext cx="889000" cy="3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44047</xdr:rowOff>
    </xdr:from>
    <xdr:to>
      <xdr:col>4</xdr:col>
      <xdr:colOff>155575</xdr:colOff>
      <xdr:row>98</xdr:row>
      <xdr:rowOff>64458</xdr:rowOff>
    </xdr:to>
    <xdr:cxnSp macro="">
      <xdr:nvCxnSpPr>
        <xdr:cNvPr id="246" name="直線コネクタ 245"/>
        <xdr:cNvCxnSpPr/>
      </xdr:nvCxnSpPr>
      <xdr:spPr>
        <a:xfrm flipV="1">
          <a:off x="2019300" y="16846147"/>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64458</xdr:rowOff>
    </xdr:from>
    <xdr:to>
      <xdr:col>2</xdr:col>
      <xdr:colOff>638175</xdr:colOff>
      <xdr:row>98</xdr:row>
      <xdr:rowOff>64576</xdr:rowOff>
    </xdr:to>
    <xdr:cxnSp macro="">
      <xdr:nvCxnSpPr>
        <xdr:cNvPr id="249" name="直線コネクタ 248"/>
        <xdr:cNvCxnSpPr/>
      </xdr:nvCxnSpPr>
      <xdr:spPr>
        <a:xfrm flipV="1">
          <a:off x="1130300" y="1686655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159269</xdr:rowOff>
    </xdr:from>
    <xdr:to>
      <xdr:col>6</xdr:col>
      <xdr:colOff>561975</xdr:colOff>
      <xdr:row>98</xdr:row>
      <xdr:rowOff>89419</xdr:rowOff>
    </xdr:to>
    <xdr:sp macro="" textlink="">
      <xdr:nvSpPr>
        <xdr:cNvPr id="259" name="円/楕円 258"/>
        <xdr:cNvSpPr/>
      </xdr:nvSpPr>
      <xdr:spPr>
        <a:xfrm>
          <a:off x="4584700" y="167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74196</xdr:rowOff>
    </xdr:from>
    <xdr:ext cx="534377" cy="259045"/>
    <xdr:sp macro="" textlink="">
      <xdr:nvSpPr>
        <xdr:cNvPr id="260" name="衛生費該当値テキスト"/>
        <xdr:cNvSpPr txBox="1"/>
      </xdr:nvSpPr>
      <xdr:spPr>
        <a:xfrm>
          <a:off x="4686300" y="167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127050</xdr:rowOff>
    </xdr:from>
    <xdr:to>
      <xdr:col>5</xdr:col>
      <xdr:colOff>409575</xdr:colOff>
      <xdr:row>98</xdr:row>
      <xdr:rowOff>57200</xdr:rowOff>
    </xdr:to>
    <xdr:sp macro="" textlink="">
      <xdr:nvSpPr>
        <xdr:cNvPr id="261" name="円/楕円 260"/>
        <xdr:cNvSpPr/>
      </xdr:nvSpPr>
      <xdr:spPr>
        <a:xfrm>
          <a:off x="3746500" y="167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48327</xdr:rowOff>
    </xdr:from>
    <xdr:ext cx="534377" cy="259045"/>
    <xdr:sp macro="" textlink="">
      <xdr:nvSpPr>
        <xdr:cNvPr id="262" name="テキスト ボックス 261"/>
        <xdr:cNvSpPr txBox="1"/>
      </xdr:nvSpPr>
      <xdr:spPr>
        <a:xfrm>
          <a:off x="3530111" y="168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164697</xdr:rowOff>
    </xdr:from>
    <xdr:to>
      <xdr:col>4</xdr:col>
      <xdr:colOff>206375</xdr:colOff>
      <xdr:row>98</xdr:row>
      <xdr:rowOff>94847</xdr:rowOff>
    </xdr:to>
    <xdr:sp macro="" textlink="">
      <xdr:nvSpPr>
        <xdr:cNvPr id="263" name="円/楕円 262"/>
        <xdr:cNvSpPr/>
      </xdr:nvSpPr>
      <xdr:spPr>
        <a:xfrm>
          <a:off x="2857500" y="167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85974</xdr:rowOff>
    </xdr:from>
    <xdr:ext cx="534377" cy="259045"/>
    <xdr:sp macro="" textlink="">
      <xdr:nvSpPr>
        <xdr:cNvPr id="264" name="テキスト ボックス 263"/>
        <xdr:cNvSpPr txBox="1"/>
      </xdr:nvSpPr>
      <xdr:spPr>
        <a:xfrm>
          <a:off x="2641111" y="168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13658</xdr:rowOff>
    </xdr:from>
    <xdr:to>
      <xdr:col>3</xdr:col>
      <xdr:colOff>3175</xdr:colOff>
      <xdr:row>98</xdr:row>
      <xdr:rowOff>115258</xdr:rowOff>
    </xdr:to>
    <xdr:sp macro="" textlink="">
      <xdr:nvSpPr>
        <xdr:cNvPr id="265" name="円/楕円 264"/>
        <xdr:cNvSpPr/>
      </xdr:nvSpPr>
      <xdr:spPr>
        <a:xfrm>
          <a:off x="1968500" y="168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106385</xdr:rowOff>
    </xdr:from>
    <xdr:ext cx="534377" cy="259045"/>
    <xdr:sp macro="" textlink="">
      <xdr:nvSpPr>
        <xdr:cNvPr id="266" name="テキスト ボックス 265"/>
        <xdr:cNvSpPr txBox="1"/>
      </xdr:nvSpPr>
      <xdr:spPr>
        <a:xfrm>
          <a:off x="1752111" y="169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13776</xdr:rowOff>
    </xdr:from>
    <xdr:to>
      <xdr:col>1</xdr:col>
      <xdr:colOff>485775</xdr:colOff>
      <xdr:row>98</xdr:row>
      <xdr:rowOff>115376</xdr:rowOff>
    </xdr:to>
    <xdr:sp macro="" textlink="">
      <xdr:nvSpPr>
        <xdr:cNvPr id="267" name="円/楕円 266"/>
        <xdr:cNvSpPr/>
      </xdr:nvSpPr>
      <xdr:spPr>
        <a:xfrm>
          <a:off x="1079500" y="168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106503</xdr:rowOff>
    </xdr:from>
    <xdr:ext cx="534377" cy="259045"/>
    <xdr:sp macro="" textlink="">
      <xdr:nvSpPr>
        <xdr:cNvPr id="268" name="テキスト ボックス 267"/>
        <xdr:cNvSpPr txBox="1"/>
      </xdr:nvSpPr>
      <xdr:spPr>
        <a:xfrm>
          <a:off x="863111" y="169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146558</xdr:rowOff>
    </xdr:from>
    <xdr:to>
      <xdr:col>15</xdr:col>
      <xdr:colOff>180975</xdr:colOff>
      <xdr:row>39</xdr:row>
      <xdr:rowOff>28992</xdr:rowOff>
    </xdr:to>
    <xdr:cxnSp macro="">
      <xdr:nvCxnSpPr>
        <xdr:cNvPr id="299" name="直線コネクタ 298"/>
        <xdr:cNvCxnSpPr/>
      </xdr:nvCxnSpPr>
      <xdr:spPr>
        <a:xfrm>
          <a:off x="9639300" y="6661658"/>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146558</xdr:rowOff>
    </xdr:from>
    <xdr:to>
      <xdr:col>14</xdr:col>
      <xdr:colOff>28575</xdr:colOff>
      <xdr:row>39</xdr:row>
      <xdr:rowOff>41728</xdr:rowOff>
    </xdr:to>
    <xdr:cxnSp macro="">
      <xdr:nvCxnSpPr>
        <xdr:cNvPr id="302" name="直線コネクタ 301"/>
        <xdr:cNvCxnSpPr/>
      </xdr:nvCxnSpPr>
      <xdr:spPr>
        <a:xfrm flipV="1">
          <a:off x="8750300" y="666165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32258</xdr:rowOff>
    </xdr:from>
    <xdr:to>
      <xdr:col>12</xdr:col>
      <xdr:colOff>511175</xdr:colOff>
      <xdr:row>39</xdr:row>
      <xdr:rowOff>41728</xdr:rowOff>
    </xdr:to>
    <xdr:cxnSp macro="">
      <xdr:nvCxnSpPr>
        <xdr:cNvPr id="305" name="直線コネクタ 304"/>
        <xdr:cNvCxnSpPr/>
      </xdr:nvCxnSpPr>
      <xdr:spPr>
        <a:xfrm>
          <a:off x="7861300" y="671880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121412</xdr:rowOff>
    </xdr:from>
    <xdr:to>
      <xdr:col>11</xdr:col>
      <xdr:colOff>307975</xdr:colOff>
      <xdr:row>39</xdr:row>
      <xdr:rowOff>32258</xdr:rowOff>
    </xdr:to>
    <xdr:cxnSp macro="">
      <xdr:nvCxnSpPr>
        <xdr:cNvPr id="308" name="直線コネクタ 307"/>
        <xdr:cNvCxnSpPr/>
      </xdr:nvCxnSpPr>
      <xdr:spPr>
        <a:xfrm>
          <a:off x="6972300" y="629361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149642</xdr:rowOff>
    </xdr:from>
    <xdr:to>
      <xdr:col>15</xdr:col>
      <xdr:colOff>231775</xdr:colOff>
      <xdr:row>39</xdr:row>
      <xdr:rowOff>79792</xdr:rowOff>
    </xdr:to>
    <xdr:sp macro="" textlink="">
      <xdr:nvSpPr>
        <xdr:cNvPr id="318" name="円/楕円 317"/>
        <xdr:cNvSpPr/>
      </xdr:nvSpPr>
      <xdr:spPr>
        <a:xfrm>
          <a:off x="104267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64569</xdr:rowOff>
    </xdr:from>
    <xdr:ext cx="378565" cy="259045"/>
    <xdr:sp macro="" textlink="">
      <xdr:nvSpPr>
        <xdr:cNvPr id="319" name="労働費該当値テキスト"/>
        <xdr:cNvSpPr txBox="1"/>
      </xdr:nvSpPr>
      <xdr:spPr>
        <a:xfrm>
          <a:off x="10528300" y="657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95758</xdr:rowOff>
    </xdr:from>
    <xdr:to>
      <xdr:col>14</xdr:col>
      <xdr:colOff>79375</xdr:colOff>
      <xdr:row>39</xdr:row>
      <xdr:rowOff>25908</xdr:rowOff>
    </xdr:to>
    <xdr:sp macro="" textlink="">
      <xdr:nvSpPr>
        <xdr:cNvPr id="320" name="円/楕円 319"/>
        <xdr:cNvSpPr/>
      </xdr:nvSpPr>
      <xdr:spPr>
        <a:xfrm>
          <a:off x="9588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17035</xdr:rowOff>
    </xdr:from>
    <xdr:ext cx="378565" cy="259045"/>
    <xdr:sp macro="" textlink="">
      <xdr:nvSpPr>
        <xdr:cNvPr id="321" name="テキスト ボックス 320"/>
        <xdr:cNvSpPr txBox="1"/>
      </xdr:nvSpPr>
      <xdr:spPr>
        <a:xfrm>
          <a:off x="9450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162378</xdr:rowOff>
    </xdr:from>
    <xdr:to>
      <xdr:col>12</xdr:col>
      <xdr:colOff>561975</xdr:colOff>
      <xdr:row>39</xdr:row>
      <xdr:rowOff>92528</xdr:rowOff>
    </xdr:to>
    <xdr:sp macro="" textlink="">
      <xdr:nvSpPr>
        <xdr:cNvPr id="322" name="円/楕円 321"/>
        <xdr:cNvSpPr/>
      </xdr:nvSpPr>
      <xdr:spPr>
        <a:xfrm>
          <a:off x="8699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83655</xdr:rowOff>
    </xdr:from>
    <xdr:ext cx="378565" cy="259045"/>
    <xdr:sp macro="" textlink="">
      <xdr:nvSpPr>
        <xdr:cNvPr id="323" name="テキスト ボックス 322"/>
        <xdr:cNvSpPr txBox="1"/>
      </xdr:nvSpPr>
      <xdr:spPr>
        <a:xfrm>
          <a:off x="8561017" y="677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152908</xdr:rowOff>
    </xdr:from>
    <xdr:to>
      <xdr:col>11</xdr:col>
      <xdr:colOff>358775</xdr:colOff>
      <xdr:row>39</xdr:row>
      <xdr:rowOff>83058</xdr:rowOff>
    </xdr:to>
    <xdr:sp macro="" textlink="">
      <xdr:nvSpPr>
        <xdr:cNvPr id="324" name="円/楕円 323"/>
        <xdr:cNvSpPr/>
      </xdr:nvSpPr>
      <xdr:spPr>
        <a:xfrm>
          <a:off x="7810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74185</xdr:rowOff>
    </xdr:from>
    <xdr:ext cx="378565" cy="259045"/>
    <xdr:sp macro="" textlink="">
      <xdr:nvSpPr>
        <xdr:cNvPr id="325" name="テキスト ボックス 324"/>
        <xdr:cNvSpPr txBox="1"/>
      </xdr:nvSpPr>
      <xdr:spPr>
        <a:xfrm>
          <a:off x="7672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70612</xdr:rowOff>
    </xdr:from>
    <xdr:to>
      <xdr:col>10</xdr:col>
      <xdr:colOff>155575</xdr:colOff>
      <xdr:row>37</xdr:row>
      <xdr:rowOff>762</xdr:rowOff>
    </xdr:to>
    <xdr:sp macro="" textlink="">
      <xdr:nvSpPr>
        <xdr:cNvPr id="326" name="円/楕円 325"/>
        <xdr:cNvSpPr/>
      </xdr:nvSpPr>
      <xdr:spPr>
        <a:xfrm>
          <a:off x="6921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163339</xdr:rowOff>
    </xdr:from>
    <xdr:ext cx="469744" cy="259045"/>
    <xdr:sp macro="" textlink="">
      <xdr:nvSpPr>
        <xdr:cNvPr id="327" name="テキスト ボックス 326"/>
        <xdr:cNvSpPr txBox="1"/>
      </xdr:nvSpPr>
      <xdr:spPr>
        <a:xfrm>
          <a:off x="6737427"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166763</xdr:rowOff>
    </xdr:from>
    <xdr:to>
      <xdr:col>15</xdr:col>
      <xdr:colOff>180975</xdr:colOff>
      <xdr:row>59</xdr:row>
      <xdr:rowOff>3099</xdr:rowOff>
    </xdr:to>
    <xdr:cxnSp macro="">
      <xdr:nvCxnSpPr>
        <xdr:cNvPr id="356" name="直線コネクタ 355"/>
        <xdr:cNvCxnSpPr/>
      </xdr:nvCxnSpPr>
      <xdr:spPr>
        <a:xfrm flipV="1">
          <a:off x="9639300" y="10110863"/>
          <a:ext cx="8382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3099</xdr:rowOff>
    </xdr:from>
    <xdr:to>
      <xdr:col>14</xdr:col>
      <xdr:colOff>28575</xdr:colOff>
      <xdr:row>59</xdr:row>
      <xdr:rowOff>6452</xdr:rowOff>
    </xdr:to>
    <xdr:cxnSp macro="">
      <xdr:nvCxnSpPr>
        <xdr:cNvPr id="359" name="直線コネクタ 358"/>
        <xdr:cNvCxnSpPr/>
      </xdr:nvCxnSpPr>
      <xdr:spPr>
        <a:xfrm flipV="1">
          <a:off x="8750300" y="1011864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6452</xdr:rowOff>
    </xdr:from>
    <xdr:to>
      <xdr:col>12</xdr:col>
      <xdr:colOff>511175</xdr:colOff>
      <xdr:row>59</xdr:row>
      <xdr:rowOff>15913</xdr:rowOff>
    </xdr:to>
    <xdr:cxnSp macro="">
      <xdr:nvCxnSpPr>
        <xdr:cNvPr id="362" name="直線コネクタ 361"/>
        <xdr:cNvCxnSpPr/>
      </xdr:nvCxnSpPr>
      <xdr:spPr>
        <a:xfrm flipV="1">
          <a:off x="7861300" y="10122002"/>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15913</xdr:rowOff>
    </xdr:from>
    <xdr:to>
      <xdr:col>11</xdr:col>
      <xdr:colOff>307975</xdr:colOff>
      <xdr:row>59</xdr:row>
      <xdr:rowOff>18072</xdr:rowOff>
    </xdr:to>
    <xdr:cxnSp macro="">
      <xdr:nvCxnSpPr>
        <xdr:cNvPr id="365" name="直線コネクタ 364"/>
        <xdr:cNvCxnSpPr/>
      </xdr:nvCxnSpPr>
      <xdr:spPr>
        <a:xfrm flipV="1">
          <a:off x="6972300" y="10131463"/>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115963</xdr:rowOff>
    </xdr:from>
    <xdr:to>
      <xdr:col>15</xdr:col>
      <xdr:colOff>231775</xdr:colOff>
      <xdr:row>59</xdr:row>
      <xdr:rowOff>46113</xdr:rowOff>
    </xdr:to>
    <xdr:sp macro="" textlink="">
      <xdr:nvSpPr>
        <xdr:cNvPr id="375" name="円/楕円 374"/>
        <xdr:cNvSpPr/>
      </xdr:nvSpPr>
      <xdr:spPr>
        <a:xfrm>
          <a:off x="10426700" y="100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30890</xdr:rowOff>
    </xdr:from>
    <xdr:ext cx="469744" cy="259045"/>
    <xdr:sp macro="" textlink="">
      <xdr:nvSpPr>
        <xdr:cNvPr id="376" name="農林水産業費該当値テキスト"/>
        <xdr:cNvSpPr txBox="1"/>
      </xdr:nvSpPr>
      <xdr:spPr>
        <a:xfrm>
          <a:off x="10528300" y="997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123749</xdr:rowOff>
    </xdr:from>
    <xdr:to>
      <xdr:col>14</xdr:col>
      <xdr:colOff>79375</xdr:colOff>
      <xdr:row>59</xdr:row>
      <xdr:rowOff>53899</xdr:rowOff>
    </xdr:to>
    <xdr:sp macro="" textlink="">
      <xdr:nvSpPr>
        <xdr:cNvPr id="377" name="円/楕円 376"/>
        <xdr:cNvSpPr/>
      </xdr:nvSpPr>
      <xdr:spPr>
        <a:xfrm>
          <a:off x="9588500" y="100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45026</xdr:rowOff>
    </xdr:from>
    <xdr:ext cx="469744" cy="259045"/>
    <xdr:sp macro="" textlink="">
      <xdr:nvSpPr>
        <xdr:cNvPr id="378" name="テキスト ボックス 377"/>
        <xdr:cNvSpPr txBox="1"/>
      </xdr:nvSpPr>
      <xdr:spPr>
        <a:xfrm>
          <a:off x="9404427" y="101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127102</xdr:rowOff>
    </xdr:from>
    <xdr:to>
      <xdr:col>12</xdr:col>
      <xdr:colOff>561975</xdr:colOff>
      <xdr:row>59</xdr:row>
      <xdr:rowOff>57252</xdr:rowOff>
    </xdr:to>
    <xdr:sp macro="" textlink="">
      <xdr:nvSpPr>
        <xdr:cNvPr id="379" name="円/楕円 378"/>
        <xdr:cNvSpPr/>
      </xdr:nvSpPr>
      <xdr:spPr>
        <a:xfrm>
          <a:off x="8699500" y="100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48379</xdr:rowOff>
    </xdr:from>
    <xdr:ext cx="469744" cy="259045"/>
    <xdr:sp macro="" textlink="">
      <xdr:nvSpPr>
        <xdr:cNvPr id="380" name="テキスト ボックス 379"/>
        <xdr:cNvSpPr txBox="1"/>
      </xdr:nvSpPr>
      <xdr:spPr>
        <a:xfrm>
          <a:off x="8515427" y="1016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136563</xdr:rowOff>
    </xdr:from>
    <xdr:to>
      <xdr:col>11</xdr:col>
      <xdr:colOff>358775</xdr:colOff>
      <xdr:row>59</xdr:row>
      <xdr:rowOff>66713</xdr:rowOff>
    </xdr:to>
    <xdr:sp macro="" textlink="">
      <xdr:nvSpPr>
        <xdr:cNvPr id="381" name="円/楕円 380"/>
        <xdr:cNvSpPr/>
      </xdr:nvSpPr>
      <xdr:spPr>
        <a:xfrm>
          <a:off x="7810500" y="100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57840</xdr:rowOff>
    </xdr:from>
    <xdr:ext cx="469744" cy="259045"/>
    <xdr:sp macro="" textlink="">
      <xdr:nvSpPr>
        <xdr:cNvPr id="382" name="テキスト ボックス 381"/>
        <xdr:cNvSpPr txBox="1"/>
      </xdr:nvSpPr>
      <xdr:spPr>
        <a:xfrm>
          <a:off x="7626427" y="1017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138722</xdr:rowOff>
    </xdr:from>
    <xdr:to>
      <xdr:col>10</xdr:col>
      <xdr:colOff>155575</xdr:colOff>
      <xdr:row>59</xdr:row>
      <xdr:rowOff>68872</xdr:rowOff>
    </xdr:to>
    <xdr:sp macro="" textlink="">
      <xdr:nvSpPr>
        <xdr:cNvPr id="383" name="円/楕円 382"/>
        <xdr:cNvSpPr/>
      </xdr:nvSpPr>
      <xdr:spPr>
        <a:xfrm>
          <a:off x="6921500" y="100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59999</xdr:rowOff>
    </xdr:from>
    <xdr:ext cx="469744" cy="259045"/>
    <xdr:sp macro="" textlink="">
      <xdr:nvSpPr>
        <xdr:cNvPr id="384" name="テキスト ボックス 383"/>
        <xdr:cNvSpPr txBox="1"/>
      </xdr:nvSpPr>
      <xdr:spPr>
        <a:xfrm>
          <a:off x="6737427" y="1017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149782</xdr:rowOff>
    </xdr:from>
    <xdr:to>
      <xdr:col>15</xdr:col>
      <xdr:colOff>180975</xdr:colOff>
      <xdr:row>76</xdr:row>
      <xdr:rowOff>159610</xdr:rowOff>
    </xdr:to>
    <xdr:cxnSp macro="">
      <xdr:nvCxnSpPr>
        <xdr:cNvPr id="411" name="直線コネクタ 410"/>
        <xdr:cNvCxnSpPr/>
      </xdr:nvCxnSpPr>
      <xdr:spPr>
        <a:xfrm flipV="1">
          <a:off x="9639300" y="12837082"/>
          <a:ext cx="838200" cy="3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159610</xdr:rowOff>
    </xdr:from>
    <xdr:to>
      <xdr:col>14</xdr:col>
      <xdr:colOff>28575</xdr:colOff>
      <xdr:row>78</xdr:row>
      <xdr:rowOff>22130</xdr:rowOff>
    </xdr:to>
    <xdr:cxnSp macro="">
      <xdr:nvCxnSpPr>
        <xdr:cNvPr id="414" name="直線コネクタ 413"/>
        <xdr:cNvCxnSpPr/>
      </xdr:nvCxnSpPr>
      <xdr:spPr>
        <a:xfrm flipV="1">
          <a:off x="8750300" y="13189810"/>
          <a:ext cx="8890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22130</xdr:rowOff>
    </xdr:from>
    <xdr:to>
      <xdr:col>12</xdr:col>
      <xdr:colOff>511175</xdr:colOff>
      <xdr:row>78</xdr:row>
      <xdr:rowOff>87373</xdr:rowOff>
    </xdr:to>
    <xdr:cxnSp macro="">
      <xdr:nvCxnSpPr>
        <xdr:cNvPr id="417" name="直線コネクタ 416"/>
        <xdr:cNvCxnSpPr/>
      </xdr:nvCxnSpPr>
      <xdr:spPr>
        <a:xfrm flipV="1">
          <a:off x="7861300" y="13395230"/>
          <a:ext cx="889000" cy="6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82367</xdr:rowOff>
    </xdr:from>
    <xdr:to>
      <xdr:col>11</xdr:col>
      <xdr:colOff>307975</xdr:colOff>
      <xdr:row>78</xdr:row>
      <xdr:rowOff>87373</xdr:rowOff>
    </xdr:to>
    <xdr:cxnSp macro="">
      <xdr:nvCxnSpPr>
        <xdr:cNvPr id="420" name="直線コネクタ 419"/>
        <xdr:cNvCxnSpPr/>
      </xdr:nvCxnSpPr>
      <xdr:spPr>
        <a:xfrm>
          <a:off x="6972300" y="13455467"/>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98982</xdr:rowOff>
    </xdr:from>
    <xdr:to>
      <xdr:col>15</xdr:col>
      <xdr:colOff>231775</xdr:colOff>
      <xdr:row>75</xdr:row>
      <xdr:rowOff>29132</xdr:rowOff>
    </xdr:to>
    <xdr:sp macro="" textlink="">
      <xdr:nvSpPr>
        <xdr:cNvPr id="430" name="円/楕円 429"/>
        <xdr:cNvSpPr/>
      </xdr:nvSpPr>
      <xdr:spPr>
        <a:xfrm>
          <a:off x="10426700" y="127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121859</xdr:rowOff>
    </xdr:from>
    <xdr:ext cx="534377" cy="259045"/>
    <xdr:sp macro="" textlink="">
      <xdr:nvSpPr>
        <xdr:cNvPr id="431" name="商工費該当値テキスト"/>
        <xdr:cNvSpPr txBox="1"/>
      </xdr:nvSpPr>
      <xdr:spPr>
        <a:xfrm>
          <a:off x="10528300" y="1263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108810</xdr:rowOff>
    </xdr:from>
    <xdr:to>
      <xdr:col>14</xdr:col>
      <xdr:colOff>79375</xdr:colOff>
      <xdr:row>77</xdr:row>
      <xdr:rowOff>38960</xdr:rowOff>
    </xdr:to>
    <xdr:sp macro="" textlink="">
      <xdr:nvSpPr>
        <xdr:cNvPr id="432" name="円/楕円 431"/>
        <xdr:cNvSpPr/>
      </xdr:nvSpPr>
      <xdr:spPr>
        <a:xfrm>
          <a:off x="9588500" y="131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55488</xdr:rowOff>
    </xdr:from>
    <xdr:ext cx="534377" cy="259045"/>
    <xdr:sp macro="" textlink="">
      <xdr:nvSpPr>
        <xdr:cNvPr id="433" name="テキスト ボックス 432"/>
        <xdr:cNvSpPr txBox="1"/>
      </xdr:nvSpPr>
      <xdr:spPr>
        <a:xfrm>
          <a:off x="9372111" y="129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142780</xdr:rowOff>
    </xdr:from>
    <xdr:to>
      <xdr:col>12</xdr:col>
      <xdr:colOff>561975</xdr:colOff>
      <xdr:row>78</xdr:row>
      <xdr:rowOff>72930</xdr:rowOff>
    </xdr:to>
    <xdr:sp macro="" textlink="">
      <xdr:nvSpPr>
        <xdr:cNvPr id="434" name="円/楕円 433"/>
        <xdr:cNvSpPr/>
      </xdr:nvSpPr>
      <xdr:spPr>
        <a:xfrm>
          <a:off x="8699500" y="133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64057</xdr:rowOff>
    </xdr:from>
    <xdr:ext cx="469744" cy="259045"/>
    <xdr:sp macro="" textlink="">
      <xdr:nvSpPr>
        <xdr:cNvPr id="435" name="テキスト ボックス 434"/>
        <xdr:cNvSpPr txBox="1"/>
      </xdr:nvSpPr>
      <xdr:spPr>
        <a:xfrm>
          <a:off x="8515427" y="134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36573</xdr:rowOff>
    </xdr:from>
    <xdr:to>
      <xdr:col>11</xdr:col>
      <xdr:colOff>358775</xdr:colOff>
      <xdr:row>78</xdr:row>
      <xdr:rowOff>138173</xdr:rowOff>
    </xdr:to>
    <xdr:sp macro="" textlink="">
      <xdr:nvSpPr>
        <xdr:cNvPr id="436" name="円/楕円 435"/>
        <xdr:cNvSpPr/>
      </xdr:nvSpPr>
      <xdr:spPr>
        <a:xfrm>
          <a:off x="7810500" y="134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129300</xdr:rowOff>
    </xdr:from>
    <xdr:ext cx="469744" cy="259045"/>
    <xdr:sp macro="" textlink="">
      <xdr:nvSpPr>
        <xdr:cNvPr id="437" name="テキスト ボックス 436"/>
        <xdr:cNvSpPr txBox="1"/>
      </xdr:nvSpPr>
      <xdr:spPr>
        <a:xfrm>
          <a:off x="7626427" y="1350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31567</xdr:rowOff>
    </xdr:from>
    <xdr:to>
      <xdr:col>10</xdr:col>
      <xdr:colOff>155575</xdr:colOff>
      <xdr:row>78</xdr:row>
      <xdr:rowOff>133167</xdr:rowOff>
    </xdr:to>
    <xdr:sp macro="" textlink="">
      <xdr:nvSpPr>
        <xdr:cNvPr id="438" name="円/楕円 437"/>
        <xdr:cNvSpPr/>
      </xdr:nvSpPr>
      <xdr:spPr>
        <a:xfrm>
          <a:off x="6921500" y="134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124294</xdr:rowOff>
    </xdr:from>
    <xdr:ext cx="469744" cy="259045"/>
    <xdr:sp macro="" textlink="">
      <xdr:nvSpPr>
        <xdr:cNvPr id="439" name="テキスト ボックス 438"/>
        <xdr:cNvSpPr txBox="1"/>
      </xdr:nvSpPr>
      <xdr:spPr>
        <a:xfrm>
          <a:off x="6737427" y="134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72225</xdr:rowOff>
    </xdr:from>
    <xdr:to>
      <xdr:col>15</xdr:col>
      <xdr:colOff>180975</xdr:colOff>
      <xdr:row>95</xdr:row>
      <xdr:rowOff>166012</xdr:rowOff>
    </xdr:to>
    <xdr:cxnSp macro="">
      <xdr:nvCxnSpPr>
        <xdr:cNvPr id="468" name="直線コネクタ 467"/>
        <xdr:cNvCxnSpPr/>
      </xdr:nvCxnSpPr>
      <xdr:spPr>
        <a:xfrm flipV="1">
          <a:off x="9639300" y="16359975"/>
          <a:ext cx="838200" cy="9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166012</xdr:rowOff>
    </xdr:from>
    <xdr:to>
      <xdr:col>14</xdr:col>
      <xdr:colOff>28575</xdr:colOff>
      <xdr:row>97</xdr:row>
      <xdr:rowOff>19456</xdr:rowOff>
    </xdr:to>
    <xdr:cxnSp macro="">
      <xdr:nvCxnSpPr>
        <xdr:cNvPr id="471" name="直線コネクタ 470"/>
        <xdr:cNvCxnSpPr/>
      </xdr:nvCxnSpPr>
      <xdr:spPr>
        <a:xfrm flipV="1">
          <a:off x="8750300" y="16453762"/>
          <a:ext cx="889000" cy="19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19456</xdr:rowOff>
    </xdr:from>
    <xdr:to>
      <xdr:col>12</xdr:col>
      <xdr:colOff>511175</xdr:colOff>
      <xdr:row>97</xdr:row>
      <xdr:rowOff>92830</xdr:rowOff>
    </xdr:to>
    <xdr:cxnSp macro="">
      <xdr:nvCxnSpPr>
        <xdr:cNvPr id="474" name="直線コネクタ 473"/>
        <xdr:cNvCxnSpPr/>
      </xdr:nvCxnSpPr>
      <xdr:spPr>
        <a:xfrm flipV="1">
          <a:off x="7861300" y="16650106"/>
          <a:ext cx="889000" cy="7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3744</xdr:rowOff>
    </xdr:from>
    <xdr:to>
      <xdr:col>11</xdr:col>
      <xdr:colOff>307975</xdr:colOff>
      <xdr:row>97</xdr:row>
      <xdr:rowOff>92830</xdr:rowOff>
    </xdr:to>
    <xdr:cxnSp macro="">
      <xdr:nvCxnSpPr>
        <xdr:cNvPr id="477" name="直線コネクタ 476"/>
        <xdr:cNvCxnSpPr/>
      </xdr:nvCxnSpPr>
      <xdr:spPr>
        <a:xfrm>
          <a:off x="6972300" y="16634394"/>
          <a:ext cx="889000" cy="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21425</xdr:rowOff>
    </xdr:from>
    <xdr:to>
      <xdr:col>15</xdr:col>
      <xdr:colOff>231775</xdr:colOff>
      <xdr:row>95</xdr:row>
      <xdr:rowOff>123025</xdr:rowOff>
    </xdr:to>
    <xdr:sp macro="" textlink="">
      <xdr:nvSpPr>
        <xdr:cNvPr id="487" name="円/楕円 486"/>
        <xdr:cNvSpPr/>
      </xdr:nvSpPr>
      <xdr:spPr>
        <a:xfrm>
          <a:off x="10426700" y="163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44302</xdr:rowOff>
    </xdr:from>
    <xdr:ext cx="534377" cy="259045"/>
    <xdr:sp macro="" textlink="">
      <xdr:nvSpPr>
        <xdr:cNvPr id="488" name="土木費該当値テキスト"/>
        <xdr:cNvSpPr txBox="1"/>
      </xdr:nvSpPr>
      <xdr:spPr>
        <a:xfrm>
          <a:off x="10528300" y="161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86,355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115212</xdr:rowOff>
    </xdr:from>
    <xdr:to>
      <xdr:col>14</xdr:col>
      <xdr:colOff>79375</xdr:colOff>
      <xdr:row>96</xdr:row>
      <xdr:rowOff>45362</xdr:rowOff>
    </xdr:to>
    <xdr:sp macro="" textlink="">
      <xdr:nvSpPr>
        <xdr:cNvPr id="489" name="円/楕円 488"/>
        <xdr:cNvSpPr/>
      </xdr:nvSpPr>
      <xdr:spPr>
        <a:xfrm>
          <a:off x="9588500" y="164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61889</xdr:rowOff>
    </xdr:from>
    <xdr:ext cx="534377" cy="259045"/>
    <xdr:sp macro="" textlink="">
      <xdr:nvSpPr>
        <xdr:cNvPr id="490" name="テキスト ボックス 489"/>
        <xdr:cNvSpPr txBox="1"/>
      </xdr:nvSpPr>
      <xdr:spPr>
        <a:xfrm>
          <a:off x="9372111" y="1617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140106</xdr:rowOff>
    </xdr:from>
    <xdr:to>
      <xdr:col>12</xdr:col>
      <xdr:colOff>561975</xdr:colOff>
      <xdr:row>97</xdr:row>
      <xdr:rowOff>70256</xdr:rowOff>
    </xdr:to>
    <xdr:sp macro="" textlink="">
      <xdr:nvSpPr>
        <xdr:cNvPr id="491" name="円/楕円 490"/>
        <xdr:cNvSpPr/>
      </xdr:nvSpPr>
      <xdr:spPr>
        <a:xfrm>
          <a:off x="86995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61383</xdr:rowOff>
    </xdr:from>
    <xdr:ext cx="534377" cy="259045"/>
    <xdr:sp macro="" textlink="">
      <xdr:nvSpPr>
        <xdr:cNvPr id="492" name="テキスト ボックス 491"/>
        <xdr:cNvSpPr txBox="1"/>
      </xdr:nvSpPr>
      <xdr:spPr>
        <a:xfrm>
          <a:off x="8483111"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42030</xdr:rowOff>
    </xdr:from>
    <xdr:to>
      <xdr:col>11</xdr:col>
      <xdr:colOff>358775</xdr:colOff>
      <xdr:row>97</xdr:row>
      <xdr:rowOff>143630</xdr:rowOff>
    </xdr:to>
    <xdr:sp macro="" textlink="">
      <xdr:nvSpPr>
        <xdr:cNvPr id="493" name="円/楕円 492"/>
        <xdr:cNvSpPr/>
      </xdr:nvSpPr>
      <xdr:spPr>
        <a:xfrm>
          <a:off x="7810500" y="166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134757</xdr:rowOff>
    </xdr:from>
    <xdr:ext cx="534377" cy="259045"/>
    <xdr:sp macro="" textlink="">
      <xdr:nvSpPr>
        <xdr:cNvPr id="494" name="テキスト ボックス 493"/>
        <xdr:cNvSpPr txBox="1"/>
      </xdr:nvSpPr>
      <xdr:spPr>
        <a:xfrm>
          <a:off x="7594111" y="167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124394</xdr:rowOff>
    </xdr:from>
    <xdr:to>
      <xdr:col>10</xdr:col>
      <xdr:colOff>155575</xdr:colOff>
      <xdr:row>97</xdr:row>
      <xdr:rowOff>54544</xdr:rowOff>
    </xdr:to>
    <xdr:sp macro="" textlink="">
      <xdr:nvSpPr>
        <xdr:cNvPr id="495" name="円/楕円 494"/>
        <xdr:cNvSpPr/>
      </xdr:nvSpPr>
      <xdr:spPr>
        <a:xfrm>
          <a:off x="6921500" y="165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71071</xdr:rowOff>
    </xdr:from>
    <xdr:ext cx="534377" cy="259045"/>
    <xdr:sp macro="" textlink="">
      <xdr:nvSpPr>
        <xdr:cNvPr id="496" name="テキスト ボックス 495"/>
        <xdr:cNvSpPr txBox="1"/>
      </xdr:nvSpPr>
      <xdr:spPr>
        <a:xfrm>
          <a:off x="6705111" y="163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110934</xdr:rowOff>
    </xdr:from>
    <xdr:to>
      <xdr:col>23</xdr:col>
      <xdr:colOff>517525</xdr:colOff>
      <xdr:row>36</xdr:row>
      <xdr:rowOff>140100</xdr:rowOff>
    </xdr:to>
    <xdr:cxnSp macro="">
      <xdr:nvCxnSpPr>
        <xdr:cNvPr id="525" name="直線コネクタ 524"/>
        <xdr:cNvCxnSpPr/>
      </xdr:nvCxnSpPr>
      <xdr:spPr>
        <a:xfrm flipV="1">
          <a:off x="15481300" y="6283134"/>
          <a:ext cx="8382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115640</xdr:rowOff>
    </xdr:from>
    <xdr:to>
      <xdr:col>22</xdr:col>
      <xdr:colOff>365125</xdr:colOff>
      <xdr:row>36</xdr:row>
      <xdr:rowOff>140100</xdr:rowOff>
    </xdr:to>
    <xdr:cxnSp macro="">
      <xdr:nvCxnSpPr>
        <xdr:cNvPr id="528" name="直線コネクタ 527"/>
        <xdr:cNvCxnSpPr/>
      </xdr:nvCxnSpPr>
      <xdr:spPr>
        <a:xfrm>
          <a:off x="14592300" y="6287840"/>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115640</xdr:rowOff>
    </xdr:from>
    <xdr:to>
      <xdr:col>21</xdr:col>
      <xdr:colOff>161925</xdr:colOff>
      <xdr:row>37</xdr:row>
      <xdr:rowOff>15951</xdr:rowOff>
    </xdr:to>
    <xdr:cxnSp macro="">
      <xdr:nvCxnSpPr>
        <xdr:cNvPr id="531" name="直線コネクタ 530"/>
        <xdr:cNvCxnSpPr/>
      </xdr:nvCxnSpPr>
      <xdr:spPr>
        <a:xfrm flipV="1">
          <a:off x="13703300" y="6287840"/>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126994</xdr:rowOff>
    </xdr:from>
    <xdr:to>
      <xdr:col>19</xdr:col>
      <xdr:colOff>644525</xdr:colOff>
      <xdr:row>37</xdr:row>
      <xdr:rowOff>15951</xdr:rowOff>
    </xdr:to>
    <xdr:cxnSp macro="">
      <xdr:nvCxnSpPr>
        <xdr:cNvPr id="534" name="直線コネクタ 533"/>
        <xdr:cNvCxnSpPr/>
      </xdr:nvCxnSpPr>
      <xdr:spPr>
        <a:xfrm>
          <a:off x="12814300" y="6299194"/>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60134</xdr:rowOff>
    </xdr:from>
    <xdr:to>
      <xdr:col>23</xdr:col>
      <xdr:colOff>568325</xdr:colOff>
      <xdr:row>36</xdr:row>
      <xdr:rowOff>161734</xdr:rowOff>
    </xdr:to>
    <xdr:sp macro="" textlink="">
      <xdr:nvSpPr>
        <xdr:cNvPr id="544" name="円/楕円 543"/>
        <xdr:cNvSpPr/>
      </xdr:nvSpPr>
      <xdr:spPr>
        <a:xfrm>
          <a:off x="16268700" y="62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83011</xdr:rowOff>
    </xdr:from>
    <xdr:ext cx="534377" cy="259045"/>
    <xdr:sp macro="" textlink="">
      <xdr:nvSpPr>
        <xdr:cNvPr id="545" name="消防費該当値テキスト"/>
        <xdr:cNvSpPr txBox="1"/>
      </xdr:nvSpPr>
      <xdr:spPr>
        <a:xfrm>
          <a:off x="16370300" y="6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23,510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89300</xdr:rowOff>
    </xdr:from>
    <xdr:to>
      <xdr:col>22</xdr:col>
      <xdr:colOff>415925</xdr:colOff>
      <xdr:row>37</xdr:row>
      <xdr:rowOff>19450</xdr:rowOff>
    </xdr:to>
    <xdr:sp macro="" textlink="">
      <xdr:nvSpPr>
        <xdr:cNvPr id="546" name="円/楕円 545"/>
        <xdr:cNvSpPr/>
      </xdr:nvSpPr>
      <xdr:spPr>
        <a:xfrm>
          <a:off x="15430500" y="62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10577</xdr:rowOff>
    </xdr:from>
    <xdr:ext cx="534377" cy="259045"/>
    <xdr:sp macro="" textlink="">
      <xdr:nvSpPr>
        <xdr:cNvPr id="547" name="テキスト ボックス 546"/>
        <xdr:cNvSpPr txBox="1"/>
      </xdr:nvSpPr>
      <xdr:spPr>
        <a:xfrm>
          <a:off x="15214111" y="63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64840</xdr:rowOff>
    </xdr:from>
    <xdr:to>
      <xdr:col>21</xdr:col>
      <xdr:colOff>212725</xdr:colOff>
      <xdr:row>36</xdr:row>
      <xdr:rowOff>166440</xdr:rowOff>
    </xdr:to>
    <xdr:sp macro="" textlink="">
      <xdr:nvSpPr>
        <xdr:cNvPr id="548" name="円/楕円 547"/>
        <xdr:cNvSpPr/>
      </xdr:nvSpPr>
      <xdr:spPr>
        <a:xfrm>
          <a:off x="14541500" y="62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157567</xdr:rowOff>
    </xdr:from>
    <xdr:ext cx="534377" cy="259045"/>
    <xdr:sp macro="" textlink="">
      <xdr:nvSpPr>
        <xdr:cNvPr id="549" name="テキスト ボックス 548"/>
        <xdr:cNvSpPr txBox="1"/>
      </xdr:nvSpPr>
      <xdr:spPr>
        <a:xfrm>
          <a:off x="14325111" y="63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136601</xdr:rowOff>
    </xdr:from>
    <xdr:to>
      <xdr:col>20</xdr:col>
      <xdr:colOff>9525</xdr:colOff>
      <xdr:row>37</xdr:row>
      <xdr:rowOff>66751</xdr:rowOff>
    </xdr:to>
    <xdr:sp macro="" textlink="">
      <xdr:nvSpPr>
        <xdr:cNvPr id="550" name="円/楕円 549"/>
        <xdr:cNvSpPr/>
      </xdr:nvSpPr>
      <xdr:spPr>
        <a:xfrm>
          <a:off x="13652500" y="63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57878</xdr:rowOff>
    </xdr:from>
    <xdr:ext cx="534377" cy="259045"/>
    <xdr:sp macro="" textlink="">
      <xdr:nvSpPr>
        <xdr:cNvPr id="551" name="テキスト ボックス 550"/>
        <xdr:cNvSpPr txBox="1"/>
      </xdr:nvSpPr>
      <xdr:spPr>
        <a:xfrm>
          <a:off x="13436111" y="64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76194</xdr:rowOff>
    </xdr:from>
    <xdr:to>
      <xdr:col>18</xdr:col>
      <xdr:colOff>492125</xdr:colOff>
      <xdr:row>37</xdr:row>
      <xdr:rowOff>6344</xdr:rowOff>
    </xdr:to>
    <xdr:sp macro="" textlink="">
      <xdr:nvSpPr>
        <xdr:cNvPr id="552" name="円/楕円 551"/>
        <xdr:cNvSpPr/>
      </xdr:nvSpPr>
      <xdr:spPr>
        <a:xfrm>
          <a:off x="12763500" y="62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22871</xdr:rowOff>
    </xdr:from>
    <xdr:ext cx="534377" cy="259045"/>
    <xdr:sp macro="" textlink="">
      <xdr:nvSpPr>
        <xdr:cNvPr id="553" name="テキスト ボックス 552"/>
        <xdr:cNvSpPr txBox="1"/>
      </xdr:nvSpPr>
      <xdr:spPr>
        <a:xfrm>
          <a:off x="12547111" y="60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138226</xdr:rowOff>
    </xdr:from>
    <xdr:to>
      <xdr:col>23</xdr:col>
      <xdr:colOff>517525</xdr:colOff>
      <xdr:row>59</xdr:row>
      <xdr:rowOff>42025</xdr:rowOff>
    </xdr:to>
    <xdr:cxnSp macro="">
      <xdr:nvCxnSpPr>
        <xdr:cNvPr id="583" name="直線コネクタ 582"/>
        <xdr:cNvCxnSpPr/>
      </xdr:nvCxnSpPr>
      <xdr:spPr>
        <a:xfrm>
          <a:off x="15481300" y="10082326"/>
          <a:ext cx="838200" cy="7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104711</xdr:rowOff>
    </xdr:from>
    <xdr:to>
      <xdr:col>22</xdr:col>
      <xdr:colOff>365125</xdr:colOff>
      <xdr:row>58</xdr:row>
      <xdr:rowOff>138226</xdr:rowOff>
    </xdr:to>
    <xdr:cxnSp macro="">
      <xdr:nvCxnSpPr>
        <xdr:cNvPr id="586" name="直線コネクタ 585"/>
        <xdr:cNvCxnSpPr/>
      </xdr:nvCxnSpPr>
      <xdr:spPr>
        <a:xfrm>
          <a:off x="14592300" y="10048811"/>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104711</xdr:rowOff>
    </xdr:from>
    <xdr:to>
      <xdr:col>21</xdr:col>
      <xdr:colOff>161925</xdr:colOff>
      <xdr:row>59</xdr:row>
      <xdr:rowOff>43485</xdr:rowOff>
    </xdr:to>
    <xdr:cxnSp macro="">
      <xdr:nvCxnSpPr>
        <xdr:cNvPr id="589" name="直線コネクタ 588"/>
        <xdr:cNvCxnSpPr/>
      </xdr:nvCxnSpPr>
      <xdr:spPr>
        <a:xfrm flipV="1">
          <a:off x="13703300" y="10048811"/>
          <a:ext cx="8890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31814</xdr:rowOff>
    </xdr:from>
    <xdr:to>
      <xdr:col>19</xdr:col>
      <xdr:colOff>644525</xdr:colOff>
      <xdr:row>59</xdr:row>
      <xdr:rowOff>43485</xdr:rowOff>
    </xdr:to>
    <xdr:cxnSp macro="">
      <xdr:nvCxnSpPr>
        <xdr:cNvPr id="592" name="直線コネクタ 591"/>
        <xdr:cNvCxnSpPr/>
      </xdr:nvCxnSpPr>
      <xdr:spPr>
        <a:xfrm>
          <a:off x="12814300" y="10147364"/>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162675</xdr:rowOff>
    </xdr:from>
    <xdr:to>
      <xdr:col>23</xdr:col>
      <xdr:colOff>568325</xdr:colOff>
      <xdr:row>59</xdr:row>
      <xdr:rowOff>92825</xdr:rowOff>
    </xdr:to>
    <xdr:sp macro="" textlink="">
      <xdr:nvSpPr>
        <xdr:cNvPr id="602" name="円/楕円 601"/>
        <xdr:cNvSpPr/>
      </xdr:nvSpPr>
      <xdr:spPr>
        <a:xfrm>
          <a:off x="16268700" y="101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77602</xdr:rowOff>
    </xdr:from>
    <xdr:ext cx="534377" cy="259045"/>
    <xdr:sp macro="" textlink="">
      <xdr:nvSpPr>
        <xdr:cNvPr id="603" name="教育費該当値テキスト"/>
        <xdr:cNvSpPr txBox="1"/>
      </xdr:nvSpPr>
      <xdr:spPr>
        <a:xfrm>
          <a:off x="16370300" y="1002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87426</xdr:rowOff>
    </xdr:from>
    <xdr:to>
      <xdr:col>22</xdr:col>
      <xdr:colOff>415925</xdr:colOff>
      <xdr:row>59</xdr:row>
      <xdr:rowOff>17576</xdr:rowOff>
    </xdr:to>
    <xdr:sp macro="" textlink="">
      <xdr:nvSpPr>
        <xdr:cNvPr id="604" name="円/楕円 603"/>
        <xdr:cNvSpPr/>
      </xdr:nvSpPr>
      <xdr:spPr>
        <a:xfrm>
          <a:off x="154305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8703</xdr:rowOff>
    </xdr:from>
    <xdr:ext cx="534377" cy="259045"/>
    <xdr:sp macro="" textlink="">
      <xdr:nvSpPr>
        <xdr:cNvPr id="605" name="テキスト ボックス 604"/>
        <xdr:cNvSpPr txBox="1"/>
      </xdr:nvSpPr>
      <xdr:spPr>
        <a:xfrm>
          <a:off x="15214111" y="101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53911</xdr:rowOff>
    </xdr:from>
    <xdr:to>
      <xdr:col>21</xdr:col>
      <xdr:colOff>212725</xdr:colOff>
      <xdr:row>58</xdr:row>
      <xdr:rowOff>155511</xdr:rowOff>
    </xdr:to>
    <xdr:sp macro="" textlink="">
      <xdr:nvSpPr>
        <xdr:cNvPr id="606" name="円/楕円 605"/>
        <xdr:cNvSpPr/>
      </xdr:nvSpPr>
      <xdr:spPr>
        <a:xfrm>
          <a:off x="14541500" y="99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146638</xdr:rowOff>
    </xdr:from>
    <xdr:ext cx="534377" cy="259045"/>
    <xdr:sp macro="" textlink="">
      <xdr:nvSpPr>
        <xdr:cNvPr id="607" name="テキスト ボックス 606"/>
        <xdr:cNvSpPr txBox="1"/>
      </xdr:nvSpPr>
      <xdr:spPr>
        <a:xfrm>
          <a:off x="14325111" y="100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164135</xdr:rowOff>
    </xdr:from>
    <xdr:to>
      <xdr:col>20</xdr:col>
      <xdr:colOff>9525</xdr:colOff>
      <xdr:row>59</xdr:row>
      <xdr:rowOff>94285</xdr:rowOff>
    </xdr:to>
    <xdr:sp macro="" textlink="">
      <xdr:nvSpPr>
        <xdr:cNvPr id="608" name="円/楕円 607"/>
        <xdr:cNvSpPr/>
      </xdr:nvSpPr>
      <xdr:spPr>
        <a:xfrm>
          <a:off x="13652500" y="101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85412</xdr:rowOff>
    </xdr:from>
    <xdr:ext cx="534377" cy="259045"/>
    <xdr:sp macro="" textlink="">
      <xdr:nvSpPr>
        <xdr:cNvPr id="609" name="テキスト ボックス 608"/>
        <xdr:cNvSpPr txBox="1"/>
      </xdr:nvSpPr>
      <xdr:spPr>
        <a:xfrm>
          <a:off x="13436111" y="102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152464</xdr:rowOff>
    </xdr:from>
    <xdr:to>
      <xdr:col>18</xdr:col>
      <xdr:colOff>492125</xdr:colOff>
      <xdr:row>59</xdr:row>
      <xdr:rowOff>82614</xdr:rowOff>
    </xdr:to>
    <xdr:sp macro="" textlink="">
      <xdr:nvSpPr>
        <xdr:cNvPr id="610" name="円/楕円 609"/>
        <xdr:cNvSpPr/>
      </xdr:nvSpPr>
      <xdr:spPr>
        <a:xfrm>
          <a:off x="12763500" y="100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73741</xdr:rowOff>
    </xdr:from>
    <xdr:ext cx="534377" cy="259045"/>
    <xdr:sp macro="" textlink="">
      <xdr:nvSpPr>
        <xdr:cNvPr id="611" name="テキスト ボックス 610"/>
        <xdr:cNvSpPr txBox="1"/>
      </xdr:nvSpPr>
      <xdr:spPr>
        <a:xfrm>
          <a:off x="12547111" y="101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87596</xdr:rowOff>
    </xdr:from>
    <xdr:to>
      <xdr:col>23</xdr:col>
      <xdr:colOff>517525</xdr:colOff>
      <xdr:row>79</xdr:row>
      <xdr:rowOff>98879</xdr:rowOff>
    </xdr:to>
    <xdr:cxnSp macro="">
      <xdr:nvCxnSpPr>
        <xdr:cNvPr id="642" name="直線コネクタ 641"/>
        <xdr:cNvCxnSpPr/>
      </xdr:nvCxnSpPr>
      <xdr:spPr>
        <a:xfrm>
          <a:off x="15481300" y="13632146"/>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87596</xdr:rowOff>
    </xdr:from>
    <xdr:to>
      <xdr:col>22</xdr:col>
      <xdr:colOff>365125</xdr:colOff>
      <xdr:row>79</xdr:row>
      <xdr:rowOff>89277</xdr:rowOff>
    </xdr:to>
    <xdr:cxnSp macro="">
      <xdr:nvCxnSpPr>
        <xdr:cNvPr id="645" name="直線コネクタ 644"/>
        <xdr:cNvCxnSpPr/>
      </xdr:nvCxnSpPr>
      <xdr:spPr>
        <a:xfrm flipV="1">
          <a:off x="14592300" y="13632146"/>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89277</xdr:rowOff>
    </xdr:from>
    <xdr:to>
      <xdr:col>21</xdr:col>
      <xdr:colOff>161925</xdr:colOff>
      <xdr:row>79</xdr:row>
      <xdr:rowOff>91466</xdr:rowOff>
    </xdr:to>
    <xdr:cxnSp macro="">
      <xdr:nvCxnSpPr>
        <xdr:cNvPr id="648" name="直線コネクタ 647"/>
        <xdr:cNvCxnSpPr/>
      </xdr:nvCxnSpPr>
      <xdr:spPr>
        <a:xfrm flipV="1">
          <a:off x="13703300" y="1363382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70483</xdr:rowOff>
    </xdr:from>
    <xdr:to>
      <xdr:col>19</xdr:col>
      <xdr:colOff>644525</xdr:colOff>
      <xdr:row>79</xdr:row>
      <xdr:rowOff>91466</xdr:rowOff>
    </xdr:to>
    <xdr:cxnSp macro="">
      <xdr:nvCxnSpPr>
        <xdr:cNvPr id="651" name="直線コネクタ 650"/>
        <xdr:cNvCxnSpPr/>
      </xdr:nvCxnSpPr>
      <xdr:spPr>
        <a:xfrm>
          <a:off x="12814300" y="13615033"/>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36796</xdr:rowOff>
    </xdr:from>
    <xdr:to>
      <xdr:col>22</xdr:col>
      <xdr:colOff>415925</xdr:colOff>
      <xdr:row>79</xdr:row>
      <xdr:rowOff>138396</xdr:rowOff>
    </xdr:to>
    <xdr:sp macro="" textlink="">
      <xdr:nvSpPr>
        <xdr:cNvPr id="663" name="円/楕円 662"/>
        <xdr:cNvSpPr/>
      </xdr:nvSpPr>
      <xdr:spPr>
        <a:xfrm>
          <a:off x="15430500" y="13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129523</xdr:rowOff>
    </xdr:from>
    <xdr:ext cx="378565" cy="259045"/>
    <xdr:sp macro="" textlink="">
      <xdr:nvSpPr>
        <xdr:cNvPr id="664" name="テキスト ボックス 663"/>
        <xdr:cNvSpPr txBox="1"/>
      </xdr:nvSpPr>
      <xdr:spPr>
        <a:xfrm>
          <a:off x="15292017" y="1367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38477</xdr:rowOff>
    </xdr:from>
    <xdr:to>
      <xdr:col>21</xdr:col>
      <xdr:colOff>212725</xdr:colOff>
      <xdr:row>79</xdr:row>
      <xdr:rowOff>140077</xdr:rowOff>
    </xdr:to>
    <xdr:sp macro="" textlink="">
      <xdr:nvSpPr>
        <xdr:cNvPr id="665" name="円/楕円 664"/>
        <xdr:cNvSpPr/>
      </xdr:nvSpPr>
      <xdr:spPr>
        <a:xfrm>
          <a:off x="14541500" y="135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131204</xdr:rowOff>
    </xdr:from>
    <xdr:ext cx="378565" cy="259045"/>
    <xdr:sp macro="" textlink="">
      <xdr:nvSpPr>
        <xdr:cNvPr id="666" name="テキスト ボックス 665"/>
        <xdr:cNvSpPr txBox="1"/>
      </xdr:nvSpPr>
      <xdr:spPr>
        <a:xfrm>
          <a:off x="14403017" y="1367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40666</xdr:rowOff>
    </xdr:from>
    <xdr:to>
      <xdr:col>20</xdr:col>
      <xdr:colOff>9525</xdr:colOff>
      <xdr:row>79</xdr:row>
      <xdr:rowOff>142266</xdr:rowOff>
    </xdr:to>
    <xdr:sp macro="" textlink="">
      <xdr:nvSpPr>
        <xdr:cNvPr id="667" name="円/楕円 666"/>
        <xdr:cNvSpPr/>
      </xdr:nvSpPr>
      <xdr:spPr>
        <a:xfrm>
          <a:off x="13652500" y="135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133393</xdr:rowOff>
    </xdr:from>
    <xdr:ext cx="378565" cy="259045"/>
    <xdr:sp macro="" textlink="">
      <xdr:nvSpPr>
        <xdr:cNvPr id="668" name="テキスト ボックス 667"/>
        <xdr:cNvSpPr txBox="1"/>
      </xdr:nvSpPr>
      <xdr:spPr>
        <a:xfrm>
          <a:off x="13514017" y="13677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19683</xdr:rowOff>
    </xdr:from>
    <xdr:to>
      <xdr:col>18</xdr:col>
      <xdr:colOff>492125</xdr:colOff>
      <xdr:row>79</xdr:row>
      <xdr:rowOff>121283</xdr:rowOff>
    </xdr:to>
    <xdr:sp macro="" textlink="">
      <xdr:nvSpPr>
        <xdr:cNvPr id="669" name="円/楕円 668"/>
        <xdr:cNvSpPr/>
      </xdr:nvSpPr>
      <xdr:spPr>
        <a:xfrm>
          <a:off x="12763500" y="135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112410</xdr:rowOff>
    </xdr:from>
    <xdr:ext cx="469744" cy="259045"/>
    <xdr:sp macro="" textlink="">
      <xdr:nvSpPr>
        <xdr:cNvPr id="670" name="テキスト ボックス 669"/>
        <xdr:cNvSpPr txBox="1"/>
      </xdr:nvSpPr>
      <xdr:spPr>
        <a:xfrm>
          <a:off x="12579427" y="136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129001</xdr:rowOff>
    </xdr:from>
    <xdr:to>
      <xdr:col>23</xdr:col>
      <xdr:colOff>517525</xdr:colOff>
      <xdr:row>97</xdr:row>
      <xdr:rowOff>6410</xdr:rowOff>
    </xdr:to>
    <xdr:cxnSp macro="">
      <xdr:nvCxnSpPr>
        <xdr:cNvPr id="699" name="直線コネクタ 698"/>
        <xdr:cNvCxnSpPr/>
      </xdr:nvCxnSpPr>
      <xdr:spPr>
        <a:xfrm>
          <a:off x="15481300" y="16588201"/>
          <a:ext cx="838200" cy="4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117929</xdr:rowOff>
    </xdr:from>
    <xdr:to>
      <xdr:col>22</xdr:col>
      <xdr:colOff>365125</xdr:colOff>
      <xdr:row>96</xdr:row>
      <xdr:rowOff>129001</xdr:rowOff>
    </xdr:to>
    <xdr:cxnSp macro="">
      <xdr:nvCxnSpPr>
        <xdr:cNvPr id="702" name="直線コネクタ 701"/>
        <xdr:cNvCxnSpPr/>
      </xdr:nvCxnSpPr>
      <xdr:spPr>
        <a:xfrm>
          <a:off x="14592300" y="16577129"/>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61846</xdr:rowOff>
    </xdr:from>
    <xdr:to>
      <xdr:col>21</xdr:col>
      <xdr:colOff>161925</xdr:colOff>
      <xdr:row>96</xdr:row>
      <xdr:rowOff>117929</xdr:rowOff>
    </xdr:to>
    <xdr:cxnSp macro="">
      <xdr:nvCxnSpPr>
        <xdr:cNvPr id="705" name="直線コネクタ 704"/>
        <xdr:cNvCxnSpPr/>
      </xdr:nvCxnSpPr>
      <xdr:spPr>
        <a:xfrm>
          <a:off x="13703300" y="16521046"/>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61846</xdr:rowOff>
    </xdr:from>
    <xdr:to>
      <xdr:col>19</xdr:col>
      <xdr:colOff>644525</xdr:colOff>
      <xdr:row>96</xdr:row>
      <xdr:rowOff>79311</xdr:rowOff>
    </xdr:to>
    <xdr:cxnSp macro="">
      <xdr:nvCxnSpPr>
        <xdr:cNvPr id="708" name="直線コネクタ 707"/>
        <xdr:cNvCxnSpPr/>
      </xdr:nvCxnSpPr>
      <xdr:spPr>
        <a:xfrm flipV="1">
          <a:off x="12814300" y="16521046"/>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127060</xdr:rowOff>
    </xdr:from>
    <xdr:to>
      <xdr:col>23</xdr:col>
      <xdr:colOff>568325</xdr:colOff>
      <xdr:row>97</xdr:row>
      <xdr:rowOff>57210</xdr:rowOff>
    </xdr:to>
    <xdr:sp macro="" textlink="">
      <xdr:nvSpPr>
        <xdr:cNvPr id="718" name="円/楕円 717"/>
        <xdr:cNvSpPr/>
      </xdr:nvSpPr>
      <xdr:spPr>
        <a:xfrm>
          <a:off x="16268700" y="1658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105487</xdr:rowOff>
    </xdr:from>
    <xdr:ext cx="534377" cy="259045"/>
    <xdr:sp macro="" textlink="">
      <xdr:nvSpPr>
        <xdr:cNvPr id="719" name="公債費該当値テキスト"/>
        <xdr:cNvSpPr txBox="1"/>
      </xdr:nvSpPr>
      <xdr:spPr>
        <a:xfrm>
          <a:off x="16370300" y="165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78201</xdr:rowOff>
    </xdr:from>
    <xdr:to>
      <xdr:col>22</xdr:col>
      <xdr:colOff>415925</xdr:colOff>
      <xdr:row>97</xdr:row>
      <xdr:rowOff>8351</xdr:rowOff>
    </xdr:to>
    <xdr:sp macro="" textlink="">
      <xdr:nvSpPr>
        <xdr:cNvPr id="720" name="円/楕円 719"/>
        <xdr:cNvSpPr/>
      </xdr:nvSpPr>
      <xdr:spPr>
        <a:xfrm>
          <a:off x="15430500" y="1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24878</xdr:rowOff>
    </xdr:from>
    <xdr:ext cx="534377" cy="259045"/>
    <xdr:sp macro="" textlink="">
      <xdr:nvSpPr>
        <xdr:cNvPr id="721" name="テキスト ボックス 720"/>
        <xdr:cNvSpPr txBox="1"/>
      </xdr:nvSpPr>
      <xdr:spPr>
        <a:xfrm>
          <a:off x="15214111" y="163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67129</xdr:rowOff>
    </xdr:from>
    <xdr:to>
      <xdr:col>21</xdr:col>
      <xdr:colOff>212725</xdr:colOff>
      <xdr:row>96</xdr:row>
      <xdr:rowOff>168729</xdr:rowOff>
    </xdr:to>
    <xdr:sp macro="" textlink="">
      <xdr:nvSpPr>
        <xdr:cNvPr id="722" name="円/楕円 721"/>
        <xdr:cNvSpPr/>
      </xdr:nvSpPr>
      <xdr:spPr>
        <a:xfrm>
          <a:off x="14541500" y="165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13806</xdr:rowOff>
    </xdr:from>
    <xdr:ext cx="534377" cy="259045"/>
    <xdr:sp macro="" textlink="">
      <xdr:nvSpPr>
        <xdr:cNvPr id="723" name="テキスト ボックス 722"/>
        <xdr:cNvSpPr txBox="1"/>
      </xdr:nvSpPr>
      <xdr:spPr>
        <a:xfrm>
          <a:off x="14325111" y="163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11046</xdr:rowOff>
    </xdr:from>
    <xdr:to>
      <xdr:col>20</xdr:col>
      <xdr:colOff>9525</xdr:colOff>
      <xdr:row>96</xdr:row>
      <xdr:rowOff>112646</xdr:rowOff>
    </xdr:to>
    <xdr:sp macro="" textlink="">
      <xdr:nvSpPr>
        <xdr:cNvPr id="724" name="円/楕円 723"/>
        <xdr:cNvSpPr/>
      </xdr:nvSpPr>
      <xdr:spPr>
        <a:xfrm>
          <a:off x="13652500" y="164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129173</xdr:rowOff>
    </xdr:from>
    <xdr:ext cx="534377" cy="259045"/>
    <xdr:sp macro="" textlink="">
      <xdr:nvSpPr>
        <xdr:cNvPr id="725" name="テキスト ボックス 724"/>
        <xdr:cNvSpPr txBox="1"/>
      </xdr:nvSpPr>
      <xdr:spPr>
        <a:xfrm>
          <a:off x="13436111" y="162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28511</xdr:rowOff>
    </xdr:from>
    <xdr:to>
      <xdr:col>18</xdr:col>
      <xdr:colOff>492125</xdr:colOff>
      <xdr:row>96</xdr:row>
      <xdr:rowOff>130111</xdr:rowOff>
    </xdr:to>
    <xdr:sp macro="" textlink="">
      <xdr:nvSpPr>
        <xdr:cNvPr id="726" name="円/楕円 725"/>
        <xdr:cNvSpPr/>
      </xdr:nvSpPr>
      <xdr:spPr>
        <a:xfrm>
          <a:off x="12763500" y="164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146638</xdr:rowOff>
    </xdr:from>
    <xdr:ext cx="534377" cy="259045"/>
    <xdr:sp macro="" textlink="">
      <xdr:nvSpPr>
        <xdr:cNvPr id="727" name="テキスト ボックス 726"/>
        <xdr:cNvSpPr txBox="1"/>
      </xdr:nvSpPr>
      <xdr:spPr>
        <a:xfrm>
          <a:off x="12547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土木費については</a:t>
          </a:r>
          <a:r>
            <a:rPr lang="ja-JP" altLang="ja-JP" sz="1100">
              <a:solidFill>
                <a:sysClr val="windowText" lastClr="000000"/>
              </a:solidFill>
              <a:effectLst/>
              <a:latin typeface="+mn-lt"/>
              <a:ea typeface="+mn-ea"/>
              <a:cs typeface="+mn-cs"/>
            </a:rPr>
            <a:t>、住民</a:t>
          </a:r>
          <a:r>
            <a:rPr lang="ja-JP" altLang="ja-JP" sz="1100" b="0" i="0" baseline="0">
              <a:solidFill>
                <a:sysClr val="windowText" lastClr="000000"/>
              </a:solidFill>
              <a:effectLst/>
              <a:latin typeface="+mn-lt"/>
              <a:ea typeface="+mn-ea"/>
              <a:cs typeface="+mn-cs"/>
            </a:rPr>
            <a:t>一人当たり</a:t>
          </a:r>
          <a:r>
            <a:rPr lang="ja-JP" altLang="en-US" sz="1100" b="0" i="0" baseline="0">
              <a:solidFill>
                <a:sysClr val="windowText" lastClr="000000"/>
              </a:solidFill>
              <a:effectLst/>
              <a:latin typeface="+mn-lt"/>
              <a:ea typeface="+mn-ea"/>
              <a:cs typeface="+mn-cs"/>
            </a:rPr>
            <a:t>８６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３５５</a:t>
          </a:r>
          <a:r>
            <a:rPr lang="ja-JP" altLang="ja-JP" sz="1100" b="0" i="0" baseline="0">
              <a:solidFill>
                <a:sysClr val="windowText" lastClr="000000"/>
              </a:solidFill>
              <a:effectLst/>
              <a:latin typeface="+mn-lt"/>
              <a:ea typeface="+mn-ea"/>
              <a:cs typeface="+mn-cs"/>
            </a:rPr>
            <a:t>円となっており、類似団体と比較して高い状況にある。主な要因として、</a:t>
          </a:r>
          <a:r>
            <a:rPr lang="ja-JP" altLang="en-US" sz="1100" b="0" i="0" baseline="0">
              <a:solidFill>
                <a:sysClr val="windowText" lastClr="000000"/>
              </a:solidFill>
              <a:effectLst/>
              <a:latin typeface="+mn-lt"/>
              <a:ea typeface="+mn-ea"/>
              <a:cs typeface="+mn-cs"/>
            </a:rPr>
            <a:t>町道整備関連事業や多目的公園整備事業が前年度から増嵩しており</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これは</a:t>
          </a:r>
          <a:r>
            <a:rPr lang="ja-JP" altLang="ja-JP" sz="1100">
              <a:solidFill>
                <a:sysClr val="windowText" lastClr="000000"/>
              </a:solidFill>
              <a:effectLst/>
              <a:latin typeface="+mn-lt"/>
              <a:ea typeface="+mn-ea"/>
              <a:cs typeface="+mn-cs"/>
            </a:rPr>
            <a:t>本町が住環境の充実を図るため、重点的に取り組んできたことによるものである。また、商工費についても類似団体</a:t>
          </a:r>
          <a:r>
            <a:rPr lang="ja-JP" altLang="en-US" sz="1100">
              <a:solidFill>
                <a:sysClr val="windowText" lastClr="000000"/>
              </a:solidFill>
              <a:effectLst/>
              <a:latin typeface="+mn-lt"/>
              <a:ea typeface="+mn-ea"/>
              <a:cs typeface="+mn-cs"/>
            </a:rPr>
            <a:t>内</a:t>
          </a:r>
          <a:r>
            <a:rPr lang="ja-JP" altLang="ja-JP" sz="1100">
              <a:solidFill>
                <a:sysClr val="windowText" lastClr="000000"/>
              </a:solidFill>
              <a:effectLst/>
              <a:latin typeface="+mn-lt"/>
              <a:ea typeface="+mn-ea"/>
              <a:cs typeface="+mn-cs"/>
            </a:rPr>
            <a:t>平均</a:t>
          </a:r>
          <a:r>
            <a:rPr lang="ja-JP" altLang="en-US" sz="1100">
              <a:solidFill>
                <a:sysClr val="windowText" lastClr="000000"/>
              </a:solidFill>
              <a:effectLst/>
              <a:latin typeface="+mn-lt"/>
              <a:ea typeface="+mn-ea"/>
              <a:cs typeface="+mn-cs"/>
            </a:rPr>
            <a:t>値</a:t>
          </a:r>
          <a:r>
            <a:rPr lang="ja-JP" altLang="ja-JP" sz="1100">
              <a:solidFill>
                <a:sysClr val="windowText" lastClr="000000"/>
              </a:solidFill>
              <a:effectLst/>
              <a:latin typeface="+mn-lt"/>
              <a:ea typeface="+mn-ea"/>
              <a:cs typeface="+mn-cs"/>
            </a:rPr>
            <a:t>を上回っており、要因としては平成２９年度道の駅開園に向け、本体工事を実施したことによるものである。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民生費については、住民</a:t>
          </a:r>
          <a:r>
            <a:rPr lang="ja-JP" altLang="ja-JP" sz="1100" b="0" i="0" baseline="0">
              <a:solidFill>
                <a:sysClr val="windowText" lastClr="000000"/>
              </a:solidFill>
              <a:effectLst/>
              <a:latin typeface="+mn-lt"/>
              <a:ea typeface="+mn-ea"/>
              <a:cs typeface="+mn-cs"/>
            </a:rPr>
            <a:t>一人当たり１４</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６</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円となっており、類似団体と比較して高い状況にある。主な要因としては、</a:t>
          </a:r>
          <a:r>
            <a:rPr lang="ja-JP" altLang="ja-JP" sz="1100">
              <a:solidFill>
                <a:sysClr val="windowText" lastClr="000000"/>
              </a:solidFill>
              <a:effectLst/>
              <a:latin typeface="+mn-lt"/>
              <a:ea typeface="+mn-ea"/>
              <a:cs typeface="+mn-cs"/>
            </a:rPr>
            <a:t>子ども子育て支援事業に係る施設型給付費</a:t>
          </a:r>
          <a:r>
            <a:rPr lang="ja-JP" altLang="en-US" sz="1100">
              <a:solidFill>
                <a:sysClr val="windowText" lastClr="000000"/>
              </a:solidFill>
              <a:effectLst/>
              <a:latin typeface="+mn-lt"/>
              <a:ea typeface="+mn-ea"/>
              <a:cs typeface="+mn-cs"/>
            </a:rPr>
            <a:t>や障害者福祉サービスが</a:t>
          </a:r>
          <a:r>
            <a:rPr lang="ja-JP" altLang="ja-JP" sz="1100">
              <a:solidFill>
                <a:sysClr val="windowText" lastClr="000000"/>
              </a:solidFill>
              <a:effectLst/>
              <a:latin typeface="+mn-lt"/>
              <a:ea typeface="+mn-ea"/>
              <a:cs typeface="+mn-cs"/>
            </a:rPr>
            <a:t>増加したことである。</a:t>
          </a:r>
          <a:endParaRPr lang="ja-JP" altLang="ja-JP" sz="1400">
            <a:solidFill>
              <a:sysClr val="windowText" lastClr="000000"/>
            </a:solidFill>
            <a:effectLst/>
          </a:endParaRPr>
        </a:p>
        <a:p>
          <a:pPr rtl="0" eaLnBrk="1" fontAlgn="auto" latinLnBrk="0" hangingPunct="1"/>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公債費について</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住民</a:t>
          </a:r>
          <a:r>
            <a:rPr lang="ja-JP" altLang="ja-JP" sz="1100" b="0" i="0" baseline="0">
              <a:solidFill>
                <a:sysClr val="windowText" lastClr="000000"/>
              </a:solidFill>
              <a:effectLst/>
              <a:latin typeface="+mn-lt"/>
              <a:ea typeface="+mn-ea"/>
              <a:cs typeface="+mn-cs"/>
            </a:rPr>
            <a:t>一人当たり</a:t>
          </a:r>
          <a:r>
            <a:rPr lang="ja-JP" altLang="en-US" sz="1100" b="0" i="0" baseline="0">
              <a:solidFill>
                <a:sysClr val="windowText" lastClr="000000"/>
              </a:solidFill>
              <a:effectLst/>
              <a:latin typeface="+mn-lt"/>
              <a:ea typeface="+mn-ea"/>
              <a:cs typeface="+mn-cs"/>
            </a:rPr>
            <a:t>４９</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９９２</a:t>
          </a:r>
          <a:r>
            <a:rPr lang="ja-JP" altLang="ja-JP" sz="1100" b="0" i="0" baseline="0">
              <a:solidFill>
                <a:sysClr val="windowText" lastClr="000000"/>
              </a:solidFill>
              <a:effectLst/>
              <a:latin typeface="+mn-lt"/>
              <a:ea typeface="+mn-ea"/>
              <a:cs typeface="+mn-cs"/>
            </a:rPr>
            <a:t>円となっており、</a:t>
          </a:r>
          <a:r>
            <a:rPr lang="ja-JP" altLang="en-US" sz="1100" b="0" i="0" baseline="0">
              <a:solidFill>
                <a:sysClr val="windowText" lastClr="000000"/>
              </a:solidFill>
              <a:effectLst/>
              <a:latin typeface="+mn-lt"/>
              <a:ea typeface="+mn-ea"/>
              <a:cs typeface="+mn-cs"/>
            </a:rPr>
            <a:t>元利償還金の減少により、</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内平均値を下回った。</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、建設事業を精査・重点化するとともに、新発債の発行にあたっては交付税算入措置を活用し、発行総額を抑制することで後年度負担の軽減を図る。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近年、実質収支額は改善傾向にある。主な要因は、固定資産税の超過課税の効果や、国の経済対策に伴う各種交付金により財源を確保できたこと、集中改革プランによる財政健全化への取組み効果などである。な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年度は財政調整基金残高が減少し、実質単年度収支がマイナスとなっ</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町税の減少に加え景気の伸び悩みにより各種交付金が減少したことなどによるものである。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今後も岬町行財政集中改革計画を推進し、自主税源の確保に努め、健全な財政運営に努める。</a:t>
          </a:r>
          <a:endParaRPr lang="ja-JP" altLang="ja-JP" sz="1400">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２４年度までは、その他会計（住宅新築資金等貸付事業特別会計）のみが赤字となっていたが、平成２５年度末で一般会計からの財源補填により赤字を解消し特別会計を閉鎖した。これにより、平成２５年度以降は全ての会計が黒字となった。しかし、今後少子高齢化の進展による介護保険、国民健康保険、後期高齢者医療に係る各特別会計への影響が懸念される。また、下水道事業、漁業集落排水事業の各特別会計については、財源不足額を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227&#20462;&#27491;&#12304;&#36001;&#25919;&#29366;&#27841;&#36039;&#26009;&#38598;&#12305;_273660_&#23724;&#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#N/A</v>
          </cell>
          <cell r="E27">
            <v>0</v>
          </cell>
          <cell r="F27" t="e">
            <v>#VALUE!</v>
          </cell>
          <cell r="G27" t="e">
            <v>#VALUE!</v>
          </cell>
          <cell r="H27" t="e">
            <v>#VALUE!</v>
          </cell>
          <cell r="I27" t="e">
            <v>#VALUE!</v>
          </cell>
          <cell r="J27" t="e">
            <v>#VALUE!</v>
          </cell>
          <cell r="K27" t="e">
            <v>#VALUE!</v>
          </cell>
        </row>
        <row r="28">
          <cell r="A28" t="str">
            <v>その他会計（赤字）</v>
          </cell>
          <cell r="B28">
            <v>0.17</v>
          </cell>
          <cell r="C28" t="e">
            <v>#N/A</v>
          </cell>
          <cell r="D28" t="e">
            <v>#VALUE!</v>
          </cell>
          <cell r="E28" t="e">
            <v>#VALUE!</v>
          </cell>
          <cell r="F28" t="e">
            <v>#VALUE!</v>
          </cell>
          <cell r="G28" t="e">
            <v>#VALUE!</v>
          </cell>
          <cell r="H28" t="e">
            <v>#VALUE!</v>
          </cell>
          <cell r="I28" t="e">
            <v>#VALUE!</v>
          </cell>
          <cell r="J28" t="e">
            <v>#VALUE!</v>
          </cell>
          <cell r="K28" t="e">
            <v>#VALUE!</v>
          </cell>
        </row>
        <row r="29">
          <cell r="A29" t="str">
            <v>漁業集落排水事業特別会計</v>
          </cell>
          <cell r="B29" t="e">
            <v>#N/A</v>
          </cell>
          <cell r="C29">
            <v>0</v>
          </cell>
          <cell r="D29" t="e">
            <v>#N/A</v>
          </cell>
          <cell r="E29">
            <v>0</v>
          </cell>
          <cell r="F29" t="e">
            <v>#N/A</v>
          </cell>
          <cell r="G29">
            <v>0</v>
          </cell>
          <cell r="H29" t="e">
            <v>#N/A</v>
          </cell>
          <cell r="I29">
            <v>0</v>
          </cell>
          <cell r="J29" t="e">
            <v>#N/A</v>
          </cell>
          <cell r="K29">
            <v>0</v>
          </cell>
        </row>
        <row r="30">
          <cell r="A30" t="str">
            <v>下水道事業特別会計</v>
          </cell>
          <cell r="B30" t="e">
            <v>#N/A</v>
          </cell>
          <cell r="C30">
            <v>0</v>
          </cell>
          <cell r="D30" t="e">
            <v>#N/A</v>
          </cell>
          <cell r="E30">
            <v>2.7</v>
          </cell>
          <cell r="F30" t="e">
            <v>#N/A</v>
          </cell>
          <cell r="G30">
            <v>0</v>
          </cell>
          <cell r="H30" t="e">
            <v>#N/A</v>
          </cell>
          <cell r="I30">
            <v>0</v>
          </cell>
          <cell r="J30" t="e">
            <v>#N/A</v>
          </cell>
          <cell r="K30">
            <v>0</v>
          </cell>
        </row>
        <row r="31">
          <cell r="A31" t="str">
            <v>後期高齢者医療特別会計</v>
          </cell>
          <cell r="B31" t="e">
            <v>#N/A</v>
          </cell>
          <cell r="C31">
            <v>0.14000000000000001</v>
          </cell>
          <cell r="D31" t="e">
            <v>#N/A</v>
          </cell>
          <cell r="E31">
            <v>0.12</v>
          </cell>
          <cell r="F31" t="e">
            <v>#N/A</v>
          </cell>
          <cell r="G31">
            <v>0.14000000000000001</v>
          </cell>
          <cell r="H31" t="e">
            <v>#N/A</v>
          </cell>
          <cell r="I31">
            <v>0.1</v>
          </cell>
          <cell r="J31" t="e">
            <v>#N/A</v>
          </cell>
          <cell r="K31">
            <v>0.09</v>
          </cell>
        </row>
        <row r="32">
          <cell r="A32" t="str">
            <v>水道事業会計</v>
          </cell>
          <cell r="B32" t="e">
            <v>#N/A</v>
          </cell>
          <cell r="C32">
            <v>0.51</v>
          </cell>
          <cell r="D32" t="e">
            <v>#N/A</v>
          </cell>
          <cell r="E32">
            <v>0.41</v>
          </cell>
          <cell r="F32" t="e">
            <v>#N/A</v>
          </cell>
          <cell r="G32">
            <v>0.3</v>
          </cell>
          <cell r="H32" t="e">
            <v>#N/A</v>
          </cell>
          <cell r="I32">
            <v>0.4</v>
          </cell>
          <cell r="J32" t="e">
            <v>#N/A</v>
          </cell>
          <cell r="K32">
            <v>0.09</v>
          </cell>
        </row>
        <row r="33">
          <cell r="A33" t="str">
            <v>介護保険特別会計（介護サービス事業勘定）</v>
          </cell>
          <cell r="B33" t="e">
            <v>#N/A</v>
          </cell>
          <cell r="C33">
            <v>0.08</v>
          </cell>
          <cell r="D33" t="e">
            <v>#N/A</v>
          </cell>
          <cell r="E33">
            <v>0.1</v>
          </cell>
          <cell r="F33" t="e">
            <v>#N/A</v>
          </cell>
          <cell r="G33">
            <v>0.09</v>
          </cell>
          <cell r="H33" t="e">
            <v>#N/A</v>
          </cell>
          <cell r="I33">
            <v>0.1</v>
          </cell>
          <cell r="J33" t="e">
            <v>#N/A</v>
          </cell>
          <cell r="K33">
            <v>0.1</v>
          </cell>
        </row>
        <row r="34">
          <cell r="A34" t="str">
            <v>一般会計</v>
          </cell>
          <cell r="B34" t="e">
            <v>#N/A</v>
          </cell>
          <cell r="C34">
            <v>1.05</v>
          </cell>
          <cell r="D34" t="e">
            <v>#N/A</v>
          </cell>
          <cell r="E34">
            <v>0.9</v>
          </cell>
          <cell r="F34" t="e">
            <v>#N/A</v>
          </cell>
          <cell r="G34">
            <v>1.03</v>
          </cell>
          <cell r="H34" t="e">
            <v>#N/A</v>
          </cell>
          <cell r="I34">
            <v>1.1299999999999999</v>
          </cell>
          <cell r="J34" t="e">
            <v>#N/A</v>
          </cell>
          <cell r="K34">
            <v>1.27</v>
          </cell>
        </row>
        <row r="35">
          <cell r="A35" t="str">
            <v>介護保険特別会計（保険事業勘定）</v>
          </cell>
          <cell r="B35" t="e">
            <v>#N/A</v>
          </cell>
          <cell r="C35">
            <v>1.46</v>
          </cell>
          <cell r="D35" t="e">
            <v>#N/A</v>
          </cell>
          <cell r="E35">
            <v>0.64</v>
          </cell>
          <cell r="F35" t="e">
            <v>#N/A</v>
          </cell>
          <cell r="G35">
            <v>1.4</v>
          </cell>
          <cell r="H35" t="e">
            <v>#N/A</v>
          </cell>
          <cell r="I35">
            <v>1.0900000000000001</v>
          </cell>
          <cell r="J35" t="e">
            <v>#N/A</v>
          </cell>
          <cell r="K35">
            <v>1.35</v>
          </cell>
        </row>
        <row r="36">
          <cell r="A36" t="str">
            <v>国民健康保険特別会計</v>
          </cell>
          <cell r="B36" t="e">
            <v>#N/A</v>
          </cell>
          <cell r="C36">
            <v>0.61</v>
          </cell>
          <cell r="D36" t="e">
            <v>#N/A</v>
          </cell>
          <cell r="E36">
            <v>1.32</v>
          </cell>
          <cell r="F36" t="e">
            <v>#N/A</v>
          </cell>
          <cell r="G36">
            <v>1.46</v>
          </cell>
          <cell r="H36" t="e">
            <v>#N/A</v>
          </cell>
          <cell r="I36">
            <v>0</v>
          </cell>
          <cell r="J36" t="e">
            <v>#N/A</v>
          </cell>
          <cell r="K36">
            <v>2.37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62</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64</v>
      </c>
      <c r="C3" s="592"/>
      <c r="D3" s="592"/>
      <c r="E3" s="593"/>
      <c r="F3" s="593"/>
      <c r="G3" s="593"/>
      <c r="H3" s="593"/>
      <c r="I3" s="593"/>
      <c r="J3" s="593"/>
      <c r="K3" s="593"/>
      <c r="L3" s="593" t="s">
        <v>65</v>
      </c>
      <c r="M3" s="593"/>
      <c r="N3" s="593"/>
      <c r="O3" s="593"/>
      <c r="P3" s="593"/>
      <c r="Q3" s="593"/>
      <c r="R3" s="596"/>
      <c r="S3" s="596"/>
      <c r="T3" s="596"/>
      <c r="U3" s="596"/>
      <c r="V3" s="597"/>
      <c r="W3" s="494" t="s">
        <v>66</v>
      </c>
      <c r="X3" s="495"/>
      <c r="Y3" s="495"/>
      <c r="Z3" s="495"/>
      <c r="AA3" s="495"/>
      <c r="AB3" s="592"/>
      <c r="AC3" s="596" t="s">
        <v>67</v>
      </c>
      <c r="AD3" s="495"/>
      <c r="AE3" s="495"/>
      <c r="AF3" s="495"/>
      <c r="AG3" s="495"/>
      <c r="AH3" s="495"/>
      <c r="AI3" s="495"/>
      <c r="AJ3" s="495"/>
      <c r="AK3" s="495"/>
      <c r="AL3" s="558"/>
      <c r="AM3" s="494" t="s">
        <v>68</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69</v>
      </c>
      <c r="BO3" s="495"/>
      <c r="BP3" s="495"/>
      <c r="BQ3" s="495"/>
      <c r="BR3" s="495"/>
      <c r="BS3" s="495"/>
      <c r="BT3" s="495"/>
      <c r="BU3" s="558"/>
      <c r="BV3" s="494" t="s">
        <v>70</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71</v>
      </c>
      <c r="CU3" s="495"/>
      <c r="CV3" s="495"/>
      <c r="CW3" s="495"/>
      <c r="CX3" s="495"/>
      <c r="CY3" s="495"/>
      <c r="CZ3" s="495"/>
      <c r="DA3" s="558"/>
      <c r="DB3" s="494" t="s">
        <v>72</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73</v>
      </c>
      <c r="AZ4" s="408"/>
      <c r="BA4" s="408"/>
      <c r="BB4" s="408"/>
      <c r="BC4" s="408"/>
      <c r="BD4" s="408"/>
      <c r="BE4" s="408"/>
      <c r="BF4" s="408"/>
      <c r="BG4" s="408"/>
      <c r="BH4" s="408"/>
      <c r="BI4" s="408"/>
      <c r="BJ4" s="408"/>
      <c r="BK4" s="408"/>
      <c r="BL4" s="408"/>
      <c r="BM4" s="409"/>
      <c r="BN4" s="410">
        <v>7982836</v>
      </c>
      <c r="BO4" s="411"/>
      <c r="BP4" s="411"/>
      <c r="BQ4" s="411"/>
      <c r="BR4" s="411"/>
      <c r="BS4" s="411"/>
      <c r="BT4" s="411"/>
      <c r="BU4" s="412"/>
      <c r="BV4" s="410">
        <v>7603824</v>
      </c>
      <c r="BW4" s="411"/>
      <c r="BX4" s="411"/>
      <c r="BY4" s="411"/>
      <c r="BZ4" s="411"/>
      <c r="CA4" s="411"/>
      <c r="CB4" s="411"/>
      <c r="CC4" s="412"/>
      <c r="CD4" s="584" t="s">
        <v>74</v>
      </c>
      <c r="CE4" s="585"/>
      <c r="CF4" s="585"/>
      <c r="CG4" s="585"/>
      <c r="CH4" s="585"/>
      <c r="CI4" s="585"/>
      <c r="CJ4" s="585"/>
      <c r="CK4" s="585"/>
      <c r="CL4" s="585"/>
      <c r="CM4" s="585"/>
      <c r="CN4" s="585"/>
      <c r="CO4" s="585"/>
      <c r="CP4" s="585"/>
      <c r="CQ4" s="585"/>
      <c r="CR4" s="585"/>
      <c r="CS4" s="586"/>
      <c r="CT4" s="587">
        <v>1.3</v>
      </c>
      <c r="CU4" s="588"/>
      <c r="CV4" s="588"/>
      <c r="CW4" s="588"/>
      <c r="CX4" s="588"/>
      <c r="CY4" s="588"/>
      <c r="CZ4" s="588"/>
      <c r="DA4" s="589"/>
      <c r="DB4" s="587">
        <v>1.1000000000000001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75</v>
      </c>
      <c r="AN5" s="389"/>
      <c r="AO5" s="389"/>
      <c r="AP5" s="389"/>
      <c r="AQ5" s="389"/>
      <c r="AR5" s="389"/>
      <c r="AS5" s="389"/>
      <c r="AT5" s="390"/>
      <c r="AU5" s="472" t="s">
        <v>76</v>
      </c>
      <c r="AV5" s="473"/>
      <c r="AW5" s="473"/>
      <c r="AX5" s="473"/>
      <c r="AY5" s="395" t="s">
        <v>77</v>
      </c>
      <c r="AZ5" s="396"/>
      <c r="BA5" s="396"/>
      <c r="BB5" s="396"/>
      <c r="BC5" s="396"/>
      <c r="BD5" s="396"/>
      <c r="BE5" s="396"/>
      <c r="BF5" s="396"/>
      <c r="BG5" s="396"/>
      <c r="BH5" s="396"/>
      <c r="BI5" s="396"/>
      <c r="BJ5" s="396"/>
      <c r="BK5" s="396"/>
      <c r="BL5" s="396"/>
      <c r="BM5" s="397"/>
      <c r="BN5" s="415">
        <v>7915838</v>
      </c>
      <c r="BO5" s="416"/>
      <c r="BP5" s="416"/>
      <c r="BQ5" s="416"/>
      <c r="BR5" s="416"/>
      <c r="BS5" s="416"/>
      <c r="BT5" s="416"/>
      <c r="BU5" s="417"/>
      <c r="BV5" s="415">
        <v>7536864</v>
      </c>
      <c r="BW5" s="416"/>
      <c r="BX5" s="416"/>
      <c r="BY5" s="416"/>
      <c r="BZ5" s="416"/>
      <c r="CA5" s="416"/>
      <c r="CB5" s="416"/>
      <c r="CC5" s="417"/>
      <c r="CD5" s="424" t="s">
        <v>78</v>
      </c>
      <c r="CE5" s="425"/>
      <c r="CF5" s="425"/>
      <c r="CG5" s="425"/>
      <c r="CH5" s="425"/>
      <c r="CI5" s="425"/>
      <c r="CJ5" s="425"/>
      <c r="CK5" s="425"/>
      <c r="CL5" s="425"/>
      <c r="CM5" s="425"/>
      <c r="CN5" s="425"/>
      <c r="CO5" s="425"/>
      <c r="CP5" s="425"/>
      <c r="CQ5" s="425"/>
      <c r="CR5" s="425"/>
      <c r="CS5" s="426"/>
      <c r="CT5" s="385">
        <v>96.9</v>
      </c>
      <c r="CU5" s="386"/>
      <c r="CV5" s="386"/>
      <c r="CW5" s="386"/>
      <c r="CX5" s="386"/>
      <c r="CY5" s="386"/>
      <c r="CZ5" s="386"/>
      <c r="DA5" s="387"/>
      <c r="DB5" s="385">
        <v>95.3</v>
      </c>
      <c r="DC5" s="386"/>
      <c r="DD5" s="386"/>
      <c r="DE5" s="386"/>
      <c r="DF5" s="386"/>
      <c r="DG5" s="386"/>
      <c r="DH5" s="386"/>
      <c r="DI5" s="387"/>
      <c r="DJ5" s="139"/>
      <c r="DK5" s="139"/>
      <c r="DL5" s="139"/>
      <c r="DM5" s="139"/>
      <c r="DN5" s="139"/>
      <c r="DO5" s="139"/>
    </row>
    <row r="6" spans="1:119" ht="18.75" customHeight="1" x14ac:dyDescent="0.15">
      <c r="A6" s="140"/>
      <c r="B6" s="564" t="s">
        <v>79</v>
      </c>
      <c r="C6" s="429"/>
      <c r="D6" s="429"/>
      <c r="E6" s="565"/>
      <c r="F6" s="565"/>
      <c r="G6" s="565"/>
      <c r="H6" s="565"/>
      <c r="I6" s="565"/>
      <c r="J6" s="565"/>
      <c r="K6" s="565"/>
      <c r="L6" s="565" t="s">
        <v>80</v>
      </c>
      <c r="M6" s="565"/>
      <c r="N6" s="565"/>
      <c r="O6" s="565"/>
      <c r="P6" s="565"/>
      <c r="Q6" s="565"/>
      <c r="R6" s="453"/>
      <c r="S6" s="453"/>
      <c r="T6" s="453"/>
      <c r="U6" s="453"/>
      <c r="V6" s="571"/>
      <c r="W6" s="504" t="s">
        <v>81</v>
      </c>
      <c r="X6" s="428"/>
      <c r="Y6" s="428"/>
      <c r="Z6" s="428"/>
      <c r="AA6" s="428"/>
      <c r="AB6" s="429"/>
      <c r="AC6" s="576" t="s">
        <v>82</v>
      </c>
      <c r="AD6" s="577"/>
      <c r="AE6" s="577"/>
      <c r="AF6" s="577"/>
      <c r="AG6" s="577"/>
      <c r="AH6" s="577"/>
      <c r="AI6" s="577"/>
      <c r="AJ6" s="577"/>
      <c r="AK6" s="577"/>
      <c r="AL6" s="578"/>
      <c r="AM6" s="484" t="s">
        <v>83</v>
      </c>
      <c r="AN6" s="389"/>
      <c r="AO6" s="389"/>
      <c r="AP6" s="389"/>
      <c r="AQ6" s="389"/>
      <c r="AR6" s="389"/>
      <c r="AS6" s="389"/>
      <c r="AT6" s="390"/>
      <c r="AU6" s="472" t="s">
        <v>76</v>
      </c>
      <c r="AV6" s="473"/>
      <c r="AW6" s="473"/>
      <c r="AX6" s="473"/>
      <c r="AY6" s="395" t="s">
        <v>84</v>
      </c>
      <c r="AZ6" s="396"/>
      <c r="BA6" s="396"/>
      <c r="BB6" s="396"/>
      <c r="BC6" s="396"/>
      <c r="BD6" s="396"/>
      <c r="BE6" s="396"/>
      <c r="BF6" s="396"/>
      <c r="BG6" s="396"/>
      <c r="BH6" s="396"/>
      <c r="BI6" s="396"/>
      <c r="BJ6" s="396"/>
      <c r="BK6" s="396"/>
      <c r="BL6" s="396"/>
      <c r="BM6" s="397"/>
      <c r="BN6" s="415">
        <v>66998</v>
      </c>
      <c r="BO6" s="416"/>
      <c r="BP6" s="416"/>
      <c r="BQ6" s="416"/>
      <c r="BR6" s="416"/>
      <c r="BS6" s="416"/>
      <c r="BT6" s="416"/>
      <c r="BU6" s="417"/>
      <c r="BV6" s="415">
        <v>66960</v>
      </c>
      <c r="BW6" s="416"/>
      <c r="BX6" s="416"/>
      <c r="BY6" s="416"/>
      <c r="BZ6" s="416"/>
      <c r="CA6" s="416"/>
      <c r="CB6" s="416"/>
      <c r="CC6" s="417"/>
      <c r="CD6" s="424" t="s">
        <v>85</v>
      </c>
      <c r="CE6" s="425"/>
      <c r="CF6" s="425"/>
      <c r="CG6" s="425"/>
      <c r="CH6" s="425"/>
      <c r="CI6" s="425"/>
      <c r="CJ6" s="425"/>
      <c r="CK6" s="425"/>
      <c r="CL6" s="425"/>
      <c r="CM6" s="425"/>
      <c r="CN6" s="425"/>
      <c r="CO6" s="425"/>
      <c r="CP6" s="425"/>
      <c r="CQ6" s="425"/>
      <c r="CR6" s="425"/>
      <c r="CS6" s="426"/>
      <c r="CT6" s="561">
        <v>103.1</v>
      </c>
      <c r="CU6" s="562"/>
      <c r="CV6" s="562"/>
      <c r="CW6" s="562"/>
      <c r="CX6" s="562"/>
      <c r="CY6" s="562"/>
      <c r="CZ6" s="562"/>
      <c r="DA6" s="563"/>
      <c r="DB6" s="561">
        <v>102.6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86</v>
      </c>
      <c r="AN7" s="389"/>
      <c r="AO7" s="389"/>
      <c r="AP7" s="389"/>
      <c r="AQ7" s="389"/>
      <c r="AR7" s="389"/>
      <c r="AS7" s="389"/>
      <c r="AT7" s="390"/>
      <c r="AU7" s="472" t="s">
        <v>87</v>
      </c>
      <c r="AV7" s="473"/>
      <c r="AW7" s="473"/>
      <c r="AX7" s="473"/>
      <c r="AY7" s="395" t="s">
        <v>88</v>
      </c>
      <c r="AZ7" s="396"/>
      <c r="BA7" s="396"/>
      <c r="BB7" s="396"/>
      <c r="BC7" s="396"/>
      <c r="BD7" s="396"/>
      <c r="BE7" s="396"/>
      <c r="BF7" s="396"/>
      <c r="BG7" s="396"/>
      <c r="BH7" s="396"/>
      <c r="BI7" s="396"/>
      <c r="BJ7" s="396"/>
      <c r="BK7" s="396"/>
      <c r="BL7" s="396"/>
      <c r="BM7" s="397"/>
      <c r="BN7" s="415">
        <v>12334</v>
      </c>
      <c r="BO7" s="416"/>
      <c r="BP7" s="416"/>
      <c r="BQ7" s="416"/>
      <c r="BR7" s="416"/>
      <c r="BS7" s="416"/>
      <c r="BT7" s="416"/>
      <c r="BU7" s="417"/>
      <c r="BV7" s="415">
        <v>17534</v>
      </c>
      <c r="BW7" s="416"/>
      <c r="BX7" s="416"/>
      <c r="BY7" s="416"/>
      <c r="BZ7" s="416"/>
      <c r="CA7" s="416"/>
      <c r="CB7" s="416"/>
      <c r="CC7" s="417"/>
      <c r="CD7" s="424" t="s">
        <v>89</v>
      </c>
      <c r="CE7" s="425"/>
      <c r="CF7" s="425"/>
      <c r="CG7" s="425"/>
      <c r="CH7" s="425"/>
      <c r="CI7" s="425"/>
      <c r="CJ7" s="425"/>
      <c r="CK7" s="425"/>
      <c r="CL7" s="425"/>
      <c r="CM7" s="425"/>
      <c r="CN7" s="425"/>
      <c r="CO7" s="425"/>
      <c r="CP7" s="425"/>
      <c r="CQ7" s="425"/>
      <c r="CR7" s="425"/>
      <c r="CS7" s="426"/>
      <c r="CT7" s="415">
        <v>4296010</v>
      </c>
      <c r="CU7" s="416"/>
      <c r="CV7" s="416"/>
      <c r="CW7" s="416"/>
      <c r="CX7" s="416"/>
      <c r="CY7" s="416"/>
      <c r="CZ7" s="416"/>
      <c r="DA7" s="417"/>
      <c r="DB7" s="415">
        <v>4338991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90</v>
      </c>
      <c r="AN8" s="389"/>
      <c r="AO8" s="389"/>
      <c r="AP8" s="389"/>
      <c r="AQ8" s="389"/>
      <c r="AR8" s="389"/>
      <c r="AS8" s="389"/>
      <c r="AT8" s="390"/>
      <c r="AU8" s="472" t="s">
        <v>91</v>
      </c>
      <c r="AV8" s="473"/>
      <c r="AW8" s="473"/>
      <c r="AX8" s="473"/>
      <c r="AY8" s="395" t="s">
        <v>92</v>
      </c>
      <c r="AZ8" s="396"/>
      <c r="BA8" s="396"/>
      <c r="BB8" s="396"/>
      <c r="BC8" s="396"/>
      <c r="BD8" s="396"/>
      <c r="BE8" s="396"/>
      <c r="BF8" s="396"/>
      <c r="BG8" s="396"/>
      <c r="BH8" s="396"/>
      <c r="BI8" s="396"/>
      <c r="BJ8" s="396"/>
      <c r="BK8" s="396"/>
      <c r="BL8" s="396"/>
      <c r="BM8" s="397"/>
      <c r="BN8" s="415">
        <v>54664</v>
      </c>
      <c r="BO8" s="416"/>
      <c r="BP8" s="416"/>
      <c r="BQ8" s="416"/>
      <c r="BR8" s="416"/>
      <c r="BS8" s="416"/>
      <c r="BT8" s="416"/>
      <c r="BU8" s="417"/>
      <c r="BV8" s="415">
        <v>49426</v>
      </c>
      <c r="BW8" s="416"/>
      <c r="BX8" s="416"/>
      <c r="BY8" s="416"/>
      <c r="BZ8" s="416"/>
      <c r="CA8" s="416"/>
      <c r="CB8" s="416"/>
      <c r="CC8" s="417"/>
      <c r="CD8" s="424" t="s">
        <v>93</v>
      </c>
      <c r="CE8" s="425"/>
      <c r="CF8" s="425"/>
      <c r="CG8" s="425"/>
      <c r="CH8" s="425"/>
      <c r="CI8" s="425"/>
      <c r="CJ8" s="425"/>
      <c r="CK8" s="425"/>
      <c r="CL8" s="425"/>
      <c r="CM8" s="425"/>
      <c r="CN8" s="425"/>
      <c r="CO8" s="425"/>
      <c r="CP8" s="425"/>
      <c r="CQ8" s="425"/>
      <c r="CR8" s="425"/>
      <c r="CS8" s="426"/>
      <c r="CT8" s="524">
        <v>0.53</v>
      </c>
      <c r="CU8" s="525"/>
      <c r="CV8" s="525"/>
      <c r="CW8" s="525"/>
      <c r="CX8" s="525"/>
      <c r="CY8" s="525"/>
      <c r="CZ8" s="525"/>
      <c r="DA8" s="526"/>
      <c r="DB8" s="524">
        <v>0.53</v>
      </c>
      <c r="DC8" s="525"/>
      <c r="DD8" s="525"/>
      <c r="DE8" s="525"/>
      <c r="DF8" s="525"/>
      <c r="DG8" s="525"/>
      <c r="DH8" s="525"/>
      <c r="DI8" s="526"/>
      <c r="DJ8" s="139"/>
      <c r="DK8" s="139"/>
      <c r="DL8" s="139"/>
      <c r="DM8" s="139"/>
      <c r="DN8" s="139"/>
      <c r="DO8" s="139"/>
    </row>
    <row r="9" spans="1:119" ht="18.75" customHeight="1" thickBot="1" x14ac:dyDescent="0.2">
      <c r="A9" s="140"/>
      <c r="B9" s="550" t="s">
        <v>94</v>
      </c>
      <c r="C9" s="551"/>
      <c r="D9" s="551"/>
      <c r="E9" s="551"/>
      <c r="F9" s="551"/>
      <c r="G9" s="551"/>
      <c r="H9" s="551"/>
      <c r="I9" s="551"/>
      <c r="J9" s="551"/>
      <c r="K9" s="478"/>
      <c r="L9" s="552" t="s">
        <v>95</v>
      </c>
      <c r="M9" s="553"/>
      <c r="N9" s="553"/>
      <c r="O9" s="553"/>
      <c r="P9" s="553"/>
      <c r="Q9" s="554"/>
      <c r="R9" s="555">
        <v>15938</v>
      </c>
      <c r="S9" s="556"/>
      <c r="T9" s="556"/>
      <c r="U9" s="556"/>
      <c r="V9" s="557"/>
      <c r="W9" s="494" t="s">
        <v>96</v>
      </c>
      <c r="X9" s="495"/>
      <c r="Y9" s="495"/>
      <c r="Z9" s="495"/>
      <c r="AA9" s="495"/>
      <c r="AB9" s="495"/>
      <c r="AC9" s="495"/>
      <c r="AD9" s="495"/>
      <c r="AE9" s="495"/>
      <c r="AF9" s="495"/>
      <c r="AG9" s="495"/>
      <c r="AH9" s="495"/>
      <c r="AI9" s="495"/>
      <c r="AJ9" s="495"/>
      <c r="AK9" s="495"/>
      <c r="AL9" s="558"/>
      <c r="AM9" s="484" t="s">
        <v>97</v>
      </c>
      <c r="AN9" s="389"/>
      <c r="AO9" s="389"/>
      <c r="AP9" s="389"/>
      <c r="AQ9" s="389"/>
      <c r="AR9" s="389"/>
      <c r="AS9" s="389"/>
      <c r="AT9" s="390"/>
      <c r="AU9" s="472" t="s">
        <v>76</v>
      </c>
      <c r="AV9" s="473"/>
      <c r="AW9" s="473"/>
      <c r="AX9" s="473"/>
      <c r="AY9" s="395" t="s">
        <v>98</v>
      </c>
      <c r="AZ9" s="396"/>
      <c r="BA9" s="396"/>
      <c r="BB9" s="396"/>
      <c r="BC9" s="396"/>
      <c r="BD9" s="396"/>
      <c r="BE9" s="396"/>
      <c r="BF9" s="396"/>
      <c r="BG9" s="396"/>
      <c r="BH9" s="396"/>
      <c r="BI9" s="396"/>
      <c r="BJ9" s="396"/>
      <c r="BK9" s="396"/>
      <c r="BL9" s="396"/>
      <c r="BM9" s="397"/>
      <c r="BN9" s="415">
        <v>5238</v>
      </c>
      <c r="BO9" s="416"/>
      <c r="BP9" s="416"/>
      <c r="BQ9" s="416"/>
      <c r="BR9" s="416"/>
      <c r="BS9" s="416"/>
      <c r="BT9" s="416"/>
      <c r="BU9" s="417"/>
      <c r="BV9" s="415">
        <v>5529</v>
      </c>
      <c r="BW9" s="416"/>
      <c r="BX9" s="416"/>
      <c r="BY9" s="416"/>
      <c r="BZ9" s="416"/>
      <c r="CA9" s="416"/>
      <c r="CB9" s="416"/>
      <c r="CC9" s="417"/>
      <c r="CD9" s="424" t="s">
        <v>99</v>
      </c>
      <c r="CE9" s="425"/>
      <c r="CF9" s="425"/>
      <c r="CG9" s="425"/>
      <c r="CH9" s="425"/>
      <c r="CI9" s="425"/>
      <c r="CJ9" s="425"/>
      <c r="CK9" s="425"/>
      <c r="CL9" s="425"/>
      <c r="CM9" s="425"/>
      <c r="CN9" s="425"/>
      <c r="CO9" s="425"/>
      <c r="CP9" s="425"/>
      <c r="CQ9" s="425"/>
      <c r="CR9" s="425"/>
      <c r="CS9" s="426"/>
      <c r="CT9" s="385">
        <v>16.7</v>
      </c>
      <c r="CU9" s="386"/>
      <c r="CV9" s="386"/>
      <c r="CW9" s="386"/>
      <c r="CX9" s="386"/>
      <c r="CY9" s="386"/>
      <c r="CZ9" s="386"/>
      <c r="DA9" s="387"/>
      <c r="DB9" s="385">
        <v>18.5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100</v>
      </c>
      <c r="M10" s="389"/>
      <c r="N10" s="389"/>
      <c r="O10" s="389"/>
      <c r="P10" s="389"/>
      <c r="Q10" s="390"/>
      <c r="R10" s="391">
        <v>17504</v>
      </c>
      <c r="S10" s="392"/>
      <c r="T10" s="392"/>
      <c r="U10" s="392"/>
      <c r="V10" s="394"/>
      <c r="W10" s="559"/>
      <c r="X10" s="377"/>
      <c r="Y10" s="377"/>
      <c r="Z10" s="377"/>
      <c r="AA10" s="377"/>
      <c r="AB10" s="377"/>
      <c r="AC10" s="377"/>
      <c r="AD10" s="377"/>
      <c r="AE10" s="377"/>
      <c r="AF10" s="377"/>
      <c r="AG10" s="377"/>
      <c r="AH10" s="377"/>
      <c r="AI10" s="377"/>
      <c r="AJ10" s="377"/>
      <c r="AK10" s="377"/>
      <c r="AL10" s="560"/>
      <c r="AM10" s="484" t="s">
        <v>101</v>
      </c>
      <c r="AN10" s="389"/>
      <c r="AO10" s="389"/>
      <c r="AP10" s="389"/>
      <c r="AQ10" s="389"/>
      <c r="AR10" s="389"/>
      <c r="AS10" s="389"/>
      <c r="AT10" s="390"/>
      <c r="AU10" s="472" t="s">
        <v>102</v>
      </c>
      <c r="AV10" s="473"/>
      <c r="AW10" s="473"/>
      <c r="AX10" s="473"/>
      <c r="AY10" s="395" t="s">
        <v>103</v>
      </c>
      <c r="AZ10" s="396"/>
      <c r="BA10" s="396"/>
      <c r="BB10" s="396"/>
      <c r="BC10" s="396"/>
      <c r="BD10" s="396"/>
      <c r="BE10" s="396"/>
      <c r="BF10" s="396"/>
      <c r="BG10" s="396"/>
      <c r="BH10" s="396"/>
      <c r="BI10" s="396"/>
      <c r="BJ10" s="396"/>
      <c r="BK10" s="396"/>
      <c r="BL10" s="396"/>
      <c r="BM10" s="397"/>
      <c r="BN10" s="415">
        <v>290</v>
      </c>
      <c r="BO10" s="416"/>
      <c r="BP10" s="416"/>
      <c r="BQ10" s="416"/>
      <c r="BR10" s="416"/>
      <c r="BS10" s="416"/>
      <c r="BT10" s="416"/>
      <c r="BU10" s="417"/>
      <c r="BV10" s="415">
        <v>70251</v>
      </c>
      <c r="BW10" s="416"/>
      <c r="BX10" s="416"/>
      <c r="BY10" s="416"/>
      <c r="BZ10" s="416"/>
      <c r="CA10" s="416"/>
      <c r="CB10" s="416"/>
      <c r="CC10" s="417"/>
      <c r="CD10" s="144" t="s">
        <v>104</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105</v>
      </c>
      <c r="M11" s="462"/>
      <c r="N11" s="462"/>
      <c r="O11" s="462"/>
      <c r="P11" s="462"/>
      <c r="Q11" s="463"/>
      <c r="R11" s="547" t="s">
        <v>106</v>
      </c>
      <c r="S11" s="548"/>
      <c r="T11" s="548"/>
      <c r="U11" s="548"/>
      <c r="V11" s="549"/>
      <c r="W11" s="559"/>
      <c r="X11" s="377"/>
      <c r="Y11" s="377"/>
      <c r="Z11" s="377"/>
      <c r="AA11" s="377"/>
      <c r="AB11" s="377"/>
      <c r="AC11" s="377"/>
      <c r="AD11" s="377"/>
      <c r="AE11" s="377"/>
      <c r="AF11" s="377"/>
      <c r="AG11" s="377"/>
      <c r="AH11" s="377"/>
      <c r="AI11" s="377"/>
      <c r="AJ11" s="377"/>
      <c r="AK11" s="377"/>
      <c r="AL11" s="560"/>
      <c r="AM11" s="484" t="s">
        <v>107</v>
      </c>
      <c r="AN11" s="389"/>
      <c r="AO11" s="389"/>
      <c r="AP11" s="389"/>
      <c r="AQ11" s="389"/>
      <c r="AR11" s="389"/>
      <c r="AS11" s="389"/>
      <c r="AT11" s="390"/>
      <c r="AU11" s="472" t="s">
        <v>76</v>
      </c>
      <c r="AV11" s="473"/>
      <c r="AW11" s="473"/>
      <c r="AX11" s="473"/>
      <c r="AY11" s="395" t="s">
        <v>108</v>
      </c>
      <c r="AZ11" s="396"/>
      <c r="BA11" s="396"/>
      <c r="BB11" s="396"/>
      <c r="BC11" s="396"/>
      <c r="BD11" s="396"/>
      <c r="BE11" s="396"/>
      <c r="BF11" s="396"/>
      <c r="BG11" s="396"/>
      <c r="BH11" s="396"/>
      <c r="BI11" s="396"/>
      <c r="BJ11" s="396"/>
      <c r="BK11" s="396"/>
      <c r="BL11" s="396"/>
      <c r="BM11" s="397"/>
      <c r="BN11" s="415" t="s">
        <v>109</v>
      </c>
      <c r="BO11" s="416"/>
      <c r="BP11" s="416"/>
      <c r="BQ11" s="416"/>
      <c r="BR11" s="416"/>
      <c r="BS11" s="416"/>
      <c r="BT11" s="416"/>
      <c r="BU11" s="417"/>
      <c r="BV11" s="415" t="s">
        <v>109</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109</v>
      </c>
      <c r="CU11" s="525"/>
      <c r="CV11" s="525"/>
      <c r="CW11" s="525"/>
      <c r="CX11" s="525"/>
      <c r="CY11" s="525"/>
      <c r="CZ11" s="525"/>
      <c r="DA11" s="526"/>
      <c r="DB11" s="524" t="s">
        <v>109</v>
      </c>
      <c r="DC11" s="525"/>
      <c r="DD11" s="525"/>
      <c r="DE11" s="525"/>
      <c r="DF11" s="525"/>
      <c r="DG11" s="525"/>
      <c r="DH11" s="525"/>
      <c r="DI11" s="526"/>
      <c r="DJ11" s="139"/>
      <c r="DK11" s="139"/>
      <c r="DL11" s="139"/>
      <c r="DM11" s="139"/>
      <c r="DN11" s="139"/>
      <c r="DO11" s="139"/>
    </row>
    <row r="12" spans="1:119" ht="18.75" customHeight="1" x14ac:dyDescent="0.15">
      <c r="A12" s="140"/>
      <c r="B12" s="527" t="s">
        <v>111</v>
      </c>
      <c r="C12" s="528"/>
      <c r="D12" s="528"/>
      <c r="E12" s="528"/>
      <c r="F12" s="528"/>
      <c r="G12" s="528"/>
      <c r="H12" s="528"/>
      <c r="I12" s="528"/>
      <c r="J12" s="528"/>
      <c r="K12" s="529"/>
      <c r="L12" s="536" t="s">
        <v>112</v>
      </c>
      <c r="M12" s="537"/>
      <c r="N12" s="537"/>
      <c r="O12" s="537"/>
      <c r="P12" s="537"/>
      <c r="Q12" s="538"/>
      <c r="R12" s="539">
        <v>16259</v>
      </c>
      <c r="S12" s="540"/>
      <c r="T12" s="540"/>
      <c r="U12" s="540"/>
      <c r="V12" s="541"/>
      <c r="W12" s="542" t="s">
        <v>1</v>
      </c>
      <c r="X12" s="473"/>
      <c r="Y12" s="473"/>
      <c r="Z12" s="473"/>
      <c r="AA12" s="473"/>
      <c r="AB12" s="543"/>
      <c r="AC12" s="472" t="s">
        <v>113</v>
      </c>
      <c r="AD12" s="473"/>
      <c r="AE12" s="473"/>
      <c r="AF12" s="473"/>
      <c r="AG12" s="543"/>
      <c r="AH12" s="472" t="s">
        <v>114</v>
      </c>
      <c r="AI12" s="473"/>
      <c r="AJ12" s="473"/>
      <c r="AK12" s="473"/>
      <c r="AL12" s="544"/>
      <c r="AM12" s="484" t="s">
        <v>115</v>
      </c>
      <c r="AN12" s="389"/>
      <c r="AO12" s="389"/>
      <c r="AP12" s="389"/>
      <c r="AQ12" s="389"/>
      <c r="AR12" s="389"/>
      <c r="AS12" s="389"/>
      <c r="AT12" s="390"/>
      <c r="AU12" s="472" t="s">
        <v>116</v>
      </c>
      <c r="AV12" s="473"/>
      <c r="AW12" s="473"/>
      <c r="AX12" s="473"/>
      <c r="AY12" s="395" t="s">
        <v>117</v>
      </c>
      <c r="AZ12" s="396"/>
      <c r="BA12" s="396"/>
      <c r="BB12" s="396"/>
      <c r="BC12" s="396"/>
      <c r="BD12" s="396"/>
      <c r="BE12" s="396"/>
      <c r="BF12" s="396"/>
      <c r="BG12" s="396"/>
      <c r="BH12" s="396"/>
      <c r="BI12" s="396"/>
      <c r="BJ12" s="396"/>
      <c r="BK12" s="396"/>
      <c r="BL12" s="396"/>
      <c r="BM12" s="397"/>
      <c r="BN12" s="415">
        <v>30000</v>
      </c>
      <c r="BO12" s="416"/>
      <c r="BP12" s="416"/>
      <c r="BQ12" s="416"/>
      <c r="BR12" s="416"/>
      <c r="BS12" s="416"/>
      <c r="BT12" s="416"/>
      <c r="BU12" s="417"/>
      <c r="BV12" s="415" t="s">
        <v>118</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118</v>
      </c>
      <c r="CU12" s="525"/>
      <c r="CV12" s="525"/>
      <c r="CW12" s="525"/>
      <c r="CX12" s="525"/>
      <c r="CY12" s="525"/>
      <c r="CZ12" s="525"/>
      <c r="DA12" s="526"/>
      <c r="DB12" s="524" t="s">
        <v>118</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120</v>
      </c>
      <c r="N13" s="514"/>
      <c r="O13" s="514"/>
      <c r="P13" s="514"/>
      <c r="Q13" s="515"/>
      <c r="R13" s="516">
        <v>16155</v>
      </c>
      <c r="S13" s="517"/>
      <c r="T13" s="517"/>
      <c r="U13" s="517"/>
      <c r="V13" s="518"/>
      <c r="W13" s="504" t="s">
        <v>121</v>
      </c>
      <c r="X13" s="428"/>
      <c r="Y13" s="428"/>
      <c r="Z13" s="428"/>
      <c r="AA13" s="428"/>
      <c r="AB13" s="429"/>
      <c r="AC13" s="391">
        <v>168</v>
      </c>
      <c r="AD13" s="392"/>
      <c r="AE13" s="392"/>
      <c r="AF13" s="392"/>
      <c r="AG13" s="393"/>
      <c r="AH13" s="391">
        <v>182</v>
      </c>
      <c r="AI13" s="392"/>
      <c r="AJ13" s="392"/>
      <c r="AK13" s="392"/>
      <c r="AL13" s="394"/>
      <c r="AM13" s="484" t="s">
        <v>122</v>
      </c>
      <c r="AN13" s="389"/>
      <c r="AO13" s="389"/>
      <c r="AP13" s="389"/>
      <c r="AQ13" s="389"/>
      <c r="AR13" s="389"/>
      <c r="AS13" s="389"/>
      <c r="AT13" s="390"/>
      <c r="AU13" s="472" t="s">
        <v>123</v>
      </c>
      <c r="AV13" s="473"/>
      <c r="AW13" s="473"/>
      <c r="AX13" s="473"/>
      <c r="AY13" s="395" t="s">
        <v>124</v>
      </c>
      <c r="AZ13" s="396"/>
      <c r="BA13" s="396"/>
      <c r="BB13" s="396"/>
      <c r="BC13" s="396"/>
      <c r="BD13" s="396"/>
      <c r="BE13" s="396"/>
      <c r="BF13" s="396"/>
      <c r="BG13" s="396"/>
      <c r="BH13" s="396"/>
      <c r="BI13" s="396"/>
      <c r="BJ13" s="396"/>
      <c r="BK13" s="396"/>
      <c r="BL13" s="396"/>
      <c r="BM13" s="397"/>
      <c r="BN13" s="415">
        <v>-24472</v>
      </c>
      <c r="BO13" s="416"/>
      <c r="BP13" s="416"/>
      <c r="BQ13" s="416"/>
      <c r="BR13" s="416"/>
      <c r="BS13" s="416"/>
      <c r="BT13" s="416"/>
      <c r="BU13" s="417"/>
      <c r="BV13" s="415">
        <v>75780</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14.7</v>
      </c>
      <c r="CU13" s="386"/>
      <c r="CV13" s="386"/>
      <c r="CW13" s="386"/>
      <c r="CX13" s="386"/>
      <c r="CY13" s="386"/>
      <c r="CZ13" s="386"/>
      <c r="DA13" s="387"/>
      <c r="DB13" s="385">
        <v>16.2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126</v>
      </c>
      <c r="M14" s="545"/>
      <c r="N14" s="545"/>
      <c r="O14" s="545"/>
      <c r="P14" s="545"/>
      <c r="Q14" s="546"/>
      <c r="R14" s="516">
        <v>16488</v>
      </c>
      <c r="S14" s="517"/>
      <c r="T14" s="517"/>
      <c r="U14" s="517"/>
      <c r="V14" s="518"/>
      <c r="W14" s="519"/>
      <c r="X14" s="431"/>
      <c r="Y14" s="431"/>
      <c r="Z14" s="431"/>
      <c r="AA14" s="431"/>
      <c r="AB14" s="432"/>
      <c r="AC14" s="509">
        <v>2.6</v>
      </c>
      <c r="AD14" s="510"/>
      <c r="AE14" s="510"/>
      <c r="AF14" s="510"/>
      <c r="AG14" s="511"/>
      <c r="AH14" s="509">
        <v>2.7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115.2</v>
      </c>
      <c r="CU14" s="488"/>
      <c r="CV14" s="488"/>
      <c r="CW14" s="488"/>
      <c r="CX14" s="488"/>
      <c r="CY14" s="488"/>
      <c r="CZ14" s="488"/>
      <c r="DA14" s="489"/>
      <c r="DB14" s="520">
        <v>115.9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120</v>
      </c>
      <c r="N15" s="514"/>
      <c r="O15" s="514"/>
      <c r="P15" s="514"/>
      <c r="Q15" s="515"/>
      <c r="R15" s="516">
        <v>16387</v>
      </c>
      <c r="S15" s="517"/>
      <c r="T15" s="517"/>
      <c r="U15" s="517"/>
      <c r="V15" s="518"/>
      <c r="W15" s="504" t="s">
        <v>128</v>
      </c>
      <c r="X15" s="428"/>
      <c r="Y15" s="428"/>
      <c r="Z15" s="428"/>
      <c r="AA15" s="428"/>
      <c r="AB15" s="429"/>
      <c r="AC15" s="391">
        <v>1366</v>
      </c>
      <c r="AD15" s="392"/>
      <c r="AE15" s="392"/>
      <c r="AF15" s="392"/>
      <c r="AG15" s="393"/>
      <c r="AH15" s="391">
        <v>1548</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1871408</v>
      </c>
      <c r="BO15" s="411"/>
      <c r="BP15" s="411"/>
      <c r="BQ15" s="411"/>
      <c r="BR15" s="411"/>
      <c r="BS15" s="411"/>
      <c r="BT15" s="411"/>
      <c r="BU15" s="412"/>
      <c r="BV15" s="410">
        <v>1861860</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21.5</v>
      </c>
      <c r="AD16" s="510"/>
      <c r="AE16" s="510"/>
      <c r="AF16" s="510"/>
      <c r="AG16" s="511"/>
      <c r="AH16" s="509">
        <v>22.7</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3522325</v>
      </c>
      <c r="BO16" s="416"/>
      <c r="BP16" s="416"/>
      <c r="BQ16" s="416"/>
      <c r="BR16" s="416"/>
      <c r="BS16" s="416"/>
      <c r="BT16" s="416"/>
      <c r="BU16" s="417"/>
      <c r="BV16" s="415">
        <v>3512992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134</v>
      </c>
      <c r="N17" s="499"/>
      <c r="O17" s="499"/>
      <c r="P17" s="499"/>
      <c r="Q17" s="500"/>
      <c r="R17" s="501" t="s">
        <v>132</v>
      </c>
      <c r="S17" s="502"/>
      <c r="T17" s="502"/>
      <c r="U17" s="502"/>
      <c r="V17" s="503"/>
      <c r="W17" s="504" t="s">
        <v>135</v>
      </c>
      <c r="X17" s="428"/>
      <c r="Y17" s="428"/>
      <c r="Z17" s="428"/>
      <c r="AA17" s="428"/>
      <c r="AB17" s="429"/>
      <c r="AC17" s="391">
        <v>4806</v>
      </c>
      <c r="AD17" s="392"/>
      <c r="AE17" s="392"/>
      <c r="AF17" s="392"/>
      <c r="AG17" s="393"/>
      <c r="AH17" s="391">
        <v>5091</v>
      </c>
      <c r="AI17" s="392"/>
      <c r="AJ17" s="392"/>
      <c r="AK17" s="392"/>
      <c r="AL17" s="394"/>
      <c r="AM17" s="484"/>
      <c r="AN17" s="389"/>
      <c r="AO17" s="389"/>
      <c r="AP17" s="389"/>
      <c r="AQ17" s="389"/>
      <c r="AR17" s="389"/>
      <c r="AS17" s="389"/>
      <c r="AT17" s="390"/>
      <c r="AU17" s="472"/>
      <c r="AV17" s="473"/>
      <c r="AW17" s="473"/>
      <c r="AX17" s="473"/>
      <c r="AY17" s="395" t="s">
        <v>136</v>
      </c>
      <c r="AZ17" s="396"/>
      <c r="BA17" s="396"/>
      <c r="BB17" s="396"/>
      <c r="BC17" s="396"/>
      <c r="BD17" s="396"/>
      <c r="BE17" s="396"/>
      <c r="BF17" s="396"/>
      <c r="BG17" s="396"/>
      <c r="BH17" s="396"/>
      <c r="BI17" s="396"/>
      <c r="BJ17" s="396"/>
      <c r="BK17" s="396"/>
      <c r="BL17" s="396"/>
      <c r="BM17" s="397"/>
      <c r="BN17" s="415">
        <v>2381536</v>
      </c>
      <c r="BO17" s="416"/>
      <c r="BP17" s="416"/>
      <c r="BQ17" s="416"/>
      <c r="BR17" s="416"/>
      <c r="BS17" s="416"/>
      <c r="BT17" s="416"/>
      <c r="BU17" s="417"/>
      <c r="BV17" s="415">
        <v>2363618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137</v>
      </c>
      <c r="C18" s="478"/>
      <c r="D18" s="478"/>
      <c r="E18" s="479"/>
      <c r="F18" s="479"/>
      <c r="G18" s="479"/>
      <c r="H18" s="479"/>
      <c r="I18" s="479"/>
      <c r="J18" s="479"/>
      <c r="K18" s="479"/>
      <c r="L18" s="480">
        <v>49.18</v>
      </c>
      <c r="M18" s="480"/>
      <c r="N18" s="480"/>
      <c r="O18" s="480"/>
      <c r="P18" s="480"/>
      <c r="Q18" s="480"/>
      <c r="R18" s="481"/>
      <c r="S18" s="481"/>
      <c r="T18" s="481"/>
      <c r="U18" s="481"/>
      <c r="V18" s="482"/>
      <c r="W18" s="496"/>
      <c r="X18" s="497"/>
      <c r="Y18" s="497"/>
      <c r="Z18" s="497"/>
      <c r="AA18" s="497"/>
      <c r="AB18" s="505"/>
      <c r="AC18" s="379">
        <v>75.8</v>
      </c>
      <c r="AD18" s="380"/>
      <c r="AE18" s="380"/>
      <c r="AF18" s="380"/>
      <c r="AG18" s="483"/>
      <c r="AH18" s="379">
        <v>74.599999999999994</v>
      </c>
      <c r="AI18" s="380"/>
      <c r="AJ18" s="380"/>
      <c r="AK18" s="380"/>
      <c r="AL18" s="381"/>
      <c r="AM18" s="484"/>
      <c r="AN18" s="389"/>
      <c r="AO18" s="389"/>
      <c r="AP18" s="389"/>
      <c r="AQ18" s="389"/>
      <c r="AR18" s="389"/>
      <c r="AS18" s="389"/>
      <c r="AT18" s="390"/>
      <c r="AU18" s="472"/>
      <c r="AV18" s="473"/>
      <c r="AW18" s="473"/>
      <c r="AX18" s="473"/>
      <c r="AY18" s="395" t="s">
        <v>138</v>
      </c>
      <c r="AZ18" s="396"/>
      <c r="BA18" s="396"/>
      <c r="BB18" s="396"/>
      <c r="BC18" s="396"/>
      <c r="BD18" s="396"/>
      <c r="BE18" s="396"/>
      <c r="BF18" s="396"/>
      <c r="BG18" s="396"/>
      <c r="BH18" s="396"/>
      <c r="BI18" s="396"/>
      <c r="BJ18" s="396"/>
      <c r="BK18" s="396"/>
      <c r="BL18" s="396"/>
      <c r="BM18" s="397"/>
      <c r="BN18" s="415">
        <v>4252088</v>
      </c>
      <c r="BO18" s="416"/>
      <c r="BP18" s="416"/>
      <c r="BQ18" s="416"/>
      <c r="BR18" s="416"/>
      <c r="BS18" s="416"/>
      <c r="BT18" s="416"/>
      <c r="BU18" s="417"/>
      <c r="BV18" s="415">
        <v>4398265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139</v>
      </c>
      <c r="C19" s="478"/>
      <c r="D19" s="478"/>
      <c r="E19" s="479"/>
      <c r="F19" s="479"/>
      <c r="G19" s="479"/>
      <c r="H19" s="479"/>
      <c r="I19" s="479"/>
      <c r="J19" s="479"/>
      <c r="K19" s="479"/>
      <c r="L19" s="485">
        <v>324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140</v>
      </c>
      <c r="AZ19" s="396"/>
      <c r="BA19" s="396"/>
      <c r="BB19" s="396"/>
      <c r="BC19" s="396"/>
      <c r="BD19" s="396"/>
      <c r="BE19" s="396"/>
      <c r="BF19" s="396"/>
      <c r="BG19" s="396"/>
      <c r="BH19" s="396"/>
      <c r="BI19" s="396"/>
      <c r="BJ19" s="396"/>
      <c r="BK19" s="396"/>
      <c r="BL19" s="396"/>
      <c r="BM19" s="397"/>
      <c r="BN19" s="415">
        <v>4853152</v>
      </c>
      <c r="BO19" s="416"/>
      <c r="BP19" s="416"/>
      <c r="BQ19" s="416"/>
      <c r="BR19" s="416"/>
      <c r="BS19" s="416"/>
      <c r="BT19" s="416"/>
      <c r="BU19" s="417"/>
      <c r="BV19" s="415">
        <v>5013658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141</v>
      </c>
      <c r="C20" s="478"/>
      <c r="D20" s="478"/>
      <c r="E20" s="479"/>
      <c r="F20" s="479"/>
      <c r="G20" s="479"/>
      <c r="H20" s="479"/>
      <c r="I20" s="479"/>
      <c r="J20" s="479"/>
      <c r="K20" s="479"/>
      <c r="L20" s="485">
        <v>6407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142</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143</v>
      </c>
      <c r="C22" s="445"/>
      <c r="D22" s="446"/>
      <c r="E22" s="453" t="s">
        <v>1</v>
      </c>
      <c r="F22" s="428"/>
      <c r="G22" s="428"/>
      <c r="H22" s="428"/>
      <c r="I22" s="428"/>
      <c r="J22" s="428"/>
      <c r="K22" s="429"/>
      <c r="L22" s="453" t="s">
        <v>144</v>
      </c>
      <c r="M22" s="428"/>
      <c r="N22" s="428"/>
      <c r="O22" s="428"/>
      <c r="P22" s="429"/>
      <c r="Q22" s="438" t="s">
        <v>145</v>
      </c>
      <c r="R22" s="439"/>
      <c r="S22" s="439"/>
      <c r="T22" s="439"/>
      <c r="U22" s="439"/>
      <c r="V22" s="454"/>
      <c r="W22" s="456" t="s">
        <v>146</v>
      </c>
      <c r="X22" s="445"/>
      <c r="Y22" s="446"/>
      <c r="Z22" s="453" t="s">
        <v>1</v>
      </c>
      <c r="AA22" s="428"/>
      <c r="AB22" s="428"/>
      <c r="AC22" s="428"/>
      <c r="AD22" s="428"/>
      <c r="AE22" s="428"/>
      <c r="AF22" s="428"/>
      <c r="AG22" s="429"/>
      <c r="AH22" s="427" t="s">
        <v>147</v>
      </c>
      <c r="AI22" s="428"/>
      <c r="AJ22" s="428"/>
      <c r="AK22" s="428"/>
      <c r="AL22" s="429"/>
      <c r="AM22" s="427" t="s">
        <v>148</v>
      </c>
      <c r="AN22" s="433"/>
      <c r="AO22" s="433"/>
      <c r="AP22" s="433"/>
      <c r="AQ22" s="433"/>
      <c r="AR22" s="434"/>
      <c r="AS22" s="438" t="s">
        <v>145</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149</v>
      </c>
      <c r="AZ23" s="408"/>
      <c r="BA23" s="408"/>
      <c r="BB23" s="408"/>
      <c r="BC23" s="408"/>
      <c r="BD23" s="408"/>
      <c r="BE23" s="408"/>
      <c r="BF23" s="408"/>
      <c r="BG23" s="408"/>
      <c r="BH23" s="408"/>
      <c r="BI23" s="408"/>
      <c r="BJ23" s="408"/>
      <c r="BK23" s="408"/>
      <c r="BL23" s="408"/>
      <c r="BM23" s="409"/>
      <c r="BN23" s="415">
        <v>7331018</v>
      </c>
      <c r="BO23" s="416"/>
      <c r="BP23" s="416"/>
      <c r="BQ23" s="416"/>
      <c r="BR23" s="416"/>
      <c r="BS23" s="416"/>
      <c r="BT23" s="416"/>
      <c r="BU23" s="417"/>
      <c r="BV23" s="415">
        <v>7250946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150</v>
      </c>
      <c r="F24" s="389"/>
      <c r="G24" s="389"/>
      <c r="H24" s="389"/>
      <c r="I24" s="389"/>
      <c r="J24" s="389"/>
      <c r="K24" s="390"/>
      <c r="L24" s="391">
        <v>1</v>
      </c>
      <c r="M24" s="392"/>
      <c r="N24" s="392"/>
      <c r="O24" s="392"/>
      <c r="P24" s="393"/>
      <c r="Q24" s="391">
        <v>6540</v>
      </c>
      <c r="R24" s="392"/>
      <c r="S24" s="392"/>
      <c r="T24" s="392"/>
      <c r="U24" s="392"/>
      <c r="V24" s="393"/>
      <c r="W24" s="457"/>
      <c r="X24" s="448"/>
      <c r="Y24" s="449"/>
      <c r="Z24" s="388" t="s">
        <v>151</v>
      </c>
      <c r="AA24" s="389"/>
      <c r="AB24" s="389"/>
      <c r="AC24" s="389"/>
      <c r="AD24" s="389"/>
      <c r="AE24" s="389"/>
      <c r="AF24" s="389"/>
      <c r="AG24" s="390"/>
      <c r="AH24" s="391">
        <v>128</v>
      </c>
      <c r="AI24" s="392"/>
      <c r="AJ24" s="392"/>
      <c r="AK24" s="392"/>
      <c r="AL24" s="393"/>
      <c r="AM24" s="391">
        <v>402560</v>
      </c>
      <c r="AN24" s="392"/>
      <c r="AO24" s="392"/>
      <c r="AP24" s="392"/>
      <c r="AQ24" s="392"/>
      <c r="AR24" s="393"/>
      <c r="AS24" s="391">
        <v>3145</v>
      </c>
      <c r="AT24" s="392"/>
      <c r="AU24" s="392"/>
      <c r="AV24" s="392"/>
      <c r="AW24" s="392"/>
      <c r="AX24" s="394"/>
      <c r="AY24" s="382" t="s">
        <v>152</v>
      </c>
      <c r="AZ24" s="383"/>
      <c r="BA24" s="383"/>
      <c r="BB24" s="383"/>
      <c r="BC24" s="383"/>
      <c r="BD24" s="383"/>
      <c r="BE24" s="383"/>
      <c r="BF24" s="383"/>
      <c r="BG24" s="383"/>
      <c r="BH24" s="383"/>
      <c r="BI24" s="383"/>
      <c r="BJ24" s="383"/>
      <c r="BK24" s="383"/>
      <c r="BL24" s="383"/>
      <c r="BM24" s="384"/>
      <c r="BN24" s="415">
        <v>5164547</v>
      </c>
      <c r="BO24" s="416"/>
      <c r="BP24" s="416"/>
      <c r="BQ24" s="416"/>
      <c r="BR24" s="416"/>
      <c r="BS24" s="416"/>
      <c r="BT24" s="416"/>
      <c r="BU24" s="417"/>
      <c r="BV24" s="415">
        <v>4802349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153</v>
      </c>
      <c r="F25" s="389"/>
      <c r="G25" s="389"/>
      <c r="H25" s="389"/>
      <c r="I25" s="389"/>
      <c r="J25" s="389"/>
      <c r="K25" s="390"/>
      <c r="L25" s="391">
        <v>2</v>
      </c>
      <c r="M25" s="392"/>
      <c r="N25" s="392"/>
      <c r="O25" s="392"/>
      <c r="P25" s="393"/>
      <c r="Q25" s="391">
        <v>5440</v>
      </c>
      <c r="R25" s="392"/>
      <c r="S25" s="392"/>
      <c r="T25" s="392"/>
      <c r="U25" s="392"/>
      <c r="V25" s="393"/>
      <c r="W25" s="457"/>
      <c r="X25" s="448"/>
      <c r="Y25" s="449"/>
      <c r="Z25" s="388" t="s">
        <v>154</v>
      </c>
      <c r="AA25" s="389"/>
      <c r="AB25" s="389"/>
      <c r="AC25" s="389"/>
      <c r="AD25" s="389"/>
      <c r="AE25" s="389"/>
      <c r="AF25" s="389"/>
      <c r="AG25" s="390"/>
      <c r="AH25" s="391" t="s">
        <v>118</v>
      </c>
      <c r="AI25" s="392"/>
      <c r="AJ25" s="392"/>
      <c r="AK25" s="392"/>
      <c r="AL25" s="393"/>
      <c r="AM25" s="391" t="s">
        <v>118</v>
      </c>
      <c r="AN25" s="392"/>
      <c r="AO25" s="392"/>
      <c r="AP25" s="392"/>
      <c r="AQ25" s="392"/>
      <c r="AR25" s="393"/>
      <c r="AS25" s="391" t="s">
        <v>118</v>
      </c>
      <c r="AT25" s="392"/>
      <c r="AU25" s="392"/>
      <c r="AV25" s="392"/>
      <c r="AW25" s="392"/>
      <c r="AX25" s="394"/>
      <c r="AY25" s="407" t="s">
        <v>155</v>
      </c>
      <c r="AZ25" s="408"/>
      <c r="BA25" s="408"/>
      <c r="BB25" s="408"/>
      <c r="BC25" s="408"/>
      <c r="BD25" s="408"/>
      <c r="BE25" s="408"/>
      <c r="BF25" s="408"/>
      <c r="BG25" s="408"/>
      <c r="BH25" s="408"/>
      <c r="BI25" s="408"/>
      <c r="BJ25" s="408"/>
      <c r="BK25" s="408"/>
      <c r="BL25" s="408"/>
      <c r="BM25" s="409"/>
      <c r="BN25" s="410">
        <v>1036229</v>
      </c>
      <c r="BO25" s="411"/>
      <c r="BP25" s="411"/>
      <c r="BQ25" s="411"/>
      <c r="BR25" s="411"/>
      <c r="BS25" s="411"/>
      <c r="BT25" s="411"/>
      <c r="BU25" s="412"/>
      <c r="BV25" s="410">
        <v>1345062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156</v>
      </c>
      <c r="F26" s="389"/>
      <c r="G26" s="389"/>
      <c r="H26" s="389"/>
      <c r="I26" s="389"/>
      <c r="J26" s="389"/>
      <c r="K26" s="390"/>
      <c r="L26" s="391">
        <v>1</v>
      </c>
      <c r="M26" s="392"/>
      <c r="N26" s="392"/>
      <c r="O26" s="392"/>
      <c r="P26" s="393"/>
      <c r="Q26" s="391">
        <v>5100</v>
      </c>
      <c r="R26" s="392"/>
      <c r="S26" s="392"/>
      <c r="T26" s="392"/>
      <c r="U26" s="392"/>
      <c r="V26" s="393"/>
      <c r="W26" s="457"/>
      <c r="X26" s="448"/>
      <c r="Y26" s="449"/>
      <c r="Z26" s="388" t="s">
        <v>157</v>
      </c>
      <c r="AA26" s="470"/>
      <c r="AB26" s="470"/>
      <c r="AC26" s="470"/>
      <c r="AD26" s="470"/>
      <c r="AE26" s="470"/>
      <c r="AF26" s="470"/>
      <c r="AG26" s="471"/>
      <c r="AH26" s="391">
        <v>9</v>
      </c>
      <c r="AI26" s="392"/>
      <c r="AJ26" s="392"/>
      <c r="AK26" s="392"/>
      <c r="AL26" s="393"/>
      <c r="AM26" s="391">
        <v>26901</v>
      </c>
      <c r="AN26" s="392"/>
      <c r="AO26" s="392"/>
      <c r="AP26" s="392"/>
      <c r="AQ26" s="392"/>
      <c r="AR26" s="393"/>
      <c r="AS26" s="391">
        <v>2989</v>
      </c>
      <c r="AT26" s="392"/>
      <c r="AU26" s="392"/>
      <c r="AV26" s="392"/>
      <c r="AW26" s="392"/>
      <c r="AX26" s="394"/>
      <c r="AY26" s="424" t="s">
        <v>158</v>
      </c>
      <c r="AZ26" s="425"/>
      <c r="BA26" s="425"/>
      <c r="BB26" s="425"/>
      <c r="BC26" s="425"/>
      <c r="BD26" s="425"/>
      <c r="BE26" s="425"/>
      <c r="BF26" s="425"/>
      <c r="BG26" s="425"/>
      <c r="BH26" s="425"/>
      <c r="BI26" s="425"/>
      <c r="BJ26" s="425"/>
      <c r="BK26" s="425"/>
      <c r="BL26" s="425"/>
      <c r="BM26" s="426"/>
      <c r="BN26" s="415" t="s">
        <v>118</v>
      </c>
      <c r="BO26" s="416"/>
      <c r="BP26" s="416"/>
      <c r="BQ26" s="416"/>
      <c r="BR26" s="416"/>
      <c r="BS26" s="416"/>
      <c r="BT26" s="416"/>
      <c r="BU26" s="417"/>
      <c r="BV26" s="415" t="s">
        <v>118</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159</v>
      </c>
      <c r="F27" s="389"/>
      <c r="G27" s="389"/>
      <c r="H27" s="389"/>
      <c r="I27" s="389"/>
      <c r="J27" s="389"/>
      <c r="K27" s="390"/>
      <c r="L27" s="391">
        <v>1</v>
      </c>
      <c r="M27" s="392"/>
      <c r="N27" s="392"/>
      <c r="O27" s="392"/>
      <c r="P27" s="393"/>
      <c r="Q27" s="391">
        <v>3400</v>
      </c>
      <c r="R27" s="392"/>
      <c r="S27" s="392"/>
      <c r="T27" s="392"/>
      <c r="U27" s="392"/>
      <c r="V27" s="393"/>
      <c r="W27" s="457"/>
      <c r="X27" s="448"/>
      <c r="Y27" s="449"/>
      <c r="Z27" s="388" t="s">
        <v>160</v>
      </c>
      <c r="AA27" s="389"/>
      <c r="AB27" s="389"/>
      <c r="AC27" s="389"/>
      <c r="AD27" s="389"/>
      <c r="AE27" s="389"/>
      <c r="AF27" s="389"/>
      <c r="AG27" s="390"/>
      <c r="AH27" s="391">
        <v>7</v>
      </c>
      <c r="AI27" s="392"/>
      <c r="AJ27" s="392"/>
      <c r="AK27" s="392"/>
      <c r="AL27" s="393"/>
      <c r="AM27" s="391">
        <v>23775</v>
      </c>
      <c r="AN27" s="392"/>
      <c r="AO27" s="392"/>
      <c r="AP27" s="392"/>
      <c r="AQ27" s="392"/>
      <c r="AR27" s="393"/>
      <c r="AS27" s="391">
        <v>3396</v>
      </c>
      <c r="AT27" s="392"/>
      <c r="AU27" s="392"/>
      <c r="AV27" s="392"/>
      <c r="AW27" s="392"/>
      <c r="AX27" s="394"/>
      <c r="AY27" s="421" t="s">
        <v>161</v>
      </c>
      <c r="AZ27" s="422"/>
      <c r="BA27" s="422"/>
      <c r="BB27" s="422"/>
      <c r="BC27" s="422"/>
      <c r="BD27" s="422"/>
      <c r="BE27" s="422"/>
      <c r="BF27" s="422"/>
      <c r="BG27" s="422"/>
      <c r="BH27" s="422"/>
      <c r="BI27" s="422"/>
      <c r="BJ27" s="422"/>
      <c r="BK27" s="422"/>
      <c r="BL27" s="422"/>
      <c r="BM27" s="423"/>
      <c r="BN27" s="418" t="s">
        <v>118</v>
      </c>
      <c r="BO27" s="419"/>
      <c r="BP27" s="419"/>
      <c r="BQ27" s="419"/>
      <c r="BR27" s="419"/>
      <c r="BS27" s="419"/>
      <c r="BT27" s="419"/>
      <c r="BU27" s="420"/>
      <c r="BV27" s="418" t="s">
        <v>118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162</v>
      </c>
      <c r="F28" s="389"/>
      <c r="G28" s="389"/>
      <c r="H28" s="389"/>
      <c r="I28" s="389"/>
      <c r="J28" s="389"/>
      <c r="K28" s="390"/>
      <c r="L28" s="391">
        <v>1</v>
      </c>
      <c r="M28" s="392"/>
      <c r="N28" s="392"/>
      <c r="O28" s="392"/>
      <c r="P28" s="393"/>
      <c r="Q28" s="391">
        <v>3100</v>
      </c>
      <c r="R28" s="392"/>
      <c r="S28" s="392"/>
      <c r="T28" s="392"/>
      <c r="U28" s="392"/>
      <c r="V28" s="393"/>
      <c r="W28" s="457"/>
      <c r="X28" s="448"/>
      <c r="Y28" s="449"/>
      <c r="Z28" s="388" t="s">
        <v>163</v>
      </c>
      <c r="AA28" s="389"/>
      <c r="AB28" s="389"/>
      <c r="AC28" s="389"/>
      <c r="AD28" s="389"/>
      <c r="AE28" s="389"/>
      <c r="AF28" s="389"/>
      <c r="AG28" s="390"/>
      <c r="AH28" s="391" t="s">
        <v>118</v>
      </c>
      <c r="AI28" s="392"/>
      <c r="AJ28" s="392"/>
      <c r="AK28" s="392"/>
      <c r="AL28" s="393"/>
      <c r="AM28" s="391" t="s">
        <v>118</v>
      </c>
      <c r="AN28" s="392"/>
      <c r="AO28" s="392"/>
      <c r="AP28" s="392"/>
      <c r="AQ28" s="392"/>
      <c r="AR28" s="393"/>
      <c r="AS28" s="391" t="s">
        <v>118</v>
      </c>
      <c r="AT28" s="392"/>
      <c r="AU28" s="392"/>
      <c r="AV28" s="392"/>
      <c r="AW28" s="392"/>
      <c r="AX28" s="394"/>
      <c r="AY28" s="398" t="s">
        <v>164</v>
      </c>
      <c r="AZ28" s="399"/>
      <c r="BA28" s="399"/>
      <c r="BB28" s="400"/>
      <c r="BC28" s="407" t="s">
        <v>165</v>
      </c>
      <c r="BD28" s="408"/>
      <c r="BE28" s="408"/>
      <c r="BF28" s="408"/>
      <c r="BG28" s="408"/>
      <c r="BH28" s="408"/>
      <c r="BI28" s="408"/>
      <c r="BJ28" s="408"/>
      <c r="BK28" s="408"/>
      <c r="BL28" s="408"/>
      <c r="BM28" s="409"/>
      <c r="BN28" s="410">
        <v>857671</v>
      </c>
      <c r="BO28" s="411"/>
      <c r="BP28" s="411"/>
      <c r="BQ28" s="411"/>
      <c r="BR28" s="411"/>
      <c r="BS28" s="411"/>
      <c r="BT28" s="411"/>
      <c r="BU28" s="412"/>
      <c r="BV28" s="410">
        <v>887381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166</v>
      </c>
      <c r="F29" s="389"/>
      <c r="G29" s="389"/>
      <c r="H29" s="389"/>
      <c r="I29" s="389"/>
      <c r="J29" s="389"/>
      <c r="K29" s="390"/>
      <c r="L29" s="391">
        <v>10</v>
      </c>
      <c r="M29" s="392"/>
      <c r="N29" s="392"/>
      <c r="O29" s="392"/>
      <c r="P29" s="393"/>
      <c r="Q29" s="391">
        <v>3000</v>
      </c>
      <c r="R29" s="392"/>
      <c r="S29" s="392"/>
      <c r="T29" s="392"/>
      <c r="U29" s="392"/>
      <c r="V29" s="393"/>
      <c r="W29" s="458"/>
      <c r="X29" s="459"/>
      <c r="Y29" s="460"/>
      <c r="Z29" s="388" t="s">
        <v>167</v>
      </c>
      <c r="AA29" s="389"/>
      <c r="AB29" s="389"/>
      <c r="AC29" s="389"/>
      <c r="AD29" s="389"/>
      <c r="AE29" s="389"/>
      <c r="AF29" s="389"/>
      <c r="AG29" s="390"/>
      <c r="AH29" s="391">
        <v>135</v>
      </c>
      <c r="AI29" s="392"/>
      <c r="AJ29" s="392"/>
      <c r="AK29" s="392"/>
      <c r="AL29" s="393"/>
      <c r="AM29" s="391">
        <v>426335</v>
      </c>
      <c r="AN29" s="392"/>
      <c r="AO29" s="392"/>
      <c r="AP29" s="392"/>
      <c r="AQ29" s="392"/>
      <c r="AR29" s="393"/>
      <c r="AS29" s="391">
        <v>3158</v>
      </c>
      <c r="AT29" s="392"/>
      <c r="AU29" s="392"/>
      <c r="AV29" s="392"/>
      <c r="AW29" s="392"/>
      <c r="AX29" s="394"/>
      <c r="AY29" s="401"/>
      <c r="AZ29" s="402"/>
      <c r="BA29" s="402"/>
      <c r="BB29" s="403"/>
      <c r="BC29" s="395" t="s">
        <v>168</v>
      </c>
      <c r="BD29" s="396"/>
      <c r="BE29" s="396"/>
      <c r="BF29" s="396"/>
      <c r="BG29" s="396"/>
      <c r="BH29" s="396"/>
      <c r="BI29" s="396"/>
      <c r="BJ29" s="396"/>
      <c r="BK29" s="396"/>
      <c r="BL29" s="396"/>
      <c r="BM29" s="397"/>
      <c r="BN29" s="415">
        <v>38453</v>
      </c>
      <c r="BO29" s="416"/>
      <c r="BP29" s="416"/>
      <c r="BQ29" s="416"/>
      <c r="BR29" s="416"/>
      <c r="BS29" s="416"/>
      <c r="BT29" s="416"/>
      <c r="BU29" s="417"/>
      <c r="BV29" s="415">
        <v>38421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169</v>
      </c>
      <c r="X30" s="468"/>
      <c r="Y30" s="468"/>
      <c r="Z30" s="468"/>
      <c r="AA30" s="468"/>
      <c r="AB30" s="468"/>
      <c r="AC30" s="468"/>
      <c r="AD30" s="468"/>
      <c r="AE30" s="468"/>
      <c r="AF30" s="468"/>
      <c r="AG30" s="469"/>
      <c r="AH30" s="379">
        <v>96.7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170</v>
      </c>
      <c r="BD30" s="383"/>
      <c r="BE30" s="383"/>
      <c r="BF30" s="383"/>
      <c r="BG30" s="383"/>
      <c r="BH30" s="383"/>
      <c r="BI30" s="383"/>
      <c r="BJ30" s="383"/>
      <c r="BK30" s="383"/>
      <c r="BL30" s="383"/>
      <c r="BM30" s="384"/>
      <c r="BN30" s="418">
        <v>516599</v>
      </c>
      <c r="BO30" s="419"/>
      <c r="BP30" s="419"/>
      <c r="BQ30" s="419"/>
      <c r="BR30" s="419"/>
      <c r="BS30" s="419"/>
      <c r="BT30" s="419"/>
      <c r="BU30" s="420"/>
      <c r="BV30" s="418">
        <v>513821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171</v>
      </c>
      <c r="D32" s="167"/>
      <c r="E32" s="167"/>
      <c r="F32" s="164"/>
      <c r="G32" s="164"/>
      <c r="H32" s="164"/>
      <c r="I32" s="164"/>
      <c r="J32" s="164"/>
      <c r="K32" s="164"/>
      <c r="L32" s="164"/>
      <c r="M32" s="164"/>
      <c r="N32" s="164"/>
      <c r="O32" s="164"/>
      <c r="P32" s="164"/>
      <c r="Q32" s="164"/>
      <c r="R32" s="164"/>
      <c r="S32" s="164"/>
      <c r="T32" s="164"/>
      <c r="U32" s="164" t="s">
        <v>172</v>
      </c>
      <c r="V32" s="164"/>
      <c r="W32" s="164"/>
      <c r="X32" s="164"/>
      <c r="Y32" s="164"/>
      <c r="Z32" s="164"/>
      <c r="AA32" s="164"/>
      <c r="AB32" s="164"/>
      <c r="AC32" s="164"/>
      <c r="AD32" s="164"/>
      <c r="AE32" s="164"/>
      <c r="AF32" s="164"/>
      <c r="AG32" s="164"/>
      <c r="AH32" s="164"/>
      <c r="AI32" s="164"/>
      <c r="AJ32" s="164"/>
      <c r="AK32" s="164"/>
      <c r="AL32" s="164"/>
      <c r="AM32" s="168" t="s">
        <v>173</v>
      </c>
      <c r="AN32" s="164"/>
      <c r="AO32" s="164"/>
      <c r="AP32" s="164"/>
      <c r="AQ32" s="164"/>
      <c r="AR32" s="164"/>
      <c r="AS32" s="168"/>
      <c r="AT32" s="168"/>
      <c r="AU32" s="168"/>
      <c r="AV32" s="168"/>
      <c r="AW32" s="168"/>
      <c r="AX32" s="168"/>
      <c r="AY32" s="168"/>
      <c r="AZ32" s="168"/>
      <c r="BA32" s="168"/>
      <c r="BB32" s="164"/>
      <c r="BC32" s="168"/>
      <c r="BD32" s="164"/>
      <c r="BE32" s="168" t="s">
        <v>174</v>
      </c>
      <c r="BF32" s="164"/>
      <c r="BG32" s="164"/>
      <c r="BH32" s="164"/>
      <c r="BI32" s="164"/>
      <c r="BJ32" s="168"/>
      <c r="BK32" s="168"/>
      <c r="BL32" s="168"/>
      <c r="BM32" s="168"/>
      <c r="BN32" s="168"/>
      <c r="BO32" s="168"/>
      <c r="BP32" s="168"/>
      <c r="BQ32" s="168"/>
      <c r="BR32" s="164"/>
      <c r="BS32" s="164"/>
      <c r="BT32" s="164"/>
      <c r="BU32" s="164"/>
      <c r="BV32" s="164"/>
      <c r="BW32" s="164" t="s">
        <v>175</v>
      </c>
      <c r="BX32" s="164"/>
      <c r="BY32" s="164"/>
      <c r="BZ32" s="164"/>
      <c r="CA32" s="164"/>
      <c r="CB32" s="168"/>
      <c r="CC32" s="168"/>
      <c r="CD32" s="168"/>
      <c r="CE32" s="168"/>
      <c r="CF32" s="168"/>
      <c r="CG32" s="168"/>
      <c r="CH32" s="168"/>
      <c r="CI32" s="168"/>
      <c r="CJ32" s="168"/>
      <c r="CK32" s="168"/>
      <c r="CL32" s="168"/>
      <c r="CM32" s="168"/>
      <c r="CN32" s="168"/>
      <c r="CO32" s="168" t="s">
        <v>176</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177</v>
      </c>
      <c r="D33" s="378"/>
      <c r="E33" s="377" t="s">
        <v>178</v>
      </c>
      <c r="F33" s="377"/>
      <c r="G33" s="377"/>
      <c r="H33" s="377"/>
      <c r="I33" s="377"/>
      <c r="J33" s="377"/>
      <c r="K33" s="377"/>
      <c r="L33" s="377"/>
      <c r="M33" s="377"/>
      <c r="N33" s="377"/>
      <c r="O33" s="377"/>
      <c r="P33" s="377"/>
      <c r="Q33" s="377"/>
      <c r="R33" s="377"/>
      <c r="S33" s="377"/>
      <c r="T33" s="169"/>
      <c r="U33" s="378" t="s">
        <v>177</v>
      </c>
      <c r="V33" s="378"/>
      <c r="W33" s="377" t="s">
        <v>178</v>
      </c>
      <c r="X33" s="377"/>
      <c r="Y33" s="377"/>
      <c r="Z33" s="377"/>
      <c r="AA33" s="377"/>
      <c r="AB33" s="377"/>
      <c r="AC33" s="377"/>
      <c r="AD33" s="377"/>
      <c r="AE33" s="377"/>
      <c r="AF33" s="377"/>
      <c r="AG33" s="377"/>
      <c r="AH33" s="377"/>
      <c r="AI33" s="377"/>
      <c r="AJ33" s="377"/>
      <c r="AK33" s="377"/>
      <c r="AL33" s="169"/>
      <c r="AM33" s="378" t="s">
        <v>177</v>
      </c>
      <c r="AN33" s="378"/>
      <c r="AO33" s="377" t="s">
        <v>178</v>
      </c>
      <c r="AP33" s="377"/>
      <c r="AQ33" s="377"/>
      <c r="AR33" s="377"/>
      <c r="AS33" s="377"/>
      <c r="AT33" s="377"/>
      <c r="AU33" s="377"/>
      <c r="AV33" s="377"/>
      <c r="AW33" s="377"/>
      <c r="AX33" s="377"/>
      <c r="AY33" s="377"/>
      <c r="AZ33" s="377"/>
      <c r="BA33" s="377"/>
      <c r="BB33" s="377"/>
      <c r="BC33" s="377"/>
      <c r="BD33" s="170"/>
      <c r="BE33" s="377" t="s">
        <v>179</v>
      </c>
      <c r="BF33" s="377"/>
      <c r="BG33" s="377" t="s">
        <v>180</v>
      </c>
      <c r="BH33" s="377"/>
      <c r="BI33" s="377"/>
      <c r="BJ33" s="377"/>
      <c r="BK33" s="377"/>
      <c r="BL33" s="377"/>
      <c r="BM33" s="377"/>
      <c r="BN33" s="377"/>
      <c r="BO33" s="377"/>
      <c r="BP33" s="377"/>
      <c r="BQ33" s="377"/>
      <c r="BR33" s="377"/>
      <c r="BS33" s="377"/>
      <c r="BT33" s="377"/>
      <c r="BU33" s="377"/>
      <c r="BV33" s="170"/>
      <c r="BW33" s="378" t="s">
        <v>179</v>
      </c>
      <c r="BX33" s="378"/>
      <c r="BY33" s="377" t="s">
        <v>181</v>
      </c>
      <c r="BZ33" s="377"/>
      <c r="CA33" s="377"/>
      <c r="CB33" s="377"/>
      <c r="CC33" s="377"/>
      <c r="CD33" s="377"/>
      <c r="CE33" s="377"/>
      <c r="CF33" s="377"/>
      <c r="CG33" s="377"/>
      <c r="CH33" s="377"/>
      <c r="CI33" s="377"/>
      <c r="CJ33" s="377"/>
      <c r="CK33" s="377"/>
      <c r="CL33" s="377"/>
      <c r="CM33" s="377"/>
      <c r="CN33" s="169"/>
      <c r="CO33" s="378" t="s">
        <v>177</v>
      </c>
      <c r="CP33" s="378"/>
      <c r="CQ33" s="377" t="s">
        <v>182</v>
      </c>
      <c r="CR33" s="377"/>
      <c r="CS33" s="377"/>
      <c r="CT33" s="377"/>
      <c r="CU33" s="377"/>
      <c r="CV33" s="377"/>
      <c r="CW33" s="377"/>
      <c r="CX33" s="377"/>
      <c r="CY33" s="377"/>
      <c r="CZ33" s="377"/>
      <c r="DA33" s="377"/>
      <c r="DB33" s="377"/>
      <c r="DC33" s="377"/>
      <c r="DD33" s="377"/>
      <c r="DE33" s="377"/>
      <c r="DF33" s="169"/>
      <c r="DG33" s="377" t="s">
        <v>183</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泉州南消防組合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漁業集落排水事業特別会計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大阪広域水道企業団（水道事業会計）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大阪広域水道企業団（工業用水道事業会計）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184</v>
      </c>
      <c r="C46" s="139"/>
      <c r="D46" s="139"/>
      <c r="E46" s="139" t="s">
        <v>185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186</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187</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188</v>
      </c>
    </row>
    <row r="50" spans="5:5" x14ac:dyDescent="0.15">
      <c r="E50" s="141" t="s">
        <v>189</v>
      </c>
    </row>
    <row r="51" spans="5:5" x14ac:dyDescent="0.15">
      <c r="E51" s="141" t="s">
        <v>190</v>
      </c>
    </row>
    <row r="52" spans="5:5" x14ac:dyDescent="0.15">
      <c r="E52" s="141"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544</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523</v>
      </c>
      <c r="D34" s="1184"/>
      <c r="E34" s="1185"/>
      <c r="F34" s="32">
        <v>0.61</v>
      </c>
      <c r="G34" s="33">
        <v>1.32</v>
      </c>
      <c r="H34" s="33">
        <v>1.46</v>
      </c>
      <c r="I34" s="33">
        <v>0</v>
      </c>
      <c r="J34" s="34">
        <v>2.37</v>
      </c>
      <c r="K34" s="22"/>
      <c r="L34" s="22"/>
      <c r="M34" s="22"/>
      <c r="N34" s="22"/>
      <c r="O34" s="22"/>
      <c r="P34" s="22"/>
    </row>
    <row r="35" spans="1:16" ht="39" customHeight="1" x14ac:dyDescent="0.15">
      <c r="A35" s="22"/>
      <c r="B35" s="35"/>
      <c r="C35" s="1178" t="s">
        <v>524</v>
      </c>
      <c r="D35" s="1179"/>
      <c r="E35" s="1180"/>
      <c r="F35" s="36">
        <v>1.46</v>
      </c>
      <c r="G35" s="37">
        <v>0.64</v>
      </c>
      <c r="H35" s="37">
        <v>1.4</v>
      </c>
      <c r="I35" s="37">
        <v>1.0900000000000001</v>
      </c>
      <c r="J35" s="38">
        <v>1.35</v>
      </c>
      <c r="K35" s="22"/>
      <c r="L35" s="22"/>
      <c r="M35" s="22"/>
      <c r="N35" s="22"/>
      <c r="O35" s="22"/>
      <c r="P35" s="22"/>
    </row>
    <row r="36" spans="1:16" ht="39" customHeight="1" x14ac:dyDescent="0.15">
      <c r="A36" s="22"/>
      <c r="B36" s="35"/>
      <c r="C36" s="1178" t="s">
        <v>525</v>
      </c>
      <c r="D36" s="1179"/>
      <c r="E36" s="1180"/>
      <c r="F36" s="36">
        <v>1.05</v>
      </c>
      <c r="G36" s="37">
        <v>0.9</v>
      </c>
      <c r="H36" s="37">
        <v>1.03</v>
      </c>
      <c r="I36" s="37">
        <v>1.1299999999999999</v>
      </c>
      <c r="J36" s="38">
        <v>1.27</v>
      </c>
      <c r="K36" s="22"/>
      <c r="L36" s="22"/>
      <c r="M36" s="22"/>
      <c r="N36" s="22"/>
      <c r="O36" s="22"/>
      <c r="P36" s="22"/>
    </row>
    <row r="37" spans="1:16" ht="39" customHeight="1" x14ac:dyDescent="0.15">
      <c r="A37" s="22"/>
      <c r="B37" s="35"/>
      <c r="C37" s="1178" t="s">
        <v>526</v>
      </c>
      <c r="D37" s="1179"/>
      <c r="E37" s="1180"/>
      <c r="F37" s="36">
        <v>0.08</v>
      </c>
      <c r="G37" s="37">
        <v>0.1</v>
      </c>
      <c r="H37" s="37">
        <v>0.09</v>
      </c>
      <c r="I37" s="37">
        <v>0.1</v>
      </c>
      <c r="J37" s="38">
        <v>0.1</v>
      </c>
      <c r="K37" s="22"/>
      <c r="L37" s="22"/>
      <c r="M37" s="22"/>
      <c r="N37" s="22"/>
      <c r="O37" s="22"/>
      <c r="P37" s="22"/>
    </row>
    <row r="38" spans="1:16" ht="39" customHeight="1" x14ac:dyDescent="0.15">
      <c r="A38" s="22"/>
      <c r="B38" s="35"/>
      <c r="C38" s="1178" t="s">
        <v>527</v>
      </c>
      <c r="D38" s="1179"/>
      <c r="E38" s="1180"/>
      <c r="F38" s="36">
        <v>0.51</v>
      </c>
      <c r="G38" s="37">
        <v>0.41</v>
      </c>
      <c r="H38" s="37">
        <v>0.3</v>
      </c>
      <c r="I38" s="37">
        <v>0.4</v>
      </c>
      <c r="J38" s="38">
        <v>0.09</v>
      </c>
      <c r="K38" s="22"/>
      <c r="L38" s="22"/>
      <c r="M38" s="22"/>
      <c r="N38" s="22"/>
      <c r="O38" s="22"/>
      <c r="P38" s="22"/>
    </row>
    <row r="39" spans="1:16" ht="39" customHeight="1" x14ac:dyDescent="0.15">
      <c r="A39" s="22"/>
      <c r="B39" s="35"/>
      <c r="C39" s="1178" t="s">
        <v>528</v>
      </c>
      <c r="D39" s="1179"/>
      <c r="E39" s="1180"/>
      <c r="F39" s="36">
        <v>0.14000000000000001</v>
      </c>
      <c r="G39" s="37">
        <v>0.12</v>
      </c>
      <c r="H39" s="37">
        <v>0.14000000000000001</v>
      </c>
      <c r="I39" s="37">
        <v>0.1</v>
      </c>
      <c r="J39" s="38">
        <v>0.09</v>
      </c>
      <c r="K39" s="22"/>
      <c r="L39" s="22"/>
      <c r="M39" s="22"/>
      <c r="N39" s="22"/>
      <c r="O39" s="22"/>
      <c r="P39" s="22"/>
    </row>
    <row r="40" spans="1:16" ht="39" customHeight="1" x14ac:dyDescent="0.15">
      <c r="A40" s="22"/>
      <c r="B40" s="35"/>
      <c r="C40" s="1178" t="s">
        <v>529</v>
      </c>
      <c r="D40" s="1179"/>
      <c r="E40" s="1180"/>
      <c r="F40" s="36">
        <v>0</v>
      </c>
      <c r="G40" s="37">
        <v>2.7</v>
      </c>
      <c r="H40" s="37">
        <v>0</v>
      </c>
      <c r="I40" s="37">
        <v>0</v>
      </c>
      <c r="J40" s="38">
        <v>0</v>
      </c>
      <c r="K40" s="22"/>
      <c r="L40" s="22"/>
      <c r="M40" s="22"/>
      <c r="N40" s="22"/>
      <c r="O40" s="22"/>
      <c r="P40" s="22"/>
    </row>
    <row r="41" spans="1:16" ht="39" customHeight="1" x14ac:dyDescent="0.15">
      <c r="A41" s="22"/>
      <c r="B41" s="35"/>
      <c r="C41" s="1178" t="s">
        <v>530</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531</v>
      </c>
      <c r="D42" s="1179"/>
      <c r="E42" s="1180"/>
      <c r="F42" s="36" t="s">
        <v>532</v>
      </c>
      <c r="G42" s="37" t="s">
        <v>475</v>
      </c>
      <c r="H42" s="37" t="s">
        <v>475</v>
      </c>
      <c r="I42" s="37" t="s">
        <v>475</v>
      </c>
      <c r="J42" s="38" t="s">
        <v>475</v>
      </c>
      <c r="K42" s="22"/>
      <c r="L42" s="22"/>
      <c r="M42" s="22"/>
      <c r="N42" s="22"/>
      <c r="O42" s="22"/>
      <c r="P42" s="22"/>
    </row>
    <row r="43" spans="1:16" ht="39" customHeight="1" thickBot="1" x14ac:dyDescent="0.2">
      <c r="A43" s="22"/>
      <c r="B43" s="40"/>
      <c r="C43" s="1181" t="s">
        <v>533</v>
      </c>
      <c r="D43" s="1182"/>
      <c r="E43" s="1183"/>
      <c r="F43" s="41" t="s">
        <v>475</v>
      </c>
      <c r="G43" s="42">
        <v>0</v>
      </c>
      <c r="H43" s="42" t="s">
        <v>475</v>
      </c>
      <c r="I43" s="42" t="s">
        <v>475</v>
      </c>
      <c r="J43" s="43" t="s">
        <v>475</v>
      </c>
      <c r="K43" s="22"/>
      <c r="L43" s="22"/>
      <c r="M43" s="22"/>
      <c r="N43" s="22"/>
      <c r="O43" s="22"/>
      <c r="P43" s="22"/>
    </row>
    <row r="44" spans="1:16" ht="39" customHeight="1" x14ac:dyDescent="0.15">
      <c r="A44" s="22"/>
      <c r="B44" s="44" t="s">
        <v>545</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9</v>
      </c>
      <c r="C45" s="1195"/>
      <c r="D45" s="58"/>
      <c r="E45" s="1200" t="s">
        <v>10</v>
      </c>
      <c r="F45" s="1200"/>
      <c r="G45" s="1200"/>
      <c r="H45" s="1200"/>
      <c r="I45" s="1200"/>
      <c r="J45" s="1201"/>
      <c r="K45" s="59">
        <v>1088</v>
      </c>
      <c r="L45" s="60">
        <v>1051</v>
      </c>
      <c r="M45" s="60">
        <v>969</v>
      </c>
      <c r="N45" s="60">
        <v>930</v>
      </c>
      <c r="O45" s="61">
        <v>813</v>
      </c>
      <c r="P45" s="48"/>
      <c r="Q45" s="48"/>
      <c r="R45" s="48"/>
      <c r="S45" s="48"/>
      <c r="T45" s="48"/>
      <c r="U45" s="48"/>
    </row>
    <row r="46" spans="1:21" ht="30.75" customHeight="1" x14ac:dyDescent="0.15">
      <c r="A46" s="48"/>
      <c r="B46" s="1196"/>
      <c r="C46" s="1197"/>
      <c r="D46" s="62"/>
      <c r="E46" s="1188" t="s">
        <v>11</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12</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13</v>
      </c>
      <c r="F48" s="1188"/>
      <c r="G48" s="1188"/>
      <c r="H48" s="1188"/>
      <c r="I48" s="1188"/>
      <c r="J48" s="1189"/>
      <c r="K48" s="63">
        <v>259</v>
      </c>
      <c r="L48" s="64">
        <v>251</v>
      </c>
      <c r="M48" s="64">
        <v>246</v>
      </c>
      <c r="N48" s="64">
        <v>240</v>
      </c>
      <c r="O48" s="65">
        <v>259</v>
      </c>
      <c r="P48" s="48"/>
      <c r="Q48" s="48"/>
      <c r="R48" s="48"/>
      <c r="S48" s="48"/>
      <c r="T48" s="48"/>
      <c r="U48" s="48"/>
    </row>
    <row r="49" spans="1:21" ht="30.75" customHeight="1" x14ac:dyDescent="0.15">
      <c r="A49" s="48"/>
      <c r="B49" s="1196"/>
      <c r="C49" s="1197"/>
      <c r="D49" s="62"/>
      <c r="E49" s="1188" t="s">
        <v>14</v>
      </c>
      <c r="F49" s="1188"/>
      <c r="G49" s="1188"/>
      <c r="H49" s="1188"/>
      <c r="I49" s="1188"/>
      <c r="J49" s="1189"/>
      <c r="K49" s="63">
        <v>21</v>
      </c>
      <c r="L49" s="64">
        <v>21</v>
      </c>
      <c r="M49" s="64">
        <v>21</v>
      </c>
      <c r="N49" s="64">
        <v>16</v>
      </c>
      <c r="O49" s="65">
        <v>21</v>
      </c>
      <c r="P49" s="48"/>
      <c r="Q49" s="48"/>
      <c r="R49" s="48"/>
      <c r="S49" s="48"/>
      <c r="T49" s="48"/>
      <c r="U49" s="48"/>
    </row>
    <row r="50" spans="1:21" ht="30.75" customHeight="1" x14ac:dyDescent="0.15">
      <c r="A50" s="48"/>
      <c r="B50" s="1196"/>
      <c r="C50" s="1197"/>
      <c r="D50" s="62"/>
      <c r="E50" s="1188" t="s">
        <v>15</v>
      </c>
      <c r="F50" s="1188"/>
      <c r="G50" s="1188"/>
      <c r="H50" s="1188"/>
      <c r="I50" s="1188"/>
      <c r="J50" s="1189"/>
      <c r="K50" s="63" t="s">
        <v>475</v>
      </c>
      <c r="L50" s="64" t="s">
        <v>475</v>
      </c>
      <c r="M50" s="64" t="s">
        <v>475</v>
      </c>
      <c r="N50" s="64" t="s">
        <v>475</v>
      </c>
      <c r="O50" s="65" t="s">
        <v>475</v>
      </c>
      <c r="P50" s="48"/>
      <c r="Q50" s="48"/>
      <c r="R50" s="48"/>
      <c r="S50" s="48"/>
      <c r="T50" s="48"/>
      <c r="U50" s="48"/>
    </row>
    <row r="51" spans="1:21" ht="30.75" customHeight="1" x14ac:dyDescent="0.15">
      <c r="A51" s="48"/>
      <c r="B51" s="1198"/>
      <c r="C51" s="1199"/>
      <c r="D51" s="66"/>
      <c r="E51" s="1188" t="s">
        <v>16</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x14ac:dyDescent="0.15">
      <c r="A52" s="48"/>
      <c r="B52" s="1186" t="s">
        <v>17</v>
      </c>
      <c r="C52" s="1187"/>
      <c r="D52" s="66"/>
      <c r="E52" s="1188" t="s">
        <v>18</v>
      </c>
      <c r="F52" s="1188"/>
      <c r="G52" s="1188"/>
      <c r="H52" s="1188"/>
      <c r="I52" s="1188"/>
      <c r="J52" s="1189"/>
      <c r="K52" s="63">
        <v>680</v>
      </c>
      <c r="L52" s="64">
        <v>671</v>
      </c>
      <c r="M52" s="64">
        <v>668</v>
      </c>
      <c r="N52" s="64">
        <v>626</v>
      </c>
      <c r="O52" s="65">
        <v>609</v>
      </c>
      <c r="P52" s="48"/>
      <c r="Q52" s="48"/>
      <c r="R52" s="48"/>
      <c r="S52" s="48"/>
      <c r="T52" s="48"/>
      <c r="U52" s="48"/>
    </row>
    <row r="53" spans="1:21" ht="30.75" customHeight="1" thickBot="1" x14ac:dyDescent="0.2">
      <c r="A53" s="48"/>
      <c r="B53" s="1190" t="s">
        <v>19</v>
      </c>
      <c r="C53" s="1191"/>
      <c r="D53" s="67"/>
      <c r="E53" s="1192" t="s">
        <v>20</v>
      </c>
      <c r="F53" s="1192"/>
      <c r="G53" s="1192"/>
      <c r="H53" s="1192"/>
      <c r="I53" s="1192"/>
      <c r="J53" s="1193"/>
      <c r="K53" s="68">
        <v>688</v>
      </c>
      <c r="L53" s="69">
        <v>652</v>
      </c>
      <c r="M53" s="69">
        <v>568</v>
      </c>
      <c r="N53" s="69">
        <v>560</v>
      </c>
      <c r="O53" s="70">
        <v>484</v>
      </c>
      <c r="P53" s="48"/>
      <c r="Q53" s="48"/>
      <c r="R53" s="48"/>
      <c r="S53" s="48"/>
      <c r="T53" s="48"/>
      <c r="U53" s="48"/>
    </row>
    <row r="54" spans="1:21" ht="24" customHeight="1" x14ac:dyDescent="0.15">
      <c r="A54" s="48"/>
      <c r="B54" s="71" t="s">
        <v>21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v>
      </c>
    </row>
    <row r="40" spans="2:13" ht="27.75" customHeight="1" thickBot="1" x14ac:dyDescent="0.2">
      <c r="B40" s="74" t="s">
        <v>8</v>
      </c>
      <c r="C40" s="75"/>
      <c r="D40" s="75"/>
      <c r="E40" s="76"/>
      <c r="F40" s="76"/>
      <c r="G40" s="76"/>
      <c r="H40" s="77" t="s">
        <v>2</v>
      </c>
      <c r="I40" s="78" t="s">
        <v>515</v>
      </c>
      <c r="J40" s="79" t="s">
        <v>516</v>
      </c>
      <c r="K40" s="79" t="s">
        <v>517</v>
      </c>
      <c r="L40" s="79" t="s">
        <v>518</v>
      </c>
      <c r="M40" s="80" t="s">
        <v>519</v>
      </c>
    </row>
    <row r="41" spans="2:13" ht="27.75" customHeight="1" x14ac:dyDescent="0.15">
      <c r="B41" s="1214" t="s">
        <v>22</v>
      </c>
      <c r="C41" s="1215"/>
      <c r="D41" s="81"/>
      <c r="E41" s="1216" t="s">
        <v>23</v>
      </c>
      <c r="F41" s="1216"/>
      <c r="G41" s="1216"/>
      <c r="H41" s="1217"/>
      <c r="I41" s="82">
        <v>7891</v>
      </c>
      <c r="J41" s="83">
        <v>7363</v>
      </c>
      <c r="K41" s="83">
        <v>7103</v>
      </c>
      <c r="L41" s="83">
        <v>7251</v>
      </c>
      <c r="M41" s="84">
        <v>7331</v>
      </c>
    </row>
    <row r="42" spans="2:13" ht="27.75" customHeight="1" x14ac:dyDescent="0.15">
      <c r="B42" s="1204"/>
      <c r="C42" s="1205"/>
      <c r="D42" s="85"/>
      <c r="E42" s="1208" t="s">
        <v>24</v>
      </c>
      <c r="F42" s="1208"/>
      <c r="G42" s="1208"/>
      <c r="H42" s="1209"/>
      <c r="I42" s="86" t="s">
        <v>475</v>
      </c>
      <c r="J42" s="87" t="s">
        <v>475</v>
      </c>
      <c r="K42" s="87" t="s">
        <v>475</v>
      </c>
      <c r="L42" s="87" t="s">
        <v>475</v>
      </c>
      <c r="M42" s="88" t="s">
        <v>475</v>
      </c>
    </row>
    <row r="43" spans="2:13" ht="27.75" customHeight="1" x14ac:dyDescent="0.15">
      <c r="B43" s="1204"/>
      <c r="C43" s="1205"/>
      <c r="D43" s="85"/>
      <c r="E43" s="1208" t="s">
        <v>25</v>
      </c>
      <c r="F43" s="1208"/>
      <c r="G43" s="1208"/>
      <c r="H43" s="1209"/>
      <c r="I43" s="86">
        <v>4240</v>
      </c>
      <c r="J43" s="87">
        <v>4136</v>
      </c>
      <c r="K43" s="87">
        <v>4018</v>
      </c>
      <c r="L43" s="87">
        <v>3877</v>
      </c>
      <c r="M43" s="88">
        <v>3718</v>
      </c>
    </row>
    <row r="44" spans="2:13" ht="27.75" customHeight="1" x14ac:dyDescent="0.15">
      <c r="B44" s="1204"/>
      <c r="C44" s="1205"/>
      <c r="D44" s="85"/>
      <c r="E44" s="1208" t="s">
        <v>26</v>
      </c>
      <c r="F44" s="1208"/>
      <c r="G44" s="1208"/>
      <c r="H44" s="1209"/>
      <c r="I44" s="86">
        <v>70</v>
      </c>
      <c r="J44" s="87">
        <v>5</v>
      </c>
      <c r="K44" s="87">
        <v>70</v>
      </c>
      <c r="L44" s="87">
        <v>142</v>
      </c>
      <c r="M44" s="88">
        <v>171</v>
      </c>
    </row>
    <row r="45" spans="2:13" ht="27.75" customHeight="1" x14ac:dyDescent="0.15">
      <c r="B45" s="1204"/>
      <c r="C45" s="1205"/>
      <c r="D45" s="85"/>
      <c r="E45" s="1208" t="s">
        <v>27</v>
      </c>
      <c r="F45" s="1208"/>
      <c r="G45" s="1208"/>
      <c r="H45" s="1209"/>
      <c r="I45" s="86">
        <v>1656</v>
      </c>
      <c r="J45" s="87">
        <v>1713</v>
      </c>
      <c r="K45" s="87">
        <v>1621</v>
      </c>
      <c r="L45" s="87">
        <v>1421</v>
      </c>
      <c r="M45" s="88">
        <v>1399</v>
      </c>
    </row>
    <row r="46" spans="2:13" ht="27.75" customHeight="1" x14ac:dyDescent="0.15">
      <c r="B46" s="1204"/>
      <c r="C46" s="1205"/>
      <c r="D46" s="89"/>
      <c r="E46" s="1208" t="s">
        <v>28</v>
      </c>
      <c r="F46" s="1208"/>
      <c r="G46" s="1208"/>
      <c r="H46" s="1209"/>
      <c r="I46" s="86" t="s">
        <v>475</v>
      </c>
      <c r="J46" s="87" t="s">
        <v>475</v>
      </c>
      <c r="K46" s="87" t="s">
        <v>475</v>
      </c>
      <c r="L46" s="87" t="s">
        <v>475</v>
      </c>
      <c r="M46" s="88" t="s">
        <v>475</v>
      </c>
    </row>
    <row r="47" spans="2:13" ht="27.75" customHeight="1" x14ac:dyDescent="0.15">
      <c r="B47" s="1204"/>
      <c r="C47" s="1205"/>
      <c r="D47" s="90"/>
      <c r="E47" s="1218" t="s">
        <v>29</v>
      </c>
      <c r="F47" s="1219"/>
      <c r="G47" s="1219"/>
      <c r="H47" s="1220"/>
      <c r="I47" s="86" t="s">
        <v>475</v>
      </c>
      <c r="J47" s="87" t="s">
        <v>475</v>
      </c>
      <c r="K47" s="87" t="s">
        <v>475</v>
      </c>
      <c r="L47" s="87" t="s">
        <v>475</v>
      </c>
      <c r="M47" s="88" t="s">
        <v>475</v>
      </c>
    </row>
    <row r="48" spans="2:13" ht="27.75" customHeight="1" x14ac:dyDescent="0.15">
      <c r="B48" s="1204"/>
      <c r="C48" s="1205"/>
      <c r="D48" s="85"/>
      <c r="E48" s="1208" t="s">
        <v>30</v>
      </c>
      <c r="F48" s="1208"/>
      <c r="G48" s="1208"/>
      <c r="H48" s="1209"/>
      <c r="I48" s="86" t="s">
        <v>475</v>
      </c>
      <c r="J48" s="87" t="s">
        <v>475</v>
      </c>
      <c r="K48" s="87" t="s">
        <v>475</v>
      </c>
      <c r="L48" s="87" t="s">
        <v>475</v>
      </c>
      <c r="M48" s="88" t="s">
        <v>475</v>
      </c>
    </row>
    <row r="49" spans="2:13" ht="27.75" customHeight="1" x14ac:dyDescent="0.15">
      <c r="B49" s="1206"/>
      <c r="C49" s="1207"/>
      <c r="D49" s="85"/>
      <c r="E49" s="1208" t="s">
        <v>31</v>
      </c>
      <c r="F49" s="1208"/>
      <c r="G49" s="1208"/>
      <c r="H49" s="1209"/>
      <c r="I49" s="86" t="s">
        <v>475</v>
      </c>
      <c r="J49" s="87" t="s">
        <v>475</v>
      </c>
      <c r="K49" s="87" t="s">
        <v>475</v>
      </c>
      <c r="L49" s="87" t="s">
        <v>475</v>
      </c>
      <c r="M49" s="88" t="s">
        <v>475</v>
      </c>
    </row>
    <row r="50" spans="2:13" ht="27.75" customHeight="1" x14ac:dyDescent="0.15">
      <c r="B50" s="1202" t="s">
        <v>32</v>
      </c>
      <c r="C50" s="1203"/>
      <c r="D50" s="91"/>
      <c r="E50" s="1208" t="s">
        <v>33</v>
      </c>
      <c r="F50" s="1208"/>
      <c r="G50" s="1208"/>
      <c r="H50" s="1209"/>
      <c r="I50" s="86">
        <v>1702</v>
      </c>
      <c r="J50" s="87">
        <v>1783</v>
      </c>
      <c r="K50" s="87">
        <v>1653</v>
      </c>
      <c r="L50" s="87">
        <v>1717</v>
      </c>
      <c r="M50" s="88">
        <v>1691</v>
      </c>
    </row>
    <row r="51" spans="2:13" ht="27.75" customHeight="1" x14ac:dyDescent="0.15">
      <c r="B51" s="1204"/>
      <c r="C51" s="1205"/>
      <c r="D51" s="85"/>
      <c r="E51" s="1208" t="s">
        <v>34</v>
      </c>
      <c r="F51" s="1208"/>
      <c r="G51" s="1208"/>
      <c r="H51" s="1209"/>
      <c r="I51" s="86">
        <v>0</v>
      </c>
      <c r="J51" s="87" t="s">
        <v>475</v>
      </c>
      <c r="K51" s="87" t="s">
        <v>475</v>
      </c>
      <c r="L51" s="87" t="s">
        <v>475</v>
      </c>
      <c r="M51" s="88" t="s">
        <v>475</v>
      </c>
    </row>
    <row r="52" spans="2:13" ht="27.75" customHeight="1" x14ac:dyDescent="0.15">
      <c r="B52" s="1206"/>
      <c r="C52" s="1207"/>
      <c r="D52" s="85"/>
      <c r="E52" s="1208" t="s">
        <v>35</v>
      </c>
      <c r="F52" s="1208"/>
      <c r="G52" s="1208"/>
      <c r="H52" s="1209"/>
      <c r="I52" s="86">
        <v>6872</v>
      </c>
      <c r="J52" s="87">
        <v>6806</v>
      </c>
      <c r="K52" s="87">
        <v>6918</v>
      </c>
      <c r="L52" s="87">
        <v>6668</v>
      </c>
      <c r="M52" s="88">
        <v>6678</v>
      </c>
    </row>
    <row r="53" spans="2:13" ht="27.75" customHeight="1" thickBot="1" x14ac:dyDescent="0.2">
      <c r="B53" s="1210" t="s">
        <v>19</v>
      </c>
      <c r="C53" s="1211"/>
      <c r="D53" s="92"/>
      <c r="E53" s="1212" t="s">
        <v>36</v>
      </c>
      <c r="F53" s="1212"/>
      <c r="G53" s="1212"/>
      <c r="H53" s="1213"/>
      <c r="I53" s="93">
        <v>5283</v>
      </c>
      <c r="J53" s="94">
        <v>4629</v>
      </c>
      <c r="K53" s="94">
        <v>4241</v>
      </c>
      <c r="L53" s="94">
        <v>4306</v>
      </c>
      <c r="M53" s="95">
        <v>4251</v>
      </c>
    </row>
    <row r="54" spans="2:13" ht="27.75" customHeight="1" x14ac:dyDescent="0.15">
      <c r="B54" s="96" t="s">
        <v>37</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21" t="s">
        <v>549</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515</v>
      </c>
      <c r="L50" s="356" t="s">
        <v>516</v>
      </c>
      <c r="M50" s="356" t="s">
        <v>517</v>
      </c>
      <c r="N50" s="356" t="s">
        <v>518</v>
      </c>
      <c r="O50" s="356" t="s">
        <v>519</v>
      </c>
    </row>
    <row r="51" spans="1:17" x14ac:dyDescent="0.15">
      <c r="B51" s="250"/>
      <c r="C51" s="246"/>
      <c r="D51" s="246"/>
      <c r="E51" s="246"/>
      <c r="F51" s="246"/>
      <c r="G51" s="1233" t="s">
        <v>551</v>
      </c>
      <c r="H51" s="1234"/>
      <c r="I51" s="1239" t="s">
        <v>552</v>
      </c>
      <c r="J51" s="1239"/>
      <c r="K51" s="1241"/>
      <c r="L51" s="1241"/>
      <c r="M51" s="1241"/>
      <c r="N51" s="1242">
        <v>115.9</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553</v>
      </c>
      <c r="J53" s="1243"/>
      <c r="K53" s="1250"/>
      <c r="L53" s="1250"/>
      <c r="M53" s="1250"/>
      <c r="N53" s="1252">
        <v>65.5</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554</v>
      </c>
      <c r="H55" s="1245"/>
      <c r="I55" s="1243" t="s">
        <v>552</v>
      </c>
      <c r="J55" s="1243"/>
      <c r="K55" s="1241"/>
      <c r="L55" s="1241"/>
      <c r="M55" s="1241"/>
      <c r="N55" s="1242">
        <v>36.5</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555</v>
      </c>
      <c r="J57" s="1253"/>
      <c r="K57" s="1250"/>
      <c r="L57" s="1250"/>
      <c r="M57" s="1250"/>
      <c r="N57" s="1252">
        <v>54.1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21" t="s">
        <v>557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30"/>
      <c r="H72" s="1231"/>
      <c r="I72" s="1231"/>
      <c r="J72" s="1232"/>
      <c r="K72" s="356" t="s">
        <v>515</v>
      </c>
      <c r="L72" s="356" t="s">
        <v>516</v>
      </c>
      <c r="M72" s="356" t="s">
        <v>517</v>
      </c>
      <c r="N72" s="356" t="s">
        <v>518</v>
      </c>
      <c r="O72" s="356" t="s">
        <v>519</v>
      </c>
    </row>
    <row r="73" spans="2:30" x14ac:dyDescent="0.15">
      <c r="B73" s="250"/>
      <c r="C73" s="246"/>
      <c r="D73" s="246"/>
      <c r="E73" s="246"/>
      <c r="F73" s="246"/>
      <c r="G73" s="1233" t="s">
        <v>551</v>
      </c>
      <c r="H73" s="1234"/>
      <c r="I73" s="1239" t="s">
        <v>552</v>
      </c>
      <c r="J73" s="1239"/>
      <c r="K73" s="1254">
        <v>147.6</v>
      </c>
      <c r="L73" s="1254">
        <v>126.4</v>
      </c>
      <c r="M73" s="1242">
        <v>119.2</v>
      </c>
      <c r="N73" s="1242">
        <v>115.9</v>
      </c>
      <c r="O73" s="1242">
        <v>115.2</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559</v>
      </c>
      <c r="J75" s="1243"/>
      <c r="K75" s="1252">
        <v>19.899999999999999</v>
      </c>
      <c r="L75" s="1252">
        <v>18.8</v>
      </c>
      <c r="M75" s="1252">
        <v>17.600000000000001</v>
      </c>
      <c r="N75" s="1252">
        <v>16.2</v>
      </c>
      <c r="O75" s="1252">
        <v>14.7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554</v>
      </c>
      <c r="H77" s="1245"/>
      <c r="I77" s="1243" t="s">
        <v>552</v>
      </c>
      <c r="J77" s="1243"/>
      <c r="K77" s="1254">
        <v>61.3</v>
      </c>
      <c r="L77" s="1254">
        <v>54.6</v>
      </c>
      <c r="M77" s="1242">
        <v>48.7</v>
      </c>
      <c r="N77" s="1242">
        <v>36.5</v>
      </c>
      <c r="O77" s="1242">
        <v>32.9</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559</v>
      </c>
      <c r="J79" s="1253"/>
      <c r="K79" s="1256">
        <v>11.7</v>
      </c>
      <c r="L79" s="1256">
        <v>11.2</v>
      </c>
      <c r="M79" s="1256">
        <v>10.4</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38</v>
      </c>
      <c r="E2" s="111"/>
      <c r="F2" s="112" t="s">
        <v>514</v>
      </c>
      <c r="G2" s="113"/>
      <c r="H2" s="114"/>
    </row>
    <row r="3" spans="1:8" x14ac:dyDescent="0.15">
      <c r="A3" s="110" t="s">
        <v>507</v>
      </c>
      <c r="B3" s="115"/>
      <c r="C3" s="116"/>
      <c r="D3" s="117">
        <v>27345</v>
      </c>
      <c r="E3" s="118"/>
      <c r="F3" s="119">
        <v>69806</v>
      </c>
      <c r="G3" s="120"/>
      <c r="H3" s="121"/>
    </row>
    <row r="4" spans="1:8" x14ac:dyDescent="0.15">
      <c r="A4" s="122"/>
      <c r="B4" s="123"/>
      <c r="C4" s="124"/>
      <c r="D4" s="125">
        <v>24230</v>
      </c>
      <c r="E4" s="126"/>
      <c r="F4" s="127">
        <v>32823</v>
      </c>
      <c r="G4" s="128"/>
      <c r="H4" s="129"/>
    </row>
    <row r="5" spans="1:8" x14ac:dyDescent="0.15">
      <c r="A5" s="110" t="s">
        <v>509</v>
      </c>
      <c r="B5" s="115"/>
      <c r="C5" s="116"/>
      <c r="D5" s="117">
        <v>15083</v>
      </c>
      <c r="E5" s="118"/>
      <c r="F5" s="119">
        <v>74444</v>
      </c>
      <c r="G5" s="120"/>
      <c r="H5" s="121"/>
    </row>
    <row r="6" spans="1:8" x14ac:dyDescent="0.15">
      <c r="A6" s="122"/>
      <c r="B6" s="123"/>
      <c r="C6" s="124"/>
      <c r="D6" s="125">
        <v>9225</v>
      </c>
      <c r="E6" s="126"/>
      <c r="F6" s="127">
        <v>34175</v>
      </c>
      <c r="G6" s="128"/>
      <c r="H6" s="129"/>
    </row>
    <row r="7" spans="1:8" x14ac:dyDescent="0.15">
      <c r="A7" s="110" t="s">
        <v>510</v>
      </c>
      <c r="B7" s="115"/>
      <c r="C7" s="116"/>
      <c r="D7" s="117">
        <v>41884</v>
      </c>
      <c r="E7" s="118"/>
      <c r="F7" s="119">
        <v>85205</v>
      </c>
      <c r="G7" s="120"/>
      <c r="H7" s="121"/>
    </row>
    <row r="8" spans="1:8" x14ac:dyDescent="0.15">
      <c r="A8" s="122"/>
      <c r="B8" s="123"/>
      <c r="C8" s="124"/>
      <c r="D8" s="125">
        <v>14863</v>
      </c>
      <c r="E8" s="126"/>
      <c r="F8" s="127">
        <v>38847</v>
      </c>
      <c r="G8" s="128"/>
      <c r="H8" s="129"/>
    </row>
    <row r="9" spans="1:8" x14ac:dyDescent="0.15">
      <c r="A9" s="110" t="s">
        <v>511</v>
      </c>
      <c r="B9" s="115"/>
      <c r="C9" s="116"/>
      <c r="D9" s="117">
        <v>77134</v>
      </c>
      <c r="E9" s="118"/>
      <c r="F9" s="119">
        <v>69469</v>
      </c>
      <c r="G9" s="120"/>
      <c r="H9" s="121"/>
    </row>
    <row r="10" spans="1:8" x14ac:dyDescent="0.15">
      <c r="A10" s="122"/>
      <c r="B10" s="123"/>
      <c r="C10" s="124"/>
      <c r="D10" s="125">
        <v>27025</v>
      </c>
      <c r="E10" s="126"/>
      <c r="F10" s="127">
        <v>38215</v>
      </c>
      <c r="G10" s="128"/>
      <c r="H10" s="129"/>
    </row>
    <row r="11" spans="1:8" x14ac:dyDescent="0.15">
      <c r="A11" s="110" t="s">
        <v>512</v>
      </c>
      <c r="B11" s="115"/>
      <c r="C11" s="116"/>
      <c r="D11" s="117">
        <v>85605</v>
      </c>
      <c r="E11" s="118"/>
      <c r="F11" s="119">
        <v>67293</v>
      </c>
      <c r="G11" s="120"/>
      <c r="H11" s="121"/>
    </row>
    <row r="12" spans="1:8" x14ac:dyDescent="0.15">
      <c r="A12" s="122"/>
      <c r="B12" s="123"/>
      <c r="C12" s="130"/>
      <c r="D12" s="125">
        <v>32574</v>
      </c>
      <c r="E12" s="126"/>
      <c r="F12" s="127">
        <v>35076</v>
      </c>
      <c r="G12" s="128"/>
      <c r="H12" s="129"/>
    </row>
    <row r="13" spans="1:8" x14ac:dyDescent="0.15">
      <c r="A13" s="110"/>
      <c r="B13" s="115"/>
      <c r="C13" s="131"/>
      <c r="D13" s="132">
        <v>49410</v>
      </c>
      <c r="E13" s="133"/>
      <c r="F13" s="134">
        <v>73243</v>
      </c>
      <c r="G13" s="135"/>
      <c r="H13" s="121"/>
    </row>
    <row r="14" spans="1:8" x14ac:dyDescent="0.15">
      <c r="A14" s="122"/>
      <c r="B14" s="123"/>
      <c r="C14" s="124"/>
      <c r="D14" s="125">
        <v>21583</v>
      </c>
      <c r="E14" s="126"/>
      <c r="F14" s="127">
        <v>35827</v>
      </c>
      <c r="G14" s="128"/>
      <c r="H14" s="129"/>
    </row>
    <row r="17" spans="1:11" x14ac:dyDescent="0.15">
      <c r="A17" s="106" t="s">
        <v>39</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40</v>
      </c>
      <c r="B19" s="136">
        <f>ROUND(VALUE(SUBSTITUTE(実質収支比率等に係る経年分析!F$48,"▲","-")),2)</f>
        <v>0.89</v>
      </c>
      <c r="C19" s="136">
        <f>ROUND(VALUE(SUBSTITUTE(実質収支比率等に係る経年分析!G$48,"▲","-")),2)</f>
        <v>0.91</v>
      </c>
      <c r="D19" s="136">
        <f>ROUND(VALUE(SUBSTITUTE(実質収支比率等に係る経年分析!H$48,"▲","-")),2)</f>
        <v>1.04</v>
      </c>
      <c r="E19" s="136">
        <f>ROUND(VALUE(SUBSTITUTE(実質収支比率等に係る経年分析!I$48,"▲","-")),2)</f>
        <v>1.1399999999999999</v>
      </c>
      <c r="F19" s="136">
        <f>ROUND(VALUE(SUBSTITUTE(実質収支比率等に係る経年分析!J$48,"▲","-")),2)</f>
        <v>1.27</v>
      </c>
    </row>
    <row r="20" spans="1:11" x14ac:dyDescent="0.15">
      <c r="A20" s="136" t="s">
        <v>41</v>
      </c>
      <c r="B20" s="136">
        <f>ROUND(VALUE(SUBSTITUTE(実質収支比率等に係る経年分析!F$47,"▲","-")),2)</f>
        <v>19.899999999999999</v>
      </c>
      <c r="C20" s="136">
        <f>ROUND(VALUE(SUBSTITUTE(実質収支比率等に係る経年分析!G$47,"▲","-")),2)</f>
        <v>20.239999999999998</v>
      </c>
      <c r="D20" s="136">
        <f>ROUND(VALUE(SUBSTITUTE(実質収支比率等に係る経年分析!H$47,"▲","-")),2)</f>
        <v>19.34</v>
      </c>
      <c r="E20" s="136">
        <f>ROUND(VALUE(SUBSTITUTE(実質収支比率等に係る経年分析!I$47,"▲","-")),2)</f>
        <v>20.45</v>
      </c>
      <c r="F20" s="136">
        <f>ROUND(VALUE(SUBSTITUTE(実質収支比率等に係る経年分析!J$47,"▲","-")),2)</f>
        <v>19.96</v>
      </c>
    </row>
    <row r="21" spans="1:11" x14ac:dyDescent="0.15">
      <c r="A21" s="136" t="s">
        <v>42</v>
      </c>
      <c r="B21" s="136">
        <f>IF(ISNUMBER(VALUE(SUBSTITUTE(実質収支比率等に係る経年分析!F$49,"▲","-"))),ROUND(VALUE(SUBSTITUTE(実質収支比率等に係る経年分析!F$49,"▲","-")),2),NA())</f>
        <v>-2.29</v>
      </c>
      <c r="C21" s="136">
        <f>IF(ISNUMBER(VALUE(SUBSTITUTE(実質収支比率等に係る経年分析!G$49,"▲","-"))),ROUND(VALUE(SUBSTITUTE(実質収支比率等に係る経年分析!G$49,"▲","-")),2),NA())</f>
        <v>2.15</v>
      </c>
      <c r="D21" s="136">
        <f>IF(ISNUMBER(VALUE(SUBSTITUTE(実質収支比率等に係る経年分析!H$49,"▲","-"))),ROUND(VALUE(SUBSTITUTE(実質収支比率等に係る経年分析!H$49,"▲","-")),2),NA())</f>
        <v>-1.27</v>
      </c>
      <c r="E21" s="136">
        <f>IF(ISNUMBER(VALUE(SUBSTITUTE(実質収支比率等に係る経年分析!I$49,"▲","-"))),ROUND(VALUE(SUBSTITUTE(実質収支比率等に係る経年分析!I$49,"▲","-")),2),NA())</f>
        <v>1.75</v>
      </c>
      <c r="F21" s="136">
        <f>IF(ISNUMBER(VALUE(SUBSTITUTE(実質収支比率等に係る経年分析!J$49,"▲","-"))),ROUND(VALUE(SUBSTITUTE(実質収支比率等に係る経年分析!J$49,"▲","-")),2),NA())</f>
        <v>-0.56999999999999995</v>
      </c>
    </row>
    <row r="24" spans="1:11" x14ac:dyDescent="0.15">
      <c r="A24" s="106" t="s">
        <v>43</v>
      </c>
    </row>
    <row r="25" spans="1:11" x14ac:dyDescent="0.15">
      <c r="A25" s="137"/>
      <c r="B25" s="137" t="e">
        <f>#REF!</f>
        <v>#REF!</v>
      </c>
      <c r="C25" s="137"/>
      <c r="D25" s="137" t="e">
        <f>#REF!</f>
        <v>#REF!</v>
      </c>
      <c r="E25" s="137"/>
      <c r="F25" s="137" t="e">
        <f>#REF!</f>
        <v>#REF!</v>
      </c>
      <c r="G25" s="137"/>
      <c r="H25" s="137" t="e">
        <f>#REF!</f>
        <v>#REF!</v>
      </c>
      <c r="I25" s="137"/>
      <c r="J25" s="137" t="e">
        <f>#REF!</f>
        <v>#REF!</v>
      </c>
      <c r="K25" s="137"/>
    </row>
    <row r="26" spans="1:11" x14ac:dyDescent="0.15">
      <c r="A26" s="137"/>
      <c r="B26" s="137" t="s">
        <v>44</v>
      </c>
      <c r="C26" s="137" t="s">
        <v>45</v>
      </c>
      <c r="D26" s="137" t="s">
        <v>44</v>
      </c>
      <c r="E26" s="137" t="s">
        <v>45</v>
      </c>
      <c r="F26" s="137" t="s">
        <v>44</v>
      </c>
      <c r="G26" s="137" t="s">
        <v>45</v>
      </c>
      <c r="H26" s="137" t="s">
        <v>44</v>
      </c>
      <c r="I26" s="137" t="s">
        <v>45</v>
      </c>
      <c r="J26" s="137" t="s">
        <v>44</v>
      </c>
      <c r="K26" s="137" t="s">
        <v>45</v>
      </c>
    </row>
    <row r="27" spans="1:11" x14ac:dyDescent="0.15">
      <c r="A27" s="137" t="e">
        <f>IF(#REF!="",NA(),#REF!)</f>
        <v>#REF!</v>
      </c>
      <c r="B27" s="137" t="e">
        <f>IF(ROUND(VALUE(SUBSTITUTE(#REF!,"▲", "-")), 2) &lt; 0, ABS(ROUND(VALUE(SUBSTITUTE(#REF!,"▲", "-")), 2)), NA())</f>
        <v>#REF!</v>
      </c>
      <c r="C27" s="137" t="e">
        <f>IF(ROUND(VALUE(SUBSTITUTE(#REF!,"▲", "-")), 2) &gt;= 0, ABS(ROUND(VALUE(SUBSTITUTE(#REF!,"▲", "-")), 2)), NA())</f>
        <v>#REF!</v>
      </c>
      <c r="D27" s="137" t="e">
        <f>IF(ROUND(VALUE(SUBSTITUTE(#REF!,"▲", "-")), 2) &lt; 0, ABS(ROUND(VALUE(SUBSTITUTE(#REF!,"▲", "-")), 2)), NA())</f>
        <v>#REF!</v>
      </c>
      <c r="E27" s="137" t="e">
        <f>IF(ROUND(VALUE(SUBSTITUTE(#REF!,"▲", "-")), 2) &gt;= 0, ABS(ROUND(VALUE(SUBSTITUTE(#REF!,"▲", "-")), 2)), NA())</f>
        <v>#REF!</v>
      </c>
      <c r="F27" s="137" t="e">
        <f>IF(ROUND(VALUE(SUBSTITUTE(#REF!,"▲", "-")), 2) &lt; 0, ABS(ROUND(VALUE(SUBSTITUTE(#REF!,"▲", "-")), 2)), NA())</f>
        <v>#REF!</v>
      </c>
      <c r="G27" s="137" t="e">
        <f>IF(ROUND(VALUE(SUBSTITUTE(#REF!,"▲", "-")), 2) &gt;= 0, ABS(ROUND(VALUE(SUBSTITUTE(#REF!,"▲", "-")), 2)), NA())</f>
        <v>#REF!</v>
      </c>
      <c r="H27" s="137" t="e">
        <f>IF(ROUND(VALUE(SUBSTITUTE(#REF!,"▲", "-")), 2) &lt; 0, ABS(ROUND(VALUE(SUBSTITUTE(#REF!,"▲", "-")), 2)), NA())</f>
        <v>#REF!</v>
      </c>
      <c r="I27" s="137" t="e">
        <f>IF(ROUND(VALUE(SUBSTITUTE(#REF!,"▲", "-")), 2) &gt;= 0, ABS(ROUND(VALUE(SUBSTITUTE(#REF!,"▲", "-")), 2)), NA())</f>
        <v>#REF!</v>
      </c>
      <c r="J27" s="137" t="e">
        <f>IF(ROUND(VALUE(SUBSTITUTE(#REF!,"▲", "-")), 2) &lt; 0, ABS(ROUND(VALUE(SUBSTITUTE(#REF!,"▲", "-")), 2)), NA())</f>
        <v>#REF!</v>
      </c>
      <c r="K27" s="137" t="e">
        <f>IF(ROUND(VALUE(SUBSTITUTE(#REF!,"▲", "-")), 2) &gt;= 0, ABS(ROUND(VALUE(SUBSTITUTE(#REF!,"▲", "-")), 2)), NA())</f>
        <v>#REF!</v>
      </c>
    </row>
    <row r="28" spans="1:11" x14ac:dyDescent="0.15">
      <c r="A28" s="137" t="e">
        <f>IF(#REF!="",NA(),#REF!)</f>
        <v>#REF!</v>
      </c>
      <c r="B28" s="137" t="e">
        <f>IF(ROUND(VALUE(SUBSTITUTE(#REF!,"▲", "-")), 2) &lt; 0, ABS(ROUND(VALUE(SUBSTITUTE(#REF!,"▲", "-")), 2)), NA())</f>
        <v>#REF!</v>
      </c>
      <c r="C28" s="137" t="e">
        <f>IF(ROUND(VALUE(SUBSTITUTE(#REF!,"▲", "-")), 2) &gt;= 0, ABS(ROUND(VALUE(SUBSTITUTE(#REF!,"▲", "-")), 2)), NA())</f>
        <v>#REF!</v>
      </c>
      <c r="D28" s="137" t="e">
        <f>IF(ROUND(VALUE(SUBSTITUTE(#REF!,"▲", "-")), 2) &lt; 0, ABS(ROUND(VALUE(SUBSTITUTE(#REF!,"▲", "-")), 2)), NA())</f>
        <v>#REF!</v>
      </c>
      <c r="E28" s="137" t="e">
        <f>IF(ROUND(VALUE(SUBSTITUTE(#REF!,"▲", "-")), 2) &gt;= 0, ABS(ROUND(VALUE(SUBSTITUTE(#REF!,"▲", "-")), 2)), NA())</f>
        <v>#REF!</v>
      </c>
      <c r="F28" s="137" t="e">
        <f>IF(ROUND(VALUE(SUBSTITUTE(#REF!,"▲", "-")), 2) &lt; 0, ABS(ROUND(VALUE(SUBSTITUTE(#REF!,"▲", "-")), 2)), NA())</f>
        <v>#REF!</v>
      </c>
      <c r="G28" s="137" t="e">
        <f>IF(ROUND(VALUE(SUBSTITUTE(#REF!,"▲", "-")), 2) &gt;= 0, ABS(ROUND(VALUE(SUBSTITUTE(#REF!,"▲", "-")), 2)), NA())</f>
        <v>#REF!</v>
      </c>
      <c r="H28" s="137" t="e">
        <f>IF(ROUND(VALUE(SUBSTITUTE(#REF!,"▲", "-")), 2) &lt; 0, ABS(ROUND(VALUE(SUBSTITUTE(#REF!,"▲", "-")), 2)), NA())</f>
        <v>#REF!</v>
      </c>
      <c r="I28" s="137" t="e">
        <f>IF(ROUND(VALUE(SUBSTITUTE(#REF!,"▲", "-")), 2) &gt;= 0, ABS(ROUND(VALUE(SUBSTITUTE(#REF!,"▲", "-")), 2)), NA())</f>
        <v>#REF!</v>
      </c>
      <c r="J28" s="137" t="e">
        <f>IF(ROUND(VALUE(SUBSTITUTE(#REF!,"▲", "-")), 2) &lt; 0, ABS(ROUND(VALUE(SUBSTITUTE(#REF!,"▲", "-")), 2)), NA())</f>
        <v>#REF!</v>
      </c>
      <c r="K28" s="137" t="e">
        <f>IF(ROUND(VALUE(SUBSTITUTE(#REF!,"▲", "-")), 2) &gt;= 0, ABS(ROUND(VALUE(SUBSTITUTE(#REF!,"▲", "-")), 2)), NA())</f>
        <v>#REF!</v>
      </c>
    </row>
    <row r="29" spans="1:11" x14ac:dyDescent="0.15">
      <c r="A29" s="137" t="e">
        <f>IF(#REF!="",NA(),#REF!)</f>
        <v>#REF!</v>
      </c>
      <c r="B29" s="137" t="e">
        <f>IF(ROUND(VALUE(SUBSTITUTE(#REF!,"▲", "-")), 2) &lt; 0, ABS(ROUND(VALUE(SUBSTITUTE(#REF!,"▲", "-")), 2)), NA())</f>
        <v>#REF!</v>
      </c>
      <c r="C29" s="137" t="e">
        <f>IF(ROUND(VALUE(SUBSTITUTE(#REF!,"▲", "-")), 2) &gt;= 0, ABS(ROUND(VALUE(SUBSTITUTE(#REF!,"▲", "-")), 2)), NA())</f>
        <v>#REF!</v>
      </c>
      <c r="D29" s="137" t="e">
        <f>IF(ROUND(VALUE(SUBSTITUTE(#REF!,"▲", "-")), 2) &lt; 0, ABS(ROUND(VALUE(SUBSTITUTE(#REF!,"▲", "-")), 2)), NA())</f>
        <v>#REF!</v>
      </c>
      <c r="E29" s="137" t="e">
        <f>IF(ROUND(VALUE(SUBSTITUTE(#REF!,"▲", "-")), 2) &gt;= 0, ABS(ROUND(VALUE(SUBSTITUTE(#REF!,"▲", "-")), 2)), NA())</f>
        <v>#REF!</v>
      </c>
      <c r="F29" s="137" t="e">
        <f>IF(ROUND(VALUE(SUBSTITUTE(#REF!,"▲", "-")), 2) &lt; 0, ABS(ROUND(VALUE(SUBSTITUTE(#REF!,"▲", "-")), 2)), NA())</f>
        <v>#REF!</v>
      </c>
      <c r="G29" s="137" t="e">
        <f>IF(ROUND(VALUE(SUBSTITUTE(#REF!,"▲", "-")), 2) &gt;= 0, ABS(ROUND(VALUE(SUBSTITUTE(#REF!,"▲", "-")), 2)), NA())</f>
        <v>#REF!</v>
      </c>
      <c r="H29" s="137" t="e">
        <f>IF(ROUND(VALUE(SUBSTITUTE(#REF!,"▲", "-")), 2) &lt; 0, ABS(ROUND(VALUE(SUBSTITUTE(#REF!,"▲", "-")), 2)), NA())</f>
        <v>#REF!</v>
      </c>
      <c r="I29" s="137" t="e">
        <f>IF(ROUND(VALUE(SUBSTITUTE(#REF!,"▲", "-")), 2) &gt;= 0, ABS(ROUND(VALUE(SUBSTITUTE(#REF!,"▲", "-")), 2)), NA())</f>
        <v>#REF!</v>
      </c>
      <c r="J29" s="137" t="e">
        <f>IF(ROUND(VALUE(SUBSTITUTE(#REF!,"▲", "-")), 2) &lt; 0, ABS(ROUND(VALUE(SUBSTITUTE(#REF!,"▲", "-")), 2)), NA())</f>
        <v>#REF!</v>
      </c>
      <c r="K29" s="137" t="e">
        <f>IF(ROUND(VALUE(SUBSTITUTE(#REF!,"▲", "-")), 2) &gt;= 0, ABS(ROUND(VALUE(SUBSTITUTE(#REF!,"▲", "-")), 2)), NA())</f>
        <v>#REF!</v>
      </c>
    </row>
    <row r="30" spans="1:11" x14ac:dyDescent="0.15">
      <c r="A30" s="137" t="e">
        <f>IF(#REF!="",NA(),#REF!)</f>
        <v>#REF!</v>
      </c>
      <c r="B30" s="137" t="e">
        <f>IF(ROUND(VALUE(SUBSTITUTE(#REF!,"▲", "-")), 2) &lt; 0, ABS(ROUND(VALUE(SUBSTITUTE(#REF!,"▲", "-")), 2)), NA())</f>
        <v>#REF!</v>
      </c>
      <c r="C30" s="137" t="e">
        <f>IF(ROUND(VALUE(SUBSTITUTE(#REF!,"▲", "-")), 2) &gt;= 0, ABS(ROUND(VALUE(SUBSTITUTE(#REF!,"▲", "-")), 2)), NA())</f>
        <v>#REF!</v>
      </c>
      <c r="D30" s="137" t="e">
        <f>IF(ROUND(VALUE(SUBSTITUTE(#REF!,"▲", "-")), 2) &lt; 0, ABS(ROUND(VALUE(SUBSTITUTE(#REF!,"▲", "-")), 2)), NA())</f>
        <v>#REF!</v>
      </c>
      <c r="E30" s="137" t="e">
        <f>IF(ROUND(VALUE(SUBSTITUTE(#REF!,"▲", "-")), 2) &gt;= 0, ABS(ROUND(VALUE(SUBSTITUTE(#REF!,"▲", "-")), 2)), NA())</f>
        <v>#REF!</v>
      </c>
      <c r="F30" s="137" t="e">
        <f>IF(ROUND(VALUE(SUBSTITUTE(#REF!,"▲", "-")), 2) &lt; 0, ABS(ROUND(VALUE(SUBSTITUTE(#REF!,"▲", "-")), 2)), NA())</f>
        <v>#REF!</v>
      </c>
      <c r="G30" s="137" t="e">
        <f>IF(ROUND(VALUE(SUBSTITUTE(#REF!,"▲", "-")), 2) &gt;= 0, ABS(ROUND(VALUE(SUBSTITUTE(#REF!,"▲", "-")), 2)), NA())</f>
        <v>#REF!</v>
      </c>
      <c r="H30" s="137" t="e">
        <f>IF(ROUND(VALUE(SUBSTITUTE(#REF!,"▲", "-")), 2) &lt; 0, ABS(ROUND(VALUE(SUBSTITUTE(#REF!,"▲", "-")), 2)), NA())</f>
        <v>#REF!</v>
      </c>
      <c r="I30" s="137" t="e">
        <f>IF(ROUND(VALUE(SUBSTITUTE(#REF!,"▲", "-")), 2) &gt;= 0, ABS(ROUND(VALUE(SUBSTITUTE(#REF!,"▲", "-")), 2)), NA())</f>
        <v>#REF!</v>
      </c>
      <c r="J30" s="137" t="e">
        <f>IF(ROUND(VALUE(SUBSTITUTE(#REF!,"▲", "-")), 2) &lt; 0, ABS(ROUND(VALUE(SUBSTITUTE(#REF!,"▲", "-")), 2)), NA())</f>
        <v>#REF!</v>
      </c>
      <c r="K30" s="137" t="e">
        <f>IF(ROUND(VALUE(SUBSTITUTE(#REF!,"▲", "-")), 2) &gt;= 0, ABS(ROUND(VALUE(SUBSTITUTE(#REF!,"▲", "-")), 2)), NA())</f>
        <v>#REF!</v>
      </c>
    </row>
    <row r="31" spans="1:11" x14ac:dyDescent="0.15">
      <c r="A31" s="137" t="e">
        <f>IF(#REF!="",NA(),#REF!)</f>
        <v>#REF!</v>
      </c>
      <c r="B31" s="137" t="e">
        <f>IF(ROUND(VALUE(SUBSTITUTE(#REF!,"▲", "-")), 2) &lt; 0, ABS(ROUND(VALUE(SUBSTITUTE(#REF!,"▲", "-")), 2)), NA())</f>
        <v>#REF!</v>
      </c>
      <c r="C31" s="137" t="e">
        <f>IF(ROUND(VALUE(SUBSTITUTE(#REF!,"▲", "-")), 2) &gt;= 0, ABS(ROUND(VALUE(SUBSTITUTE(#REF!,"▲", "-")), 2)), NA())</f>
        <v>#REF!</v>
      </c>
      <c r="D31" s="137" t="e">
        <f>IF(ROUND(VALUE(SUBSTITUTE(#REF!,"▲", "-")), 2) &lt; 0, ABS(ROUND(VALUE(SUBSTITUTE(#REF!,"▲", "-")), 2)), NA())</f>
        <v>#REF!</v>
      </c>
      <c r="E31" s="137" t="e">
        <f>IF(ROUND(VALUE(SUBSTITUTE(#REF!,"▲", "-")), 2) &gt;= 0, ABS(ROUND(VALUE(SUBSTITUTE(#REF!,"▲", "-")), 2)), NA())</f>
        <v>#REF!</v>
      </c>
      <c r="F31" s="137" t="e">
        <f>IF(ROUND(VALUE(SUBSTITUTE(#REF!,"▲", "-")), 2) &lt; 0, ABS(ROUND(VALUE(SUBSTITUTE(#REF!,"▲", "-")), 2)), NA())</f>
        <v>#REF!</v>
      </c>
      <c r="G31" s="137" t="e">
        <f>IF(ROUND(VALUE(SUBSTITUTE(#REF!,"▲", "-")), 2) &gt;= 0, ABS(ROUND(VALUE(SUBSTITUTE(#REF!,"▲", "-")), 2)), NA())</f>
        <v>#REF!</v>
      </c>
      <c r="H31" s="137" t="e">
        <f>IF(ROUND(VALUE(SUBSTITUTE(#REF!,"▲", "-")), 2) &lt; 0, ABS(ROUND(VALUE(SUBSTITUTE(#REF!,"▲", "-")), 2)), NA())</f>
        <v>#REF!</v>
      </c>
      <c r="I31" s="137" t="e">
        <f>IF(ROUND(VALUE(SUBSTITUTE(#REF!,"▲", "-")), 2) &gt;= 0, ABS(ROUND(VALUE(SUBSTITUTE(#REF!,"▲", "-")), 2)), NA())</f>
        <v>#REF!</v>
      </c>
      <c r="J31" s="137" t="e">
        <f>IF(ROUND(VALUE(SUBSTITUTE(#REF!,"▲", "-")), 2) &lt; 0, ABS(ROUND(VALUE(SUBSTITUTE(#REF!,"▲", "-")), 2)), NA())</f>
        <v>#REF!</v>
      </c>
      <c r="K31" s="137" t="e">
        <f>IF(ROUND(VALUE(SUBSTITUTE(#REF!,"▲", "-")), 2) &gt;= 0, ABS(ROUND(VALUE(SUBSTITUTE(#REF!,"▲", "-")), 2)), NA())</f>
        <v>#REF!</v>
      </c>
    </row>
    <row r="32" spans="1:11" x14ac:dyDescent="0.15">
      <c r="A32" s="137" t="e">
        <f>IF(#REF!="",NA(),#REF!)</f>
        <v>#REF!</v>
      </c>
      <c r="B32" s="137" t="e">
        <f>IF(ROUND(VALUE(SUBSTITUTE(#REF!,"▲", "-")), 2) &lt; 0, ABS(ROUND(VALUE(SUBSTITUTE(#REF!,"▲", "-")), 2)), NA())</f>
        <v>#REF!</v>
      </c>
      <c r="C32" s="137" t="e">
        <f>IF(ROUND(VALUE(SUBSTITUTE(#REF!,"▲", "-")), 2) &gt;= 0, ABS(ROUND(VALUE(SUBSTITUTE(#REF!,"▲", "-")), 2)), NA())</f>
        <v>#REF!</v>
      </c>
      <c r="D32" s="137" t="e">
        <f>IF(ROUND(VALUE(SUBSTITUTE(#REF!,"▲", "-")), 2) &lt; 0, ABS(ROUND(VALUE(SUBSTITUTE(#REF!,"▲", "-")), 2)), NA())</f>
        <v>#REF!</v>
      </c>
      <c r="E32" s="137" t="e">
        <f>IF(ROUND(VALUE(SUBSTITUTE(#REF!,"▲", "-")), 2) &gt;= 0, ABS(ROUND(VALUE(SUBSTITUTE(#REF!,"▲", "-")), 2)), NA())</f>
        <v>#REF!</v>
      </c>
      <c r="F32" s="137" t="e">
        <f>IF(ROUND(VALUE(SUBSTITUTE(#REF!,"▲", "-")), 2) &lt; 0, ABS(ROUND(VALUE(SUBSTITUTE(#REF!,"▲", "-")), 2)), NA())</f>
        <v>#REF!</v>
      </c>
      <c r="G32" s="137" t="e">
        <f>IF(ROUND(VALUE(SUBSTITUTE(#REF!,"▲", "-")), 2) &gt;= 0, ABS(ROUND(VALUE(SUBSTITUTE(#REF!,"▲", "-")), 2)), NA())</f>
        <v>#REF!</v>
      </c>
      <c r="H32" s="137" t="e">
        <f>IF(ROUND(VALUE(SUBSTITUTE(#REF!,"▲", "-")), 2) &lt; 0, ABS(ROUND(VALUE(SUBSTITUTE(#REF!,"▲", "-")), 2)), NA())</f>
        <v>#REF!</v>
      </c>
      <c r="I32" s="137" t="e">
        <f>IF(ROUND(VALUE(SUBSTITUTE(#REF!,"▲", "-")), 2) &gt;= 0, ABS(ROUND(VALUE(SUBSTITUTE(#REF!,"▲", "-")), 2)), NA())</f>
        <v>#REF!</v>
      </c>
      <c r="J32" s="137" t="e">
        <f>IF(ROUND(VALUE(SUBSTITUTE(#REF!,"▲", "-")), 2) &lt; 0, ABS(ROUND(VALUE(SUBSTITUTE(#REF!,"▲", "-")), 2)), NA())</f>
        <v>#REF!</v>
      </c>
      <c r="K32" s="137" t="e">
        <f>IF(ROUND(VALUE(SUBSTITUTE(#REF!,"▲", "-")), 2) &gt;= 0, ABS(ROUND(VALUE(SUBSTITUTE(#REF!,"▲", "-")), 2)), NA())</f>
        <v>#REF!</v>
      </c>
    </row>
    <row r="33" spans="1:16" x14ac:dyDescent="0.15">
      <c r="A33" s="137" t="e">
        <f>IF(#REF!="",NA(),#REF!)</f>
        <v>#REF!</v>
      </c>
      <c r="B33" s="137" t="e">
        <f>IF(ROUND(VALUE(SUBSTITUTE(#REF!,"▲", "-")), 2) &lt; 0, ABS(ROUND(VALUE(SUBSTITUTE(#REF!,"▲", "-")), 2)), NA())</f>
        <v>#REF!</v>
      </c>
      <c r="C33" s="137" t="e">
        <f>IF(ROUND(VALUE(SUBSTITUTE(#REF!,"▲", "-")), 2) &gt;= 0, ABS(ROUND(VALUE(SUBSTITUTE(#REF!,"▲", "-")), 2)), NA())</f>
        <v>#REF!</v>
      </c>
      <c r="D33" s="137" t="e">
        <f>IF(ROUND(VALUE(SUBSTITUTE(#REF!,"▲", "-")), 2) &lt; 0, ABS(ROUND(VALUE(SUBSTITUTE(#REF!,"▲", "-")), 2)), NA())</f>
        <v>#REF!</v>
      </c>
      <c r="E33" s="137" t="e">
        <f>IF(ROUND(VALUE(SUBSTITUTE(#REF!,"▲", "-")), 2) &gt;= 0, ABS(ROUND(VALUE(SUBSTITUTE(#REF!,"▲", "-")), 2)), NA())</f>
        <v>#REF!</v>
      </c>
      <c r="F33" s="137" t="e">
        <f>IF(ROUND(VALUE(SUBSTITUTE(#REF!,"▲", "-")), 2) &lt; 0, ABS(ROUND(VALUE(SUBSTITUTE(#REF!,"▲", "-")), 2)), NA())</f>
        <v>#REF!</v>
      </c>
      <c r="G33" s="137" t="e">
        <f>IF(ROUND(VALUE(SUBSTITUTE(#REF!,"▲", "-")), 2) &gt;= 0, ABS(ROUND(VALUE(SUBSTITUTE(#REF!,"▲", "-")), 2)), NA())</f>
        <v>#REF!</v>
      </c>
      <c r="H33" s="137" t="e">
        <f>IF(ROUND(VALUE(SUBSTITUTE(#REF!,"▲", "-")), 2) &lt; 0, ABS(ROUND(VALUE(SUBSTITUTE(#REF!,"▲", "-")), 2)), NA())</f>
        <v>#REF!</v>
      </c>
      <c r="I33" s="137" t="e">
        <f>IF(ROUND(VALUE(SUBSTITUTE(#REF!,"▲", "-")), 2) &gt;= 0, ABS(ROUND(VALUE(SUBSTITUTE(#REF!,"▲", "-")), 2)), NA())</f>
        <v>#REF!</v>
      </c>
      <c r="J33" s="137" t="e">
        <f>IF(ROUND(VALUE(SUBSTITUTE(#REF!,"▲", "-")), 2) &lt; 0, ABS(ROUND(VALUE(SUBSTITUTE(#REF!,"▲", "-")), 2)), NA())</f>
        <v>#REF!</v>
      </c>
      <c r="K33" s="137" t="e">
        <f>IF(ROUND(VALUE(SUBSTITUTE(#REF!,"▲", "-")), 2) &gt;= 0, ABS(ROUND(VALUE(SUBSTITUTE(#REF!,"▲", "-")), 2)), NA())</f>
        <v>#REF!</v>
      </c>
    </row>
    <row r="34" spans="1:16" x14ac:dyDescent="0.15">
      <c r="A34" s="137" t="e">
        <f>IF(#REF!="",NA(),#REF!)</f>
        <v>#REF!</v>
      </c>
      <c r="B34" s="137" t="e">
        <f>IF(ROUND(VALUE(SUBSTITUTE(#REF!,"▲", "-")), 2) &lt; 0, ABS(ROUND(VALUE(SUBSTITUTE(#REF!,"▲", "-")), 2)), NA())</f>
        <v>#REF!</v>
      </c>
      <c r="C34" s="137" t="e">
        <f>IF(ROUND(VALUE(SUBSTITUTE(#REF!,"▲", "-")), 2) &gt;= 0, ABS(ROUND(VALUE(SUBSTITUTE(#REF!,"▲", "-")), 2)), NA())</f>
        <v>#REF!</v>
      </c>
      <c r="D34" s="137" t="e">
        <f>IF(ROUND(VALUE(SUBSTITUTE(#REF!,"▲", "-")), 2) &lt; 0, ABS(ROUND(VALUE(SUBSTITUTE(#REF!,"▲", "-")), 2)), NA())</f>
        <v>#REF!</v>
      </c>
      <c r="E34" s="137" t="e">
        <f>IF(ROUND(VALUE(SUBSTITUTE(#REF!,"▲", "-")), 2) &gt;= 0, ABS(ROUND(VALUE(SUBSTITUTE(#REF!,"▲", "-")), 2)), NA())</f>
        <v>#REF!</v>
      </c>
      <c r="F34" s="137" t="e">
        <f>IF(ROUND(VALUE(SUBSTITUTE(#REF!,"▲", "-")), 2) &lt; 0, ABS(ROUND(VALUE(SUBSTITUTE(#REF!,"▲", "-")), 2)), NA())</f>
        <v>#REF!</v>
      </c>
      <c r="G34" s="137" t="e">
        <f>IF(ROUND(VALUE(SUBSTITUTE(#REF!,"▲", "-")), 2) &gt;= 0, ABS(ROUND(VALUE(SUBSTITUTE(#REF!,"▲", "-")), 2)), NA())</f>
        <v>#REF!</v>
      </c>
      <c r="H34" s="137" t="e">
        <f>IF(ROUND(VALUE(SUBSTITUTE(#REF!,"▲", "-")), 2) &lt; 0, ABS(ROUND(VALUE(SUBSTITUTE(#REF!,"▲", "-")), 2)), NA())</f>
        <v>#REF!</v>
      </c>
      <c r="I34" s="137" t="e">
        <f>IF(ROUND(VALUE(SUBSTITUTE(#REF!,"▲", "-")), 2) &gt;= 0, ABS(ROUND(VALUE(SUBSTITUTE(#REF!,"▲", "-")), 2)), NA())</f>
        <v>#REF!</v>
      </c>
      <c r="J34" s="137" t="e">
        <f>IF(ROUND(VALUE(SUBSTITUTE(#REF!,"▲", "-")), 2) &lt; 0, ABS(ROUND(VALUE(SUBSTITUTE(#REF!,"▲", "-")), 2)), NA())</f>
        <v>#REF!</v>
      </c>
      <c r="K34" s="137" t="e">
        <f>IF(ROUND(VALUE(SUBSTITUTE(#REF!,"▲", "-")), 2) &gt;= 0, ABS(ROUND(VALUE(SUBSTITUTE(#REF!,"▲", "-")), 2)), NA())</f>
        <v>#REF!</v>
      </c>
    </row>
    <row r="35" spans="1:16" x14ac:dyDescent="0.15">
      <c r="A35" s="137" t="e">
        <f>IF(#REF!="",NA(),#REF!)</f>
        <v>#REF!</v>
      </c>
      <c r="B35" s="137" t="e">
        <f>IF(ROUND(VALUE(SUBSTITUTE(#REF!,"▲", "-")), 2) &lt; 0, ABS(ROUND(VALUE(SUBSTITUTE(#REF!,"▲", "-")), 2)), NA())</f>
        <v>#REF!</v>
      </c>
      <c r="C35" s="137" t="e">
        <f>IF(ROUND(VALUE(SUBSTITUTE(#REF!,"▲", "-")), 2) &gt;= 0, ABS(ROUND(VALUE(SUBSTITUTE(#REF!,"▲", "-")), 2)), NA())</f>
        <v>#REF!</v>
      </c>
      <c r="D35" s="137" t="e">
        <f>IF(ROUND(VALUE(SUBSTITUTE(#REF!,"▲", "-")), 2) &lt; 0, ABS(ROUND(VALUE(SUBSTITUTE(#REF!,"▲", "-")), 2)), NA())</f>
        <v>#REF!</v>
      </c>
      <c r="E35" s="137" t="e">
        <f>IF(ROUND(VALUE(SUBSTITUTE(#REF!,"▲", "-")), 2) &gt;= 0, ABS(ROUND(VALUE(SUBSTITUTE(#REF!,"▲", "-")), 2)), NA())</f>
        <v>#REF!</v>
      </c>
      <c r="F35" s="137" t="e">
        <f>IF(ROUND(VALUE(SUBSTITUTE(#REF!,"▲", "-")), 2) &lt; 0, ABS(ROUND(VALUE(SUBSTITUTE(#REF!,"▲", "-")), 2)), NA())</f>
        <v>#REF!</v>
      </c>
      <c r="G35" s="137" t="e">
        <f>IF(ROUND(VALUE(SUBSTITUTE(#REF!,"▲", "-")), 2) &gt;= 0, ABS(ROUND(VALUE(SUBSTITUTE(#REF!,"▲", "-")), 2)), NA())</f>
        <v>#REF!</v>
      </c>
      <c r="H35" s="137" t="e">
        <f>IF(ROUND(VALUE(SUBSTITUTE(#REF!,"▲", "-")), 2) &lt; 0, ABS(ROUND(VALUE(SUBSTITUTE(#REF!,"▲", "-")), 2)), NA())</f>
        <v>#REF!</v>
      </c>
      <c r="I35" s="137" t="e">
        <f>IF(ROUND(VALUE(SUBSTITUTE(#REF!,"▲", "-")), 2) &gt;= 0, ABS(ROUND(VALUE(SUBSTITUTE(#REF!,"▲", "-")), 2)), NA())</f>
        <v>#REF!</v>
      </c>
      <c r="J35" s="137" t="e">
        <f>IF(ROUND(VALUE(SUBSTITUTE(#REF!,"▲", "-")), 2) &lt; 0, ABS(ROUND(VALUE(SUBSTITUTE(#REF!,"▲", "-")), 2)), NA())</f>
        <v>#REF!</v>
      </c>
      <c r="K35" s="137" t="e">
        <f>IF(ROUND(VALUE(SUBSTITUTE(#REF!,"▲", "-")), 2) &gt;= 0, ABS(ROUND(VALUE(SUBSTITUTE(#REF!,"▲", "-")), 2)), NA())</f>
        <v>#REF!</v>
      </c>
    </row>
    <row r="36" spans="1:16" x14ac:dyDescent="0.15">
      <c r="A36" s="137" t="e">
        <f>IF(#REF!="",NA(),#REF!)</f>
        <v>#REF!</v>
      </c>
      <c r="B36" s="137" t="e">
        <f>IF(ROUND(VALUE(SUBSTITUTE(#REF!,"▲", "-")), 2) &lt; 0, ABS(ROUND(VALUE(SUBSTITUTE(#REF!,"▲", "-")), 2)), NA())</f>
        <v>#REF!</v>
      </c>
      <c r="C36" s="137" t="e">
        <f>IF(ROUND(VALUE(SUBSTITUTE(#REF!,"▲", "-")), 2) &gt;= 0, ABS(ROUND(VALUE(SUBSTITUTE(#REF!,"▲", "-")), 2)), NA())</f>
        <v>#REF!</v>
      </c>
      <c r="D36" s="137" t="e">
        <f>IF(ROUND(VALUE(SUBSTITUTE(#REF!,"▲", "-")), 2) &lt; 0, ABS(ROUND(VALUE(SUBSTITUTE(#REF!,"▲", "-")), 2)), NA())</f>
        <v>#REF!</v>
      </c>
      <c r="E36" s="137" t="e">
        <f>IF(ROUND(VALUE(SUBSTITUTE(#REF!,"▲", "-")), 2) &gt;= 0, ABS(ROUND(VALUE(SUBSTITUTE(#REF!,"▲", "-")), 2)), NA())</f>
        <v>#REF!</v>
      </c>
      <c r="F36" s="137" t="e">
        <f>IF(ROUND(VALUE(SUBSTITUTE(#REF!,"▲", "-")), 2) &lt; 0, ABS(ROUND(VALUE(SUBSTITUTE(#REF!,"▲", "-")), 2)), NA())</f>
        <v>#REF!</v>
      </c>
      <c r="G36" s="137" t="e">
        <f>IF(ROUND(VALUE(SUBSTITUTE(#REF!,"▲", "-")), 2) &gt;= 0, ABS(ROUND(VALUE(SUBSTITUTE(#REF!,"▲", "-")), 2)), NA())</f>
        <v>#REF!</v>
      </c>
      <c r="H36" s="137" t="e">
        <f>IF(ROUND(VALUE(SUBSTITUTE(#REF!,"▲", "-")), 2) &lt; 0, ABS(ROUND(VALUE(SUBSTITUTE(#REF!,"▲", "-")), 2)), NA())</f>
        <v>#REF!</v>
      </c>
      <c r="I36" s="137" t="e">
        <f>IF(ROUND(VALUE(SUBSTITUTE(#REF!,"▲", "-")), 2) &gt;= 0, ABS(ROUND(VALUE(SUBSTITUTE(#REF!,"▲", "-")), 2)), NA())</f>
        <v>#REF!</v>
      </c>
      <c r="J36" s="137" t="e">
        <f>IF(ROUND(VALUE(SUBSTITUTE(#REF!,"▲", "-")), 2) &lt; 0, ABS(ROUND(VALUE(SUBSTITUTE(#REF!,"▲", "-")), 2)), NA())</f>
        <v>#REF!</v>
      </c>
      <c r="K36" s="137" t="e">
        <f>IF(ROUND(VALUE(SUBSTITUTE(#REF!,"▲", "-")), 2) &gt;= 0, ABS(ROUND(VALUE(SUBSTITUTE(#REF!,"▲", "-")), 2)), NA())</f>
        <v>#REF!</v>
      </c>
    </row>
    <row r="39" spans="1:16" x14ac:dyDescent="0.15">
      <c r="A39" s="106" t="s">
        <v>46</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47</v>
      </c>
      <c r="C41" s="138"/>
      <c r="D41" s="138" t="s">
        <v>48</v>
      </c>
      <c r="E41" s="138" t="s">
        <v>47</v>
      </c>
      <c r="F41" s="138"/>
      <c r="G41" s="138" t="s">
        <v>48</v>
      </c>
      <c r="H41" s="138" t="s">
        <v>47</v>
      </c>
      <c r="I41" s="138"/>
      <c r="J41" s="138" t="s">
        <v>48</v>
      </c>
      <c r="K41" s="138" t="s">
        <v>47</v>
      </c>
      <c r="L41" s="138"/>
      <c r="M41" s="138" t="s">
        <v>48</v>
      </c>
      <c r="N41" s="138" t="s">
        <v>47</v>
      </c>
      <c r="O41" s="138"/>
      <c r="P41" s="138" t="s">
        <v>48</v>
      </c>
    </row>
    <row r="42" spans="1:16" x14ac:dyDescent="0.15">
      <c r="A42" s="138" t="s">
        <v>49</v>
      </c>
      <c r="B42" s="138"/>
      <c r="C42" s="138"/>
      <c r="D42" s="138">
        <f>'実質公債費比率（分子）の構造'!K$52</f>
        <v>680</v>
      </c>
      <c r="E42" s="138"/>
      <c r="F42" s="138"/>
      <c r="G42" s="138">
        <f>'実質公債費比率（分子）の構造'!L$52</f>
        <v>671</v>
      </c>
      <c r="H42" s="138"/>
      <c r="I42" s="138"/>
      <c r="J42" s="138">
        <f>'実質公債費比率（分子）の構造'!M$52</f>
        <v>668</v>
      </c>
      <c r="K42" s="138"/>
      <c r="L42" s="138"/>
      <c r="M42" s="138">
        <f>'実質公債費比率（分子）の構造'!N$52</f>
        <v>626</v>
      </c>
      <c r="N42" s="138"/>
      <c r="O42" s="138"/>
      <c r="P42" s="138">
        <f>'実質公債費比率（分子）の構造'!O$52</f>
        <v>609</v>
      </c>
    </row>
    <row r="43" spans="1:16" x14ac:dyDescent="0.15">
      <c r="A43" s="138" t="s">
        <v>50</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51</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52</v>
      </c>
      <c r="B45" s="138">
        <f>'実質公債費比率（分子）の構造'!K$49</f>
        <v>21</v>
      </c>
      <c r="C45" s="138"/>
      <c r="D45" s="138"/>
      <c r="E45" s="138">
        <f>'実質公債費比率（分子）の構造'!L$49</f>
        <v>21</v>
      </c>
      <c r="F45" s="138"/>
      <c r="G45" s="138"/>
      <c r="H45" s="138">
        <f>'実質公債費比率（分子）の構造'!M$49</f>
        <v>21</v>
      </c>
      <c r="I45" s="138"/>
      <c r="J45" s="138"/>
      <c r="K45" s="138">
        <f>'実質公債費比率（分子）の構造'!N$49</f>
        <v>16</v>
      </c>
      <c r="L45" s="138"/>
      <c r="M45" s="138"/>
      <c r="N45" s="138">
        <f>'実質公債費比率（分子）の構造'!O$49</f>
        <v>21</v>
      </c>
      <c r="O45" s="138"/>
      <c r="P45" s="138"/>
    </row>
    <row r="46" spans="1:16" x14ac:dyDescent="0.15">
      <c r="A46" s="138" t="s">
        <v>53</v>
      </c>
      <c r="B46" s="138">
        <f>'実質公債費比率（分子）の構造'!K$48</f>
        <v>259</v>
      </c>
      <c r="C46" s="138"/>
      <c r="D46" s="138"/>
      <c r="E46" s="138">
        <f>'実質公債費比率（分子）の構造'!L$48</f>
        <v>251</v>
      </c>
      <c r="F46" s="138"/>
      <c r="G46" s="138"/>
      <c r="H46" s="138">
        <f>'実質公債費比率（分子）の構造'!M$48</f>
        <v>246</v>
      </c>
      <c r="I46" s="138"/>
      <c r="J46" s="138"/>
      <c r="K46" s="138">
        <f>'実質公債費比率（分子）の構造'!N$48</f>
        <v>240</v>
      </c>
      <c r="L46" s="138"/>
      <c r="M46" s="138"/>
      <c r="N46" s="138">
        <f>'実質公債費比率（分子）の構造'!O$48</f>
        <v>259</v>
      </c>
      <c r="O46" s="138"/>
      <c r="P46" s="138"/>
    </row>
    <row r="47" spans="1:16" x14ac:dyDescent="0.15">
      <c r="A47" s="138" t="s">
        <v>54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55</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56</v>
      </c>
      <c r="B49" s="138">
        <f>'実質公債費比率（分子）の構造'!K$45</f>
        <v>1088</v>
      </c>
      <c r="C49" s="138"/>
      <c r="D49" s="138"/>
      <c r="E49" s="138">
        <f>'実質公債費比率（分子）の構造'!L$45</f>
        <v>1051</v>
      </c>
      <c r="F49" s="138"/>
      <c r="G49" s="138"/>
      <c r="H49" s="138">
        <f>'実質公債費比率（分子）の構造'!M$45</f>
        <v>969</v>
      </c>
      <c r="I49" s="138"/>
      <c r="J49" s="138"/>
      <c r="K49" s="138">
        <f>'実質公債費比率（分子）の構造'!N$45</f>
        <v>930</v>
      </c>
      <c r="L49" s="138"/>
      <c r="M49" s="138"/>
      <c r="N49" s="138">
        <f>'実質公債費比率（分子）の構造'!O$45</f>
        <v>813</v>
      </c>
      <c r="O49" s="138"/>
      <c r="P49" s="138"/>
    </row>
    <row r="50" spans="1:16" x14ac:dyDescent="0.15">
      <c r="A50" s="138" t="s">
        <v>57</v>
      </c>
      <c r="B50" s="138" t="e">
        <f>NA()</f>
        <v>#N/A</v>
      </c>
      <c r="C50" s="138">
        <f>IF(ISNUMBER('実質公債費比率（分子）の構造'!K$53),'実質公債費比率（分子）の構造'!K$53,NA())</f>
        <v>688</v>
      </c>
      <c r="D50" s="138" t="e">
        <f>NA()</f>
        <v>#N/A</v>
      </c>
      <c r="E50" s="138" t="e">
        <f>NA()</f>
        <v>#N/A</v>
      </c>
      <c r="F50" s="138">
        <f>IF(ISNUMBER('実質公債費比率（分子）の構造'!L$53),'実質公債費比率（分子）の構造'!L$53,NA())</f>
        <v>652</v>
      </c>
      <c r="G50" s="138" t="e">
        <f>NA()</f>
        <v>#N/A</v>
      </c>
      <c r="H50" s="138" t="e">
        <f>NA()</f>
        <v>#N/A</v>
      </c>
      <c r="I50" s="138">
        <f>IF(ISNUMBER('実質公債費比率（分子）の構造'!M$53),'実質公債費比率（分子）の構造'!M$53,NA())</f>
        <v>568</v>
      </c>
      <c r="J50" s="138" t="e">
        <f>NA()</f>
        <v>#N/A</v>
      </c>
      <c r="K50" s="138" t="e">
        <f>NA()</f>
        <v>#N/A</v>
      </c>
      <c r="L50" s="138">
        <f>IF(ISNUMBER('実質公債費比率（分子）の構造'!N$53),'実質公債費比率（分子）の構造'!N$53,NA())</f>
        <v>560</v>
      </c>
      <c r="M50" s="138" t="e">
        <f>NA()</f>
        <v>#N/A</v>
      </c>
      <c r="N50" s="138" t="e">
        <f>NA()</f>
        <v>#N/A</v>
      </c>
      <c r="O50" s="138">
        <f>IF(ISNUMBER('実質公債費比率（分子）の構造'!O$53),'実質公債費比率（分子）の構造'!O$53,NA())</f>
        <v>484</v>
      </c>
      <c r="P50" s="138" t="e">
        <f>NA()</f>
        <v>#N/A</v>
      </c>
    </row>
    <row r="53" spans="1:16" x14ac:dyDescent="0.15">
      <c r="A53" s="106" t="s">
        <v>58</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x14ac:dyDescent="0.15">
      <c r="A56" s="137" t="s">
        <v>35</v>
      </c>
      <c r="B56" s="137"/>
      <c r="C56" s="137"/>
      <c r="D56" s="137">
        <f>'将来負担比率（分子）の構造'!I$52</f>
        <v>6872</v>
      </c>
      <c r="E56" s="137"/>
      <c r="F56" s="137"/>
      <c r="G56" s="137">
        <f>'将来負担比率（分子）の構造'!J$52</f>
        <v>6806</v>
      </c>
      <c r="H56" s="137"/>
      <c r="I56" s="137"/>
      <c r="J56" s="137">
        <f>'将来負担比率（分子）の構造'!K$52</f>
        <v>6918</v>
      </c>
      <c r="K56" s="137"/>
      <c r="L56" s="137"/>
      <c r="M56" s="137">
        <f>'将来負担比率（分子）の構造'!L$52</f>
        <v>6668</v>
      </c>
      <c r="N56" s="137"/>
      <c r="O56" s="137"/>
      <c r="P56" s="137">
        <f>'将来負担比率（分子）の構造'!M$52</f>
        <v>6678</v>
      </c>
    </row>
    <row r="57" spans="1:16" x14ac:dyDescent="0.15">
      <c r="A57" s="137" t="s">
        <v>34</v>
      </c>
      <c r="B57" s="137"/>
      <c r="C57" s="137"/>
      <c r="D57" s="137">
        <f>'将来負担比率（分子）の構造'!I$51</f>
        <v>0</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33</v>
      </c>
      <c r="B58" s="137"/>
      <c r="C58" s="137"/>
      <c r="D58" s="137">
        <f>'将来負担比率（分子）の構造'!I$50</f>
        <v>1702</v>
      </c>
      <c r="E58" s="137"/>
      <c r="F58" s="137"/>
      <c r="G58" s="137">
        <f>'将来負担比率（分子）の構造'!J$50</f>
        <v>1783</v>
      </c>
      <c r="H58" s="137"/>
      <c r="I58" s="137"/>
      <c r="J58" s="137">
        <f>'将来負担比率（分子）の構造'!K$50</f>
        <v>1653</v>
      </c>
      <c r="K58" s="137"/>
      <c r="L58" s="137"/>
      <c r="M58" s="137">
        <f>'将来負担比率（分子）の構造'!L$50</f>
        <v>1717</v>
      </c>
      <c r="N58" s="137"/>
      <c r="O58" s="137"/>
      <c r="P58" s="137">
        <f>'将来負担比率（分子）の構造'!M$50</f>
        <v>1691</v>
      </c>
    </row>
    <row r="59" spans="1:16" x14ac:dyDescent="0.15">
      <c r="A59" s="137" t="s">
        <v>31</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30</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28</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27</v>
      </c>
      <c r="B62" s="137">
        <f>'将来負担比率（分子）の構造'!I$45</f>
        <v>1656</v>
      </c>
      <c r="C62" s="137"/>
      <c r="D62" s="137"/>
      <c r="E62" s="137">
        <f>'将来負担比率（分子）の構造'!J$45</f>
        <v>1713</v>
      </c>
      <c r="F62" s="137"/>
      <c r="G62" s="137"/>
      <c r="H62" s="137">
        <f>'将来負担比率（分子）の構造'!K$45</f>
        <v>1621</v>
      </c>
      <c r="I62" s="137"/>
      <c r="J62" s="137"/>
      <c r="K62" s="137">
        <f>'将来負担比率（分子）の構造'!L$45</f>
        <v>1421</v>
      </c>
      <c r="L62" s="137"/>
      <c r="M62" s="137"/>
      <c r="N62" s="137">
        <f>'将来負担比率（分子）の構造'!M$45</f>
        <v>1399</v>
      </c>
      <c r="O62" s="137"/>
      <c r="P62" s="137"/>
    </row>
    <row r="63" spans="1:16" x14ac:dyDescent="0.15">
      <c r="A63" s="137" t="s">
        <v>26</v>
      </c>
      <c r="B63" s="137">
        <f>'将来負担比率（分子）の構造'!I$44</f>
        <v>70</v>
      </c>
      <c r="C63" s="137"/>
      <c r="D63" s="137"/>
      <c r="E63" s="137">
        <f>'将来負担比率（分子）の構造'!J$44</f>
        <v>5</v>
      </c>
      <c r="F63" s="137"/>
      <c r="G63" s="137"/>
      <c r="H63" s="137">
        <f>'将来負担比率（分子）の構造'!K$44</f>
        <v>70</v>
      </c>
      <c r="I63" s="137"/>
      <c r="J63" s="137"/>
      <c r="K63" s="137">
        <f>'将来負担比率（分子）の構造'!L$44</f>
        <v>142</v>
      </c>
      <c r="L63" s="137"/>
      <c r="M63" s="137"/>
      <c r="N63" s="137">
        <f>'将来負担比率（分子）の構造'!M$44</f>
        <v>171</v>
      </c>
      <c r="O63" s="137"/>
      <c r="P63" s="137"/>
    </row>
    <row r="64" spans="1:16" x14ac:dyDescent="0.15">
      <c r="A64" s="137" t="s">
        <v>25</v>
      </c>
      <c r="B64" s="137">
        <f>'将来負担比率（分子）の構造'!I$43</f>
        <v>4240</v>
      </c>
      <c r="C64" s="137"/>
      <c r="D64" s="137"/>
      <c r="E64" s="137">
        <f>'将来負担比率（分子）の構造'!J$43</f>
        <v>4136</v>
      </c>
      <c r="F64" s="137"/>
      <c r="G64" s="137"/>
      <c r="H64" s="137">
        <f>'将来負担比率（分子）の構造'!K$43</f>
        <v>4018</v>
      </c>
      <c r="I64" s="137"/>
      <c r="J64" s="137"/>
      <c r="K64" s="137">
        <f>'将来負担比率（分子）の構造'!L$43</f>
        <v>3877</v>
      </c>
      <c r="L64" s="137"/>
      <c r="M64" s="137"/>
      <c r="N64" s="137">
        <f>'将来負担比率（分子）の構造'!M$43</f>
        <v>3718</v>
      </c>
      <c r="O64" s="137"/>
      <c r="P64" s="137"/>
    </row>
    <row r="65" spans="1:16" x14ac:dyDescent="0.15">
      <c r="A65" s="137" t="s">
        <v>24</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23</v>
      </c>
      <c r="B66" s="137">
        <f>'将来負担比率（分子）の構造'!I$41</f>
        <v>7891</v>
      </c>
      <c r="C66" s="137"/>
      <c r="D66" s="137"/>
      <c r="E66" s="137">
        <f>'将来負担比率（分子）の構造'!J$41</f>
        <v>7363</v>
      </c>
      <c r="F66" s="137"/>
      <c r="G66" s="137"/>
      <c r="H66" s="137">
        <f>'将来負担比率（分子）の構造'!K$41</f>
        <v>7103</v>
      </c>
      <c r="I66" s="137"/>
      <c r="J66" s="137"/>
      <c r="K66" s="137">
        <f>'将来負担比率（分子）の構造'!L$41</f>
        <v>7251</v>
      </c>
      <c r="L66" s="137"/>
      <c r="M66" s="137"/>
      <c r="N66" s="137">
        <f>'将来負担比率（分子）の構造'!M$41</f>
        <v>7331</v>
      </c>
      <c r="O66" s="137"/>
      <c r="P66" s="137"/>
    </row>
    <row r="67" spans="1:16" x14ac:dyDescent="0.15">
      <c r="A67" s="137" t="s">
        <v>61</v>
      </c>
      <c r="B67" s="137" t="e">
        <f>NA()</f>
        <v>#N/A</v>
      </c>
      <c r="C67" s="137">
        <f>IF(ISNUMBER('将来負担比率（分子）の構造'!I$53), IF('将来負担比率（分子）の構造'!I$53 &lt; 0, 0, '将来負担比率（分子）の構造'!I$53), NA())</f>
        <v>5283</v>
      </c>
      <c r="D67" s="137" t="e">
        <f>NA()</f>
        <v>#N/A</v>
      </c>
      <c r="E67" s="137" t="e">
        <f>NA()</f>
        <v>#N/A</v>
      </c>
      <c r="F67" s="137">
        <f>IF(ISNUMBER('将来負担比率（分子）の構造'!J$53), IF('将来負担比率（分子）の構造'!J$53 &lt; 0, 0, '将来負担比率（分子）の構造'!J$53), NA())</f>
        <v>4629</v>
      </c>
      <c r="G67" s="137" t="e">
        <f>NA()</f>
        <v>#N/A</v>
      </c>
      <c r="H67" s="137" t="e">
        <f>NA()</f>
        <v>#N/A</v>
      </c>
      <c r="I67" s="137">
        <f>IF(ISNUMBER('将来負担比率（分子）の構造'!K$53), IF('将来負担比率（分子）の構造'!K$53 &lt; 0, 0, '将来負担比率（分子）の構造'!K$53), NA())</f>
        <v>4241</v>
      </c>
      <c r="J67" s="137" t="e">
        <f>NA()</f>
        <v>#N/A</v>
      </c>
      <c r="K67" s="137" t="e">
        <f>NA()</f>
        <v>#N/A</v>
      </c>
      <c r="L67" s="137">
        <f>IF(ISNUMBER('将来負担比率（分子）の構造'!L$53), IF('将来負担比率（分子）の構造'!L$53 &lt; 0, 0, '将来負担比率（分子）の構造'!L$53), NA())</f>
        <v>4306</v>
      </c>
      <c r="M67" s="137" t="e">
        <f>NA()</f>
        <v>#N/A</v>
      </c>
      <c r="N67" s="137" t="e">
        <f>NA()</f>
        <v>#N/A</v>
      </c>
      <c r="O67" s="137">
        <f>IF(ISNUMBER('将来負担比率（分子）の構造'!M$53), IF('将来負担比率（分子）の構造'!M$53 &lt; 0, 0, '将来負担比率（分子）の構造'!M$53), NA())</f>
        <v>4251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192</v>
      </c>
      <c r="DI1" s="734"/>
      <c r="DJ1" s="734"/>
      <c r="DK1" s="734"/>
      <c r="DL1" s="734"/>
      <c r="DM1" s="734"/>
      <c r="DN1" s="735"/>
      <c r="DP1" s="733" t="s">
        <v>193</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194</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195</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196</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197</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198</v>
      </c>
      <c r="S4" s="681"/>
      <c r="T4" s="681"/>
      <c r="U4" s="681"/>
      <c r="V4" s="681"/>
      <c r="W4" s="681"/>
      <c r="X4" s="681"/>
      <c r="Y4" s="682"/>
      <c r="Z4" s="680" t="s">
        <v>199</v>
      </c>
      <c r="AA4" s="681"/>
      <c r="AB4" s="681"/>
      <c r="AC4" s="682"/>
      <c r="AD4" s="680" t="s">
        <v>200</v>
      </c>
      <c r="AE4" s="681"/>
      <c r="AF4" s="681"/>
      <c r="AG4" s="681"/>
      <c r="AH4" s="681"/>
      <c r="AI4" s="681"/>
      <c r="AJ4" s="681"/>
      <c r="AK4" s="682"/>
      <c r="AL4" s="680" t="s">
        <v>199</v>
      </c>
      <c r="AM4" s="681"/>
      <c r="AN4" s="681"/>
      <c r="AO4" s="682"/>
      <c r="AP4" s="736" t="s">
        <v>201</v>
      </c>
      <c r="AQ4" s="736"/>
      <c r="AR4" s="736"/>
      <c r="AS4" s="736"/>
      <c r="AT4" s="736"/>
      <c r="AU4" s="736"/>
      <c r="AV4" s="736"/>
      <c r="AW4" s="736"/>
      <c r="AX4" s="736"/>
      <c r="AY4" s="736"/>
      <c r="AZ4" s="736"/>
      <c r="BA4" s="736"/>
      <c r="BB4" s="736"/>
      <c r="BC4" s="736"/>
      <c r="BD4" s="736"/>
      <c r="BE4" s="736"/>
      <c r="BF4" s="736"/>
      <c r="BG4" s="736" t="s">
        <v>202</v>
      </c>
      <c r="BH4" s="736"/>
      <c r="BI4" s="736"/>
      <c r="BJ4" s="736"/>
      <c r="BK4" s="736"/>
      <c r="BL4" s="736"/>
      <c r="BM4" s="736"/>
      <c r="BN4" s="736"/>
      <c r="BO4" s="736" t="s">
        <v>199</v>
      </c>
      <c r="BP4" s="736"/>
      <c r="BQ4" s="736"/>
      <c r="BR4" s="736"/>
      <c r="BS4" s="736" t="s">
        <v>203</v>
      </c>
      <c r="BT4" s="736"/>
      <c r="BU4" s="736"/>
      <c r="BV4" s="736"/>
      <c r="BW4" s="736"/>
      <c r="BX4" s="736"/>
      <c r="BY4" s="736"/>
      <c r="BZ4" s="736"/>
      <c r="CA4" s="736"/>
      <c r="CB4" s="736"/>
      <c r="CD4" s="725" t="s">
        <v>204</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205</v>
      </c>
      <c r="C5" s="708"/>
      <c r="D5" s="708"/>
      <c r="E5" s="708"/>
      <c r="F5" s="708"/>
      <c r="G5" s="708"/>
      <c r="H5" s="708"/>
      <c r="I5" s="708"/>
      <c r="J5" s="708"/>
      <c r="K5" s="708"/>
      <c r="L5" s="708"/>
      <c r="M5" s="708"/>
      <c r="N5" s="708"/>
      <c r="O5" s="708"/>
      <c r="P5" s="708"/>
      <c r="Q5" s="709"/>
      <c r="R5" s="670">
        <v>2035569</v>
      </c>
      <c r="S5" s="671"/>
      <c r="T5" s="671"/>
      <c r="U5" s="671"/>
      <c r="V5" s="671"/>
      <c r="W5" s="671"/>
      <c r="X5" s="671"/>
      <c r="Y5" s="718"/>
      <c r="Z5" s="731">
        <v>25.5</v>
      </c>
      <c r="AA5" s="731"/>
      <c r="AB5" s="731"/>
      <c r="AC5" s="731"/>
      <c r="AD5" s="732">
        <v>2035569</v>
      </c>
      <c r="AE5" s="732"/>
      <c r="AF5" s="732"/>
      <c r="AG5" s="732"/>
      <c r="AH5" s="732"/>
      <c r="AI5" s="732"/>
      <c r="AJ5" s="732"/>
      <c r="AK5" s="732"/>
      <c r="AL5" s="719">
        <v>49.4</v>
      </c>
      <c r="AM5" s="688"/>
      <c r="AN5" s="688"/>
      <c r="AO5" s="720"/>
      <c r="AP5" s="707" t="s">
        <v>206</v>
      </c>
      <c r="AQ5" s="708"/>
      <c r="AR5" s="708"/>
      <c r="AS5" s="708"/>
      <c r="AT5" s="708"/>
      <c r="AU5" s="708"/>
      <c r="AV5" s="708"/>
      <c r="AW5" s="708"/>
      <c r="AX5" s="708"/>
      <c r="AY5" s="708"/>
      <c r="AZ5" s="708"/>
      <c r="BA5" s="708"/>
      <c r="BB5" s="708"/>
      <c r="BC5" s="708"/>
      <c r="BD5" s="708"/>
      <c r="BE5" s="708"/>
      <c r="BF5" s="709"/>
      <c r="BG5" s="620">
        <v>2035569</v>
      </c>
      <c r="BH5" s="621"/>
      <c r="BI5" s="621"/>
      <c r="BJ5" s="621"/>
      <c r="BK5" s="621"/>
      <c r="BL5" s="621"/>
      <c r="BM5" s="621"/>
      <c r="BN5" s="622"/>
      <c r="BO5" s="673">
        <v>100</v>
      </c>
      <c r="BP5" s="673"/>
      <c r="BQ5" s="673"/>
      <c r="BR5" s="673"/>
      <c r="BS5" s="674">
        <v>95323</v>
      </c>
      <c r="BT5" s="674"/>
      <c r="BU5" s="674"/>
      <c r="BV5" s="674"/>
      <c r="BW5" s="674"/>
      <c r="BX5" s="674"/>
      <c r="BY5" s="674"/>
      <c r="BZ5" s="674"/>
      <c r="CA5" s="674"/>
      <c r="CB5" s="710"/>
      <c r="CD5" s="725" t="s">
        <v>201</v>
      </c>
      <c r="CE5" s="726"/>
      <c r="CF5" s="726"/>
      <c r="CG5" s="726"/>
      <c r="CH5" s="726"/>
      <c r="CI5" s="726"/>
      <c r="CJ5" s="726"/>
      <c r="CK5" s="726"/>
      <c r="CL5" s="726"/>
      <c r="CM5" s="726"/>
      <c r="CN5" s="726"/>
      <c r="CO5" s="726"/>
      <c r="CP5" s="726"/>
      <c r="CQ5" s="727"/>
      <c r="CR5" s="725" t="s">
        <v>207</v>
      </c>
      <c r="CS5" s="726"/>
      <c r="CT5" s="726"/>
      <c r="CU5" s="726"/>
      <c r="CV5" s="726"/>
      <c r="CW5" s="726"/>
      <c r="CX5" s="726"/>
      <c r="CY5" s="727"/>
      <c r="CZ5" s="725" t="s">
        <v>199</v>
      </c>
      <c r="DA5" s="726"/>
      <c r="DB5" s="726"/>
      <c r="DC5" s="727"/>
      <c r="DD5" s="725" t="s">
        <v>208</v>
      </c>
      <c r="DE5" s="726"/>
      <c r="DF5" s="726"/>
      <c r="DG5" s="726"/>
      <c r="DH5" s="726"/>
      <c r="DI5" s="726"/>
      <c r="DJ5" s="726"/>
      <c r="DK5" s="726"/>
      <c r="DL5" s="726"/>
      <c r="DM5" s="726"/>
      <c r="DN5" s="726"/>
      <c r="DO5" s="726"/>
      <c r="DP5" s="727"/>
      <c r="DQ5" s="725" t="s">
        <v>209</v>
      </c>
      <c r="DR5" s="726"/>
      <c r="DS5" s="726"/>
      <c r="DT5" s="726"/>
      <c r="DU5" s="726"/>
      <c r="DV5" s="726"/>
      <c r="DW5" s="726"/>
      <c r="DX5" s="726"/>
      <c r="DY5" s="726"/>
      <c r="DZ5" s="726"/>
      <c r="EA5" s="726"/>
      <c r="EB5" s="726"/>
      <c r="EC5" s="727"/>
    </row>
    <row r="6" spans="2:143" ht="11.25" customHeight="1" x14ac:dyDescent="0.15">
      <c r="B6" s="617" t="s">
        <v>210</v>
      </c>
      <c r="C6" s="618"/>
      <c r="D6" s="618"/>
      <c r="E6" s="618"/>
      <c r="F6" s="618"/>
      <c r="G6" s="618"/>
      <c r="H6" s="618"/>
      <c r="I6" s="618"/>
      <c r="J6" s="618"/>
      <c r="K6" s="618"/>
      <c r="L6" s="618"/>
      <c r="M6" s="618"/>
      <c r="N6" s="618"/>
      <c r="O6" s="618"/>
      <c r="P6" s="618"/>
      <c r="Q6" s="619"/>
      <c r="R6" s="620">
        <v>45304</v>
      </c>
      <c r="S6" s="621"/>
      <c r="T6" s="621"/>
      <c r="U6" s="621"/>
      <c r="V6" s="621"/>
      <c r="W6" s="621"/>
      <c r="X6" s="621"/>
      <c r="Y6" s="622"/>
      <c r="Z6" s="673">
        <v>0.6</v>
      </c>
      <c r="AA6" s="673"/>
      <c r="AB6" s="673"/>
      <c r="AC6" s="673"/>
      <c r="AD6" s="674">
        <v>45304</v>
      </c>
      <c r="AE6" s="674"/>
      <c r="AF6" s="674"/>
      <c r="AG6" s="674"/>
      <c r="AH6" s="674"/>
      <c r="AI6" s="674"/>
      <c r="AJ6" s="674"/>
      <c r="AK6" s="674"/>
      <c r="AL6" s="643">
        <v>1.1000000000000001</v>
      </c>
      <c r="AM6" s="675"/>
      <c r="AN6" s="675"/>
      <c r="AO6" s="676"/>
      <c r="AP6" s="617" t="s">
        <v>211</v>
      </c>
      <c r="AQ6" s="618"/>
      <c r="AR6" s="618"/>
      <c r="AS6" s="618"/>
      <c r="AT6" s="618"/>
      <c r="AU6" s="618"/>
      <c r="AV6" s="618"/>
      <c r="AW6" s="618"/>
      <c r="AX6" s="618"/>
      <c r="AY6" s="618"/>
      <c r="AZ6" s="618"/>
      <c r="BA6" s="618"/>
      <c r="BB6" s="618"/>
      <c r="BC6" s="618"/>
      <c r="BD6" s="618"/>
      <c r="BE6" s="618"/>
      <c r="BF6" s="619"/>
      <c r="BG6" s="620">
        <v>2035569</v>
      </c>
      <c r="BH6" s="621"/>
      <c r="BI6" s="621"/>
      <c r="BJ6" s="621"/>
      <c r="BK6" s="621"/>
      <c r="BL6" s="621"/>
      <c r="BM6" s="621"/>
      <c r="BN6" s="622"/>
      <c r="BO6" s="673">
        <v>100</v>
      </c>
      <c r="BP6" s="673"/>
      <c r="BQ6" s="673"/>
      <c r="BR6" s="673"/>
      <c r="BS6" s="674">
        <v>95323</v>
      </c>
      <c r="BT6" s="674"/>
      <c r="BU6" s="674"/>
      <c r="BV6" s="674"/>
      <c r="BW6" s="674"/>
      <c r="BX6" s="674"/>
      <c r="BY6" s="674"/>
      <c r="BZ6" s="674"/>
      <c r="CA6" s="674"/>
      <c r="CB6" s="710"/>
      <c r="CD6" s="677" t="s">
        <v>212</v>
      </c>
      <c r="CE6" s="678"/>
      <c r="CF6" s="678"/>
      <c r="CG6" s="678"/>
      <c r="CH6" s="678"/>
      <c r="CI6" s="678"/>
      <c r="CJ6" s="678"/>
      <c r="CK6" s="678"/>
      <c r="CL6" s="678"/>
      <c r="CM6" s="678"/>
      <c r="CN6" s="678"/>
      <c r="CO6" s="678"/>
      <c r="CP6" s="678"/>
      <c r="CQ6" s="679"/>
      <c r="CR6" s="620">
        <v>111974</v>
      </c>
      <c r="CS6" s="621"/>
      <c r="CT6" s="621"/>
      <c r="CU6" s="621"/>
      <c r="CV6" s="621"/>
      <c r="CW6" s="621"/>
      <c r="CX6" s="621"/>
      <c r="CY6" s="622"/>
      <c r="CZ6" s="673">
        <v>1.4</v>
      </c>
      <c r="DA6" s="673"/>
      <c r="DB6" s="673"/>
      <c r="DC6" s="673"/>
      <c r="DD6" s="626">
        <v>5494</v>
      </c>
      <c r="DE6" s="621"/>
      <c r="DF6" s="621"/>
      <c r="DG6" s="621"/>
      <c r="DH6" s="621"/>
      <c r="DI6" s="621"/>
      <c r="DJ6" s="621"/>
      <c r="DK6" s="621"/>
      <c r="DL6" s="621"/>
      <c r="DM6" s="621"/>
      <c r="DN6" s="621"/>
      <c r="DO6" s="621"/>
      <c r="DP6" s="622"/>
      <c r="DQ6" s="626">
        <v>107074</v>
      </c>
      <c r="DR6" s="621"/>
      <c r="DS6" s="621"/>
      <c r="DT6" s="621"/>
      <c r="DU6" s="621"/>
      <c r="DV6" s="621"/>
      <c r="DW6" s="621"/>
      <c r="DX6" s="621"/>
      <c r="DY6" s="621"/>
      <c r="DZ6" s="621"/>
      <c r="EA6" s="621"/>
      <c r="EB6" s="621"/>
      <c r="EC6" s="656"/>
    </row>
    <row r="7" spans="2:143" ht="11.25" customHeight="1" x14ac:dyDescent="0.15">
      <c r="B7" s="617" t="s">
        <v>213</v>
      </c>
      <c r="C7" s="618"/>
      <c r="D7" s="618"/>
      <c r="E7" s="618"/>
      <c r="F7" s="618"/>
      <c r="G7" s="618"/>
      <c r="H7" s="618"/>
      <c r="I7" s="618"/>
      <c r="J7" s="618"/>
      <c r="K7" s="618"/>
      <c r="L7" s="618"/>
      <c r="M7" s="618"/>
      <c r="N7" s="618"/>
      <c r="O7" s="618"/>
      <c r="P7" s="618"/>
      <c r="Q7" s="619"/>
      <c r="R7" s="620">
        <v>2551</v>
      </c>
      <c r="S7" s="621"/>
      <c r="T7" s="621"/>
      <c r="U7" s="621"/>
      <c r="V7" s="621"/>
      <c r="W7" s="621"/>
      <c r="X7" s="621"/>
      <c r="Y7" s="622"/>
      <c r="Z7" s="673">
        <v>0</v>
      </c>
      <c r="AA7" s="673"/>
      <c r="AB7" s="673"/>
      <c r="AC7" s="673"/>
      <c r="AD7" s="674">
        <v>2551</v>
      </c>
      <c r="AE7" s="674"/>
      <c r="AF7" s="674"/>
      <c r="AG7" s="674"/>
      <c r="AH7" s="674"/>
      <c r="AI7" s="674"/>
      <c r="AJ7" s="674"/>
      <c r="AK7" s="674"/>
      <c r="AL7" s="643">
        <v>0.1</v>
      </c>
      <c r="AM7" s="675"/>
      <c r="AN7" s="675"/>
      <c r="AO7" s="676"/>
      <c r="AP7" s="617" t="s">
        <v>214</v>
      </c>
      <c r="AQ7" s="618"/>
      <c r="AR7" s="618"/>
      <c r="AS7" s="618"/>
      <c r="AT7" s="618"/>
      <c r="AU7" s="618"/>
      <c r="AV7" s="618"/>
      <c r="AW7" s="618"/>
      <c r="AX7" s="618"/>
      <c r="AY7" s="618"/>
      <c r="AZ7" s="618"/>
      <c r="BA7" s="618"/>
      <c r="BB7" s="618"/>
      <c r="BC7" s="618"/>
      <c r="BD7" s="618"/>
      <c r="BE7" s="618"/>
      <c r="BF7" s="619"/>
      <c r="BG7" s="620">
        <v>710497</v>
      </c>
      <c r="BH7" s="621"/>
      <c r="BI7" s="621"/>
      <c r="BJ7" s="621"/>
      <c r="BK7" s="621"/>
      <c r="BL7" s="621"/>
      <c r="BM7" s="621"/>
      <c r="BN7" s="622"/>
      <c r="BO7" s="673">
        <v>34.9</v>
      </c>
      <c r="BP7" s="673"/>
      <c r="BQ7" s="673"/>
      <c r="BR7" s="673"/>
      <c r="BS7" s="674">
        <v>10546</v>
      </c>
      <c r="BT7" s="674"/>
      <c r="BU7" s="674"/>
      <c r="BV7" s="674"/>
      <c r="BW7" s="674"/>
      <c r="BX7" s="674"/>
      <c r="BY7" s="674"/>
      <c r="BZ7" s="674"/>
      <c r="CA7" s="674"/>
      <c r="CB7" s="710"/>
      <c r="CD7" s="657" t="s">
        <v>215</v>
      </c>
      <c r="CE7" s="654"/>
      <c r="CF7" s="654"/>
      <c r="CG7" s="654"/>
      <c r="CH7" s="654"/>
      <c r="CI7" s="654"/>
      <c r="CJ7" s="654"/>
      <c r="CK7" s="654"/>
      <c r="CL7" s="654"/>
      <c r="CM7" s="654"/>
      <c r="CN7" s="654"/>
      <c r="CO7" s="654"/>
      <c r="CP7" s="654"/>
      <c r="CQ7" s="655"/>
      <c r="CR7" s="620">
        <v>1298176</v>
      </c>
      <c r="CS7" s="621"/>
      <c r="CT7" s="621"/>
      <c r="CU7" s="621"/>
      <c r="CV7" s="621"/>
      <c r="CW7" s="621"/>
      <c r="CX7" s="621"/>
      <c r="CY7" s="622"/>
      <c r="CZ7" s="673">
        <v>16.399999999999999</v>
      </c>
      <c r="DA7" s="673"/>
      <c r="DB7" s="673"/>
      <c r="DC7" s="673"/>
      <c r="DD7" s="626">
        <v>93427</v>
      </c>
      <c r="DE7" s="621"/>
      <c r="DF7" s="621"/>
      <c r="DG7" s="621"/>
      <c r="DH7" s="621"/>
      <c r="DI7" s="621"/>
      <c r="DJ7" s="621"/>
      <c r="DK7" s="621"/>
      <c r="DL7" s="621"/>
      <c r="DM7" s="621"/>
      <c r="DN7" s="621"/>
      <c r="DO7" s="621"/>
      <c r="DP7" s="622"/>
      <c r="DQ7" s="626">
        <v>630817</v>
      </c>
      <c r="DR7" s="621"/>
      <c r="DS7" s="621"/>
      <c r="DT7" s="621"/>
      <c r="DU7" s="621"/>
      <c r="DV7" s="621"/>
      <c r="DW7" s="621"/>
      <c r="DX7" s="621"/>
      <c r="DY7" s="621"/>
      <c r="DZ7" s="621"/>
      <c r="EA7" s="621"/>
      <c r="EB7" s="621"/>
      <c r="EC7" s="656"/>
    </row>
    <row r="8" spans="2:143" ht="11.25" customHeight="1" x14ac:dyDescent="0.15">
      <c r="B8" s="617" t="s">
        <v>216</v>
      </c>
      <c r="C8" s="618"/>
      <c r="D8" s="618"/>
      <c r="E8" s="618"/>
      <c r="F8" s="618"/>
      <c r="G8" s="618"/>
      <c r="H8" s="618"/>
      <c r="I8" s="618"/>
      <c r="J8" s="618"/>
      <c r="K8" s="618"/>
      <c r="L8" s="618"/>
      <c r="M8" s="618"/>
      <c r="N8" s="618"/>
      <c r="O8" s="618"/>
      <c r="P8" s="618"/>
      <c r="Q8" s="619"/>
      <c r="R8" s="620">
        <v>9298</v>
      </c>
      <c r="S8" s="621"/>
      <c r="T8" s="621"/>
      <c r="U8" s="621"/>
      <c r="V8" s="621"/>
      <c r="W8" s="621"/>
      <c r="X8" s="621"/>
      <c r="Y8" s="622"/>
      <c r="Z8" s="673">
        <v>0.1</v>
      </c>
      <c r="AA8" s="673"/>
      <c r="AB8" s="673"/>
      <c r="AC8" s="673"/>
      <c r="AD8" s="674">
        <v>9298</v>
      </c>
      <c r="AE8" s="674"/>
      <c r="AF8" s="674"/>
      <c r="AG8" s="674"/>
      <c r="AH8" s="674"/>
      <c r="AI8" s="674"/>
      <c r="AJ8" s="674"/>
      <c r="AK8" s="674"/>
      <c r="AL8" s="643">
        <v>0.2</v>
      </c>
      <c r="AM8" s="675"/>
      <c r="AN8" s="675"/>
      <c r="AO8" s="676"/>
      <c r="AP8" s="617" t="s">
        <v>217</v>
      </c>
      <c r="AQ8" s="618"/>
      <c r="AR8" s="618"/>
      <c r="AS8" s="618"/>
      <c r="AT8" s="618"/>
      <c r="AU8" s="618"/>
      <c r="AV8" s="618"/>
      <c r="AW8" s="618"/>
      <c r="AX8" s="618"/>
      <c r="AY8" s="618"/>
      <c r="AZ8" s="618"/>
      <c r="BA8" s="618"/>
      <c r="BB8" s="618"/>
      <c r="BC8" s="618"/>
      <c r="BD8" s="618"/>
      <c r="BE8" s="618"/>
      <c r="BF8" s="619"/>
      <c r="BG8" s="620">
        <v>25872</v>
      </c>
      <c r="BH8" s="621"/>
      <c r="BI8" s="621"/>
      <c r="BJ8" s="621"/>
      <c r="BK8" s="621"/>
      <c r="BL8" s="621"/>
      <c r="BM8" s="621"/>
      <c r="BN8" s="622"/>
      <c r="BO8" s="673">
        <v>1.3</v>
      </c>
      <c r="BP8" s="673"/>
      <c r="BQ8" s="673"/>
      <c r="BR8" s="673"/>
      <c r="BS8" s="626" t="s">
        <v>109</v>
      </c>
      <c r="BT8" s="621"/>
      <c r="BU8" s="621"/>
      <c r="BV8" s="621"/>
      <c r="BW8" s="621"/>
      <c r="BX8" s="621"/>
      <c r="BY8" s="621"/>
      <c r="BZ8" s="621"/>
      <c r="CA8" s="621"/>
      <c r="CB8" s="656"/>
      <c r="CD8" s="657" t="s">
        <v>218</v>
      </c>
      <c r="CE8" s="654"/>
      <c r="CF8" s="654"/>
      <c r="CG8" s="654"/>
      <c r="CH8" s="654"/>
      <c r="CI8" s="654"/>
      <c r="CJ8" s="654"/>
      <c r="CK8" s="654"/>
      <c r="CL8" s="654"/>
      <c r="CM8" s="654"/>
      <c r="CN8" s="654"/>
      <c r="CO8" s="654"/>
      <c r="CP8" s="654"/>
      <c r="CQ8" s="655"/>
      <c r="CR8" s="620">
        <v>2291896</v>
      </c>
      <c r="CS8" s="621"/>
      <c r="CT8" s="621"/>
      <c r="CU8" s="621"/>
      <c r="CV8" s="621"/>
      <c r="CW8" s="621"/>
      <c r="CX8" s="621"/>
      <c r="CY8" s="622"/>
      <c r="CZ8" s="673">
        <v>29</v>
      </c>
      <c r="DA8" s="673"/>
      <c r="DB8" s="673"/>
      <c r="DC8" s="673"/>
      <c r="DD8" s="626">
        <v>7464</v>
      </c>
      <c r="DE8" s="621"/>
      <c r="DF8" s="621"/>
      <c r="DG8" s="621"/>
      <c r="DH8" s="621"/>
      <c r="DI8" s="621"/>
      <c r="DJ8" s="621"/>
      <c r="DK8" s="621"/>
      <c r="DL8" s="621"/>
      <c r="DM8" s="621"/>
      <c r="DN8" s="621"/>
      <c r="DO8" s="621"/>
      <c r="DP8" s="622"/>
      <c r="DQ8" s="626">
        <v>1326795</v>
      </c>
      <c r="DR8" s="621"/>
      <c r="DS8" s="621"/>
      <c r="DT8" s="621"/>
      <c r="DU8" s="621"/>
      <c r="DV8" s="621"/>
      <c r="DW8" s="621"/>
      <c r="DX8" s="621"/>
      <c r="DY8" s="621"/>
      <c r="DZ8" s="621"/>
      <c r="EA8" s="621"/>
      <c r="EB8" s="621"/>
      <c r="EC8" s="656"/>
    </row>
    <row r="9" spans="2:143" ht="11.25" customHeight="1" x14ac:dyDescent="0.15">
      <c r="B9" s="617" t="s">
        <v>219</v>
      </c>
      <c r="C9" s="618"/>
      <c r="D9" s="618"/>
      <c r="E9" s="618"/>
      <c r="F9" s="618"/>
      <c r="G9" s="618"/>
      <c r="H9" s="618"/>
      <c r="I9" s="618"/>
      <c r="J9" s="618"/>
      <c r="K9" s="618"/>
      <c r="L9" s="618"/>
      <c r="M9" s="618"/>
      <c r="N9" s="618"/>
      <c r="O9" s="618"/>
      <c r="P9" s="618"/>
      <c r="Q9" s="619"/>
      <c r="R9" s="620">
        <v>5445</v>
      </c>
      <c r="S9" s="621"/>
      <c r="T9" s="621"/>
      <c r="U9" s="621"/>
      <c r="V9" s="621"/>
      <c r="W9" s="621"/>
      <c r="X9" s="621"/>
      <c r="Y9" s="622"/>
      <c r="Z9" s="673">
        <v>0.1</v>
      </c>
      <c r="AA9" s="673"/>
      <c r="AB9" s="673"/>
      <c r="AC9" s="673"/>
      <c r="AD9" s="674">
        <v>5445</v>
      </c>
      <c r="AE9" s="674"/>
      <c r="AF9" s="674"/>
      <c r="AG9" s="674"/>
      <c r="AH9" s="674"/>
      <c r="AI9" s="674"/>
      <c r="AJ9" s="674"/>
      <c r="AK9" s="674"/>
      <c r="AL9" s="643">
        <v>0.1</v>
      </c>
      <c r="AM9" s="675"/>
      <c r="AN9" s="675"/>
      <c r="AO9" s="676"/>
      <c r="AP9" s="617" t="s">
        <v>220</v>
      </c>
      <c r="AQ9" s="618"/>
      <c r="AR9" s="618"/>
      <c r="AS9" s="618"/>
      <c r="AT9" s="618"/>
      <c r="AU9" s="618"/>
      <c r="AV9" s="618"/>
      <c r="AW9" s="618"/>
      <c r="AX9" s="618"/>
      <c r="AY9" s="618"/>
      <c r="AZ9" s="618"/>
      <c r="BA9" s="618"/>
      <c r="BB9" s="618"/>
      <c r="BC9" s="618"/>
      <c r="BD9" s="618"/>
      <c r="BE9" s="618"/>
      <c r="BF9" s="619"/>
      <c r="BG9" s="620">
        <v>627752</v>
      </c>
      <c r="BH9" s="621"/>
      <c r="BI9" s="621"/>
      <c r="BJ9" s="621"/>
      <c r="BK9" s="621"/>
      <c r="BL9" s="621"/>
      <c r="BM9" s="621"/>
      <c r="BN9" s="622"/>
      <c r="BO9" s="673">
        <v>30.8</v>
      </c>
      <c r="BP9" s="673"/>
      <c r="BQ9" s="673"/>
      <c r="BR9" s="673"/>
      <c r="BS9" s="626" t="s">
        <v>109</v>
      </c>
      <c r="BT9" s="621"/>
      <c r="BU9" s="621"/>
      <c r="BV9" s="621"/>
      <c r="BW9" s="621"/>
      <c r="BX9" s="621"/>
      <c r="BY9" s="621"/>
      <c r="BZ9" s="621"/>
      <c r="CA9" s="621"/>
      <c r="CB9" s="656"/>
      <c r="CD9" s="657" t="s">
        <v>221</v>
      </c>
      <c r="CE9" s="654"/>
      <c r="CF9" s="654"/>
      <c r="CG9" s="654"/>
      <c r="CH9" s="654"/>
      <c r="CI9" s="654"/>
      <c r="CJ9" s="654"/>
      <c r="CK9" s="654"/>
      <c r="CL9" s="654"/>
      <c r="CM9" s="654"/>
      <c r="CN9" s="654"/>
      <c r="CO9" s="654"/>
      <c r="CP9" s="654"/>
      <c r="CQ9" s="655"/>
      <c r="CR9" s="620">
        <v>576808</v>
      </c>
      <c r="CS9" s="621"/>
      <c r="CT9" s="621"/>
      <c r="CU9" s="621"/>
      <c r="CV9" s="621"/>
      <c r="CW9" s="621"/>
      <c r="CX9" s="621"/>
      <c r="CY9" s="622"/>
      <c r="CZ9" s="673">
        <v>7.3</v>
      </c>
      <c r="DA9" s="673"/>
      <c r="DB9" s="673"/>
      <c r="DC9" s="673"/>
      <c r="DD9" s="626">
        <v>3100</v>
      </c>
      <c r="DE9" s="621"/>
      <c r="DF9" s="621"/>
      <c r="DG9" s="621"/>
      <c r="DH9" s="621"/>
      <c r="DI9" s="621"/>
      <c r="DJ9" s="621"/>
      <c r="DK9" s="621"/>
      <c r="DL9" s="621"/>
      <c r="DM9" s="621"/>
      <c r="DN9" s="621"/>
      <c r="DO9" s="621"/>
      <c r="DP9" s="622"/>
      <c r="DQ9" s="626">
        <v>508850</v>
      </c>
      <c r="DR9" s="621"/>
      <c r="DS9" s="621"/>
      <c r="DT9" s="621"/>
      <c r="DU9" s="621"/>
      <c r="DV9" s="621"/>
      <c r="DW9" s="621"/>
      <c r="DX9" s="621"/>
      <c r="DY9" s="621"/>
      <c r="DZ9" s="621"/>
      <c r="EA9" s="621"/>
      <c r="EB9" s="621"/>
      <c r="EC9" s="656"/>
    </row>
    <row r="10" spans="2:143" ht="11.25" customHeight="1" x14ac:dyDescent="0.15">
      <c r="B10" s="617" t="s">
        <v>222</v>
      </c>
      <c r="C10" s="618"/>
      <c r="D10" s="618"/>
      <c r="E10" s="618"/>
      <c r="F10" s="618"/>
      <c r="G10" s="618"/>
      <c r="H10" s="618"/>
      <c r="I10" s="618"/>
      <c r="J10" s="618"/>
      <c r="K10" s="618"/>
      <c r="L10" s="618"/>
      <c r="M10" s="618"/>
      <c r="N10" s="618"/>
      <c r="O10" s="618"/>
      <c r="P10" s="618"/>
      <c r="Q10" s="619"/>
      <c r="R10" s="620">
        <v>269234</v>
      </c>
      <c r="S10" s="621"/>
      <c r="T10" s="621"/>
      <c r="U10" s="621"/>
      <c r="V10" s="621"/>
      <c r="W10" s="621"/>
      <c r="X10" s="621"/>
      <c r="Y10" s="622"/>
      <c r="Z10" s="673">
        <v>3.4</v>
      </c>
      <c r="AA10" s="673"/>
      <c r="AB10" s="673"/>
      <c r="AC10" s="673"/>
      <c r="AD10" s="674">
        <v>269234</v>
      </c>
      <c r="AE10" s="674"/>
      <c r="AF10" s="674"/>
      <c r="AG10" s="674"/>
      <c r="AH10" s="674"/>
      <c r="AI10" s="674"/>
      <c r="AJ10" s="674"/>
      <c r="AK10" s="674"/>
      <c r="AL10" s="643">
        <v>6.5</v>
      </c>
      <c r="AM10" s="675"/>
      <c r="AN10" s="675"/>
      <c r="AO10" s="676"/>
      <c r="AP10" s="617" t="s">
        <v>223</v>
      </c>
      <c r="AQ10" s="618"/>
      <c r="AR10" s="618"/>
      <c r="AS10" s="618"/>
      <c r="AT10" s="618"/>
      <c r="AU10" s="618"/>
      <c r="AV10" s="618"/>
      <c r="AW10" s="618"/>
      <c r="AX10" s="618"/>
      <c r="AY10" s="618"/>
      <c r="AZ10" s="618"/>
      <c r="BA10" s="618"/>
      <c r="BB10" s="618"/>
      <c r="BC10" s="618"/>
      <c r="BD10" s="618"/>
      <c r="BE10" s="618"/>
      <c r="BF10" s="619"/>
      <c r="BG10" s="620">
        <v>32971</v>
      </c>
      <c r="BH10" s="621"/>
      <c r="BI10" s="621"/>
      <c r="BJ10" s="621"/>
      <c r="BK10" s="621"/>
      <c r="BL10" s="621"/>
      <c r="BM10" s="621"/>
      <c r="BN10" s="622"/>
      <c r="BO10" s="673">
        <v>1.6</v>
      </c>
      <c r="BP10" s="673"/>
      <c r="BQ10" s="673"/>
      <c r="BR10" s="673"/>
      <c r="BS10" s="626">
        <v>5662</v>
      </c>
      <c r="BT10" s="621"/>
      <c r="BU10" s="621"/>
      <c r="BV10" s="621"/>
      <c r="BW10" s="621"/>
      <c r="BX10" s="621"/>
      <c r="BY10" s="621"/>
      <c r="BZ10" s="621"/>
      <c r="CA10" s="621"/>
      <c r="CB10" s="656"/>
      <c r="CD10" s="657" t="s">
        <v>224</v>
      </c>
      <c r="CE10" s="654"/>
      <c r="CF10" s="654"/>
      <c r="CG10" s="654"/>
      <c r="CH10" s="654"/>
      <c r="CI10" s="654"/>
      <c r="CJ10" s="654"/>
      <c r="CK10" s="654"/>
      <c r="CL10" s="654"/>
      <c r="CM10" s="654"/>
      <c r="CN10" s="654"/>
      <c r="CO10" s="654"/>
      <c r="CP10" s="654"/>
      <c r="CQ10" s="655"/>
      <c r="CR10" s="620">
        <v>3480</v>
      </c>
      <c r="CS10" s="621"/>
      <c r="CT10" s="621"/>
      <c r="CU10" s="621"/>
      <c r="CV10" s="621"/>
      <c r="CW10" s="621"/>
      <c r="CX10" s="621"/>
      <c r="CY10" s="622"/>
      <c r="CZ10" s="673">
        <v>0</v>
      </c>
      <c r="DA10" s="673"/>
      <c r="DB10" s="673"/>
      <c r="DC10" s="673"/>
      <c r="DD10" s="626" t="s">
        <v>109</v>
      </c>
      <c r="DE10" s="621"/>
      <c r="DF10" s="621"/>
      <c r="DG10" s="621"/>
      <c r="DH10" s="621"/>
      <c r="DI10" s="621"/>
      <c r="DJ10" s="621"/>
      <c r="DK10" s="621"/>
      <c r="DL10" s="621"/>
      <c r="DM10" s="621"/>
      <c r="DN10" s="621"/>
      <c r="DO10" s="621"/>
      <c r="DP10" s="622"/>
      <c r="DQ10" s="626">
        <v>2855</v>
      </c>
      <c r="DR10" s="621"/>
      <c r="DS10" s="621"/>
      <c r="DT10" s="621"/>
      <c r="DU10" s="621"/>
      <c r="DV10" s="621"/>
      <c r="DW10" s="621"/>
      <c r="DX10" s="621"/>
      <c r="DY10" s="621"/>
      <c r="DZ10" s="621"/>
      <c r="EA10" s="621"/>
      <c r="EB10" s="621"/>
      <c r="EC10" s="656"/>
    </row>
    <row r="11" spans="2:143" ht="11.25" customHeight="1" x14ac:dyDescent="0.15">
      <c r="B11" s="617" t="s">
        <v>225</v>
      </c>
      <c r="C11" s="618"/>
      <c r="D11" s="618"/>
      <c r="E11" s="618"/>
      <c r="F11" s="618"/>
      <c r="G11" s="618"/>
      <c r="H11" s="618"/>
      <c r="I11" s="618"/>
      <c r="J11" s="618"/>
      <c r="K11" s="618"/>
      <c r="L11" s="618"/>
      <c r="M11" s="618"/>
      <c r="N11" s="618"/>
      <c r="O11" s="618"/>
      <c r="P11" s="618"/>
      <c r="Q11" s="619"/>
      <c r="R11" s="620">
        <v>53057</v>
      </c>
      <c r="S11" s="621"/>
      <c r="T11" s="621"/>
      <c r="U11" s="621"/>
      <c r="V11" s="621"/>
      <c r="W11" s="621"/>
      <c r="X11" s="621"/>
      <c r="Y11" s="622"/>
      <c r="Z11" s="673">
        <v>0.7</v>
      </c>
      <c r="AA11" s="673"/>
      <c r="AB11" s="673"/>
      <c r="AC11" s="673"/>
      <c r="AD11" s="674">
        <v>53057</v>
      </c>
      <c r="AE11" s="674"/>
      <c r="AF11" s="674"/>
      <c r="AG11" s="674"/>
      <c r="AH11" s="674"/>
      <c r="AI11" s="674"/>
      <c r="AJ11" s="674"/>
      <c r="AK11" s="674"/>
      <c r="AL11" s="643">
        <v>1.3</v>
      </c>
      <c r="AM11" s="675"/>
      <c r="AN11" s="675"/>
      <c r="AO11" s="676"/>
      <c r="AP11" s="617" t="s">
        <v>226</v>
      </c>
      <c r="AQ11" s="618"/>
      <c r="AR11" s="618"/>
      <c r="AS11" s="618"/>
      <c r="AT11" s="618"/>
      <c r="AU11" s="618"/>
      <c r="AV11" s="618"/>
      <c r="AW11" s="618"/>
      <c r="AX11" s="618"/>
      <c r="AY11" s="618"/>
      <c r="AZ11" s="618"/>
      <c r="BA11" s="618"/>
      <c r="BB11" s="618"/>
      <c r="BC11" s="618"/>
      <c r="BD11" s="618"/>
      <c r="BE11" s="618"/>
      <c r="BF11" s="619"/>
      <c r="BG11" s="620">
        <v>23902</v>
      </c>
      <c r="BH11" s="621"/>
      <c r="BI11" s="621"/>
      <c r="BJ11" s="621"/>
      <c r="BK11" s="621"/>
      <c r="BL11" s="621"/>
      <c r="BM11" s="621"/>
      <c r="BN11" s="622"/>
      <c r="BO11" s="673">
        <v>1.2</v>
      </c>
      <c r="BP11" s="673"/>
      <c r="BQ11" s="673"/>
      <c r="BR11" s="673"/>
      <c r="BS11" s="626">
        <v>4884</v>
      </c>
      <c r="BT11" s="621"/>
      <c r="BU11" s="621"/>
      <c r="BV11" s="621"/>
      <c r="BW11" s="621"/>
      <c r="BX11" s="621"/>
      <c r="BY11" s="621"/>
      <c r="BZ11" s="621"/>
      <c r="CA11" s="621"/>
      <c r="CB11" s="656"/>
      <c r="CD11" s="657" t="s">
        <v>227</v>
      </c>
      <c r="CE11" s="654"/>
      <c r="CF11" s="654"/>
      <c r="CG11" s="654"/>
      <c r="CH11" s="654"/>
      <c r="CI11" s="654"/>
      <c r="CJ11" s="654"/>
      <c r="CK11" s="654"/>
      <c r="CL11" s="654"/>
      <c r="CM11" s="654"/>
      <c r="CN11" s="654"/>
      <c r="CO11" s="654"/>
      <c r="CP11" s="654"/>
      <c r="CQ11" s="655"/>
      <c r="CR11" s="620">
        <v>62901</v>
      </c>
      <c r="CS11" s="621"/>
      <c r="CT11" s="621"/>
      <c r="CU11" s="621"/>
      <c r="CV11" s="621"/>
      <c r="CW11" s="621"/>
      <c r="CX11" s="621"/>
      <c r="CY11" s="622"/>
      <c r="CZ11" s="673">
        <v>0.8</v>
      </c>
      <c r="DA11" s="673"/>
      <c r="DB11" s="673"/>
      <c r="DC11" s="673"/>
      <c r="DD11" s="626">
        <v>9214</v>
      </c>
      <c r="DE11" s="621"/>
      <c r="DF11" s="621"/>
      <c r="DG11" s="621"/>
      <c r="DH11" s="621"/>
      <c r="DI11" s="621"/>
      <c r="DJ11" s="621"/>
      <c r="DK11" s="621"/>
      <c r="DL11" s="621"/>
      <c r="DM11" s="621"/>
      <c r="DN11" s="621"/>
      <c r="DO11" s="621"/>
      <c r="DP11" s="622"/>
      <c r="DQ11" s="626">
        <v>54671</v>
      </c>
      <c r="DR11" s="621"/>
      <c r="DS11" s="621"/>
      <c r="DT11" s="621"/>
      <c r="DU11" s="621"/>
      <c r="DV11" s="621"/>
      <c r="DW11" s="621"/>
      <c r="DX11" s="621"/>
      <c r="DY11" s="621"/>
      <c r="DZ11" s="621"/>
      <c r="EA11" s="621"/>
      <c r="EB11" s="621"/>
      <c r="EC11" s="656"/>
    </row>
    <row r="12" spans="2:143" ht="11.25" customHeight="1" x14ac:dyDescent="0.15">
      <c r="B12" s="617" t="s">
        <v>228</v>
      </c>
      <c r="C12" s="618"/>
      <c r="D12" s="618"/>
      <c r="E12" s="618"/>
      <c r="F12" s="618"/>
      <c r="G12" s="618"/>
      <c r="H12" s="618"/>
      <c r="I12" s="618"/>
      <c r="J12" s="618"/>
      <c r="K12" s="618"/>
      <c r="L12" s="618"/>
      <c r="M12" s="618"/>
      <c r="N12" s="618"/>
      <c r="O12" s="618"/>
      <c r="P12" s="618"/>
      <c r="Q12" s="619"/>
      <c r="R12" s="620" t="s">
        <v>109</v>
      </c>
      <c r="S12" s="621"/>
      <c r="T12" s="621"/>
      <c r="U12" s="621"/>
      <c r="V12" s="621"/>
      <c r="W12" s="621"/>
      <c r="X12" s="621"/>
      <c r="Y12" s="622"/>
      <c r="Z12" s="673" t="s">
        <v>109</v>
      </c>
      <c r="AA12" s="673"/>
      <c r="AB12" s="673"/>
      <c r="AC12" s="673"/>
      <c r="AD12" s="674" t="s">
        <v>109</v>
      </c>
      <c r="AE12" s="674"/>
      <c r="AF12" s="674"/>
      <c r="AG12" s="674"/>
      <c r="AH12" s="674"/>
      <c r="AI12" s="674"/>
      <c r="AJ12" s="674"/>
      <c r="AK12" s="674"/>
      <c r="AL12" s="643" t="s">
        <v>109</v>
      </c>
      <c r="AM12" s="675"/>
      <c r="AN12" s="675"/>
      <c r="AO12" s="676"/>
      <c r="AP12" s="617" t="s">
        <v>229</v>
      </c>
      <c r="AQ12" s="618"/>
      <c r="AR12" s="618"/>
      <c r="AS12" s="618"/>
      <c r="AT12" s="618"/>
      <c r="AU12" s="618"/>
      <c r="AV12" s="618"/>
      <c r="AW12" s="618"/>
      <c r="AX12" s="618"/>
      <c r="AY12" s="618"/>
      <c r="AZ12" s="618"/>
      <c r="BA12" s="618"/>
      <c r="BB12" s="618"/>
      <c r="BC12" s="618"/>
      <c r="BD12" s="618"/>
      <c r="BE12" s="618"/>
      <c r="BF12" s="619"/>
      <c r="BG12" s="620">
        <v>1202914</v>
      </c>
      <c r="BH12" s="621"/>
      <c r="BI12" s="621"/>
      <c r="BJ12" s="621"/>
      <c r="BK12" s="621"/>
      <c r="BL12" s="621"/>
      <c r="BM12" s="621"/>
      <c r="BN12" s="622"/>
      <c r="BO12" s="673">
        <v>59.1</v>
      </c>
      <c r="BP12" s="673"/>
      <c r="BQ12" s="673"/>
      <c r="BR12" s="673"/>
      <c r="BS12" s="626">
        <v>84777</v>
      </c>
      <c r="BT12" s="621"/>
      <c r="BU12" s="621"/>
      <c r="BV12" s="621"/>
      <c r="BW12" s="621"/>
      <c r="BX12" s="621"/>
      <c r="BY12" s="621"/>
      <c r="BZ12" s="621"/>
      <c r="CA12" s="621"/>
      <c r="CB12" s="656"/>
      <c r="CD12" s="657" t="s">
        <v>230</v>
      </c>
      <c r="CE12" s="654"/>
      <c r="CF12" s="654"/>
      <c r="CG12" s="654"/>
      <c r="CH12" s="654"/>
      <c r="CI12" s="654"/>
      <c r="CJ12" s="654"/>
      <c r="CK12" s="654"/>
      <c r="CL12" s="654"/>
      <c r="CM12" s="654"/>
      <c r="CN12" s="654"/>
      <c r="CO12" s="654"/>
      <c r="CP12" s="654"/>
      <c r="CQ12" s="655"/>
      <c r="CR12" s="620">
        <v>480599</v>
      </c>
      <c r="CS12" s="621"/>
      <c r="CT12" s="621"/>
      <c r="CU12" s="621"/>
      <c r="CV12" s="621"/>
      <c r="CW12" s="621"/>
      <c r="CX12" s="621"/>
      <c r="CY12" s="622"/>
      <c r="CZ12" s="673">
        <v>6.1</v>
      </c>
      <c r="DA12" s="673"/>
      <c r="DB12" s="673"/>
      <c r="DC12" s="673"/>
      <c r="DD12" s="626">
        <v>407626</v>
      </c>
      <c r="DE12" s="621"/>
      <c r="DF12" s="621"/>
      <c r="DG12" s="621"/>
      <c r="DH12" s="621"/>
      <c r="DI12" s="621"/>
      <c r="DJ12" s="621"/>
      <c r="DK12" s="621"/>
      <c r="DL12" s="621"/>
      <c r="DM12" s="621"/>
      <c r="DN12" s="621"/>
      <c r="DO12" s="621"/>
      <c r="DP12" s="622"/>
      <c r="DQ12" s="626">
        <v>85701</v>
      </c>
      <c r="DR12" s="621"/>
      <c r="DS12" s="621"/>
      <c r="DT12" s="621"/>
      <c r="DU12" s="621"/>
      <c r="DV12" s="621"/>
      <c r="DW12" s="621"/>
      <c r="DX12" s="621"/>
      <c r="DY12" s="621"/>
      <c r="DZ12" s="621"/>
      <c r="EA12" s="621"/>
      <c r="EB12" s="621"/>
      <c r="EC12" s="656"/>
    </row>
    <row r="13" spans="2:143" ht="11.25" customHeight="1" x14ac:dyDescent="0.15">
      <c r="B13" s="617" t="s">
        <v>231</v>
      </c>
      <c r="C13" s="618"/>
      <c r="D13" s="618"/>
      <c r="E13" s="618"/>
      <c r="F13" s="618"/>
      <c r="G13" s="618"/>
      <c r="H13" s="618"/>
      <c r="I13" s="618"/>
      <c r="J13" s="618"/>
      <c r="K13" s="618"/>
      <c r="L13" s="618"/>
      <c r="M13" s="618"/>
      <c r="N13" s="618"/>
      <c r="O13" s="618"/>
      <c r="P13" s="618"/>
      <c r="Q13" s="619"/>
      <c r="R13" s="620">
        <v>18057</v>
      </c>
      <c r="S13" s="621"/>
      <c r="T13" s="621"/>
      <c r="U13" s="621"/>
      <c r="V13" s="621"/>
      <c r="W13" s="621"/>
      <c r="X13" s="621"/>
      <c r="Y13" s="622"/>
      <c r="Z13" s="673">
        <v>0.2</v>
      </c>
      <c r="AA13" s="673"/>
      <c r="AB13" s="673"/>
      <c r="AC13" s="673"/>
      <c r="AD13" s="674">
        <v>18057</v>
      </c>
      <c r="AE13" s="674"/>
      <c r="AF13" s="674"/>
      <c r="AG13" s="674"/>
      <c r="AH13" s="674"/>
      <c r="AI13" s="674"/>
      <c r="AJ13" s="674"/>
      <c r="AK13" s="674"/>
      <c r="AL13" s="643">
        <v>0.4</v>
      </c>
      <c r="AM13" s="675"/>
      <c r="AN13" s="675"/>
      <c r="AO13" s="676"/>
      <c r="AP13" s="617" t="s">
        <v>232</v>
      </c>
      <c r="AQ13" s="618"/>
      <c r="AR13" s="618"/>
      <c r="AS13" s="618"/>
      <c r="AT13" s="618"/>
      <c r="AU13" s="618"/>
      <c r="AV13" s="618"/>
      <c r="AW13" s="618"/>
      <c r="AX13" s="618"/>
      <c r="AY13" s="618"/>
      <c r="AZ13" s="618"/>
      <c r="BA13" s="618"/>
      <c r="BB13" s="618"/>
      <c r="BC13" s="618"/>
      <c r="BD13" s="618"/>
      <c r="BE13" s="618"/>
      <c r="BF13" s="619"/>
      <c r="BG13" s="620">
        <v>1199308</v>
      </c>
      <c r="BH13" s="621"/>
      <c r="BI13" s="621"/>
      <c r="BJ13" s="621"/>
      <c r="BK13" s="621"/>
      <c r="BL13" s="621"/>
      <c r="BM13" s="621"/>
      <c r="BN13" s="622"/>
      <c r="BO13" s="673">
        <v>58.9</v>
      </c>
      <c r="BP13" s="673"/>
      <c r="BQ13" s="673"/>
      <c r="BR13" s="673"/>
      <c r="BS13" s="626">
        <v>84777</v>
      </c>
      <c r="BT13" s="621"/>
      <c r="BU13" s="621"/>
      <c r="BV13" s="621"/>
      <c r="BW13" s="621"/>
      <c r="BX13" s="621"/>
      <c r="BY13" s="621"/>
      <c r="BZ13" s="621"/>
      <c r="CA13" s="621"/>
      <c r="CB13" s="656"/>
      <c r="CD13" s="657" t="s">
        <v>233</v>
      </c>
      <c r="CE13" s="654"/>
      <c r="CF13" s="654"/>
      <c r="CG13" s="654"/>
      <c r="CH13" s="654"/>
      <c r="CI13" s="654"/>
      <c r="CJ13" s="654"/>
      <c r="CK13" s="654"/>
      <c r="CL13" s="654"/>
      <c r="CM13" s="654"/>
      <c r="CN13" s="654"/>
      <c r="CO13" s="654"/>
      <c r="CP13" s="654"/>
      <c r="CQ13" s="655"/>
      <c r="CR13" s="620">
        <v>1404053</v>
      </c>
      <c r="CS13" s="621"/>
      <c r="CT13" s="621"/>
      <c r="CU13" s="621"/>
      <c r="CV13" s="621"/>
      <c r="CW13" s="621"/>
      <c r="CX13" s="621"/>
      <c r="CY13" s="622"/>
      <c r="CZ13" s="673">
        <v>17.7</v>
      </c>
      <c r="DA13" s="673"/>
      <c r="DB13" s="673"/>
      <c r="DC13" s="673"/>
      <c r="DD13" s="626">
        <v>766377</v>
      </c>
      <c r="DE13" s="621"/>
      <c r="DF13" s="621"/>
      <c r="DG13" s="621"/>
      <c r="DH13" s="621"/>
      <c r="DI13" s="621"/>
      <c r="DJ13" s="621"/>
      <c r="DK13" s="621"/>
      <c r="DL13" s="621"/>
      <c r="DM13" s="621"/>
      <c r="DN13" s="621"/>
      <c r="DO13" s="621"/>
      <c r="DP13" s="622"/>
      <c r="DQ13" s="626">
        <v>544160</v>
      </c>
      <c r="DR13" s="621"/>
      <c r="DS13" s="621"/>
      <c r="DT13" s="621"/>
      <c r="DU13" s="621"/>
      <c r="DV13" s="621"/>
      <c r="DW13" s="621"/>
      <c r="DX13" s="621"/>
      <c r="DY13" s="621"/>
      <c r="DZ13" s="621"/>
      <c r="EA13" s="621"/>
      <c r="EB13" s="621"/>
      <c r="EC13" s="656"/>
    </row>
    <row r="14" spans="2:143" ht="11.25" customHeight="1" x14ac:dyDescent="0.15">
      <c r="B14" s="617" t="s">
        <v>234</v>
      </c>
      <c r="C14" s="618"/>
      <c r="D14" s="618"/>
      <c r="E14" s="618"/>
      <c r="F14" s="618"/>
      <c r="G14" s="618"/>
      <c r="H14" s="618"/>
      <c r="I14" s="618"/>
      <c r="J14" s="618"/>
      <c r="K14" s="618"/>
      <c r="L14" s="618"/>
      <c r="M14" s="618"/>
      <c r="N14" s="618"/>
      <c r="O14" s="618"/>
      <c r="P14" s="618"/>
      <c r="Q14" s="619"/>
      <c r="R14" s="620" t="s">
        <v>109</v>
      </c>
      <c r="S14" s="621"/>
      <c r="T14" s="621"/>
      <c r="U14" s="621"/>
      <c r="V14" s="621"/>
      <c r="W14" s="621"/>
      <c r="X14" s="621"/>
      <c r="Y14" s="622"/>
      <c r="Z14" s="673" t="s">
        <v>109</v>
      </c>
      <c r="AA14" s="673"/>
      <c r="AB14" s="673"/>
      <c r="AC14" s="673"/>
      <c r="AD14" s="674" t="s">
        <v>109</v>
      </c>
      <c r="AE14" s="674"/>
      <c r="AF14" s="674"/>
      <c r="AG14" s="674"/>
      <c r="AH14" s="674"/>
      <c r="AI14" s="674"/>
      <c r="AJ14" s="674"/>
      <c r="AK14" s="674"/>
      <c r="AL14" s="643" t="s">
        <v>109</v>
      </c>
      <c r="AM14" s="675"/>
      <c r="AN14" s="675"/>
      <c r="AO14" s="676"/>
      <c r="AP14" s="617" t="s">
        <v>235</v>
      </c>
      <c r="AQ14" s="618"/>
      <c r="AR14" s="618"/>
      <c r="AS14" s="618"/>
      <c r="AT14" s="618"/>
      <c r="AU14" s="618"/>
      <c r="AV14" s="618"/>
      <c r="AW14" s="618"/>
      <c r="AX14" s="618"/>
      <c r="AY14" s="618"/>
      <c r="AZ14" s="618"/>
      <c r="BA14" s="618"/>
      <c r="BB14" s="618"/>
      <c r="BC14" s="618"/>
      <c r="BD14" s="618"/>
      <c r="BE14" s="618"/>
      <c r="BF14" s="619"/>
      <c r="BG14" s="620">
        <v>37665</v>
      </c>
      <c r="BH14" s="621"/>
      <c r="BI14" s="621"/>
      <c r="BJ14" s="621"/>
      <c r="BK14" s="621"/>
      <c r="BL14" s="621"/>
      <c r="BM14" s="621"/>
      <c r="BN14" s="622"/>
      <c r="BO14" s="673">
        <v>1.9</v>
      </c>
      <c r="BP14" s="673"/>
      <c r="BQ14" s="673"/>
      <c r="BR14" s="673"/>
      <c r="BS14" s="626" t="s">
        <v>109</v>
      </c>
      <c r="BT14" s="621"/>
      <c r="BU14" s="621"/>
      <c r="BV14" s="621"/>
      <c r="BW14" s="621"/>
      <c r="BX14" s="621"/>
      <c r="BY14" s="621"/>
      <c r="BZ14" s="621"/>
      <c r="CA14" s="621"/>
      <c r="CB14" s="656"/>
      <c r="CD14" s="657" t="s">
        <v>236</v>
      </c>
      <c r="CE14" s="654"/>
      <c r="CF14" s="654"/>
      <c r="CG14" s="654"/>
      <c r="CH14" s="654"/>
      <c r="CI14" s="654"/>
      <c r="CJ14" s="654"/>
      <c r="CK14" s="654"/>
      <c r="CL14" s="654"/>
      <c r="CM14" s="654"/>
      <c r="CN14" s="654"/>
      <c r="CO14" s="654"/>
      <c r="CP14" s="654"/>
      <c r="CQ14" s="655"/>
      <c r="CR14" s="620">
        <v>382249</v>
      </c>
      <c r="CS14" s="621"/>
      <c r="CT14" s="621"/>
      <c r="CU14" s="621"/>
      <c r="CV14" s="621"/>
      <c r="CW14" s="621"/>
      <c r="CX14" s="621"/>
      <c r="CY14" s="622"/>
      <c r="CZ14" s="673">
        <v>4.8</v>
      </c>
      <c r="DA14" s="673"/>
      <c r="DB14" s="673"/>
      <c r="DC14" s="673"/>
      <c r="DD14" s="626">
        <v>19440</v>
      </c>
      <c r="DE14" s="621"/>
      <c r="DF14" s="621"/>
      <c r="DG14" s="621"/>
      <c r="DH14" s="621"/>
      <c r="DI14" s="621"/>
      <c r="DJ14" s="621"/>
      <c r="DK14" s="621"/>
      <c r="DL14" s="621"/>
      <c r="DM14" s="621"/>
      <c r="DN14" s="621"/>
      <c r="DO14" s="621"/>
      <c r="DP14" s="622"/>
      <c r="DQ14" s="626">
        <v>359264</v>
      </c>
      <c r="DR14" s="621"/>
      <c r="DS14" s="621"/>
      <c r="DT14" s="621"/>
      <c r="DU14" s="621"/>
      <c r="DV14" s="621"/>
      <c r="DW14" s="621"/>
      <c r="DX14" s="621"/>
      <c r="DY14" s="621"/>
      <c r="DZ14" s="621"/>
      <c r="EA14" s="621"/>
      <c r="EB14" s="621"/>
      <c r="EC14" s="656"/>
    </row>
    <row r="15" spans="2:143" ht="11.25" customHeight="1" x14ac:dyDescent="0.15">
      <c r="B15" s="617" t="s">
        <v>237</v>
      </c>
      <c r="C15" s="618"/>
      <c r="D15" s="618"/>
      <c r="E15" s="618"/>
      <c r="F15" s="618"/>
      <c r="G15" s="618"/>
      <c r="H15" s="618"/>
      <c r="I15" s="618"/>
      <c r="J15" s="618"/>
      <c r="K15" s="618"/>
      <c r="L15" s="618"/>
      <c r="M15" s="618"/>
      <c r="N15" s="618"/>
      <c r="O15" s="618"/>
      <c r="P15" s="618"/>
      <c r="Q15" s="619"/>
      <c r="R15" s="620">
        <v>5873</v>
      </c>
      <c r="S15" s="621"/>
      <c r="T15" s="621"/>
      <c r="U15" s="621"/>
      <c r="V15" s="621"/>
      <c r="W15" s="621"/>
      <c r="X15" s="621"/>
      <c r="Y15" s="622"/>
      <c r="Z15" s="673">
        <v>0.1</v>
      </c>
      <c r="AA15" s="673"/>
      <c r="AB15" s="673"/>
      <c r="AC15" s="673"/>
      <c r="AD15" s="674">
        <v>5873</v>
      </c>
      <c r="AE15" s="674"/>
      <c r="AF15" s="674"/>
      <c r="AG15" s="674"/>
      <c r="AH15" s="674"/>
      <c r="AI15" s="674"/>
      <c r="AJ15" s="674"/>
      <c r="AK15" s="674"/>
      <c r="AL15" s="643">
        <v>0.1</v>
      </c>
      <c r="AM15" s="675"/>
      <c r="AN15" s="675"/>
      <c r="AO15" s="676"/>
      <c r="AP15" s="617" t="s">
        <v>238</v>
      </c>
      <c r="AQ15" s="618"/>
      <c r="AR15" s="618"/>
      <c r="AS15" s="618"/>
      <c r="AT15" s="618"/>
      <c r="AU15" s="618"/>
      <c r="AV15" s="618"/>
      <c r="AW15" s="618"/>
      <c r="AX15" s="618"/>
      <c r="AY15" s="618"/>
      <c r="AZ15" s="618"/>
      <c r="BA15" s="618"/>
      <c r="BB15" s="618"/>
      <c r="BC15" s="618"/>
      <c r="BD15" s="618"/>
      <c r="BE15" s="618"/>
      <c r="BF15" s="619"/>
      <c r="BG15" s="620">
        <v>84493</v>
      </c>
      <c r="BH15" s="621"/>
      <c r="BI15" s="621"/>
      <c r="BJ15" s="621"/>
      <c r="BK15" s="621"/>
      <c r="BL15" s="621"/>
      <c r="BM15" s="621"/>
      <c r="BN15" s="622"/>
      <c r="BO15" s="673">
        <v>4.2</v>
      </c>
      <c r="BP15" s="673"/>
      <c r="BQ15" s="673"/>
      <c r="BR15" s="673"/>
      <c r="BS15" s="626" t="s">
        <v>109</v>
      </c>
      <c r="BT15" s="621"/>
      <c r="BU15" s="621"/>
      <c r="BV15" s="621"/>
      <c r="BW15" s="621"/>
      <c r="BX15" s="621"/>
      <c r="BY15" s="621"/>
      <c r="BZ15" s="621"/>
      <c r="CA15" s="621"/>
      <c r="CB15" s="656"/>
      <c r="CD15" s="657" t="s">
        <v>239</v>
      </c>
      <c r="CE15" s="654"/>
      <c r="CF15" s="654"/>
      <c r="CG15" s="654"/>
      <c r="CH15" s="654"/>
      <c r="CI15" s="654"/>
      <c r="CJ15" s="654"/>
      <c r="CK15" s="654"/>
      <c r="CL15" s="654"/>
      <c r="CM15" s="654"/>
      <c r="CN15" s="654"/>
      <c r="CO15" s="654"/>
      <c r="CP15" s="654"/>
      <c r="CQ15" s="655"/>
      <c r="CR15" s="620">
        <v>490883</v>
      </c>
      <c r="CS15" s="621"/>
      <c r="CT15" s="621"/>
      <c r="CU15" s="621"/>
      <c r="CV15" s="621"/>
      <c r="CW15" s="621"/>
      <c r="CX15" s="621"/>
      <c r="CY15" s="622"/>
      <c r="CZ15" s="673">
        <v>6.2</v>
      </c>
      <c r="DA15" s="673"/>
      <c r="DB15" s="673"/>
      <c r="DC15" s="673"/>
      <c r="DD15" s="626">
        <v>79703</v>
      </c>
      <c r="DE15" s="621"/>
      <c r="DF15" s="621"/>
      <c r="DG15" s="621"/>
      <c r="DH15" s="621"/>
      <c r="DI15" s="621"/>
      <c r="DJ15" s="621"/>
      <c r="DK15" s="621"/>
      <c r="DL15" s="621"/>
      <c r="DM15" s="621"/>
      <c r="DN15" s="621"/>
      <c r="DO15" s="621"/>
      <c r="DP15" s="622"/>
      <c r="DQ15" s="626">
        <v>353148</v>
      </c>
      <c r="DR15" s="621"/>
      <c r="DS15" s="621"/>
      <c r="DT15" s="621"/>
      <c r="DU15" s="621"/>
      <c r="DV15" s="621"/>
      <c r="DW15" s="621"/>
      <c r="DX15" s="621"/>
      <c r="DY15" s="621"/>
      <c r="DZ15" s="621"/>
      <c r="EA15" s="621"/>
      <c r="EB15" s="621"/>
      <c r="EC15" s="656"/>
    </row>
    <row r="16" spans="2:143" ht="11.25" customHeight="1" x14ac:dyDescent="0.15">
      <c r="B16" s="617" t="s">
        <v>240</v>
      </c>
      <c r="C16" s="618"/>
      <c r="D16" s="618"/>
      <c r="E16" s="618"/>
      <c r="F16" s="618"/>
      <c r="G16" s="618"/>
      <c r="H16" s="618"/>
      <c r="I16" s="618"/>
      <c r="J16" s="618"/>
      <c r="K16" s="618"/>
      <c r="L16" s="618"/>
      <c r="M16" s="618"/>
      <c r="N16" s="618"/>
      <c r="O16" s="618"/>
      <c r="P16" s="618"/>
      <c r="Q16" s="619"/>
      <c r="R16" s="620">
        <v>1910827</v>
      </c>
      <c r="S16" s="621"/>
      <c r="T16" s="621"/>
      <c r="U16" s="621"/>
      <c r="V16" s="621"/>
      <c r="W16" s="621"/>
      <c r="X16" s="621"/>
      <c r="Y16" s="622"/>
      <c r="Z16" s="673">
        <v>23.9</v>
      </c>
      <c r="AA16" s="673"/>
      <c r="AB16" s="673"/>
      <c r="AC16" s="673"/>
      <c r="AD16" s="674">
        <v>1648019</v>
      </c>
      <c r="AE16" s="674"/>
      <c r="AF16" s="674"/>
      <c r="AG16" s="674"/>
      <c r="AH16" s="674"/>
      <c r="AI16" s="674"/>
      <c r="AJ16" s="674"/>
      <c r="AK16" s="674"/>
      <c r="AL16" s="643">
        <v>40</v>
      </c>
      <c r="AM16" s="675"/>
      <c r="AN16" s="675"/>
      <c r="AO16" s="676"/>
      <c r="AP16" s="617" t="s">
        <v>241</v>
      </c>
      <c r="AQ16" s="618"/>
      <c r="AR16" s="618"/>
      <c r="AS16" s="618"/>
      <c r="AT16" s="618"/>
      <c r="AU16" s="618"/>
      <c r="AV16" s="618"/>
      <c r="AW16" s="618"/>
      <c r="AX16" s="618"/>
      <c r="AY16" s="618"/>
      <c r="AZ16" s="618"/>
      <c r="BA16" s="618"/>
      <c r="BB16" s="618"/>
      <c r="BC16" s="618"/>
      <c r="BD16" s="618"/>
      <c r="BE16" s="618"/>
      <c r="BF16" s="619"/>
      <c r="BG16" s="620" t="s">
        <v>109</v>
      </c>
      <c r="BH16" s="621"/>
      <c r="BI16" s="621"/>
      <c r="BJ16" s="621"/>
      <c r="BK16" s="621"/>
      <c r="BL16" s="621"/>
      <c r="BM16" s="621"/>
      <c r="BN16" s="622"/>
      <c r="BO16" s="673" t="s">
        <v>109</v>
      </c>
      <c r="BP16" s="673"/>
      <c r="BQ16" s="673"/>
      <c r="BR16" s="673"/>
      <c r="BS16" s="626" t="s">
        <v>109</v>
      </c>
      <c r="BT16" s="621"/>
      <c r="BU16" s="621"/>
      <c r="BV16" s="621"/>
      <c r="BW16" s="621"/>
      <c r="BX16" s="621"/>
      <c r="BY16" s="621"/>
      <c r="BZ16" s="621"/>
      <c r="CA16" s="621"/>
      <c r="CB16" s="656"/>
      <c r="CD16" s="657" t="s">
        <v>242</v>
      </c>
      <c r="CE16" s="654"/>
      <c r="CF16" s="654"/>
      <c r="CG16" s="654"/>
      <c r="CH16" s="654"/>
      <c r="CI16" s="654"/>
      <c r="CJ16" s="654"/>
      <c r="CK16" s="654"/>
      <c r="CL16" s="654"/>
      <c r="CM16" s="654"/>
      <c r="CN16" s="654"/>
      <c r="CO16" s="654"/>
      <c r="CP16" s="654"/>
      <c r="CQ16" s="655"/>
      <c r="CR16" s="620" t="s">
        <v>109</v>
      </c>
      <c r="CS16" s="621"/>
      <c r="CT16" s="621"/>
      <c r="CU16" s="621"/>
      <c r="CV16" s="621"/>
      <c r="CW16" s="621"/>
      <c r="CX16" s="621"/>
      <c r="CY16" s="622"/>
      <c r="CZ16" s="673" t="s">
        <v>109</v>
      </c>
      <c r="DA16" s="673"/>
      <c r="DB16" s="673"/>
      <c r="DC16" s="673"/>
      <c r="DD16" s="626" t="s">
        <v>109</v>
      </c>
      <c r="DE16" s="621"/>
      <c r="DF16" s="621"/>
      <c r="DG16" s="621"/>
      <c r="DH16" s="621"/>
      <c r="DI16" s="621"/>
      <c r="DJ16" s="621"/>
      <c r="DK16" s="621"/>
      <c r="DL16" s="621"/>
      <c r="DM16" s="621"/>
      <c r="DN16" s="621"/>
      <c r="DO16" s="621"/>
      <c r="DP16" s="622"/>
      <c r="DQ16" s="626" t="s">
        <v>109</v>
      </c>
      <c r="DR16" s="621"/>
      <c r="DS16" s="621"/>
      <c r="DT16" s="621"/>
      <c r="DU16" s="621"/>
      <c r="DV16" s="621"/>
      <c r="DW16" s="621"/>
      <c r="DX16" s="621"/>
      <c r="DY16" s="621"/>
      <c r="DZ16" s="621"/>
      <c r="EA16" s="621"/>
      <c r="EB16" s="621"/>
      <c r="EC16" s="656"/>
    </row>
    <row r="17" spans="2:133" ht="11.25" customHeight="1" x14ac:dyDescent="0.15">
      <c r="B17" s="617" t="s">
        <v>243</v>
      </c>
      <c r="C17" s="618"/>
      <c r="D17" s="618"/>
      <c r="E17" s="618"/>
      <c r="F17" s="618"/>
      <c r="G17" s="618"/>
      <c r="H17" s="618"/>
      <c r="I17" s="618"/>
      <c r="J17" s="618"/>
      <c r="K17" s="618"/>
      <c r="L17" s="618"/>
      <c r="M17" s="618"/>
      <c r="N17" s="618"/>
      <c r="O17" s="618"/>
      <c r="P17" s="618"/>
      <c r="Q17" s="619"/>
      <c r="R17" s="620">
        <v>1648019</v>
      </c>
      <c r="S17" s="621"/>
      <c r="T17" s="621"/>
      <c r="U17" s="621"/>
      <c r="V17" s="621"/>
      <c r="W17" s="621"/>
      <c r="X17" s="621"/>
      <c r="Y17" s="622"/>
      <c r="Z17" s="673">
        <v>20.6</v>
      </c>
      <c r="AA17" s="673"/>
      <c r="AB17" s="673"/>
      <c r="AC17" s="673"/>
      <c r="AD17" s="674">
        <v>1648019</v>
      </c>
      <c r="AE17" s="674"/>
      <c r="AF17" s="674"/>
      <c r="AG17" s="674"/>
      <c r="AH17" s="674"/>
      <c r="AI17" s="674"/>
      <c r="AJ17" s="674"/>
      <c r="AK17" s="674"/>
      <c r="AL17" s="643">
        <v>40</v>
      </c>
      <c r="AM17" s="675"/>
      <c r="AN17" s="675"/>
      <c r="AO17" s="676"/>
      <c r="AP17" s="617" t="s">
        <v>244</v>
      </c>
      <c r="AQ17" s="618"/>
      <c r="AR17" s="618"/>
      <c r="AS17" s="618"/>
      <c r="AT17" s="618"/>
      <c r="AU17" s="618"/>
      <c r="AV17" s="618"/>
      <c r="AW17" s="618"/>
      <c r="AX17" s="618"/>
      <c r="AY17" s="618"/>
      <c r="AZ17" s="618"/>
      <c r="BA17" s="618"/>
      <c r="BB17" s="618"/>
      <c r="BC17" s="618"/>
      <c r="BD17" s="618"/>
      <c r="BE17" s="618"/>
      <c r="BF17" s="619"/>
      <c r="BG17" s="620" t="s">
        <v>109</v>
      </c>
      <c r="BH17" s="621"/>
      <c r="BI17" s="621"/>
      <c r="BJ17" s="621"/>
      <c r="BK17" s="621"/>
      <c r="BL17" s="621"/>
      <c r="BM17" s="621"/>
      <c r="BN17" s="622"/>
      <c r="BO17" s="673" t="s">
        <v>109</v>
      </c>
      <c r="BP17" s="673"/>
      <c r="BQ17" s="673"/>
      <c r="BR17" s="673"/>
      <c r="BS17" s="626" t="s">
        <v>109</v>
      </c>
      <c r="BT17" s="621"/>
      <c r="BU17" s="621"/>
      <c r="BV17" s="621"/>
      <c r="BW17" s="621"/>
      <c r="BX17" s="621"/>
      <c r="BY17" s="621"/>
      <c r="BZ17" s="621"/>
      <c r="CA17" s="621"/>
      <c r="CB17" s="656"/>
      <c r="CD17" s="657" t="s">
        <v>245</v>
      </c>
      <c r="CE17" s="654"/>
      <c r="CF17" s="654"/>
      <c r="CG17" s="654"/>
      <c r="CH17" s="654"/>
      <c r="CI17" s="654"/>
      <c r="CJ17" s="654"/>
      <c r="CK17" s="654"/>
      <c r="CL17" s="654"/>
      <c r="CM17" s="654"/>
      <c r="CN17" s="654"/>
      <c r="CO17" s="654"/>
      <c r="CP17" s="654"/>
      <c r="CQ17" s="655"/>
      <c r="CR17" s="620">
        <v>812819</v>
      </c>
      <c r="CS17" s="621"/>
      <c r="CT17" s="621"/>
      <c r="CU17" s="621"/>
      <c r="CV17" s="621"/>
      <c r="CW17" s="621"/>
      <c r="CX17" s="621"/>
      <c r="CY17" s="622"/>
      <c r="CZ17" s="673">
        <v>10.3</v>
      </c>
      <c r="DA17" s="673"/>
      <c r="DB17" s="673"/>
      <c r="DC17" s="673"/>
      <c r="DD17" s="626" t="s">
        <v>109</v>
      </c>
      <c r="DE17" s="621"/>
      <c r="DF17" s="621"/>
      <c r="DG17" s="621"/>
      <c r="DH17" s="621"/>
      <c r="DI17" s="621"/>
      <c r="DJ17" s="621"/>
      <c r="DK17" s="621"/>
      <c r="DL17" s="621"/>
      <c r="DM17" s="621"/>
      <c r="DN17" s="621"/>
      <c r="DO17" s="621"/>
      <c r="DP17" s="622"/>
      <c r="DQ17" s="626">
        <v>812819</v>
      </c>
      <c r="DR17" s="621"/>
      <c r="DS17" s="621"/>
      <c r="DT17" s="621"/>
      <c r="DU17" s="621"/>
      <c r="DV17" s="621"/>
      <c r="DW17" s="621"/>
      <c r="DX17" s="621"/>
      <c r="DY17" s="621"/>
      <c r="DZ17" s="621"/>
      <c r="EA17" s="621"/>
      <c r="EB17" s="621"/>
      <c r="EC17" s="656"/>
    </row>
    <row r="18" spans="2:133" ht="11.25" customHeight="1" x14ac:dyDescent="0.15">
      <c r="B18" s="617" t="s">
        <v>246</v>
      </c>
      <c r="C18" s="618"/>
      <c r="D18" s="618"/>
      <c r="E18" s="618"/>
      <c r="F18" s="618"/>
      <c r="G18" s="618"/>
      <c r="H18" s="618"/>
      <c r="I18" s="618"/>
      <c r="J18" s="618"/>
      <c r="K18" s="618"/>
      <c r="L18" s="618"/>
      <c r="M18" s="618"/>
      <c r="N18" s="618"/>
      <c r="O18" s="618"/>
      <c r="P18" s="618"/>
      <c r="Q18" s="619"/>
      <c r="R18" s="620">
        <v>262808</v>
      </c>
      <c r="S18" s="621"/>
      <c r="T18" s="621"/>
      <c r="U18" s="621"/>
      <c r="V18" s="621"/>
      <c r="W18" s="621"/>
      <c r="X18" s="621"/>
      <c r="Y18" s="622"/>
      <c r="Z18" s="673">
        <v>3.3</v>
      </c>
      <c r="AA18" s="673"/>
      <c r="AB18" s="673"/>
      <c r="AC18" s="673"/>
      <c r="AD18" s="674" t="s">
        <v>109</v>
      </c>
      <c r="AE18" s="674"/>
      <c r="AF18" s="674"/>
      <c r="AG18" s="674"/>
      <c r="AH18" s="674"/>
      <c r="AI18" s="674"/>
      <c r="AJ18" s="674"/>
      <c r="AK18" s="674"/>
      <c r="AL18" s="643" t="s">
        <v>109</v>
      </c>
      <c r="AM18" s="675"/>
      <c r="AN18" s="675"/>
      <c r="AO18" s="676"/>
      <c r="AP18" s="617" t="s">
        <v>247</v>
      </c>
      <c r="AQ18" s="618"/>
      <c r="AR18" s="618"/>
      <c r="AS18" s="618"/>
      <c r="AT18" s="618"/>
      <c r="AU18" s="618"/>
      <c r="AV18" s="618"/>
      <c r="AW18" s="618"/>
      <c r="AX18" s="618"/>
      <c r="AY18" s="618"/>
      <c r="AZ18" s="618"/>
      <c r="BA18" s="618"/>
      <c r="BB18" s="618"/>
      <c r="BC18" s="618"/>
      <c r="BD18" s="618"/>
      <c r="BE18" s="618"/>
      <c r="BF18" s="619"/>
      <c r="BG18" s="620" t="s">
        <v>109</v>
      </c>
      <c r="BH18" s="621"/>
      <c r="BI18" s="621"/>
      <c r="BJ18" s="621"/>
      <c r="BK18" s="621"/>
      <c r="BL18" s="621"/>
      <c r="BM18" s="621"/>
      <c r="BN18" s="622"/>
      <c r="BO18" s="673" t="s">
        <v>109</v>
      </c>
      <c r="BP18" s="673"/>
      <c r="BQ18" s="673"/>
      <c r="BR18" s="673"/>
      <c r="BS18" s="626" t="s">
        <v>109</v>
      </c>
      <c r="BT18" s="621"/>
      <c r="BU18" s="621"/>
      <c r="BV18" s="621"/>
      <c r="BW18" s="621"/>
      <c r="BX18" s="621"/>
      <c r="BY18" s="621"/>
      <c r="BZ18" s="621"/>
      <c r="CA18" s="621"/>
      <c r="CB18" s="656"/>
      <c r="CD18" s="657" t="s">
        <v>248</v>
      </c>
      <c r="CE18" s="654"/>
      <c r="CF18" s="654"/>
      <c r="CG18" s="654"/>
      <c r="CH18" s="654"/>
      <c r="CI18" s="654"/>
      <c r="CJ18" s="654"/>
      <c r="CK18" s="654"/>
      <c r="CL18" s="654"/>
      <c r="CM18" s="654"/>
      <c r="CN18" s="654"/>
      <c r="CO18" s="654"/>
      <c r="CP18" s="654"/>
      <c r="CQ18" s="655"/>
      <c r="CR18" s="620" t="s">
        <v>109</v>
      </c>
      <c r="CS18" s="621"/>
      <c r="CT18" s="621"/>
      <c r="CU18" s="621"/>
      <c r="CV18" s="621"/>
      <c r="CW18" s="621"/>
      <c r="CX18" s="621"/>
      <c r="CY18" s="622"/>
      <c r="CZ18" s="673" t="s">
        <v>109</v>
      </c>
      <c r="DA18" s="673"/>
      <c r="DB18" s="673"/>
      <c r="DC18" s="673"/>
      <c r="DD18" s="626" t="s">
        <v>109</v>
      </c>
      <c r="DE18" s="621"/>
      <c r="DF18" s="621"/>
      <c r="DG18" s="621"/>
      <c r="DH18" s="621"/>
      <c r="DI18" s="621"/>
      <c r="DJ18" s="621"/>
      <c r="DK18" s="621"/>
      <c r="DL18" s="621"/>
      <c r="DM18" s="621"/>
      <c r="DN18" s="621"/>
      <c r="DO18" s="621"/>
      <c r="DP18" s="622"/>
      <c r="DQ18" s="626" t="s">
        <v>109</v>
      </c>
      <c r="DR18" s="621"/>
      <c r="DS18" s="621"/>
      <c r="DT18" s="621"/>
      <c r="DU18" s="621"/>
      <c r="DV18" s="621"/>
      <c r="DW18" s="621"/>
      <c r="DX18" s="621"/>
      <c r="DY18" s="621"/>
      <c r="DZ18" s="621"/>
      <c r="EA18" s="621"/>
      <c r="EB18" s="621"/>
      <c r="EC18" s="656"/>
    </row>
    <row r="19" spans="2:133" ht="11.25" customHeight="1" x14ac:dyDescent="0.15">
      <c r="B19" s="617" t="s">
        <v>249</v>
      </c>
      <c r="C19" s="618"/>
      <c r="D19" s="618"/>
      <c r="E19" s="618"/>
      <c r="F19" s="618"/>
      <c r="G19" s="618"/>
      <c r="H19" s="618"/>
      <c r="I19" s="618"/>
      <c r="J19" s="618"/>
      <c r="K19" s="618"/>
      <c r="L19" s="618"/>
      <c r="M19" s="618"/>
      <c r="N19" s="618"/>
      <c r="O19" s="618"/>
      <c r="P19" s="618"/>
      <c r="Q19" s="619"/>
      <c r="R19" s="620" t="s">
        <v>109</v>
      </c>
      <c r="S19" s="621"/>
      <c r="T19" s="621"/>
      <c r="U19" s="621"/>
      <c r="V19" s="621"/>
      <c r="W19" s="621"/>
      <c r="X19" s="621"/>
      <c r="Y19" s="622"/>
      <c r="Z19" s="673" t="s">
        <v>109</v>
      </c>
      <c r="AA19" s="673"/>
      <c r="AB19" s="673"/>
      <c r="AC19" s="673"/>
      <c r="AD19" s="674" t="s">
        <v>109</v>
      </c>
      <c r="AE19" s="674"/>
      <c r="AF19" s="674"/>
      <c r="AG19" s="674"/>
      <c r="AH19" s="674"/>
      <c r="AI19" s="674"/>
      <c r="AJ19" s="674"/>
      <c r="AK19" s="674"/>
      <c r="AL19" s="643" t="s">
        <v>109</v>
      </c>
      <c r="AM19" s="675"/>
      <c r="AN19" s="675"/>
      <c r="AO19" s="676"/>
      <c r="AP19" s="617" t="s">
        <v>250</v>
      </c>
      <c r="AQ19" s="618"/>
      <c r="AR19" s="618"/>
      <c r="AS19" s="618"/>
      <c r="AT19" s="618"/>
      <c r="AU19" s="618"/>
      <c r="AV19" s="618"/>
      <c r="AW19" s="618"/>
      <c r="AX19" s="618"/>
      <c r="AY19" s="618"/>
      <c r="AZ19" s="618"/>
      <c r="BA19" s="618"/>
      <c r="BB19" s="618"/>
      <c r="BC19" s="618"/>
      <c r="BD19" s="618"/>
      <c r="BE19" s="618"/>
      <c r="BF19" s="619"/>
      <c r="BG19" s="620" t="s">
        <v>109</v>
      </c>
      <c r="BH19" s="621"/>
      <c r="BI19" s="621"/>
      <c r="BJ19" s="621"/>
      <c r="BK19" s="621"/>
      <c r="BL19" s="621"/>
      <c r="BM19" s="621"/>
      <c r="BN19" s="622"/>
      <c r="BO19" s="673" t="s">
        <v>109</v>
      </c>
      <c r="BP19" s="673"/>
      <c r="BQ19" s="673"/>
      <c r="BR19" s="673"/>
      <c r="BS19" s="626" t="s">
        <v>109</v>
      </c>
      <c r="BT19" s="621"/>
      <c r="BU19" s="621"/>
      <c r="BV19" s="621"/>
      <c r="BW19" s="621"/>
      <c r="BX19" s="621"/>
      <c r="BY19" s="621"/>
      <c r="BZ19" s="621"/>
      <c r="CA19" s="621"/>
      <c r="CB19" s="656"/>
      <c r="CD19" s="657" t="s">
        <v>251</v>
      </c>
      <c r="CE19" s="654"/>
      <c r="CF19" s="654"/>
      <c r="CG19" s="654"/>
      <c r="CH19" s="654"/>
      <c r="CI19" s="654"/>
      <c r="CJ19" s="654"/>
      <c r="CK19" s="654"/>
      <c r="CL19" s="654"/>
      <c r="CM19" s="654"/>
      <c r="CN19" s="654"/>
      <c r="CO19" s="654"/>
      <c r="CP19" s="654"/>
      <c r="CQ19" s="655"/>
      <c r="CR19" s="620" t="s">
        <v>109</v>
      </c>
      <c r="CS19" s="621"/>
      <c r="CT19" s="621"/>
      <c r="CU19" s="621"/>
      <c r="CV19" s="621"/>
      <c r="CW19" s="621"/>
      <c r="CX19" s="621"/>
      <c r="CY19" s="622"/>
      <c r="CZ19" s="673" t="s">
        <v>109</v>
      </c>
      <c r="DA19" s="673"/>
      <c r="DB19" s="673"/>
      <c r="DC19" s="673"/>
      <c r="DD19" s="626" t="s">
        <v>109</v>
      </c>
      <c r="DE19" s="621"/>
      <c r="DF19" s="621"/>
      <c r="DG19" s="621"/>
      <c r="DH19" s="621"/>
      <c r="DI19" s="621"/>
      <c r="DJ19" s="621"/>
      <c r="DK19" s="621"/>
      <c r="DL19" s="621"/>
      <c r="DM19" s="621"/>
      <c r="DN19" s="621"/>
      <c r="DO19" s="621"/>
      <c r="DP19" s="622"/>
      <c r="DQ19" s="626" t="s">
        <v>109</v>
      </c>
      <c r="DR19" s="621"/>
      <c r="DS19" s="621"/>
      <c r="DT19" s="621"/>
      <c r="DU19" s="621"/>
      <c r="DV19" s="621"/>
      <c r="DW19" s="621"/>
      <c r="DX19" s="621"/>
      <c r="DY19" s="621"/>
      <c r="DZ19" s="621"/>
      <c r="EA19" s="621"/>
      <c r="EB19" s="621"/>
      <c r="EC19" s="656"/>
    </row>
    <row r="20" spans="2:133" ht="11.25" customHeight="1" x14ac:dyDescent="0.15">
      <c r="B20" s="617" t="s">
        <v>252</v>
      </c>
      <c r="C20" s="618"/>
      <c r="D20" s="618"/>
      <c r="E20" s="618"/>
      <c r="F20" s="618"/>
      <c r="G20" s="618"/>
      <c r="H20" s="618"/>
      <c r="I20" s="618"/>
      <c r="J20" s="618"/>
      <c r="K20" s="618"/>
      <c r="L20" s="618"/>
      <c r="M20" s="618"/>
      <c r="N20" s="618"/>
      <c r="O20" s="618"/>
      <c r="P20" s="618"/>
      <c r="Q20" s="619"/>
      <c r="R20" s="620">
        <v>4355215</v>
      </c>
      <c r="S20" s="621"/>
      <c r="T20" s="621"/>
      <c r="U20" s="621"/>
      <c r="V20" s="621"/>
      <c r="W20" s="621"/>
      <c r="X20" s="621"/>
      <c r="Y20" s="622"/>
      <c r="Z20" s="673">
        <v>54.6</v>
      </c>
      <c r="AA20" s="673"/>
      <c r="AB20" s="673"/>
      <c r="AC20" s="673"/>
      <c r="AD20" s="674">
        <v>4092407</v>
      </c>
      <c r="AE20" s="674"/>
      <c r="AF20" s="674"/>
      <c r="AG20" s="674"/>
      <c r="AH20" s="674"/>
      <c r="AI20" s="674"/>
      <c r="AJ20" s="674"/>
      <c r="AK20" s="674"/>
      <c r="AL20" s="643">
        <v>99.3</v>
      </c>
      <c r="AM20" s="675"/>
      <c r="AN20" s="675"/>
      <c r="AO20" s="676"/>
      <c r="AP20" s="617" t="s">
        <v>253</v>
      </c>
      <c r="AQ20" s="618"/>
      <c r="AR20" s="618"/>
      <c r="AS20" s="618"/>
      <c r="AT20" s="618"/>
      <c r="AU20" s="618"/>
      <c r="AV20" s="618"/>
      <c r="AW20" s="618"/>
      <c r="AX20" s="618"/>
      <c r="AY20" s="618"/>
      <c r="AZ20" s="618"/>
      <c r="BA20" s="618"/>
      <c r="BB20" s="618"/>
      <c r="BC20" s="618"/>
      <c r="BD20" s="618"/>
      <c r="BE20" s="618"/>
      <c r="BF20" s="619"/>
      <c r="BG20" s="620" t="s">
        <v>109</v>
      </c>
      <c r="BH20" s="621"/>
      <c r="BI20" s="621"/>
      <c r="BJ20" s="621"/>
      <c r="BK20" s="621"/>
      <c r="BL20" s="621"/>
      <c r="BM20" s="621"/>
      <c r="BN20" s="622"/>
      <c r="BO20" s="673" t="s">
        <v>109</v>
      </c>
      <c r="BP20" s="673"/>
      <c r="BQ20" s="673"/>
      <c r="BR20" s="673"/>
      <c r="BS20" s="626" t="s">
        <v>109</v>
      </c>
      <c r="BT20" s="621"/>
      <c r="BU20" s="621"/>
      <c r="BV20" s="621"/>
      <c r="BW20" s="621"/>
      <c r="BX20" s="621"/>
      <c r="BY20" s="621"/>
      <c r="BZ20" s="621"/>
      <c r="CA20" s="621"/>
      <c r="CB20" s="656"/>
      <c r="CD20" s="657" t="s">
        <v>254</v>
      </c>
      <c r="CE20" s="654"/>
      <c r="CF20" s="654"/>
      <c r="CG20" s="654"/>
      <c r="CH20" s="654"/>
      <c r="CI20" s="654"/>
      <c r="CJ20" s="654"/>
      <c r="CK20" s="654"/>
      <c r="CL20" s="654"/>
      <c r="CM20" s="654"/>
      <c r="CN20" s="654"/>
      <c r="CO20" s="654"/>
      <c r="CP20" s="654"/>
      <c r="CQ20" s="655"/>
      <c r="CR20" s="620">
        <v>7915838</v>
      </c>
      <c r="CS20" s="621"/>
      <c r="CT20" s="621"/>
      <c r="CU20" s="621"/>
      <c r="CV20" s="621"/>
      <c r="CW20" s="621"/>
      <c r="CX20" s="621"/>
      <c r="CY20" s="622"/>
      <c r="CZ20" s="673">
        <v>100</v>
      </c>
      <c r="DA20" s="673"/>
      <c r="DB20" s="673"/>
      <c r="DC20" s="673"/>
      <c r="DD20" s="626">
        <v>1391845</v>
      </c>
      <c r="DE20" s="621"/>
      <c r="DF20" s="621"/>
      <c r="DG20" s="621"/>
      <c r="DH20" s="621"/>
      <c r="DI20" s="621"/>
      <c r="DJ20" s="621"/>
      <c r="DK20" s="621"/>
      <c r="DL20" s="621"/>
      <c r="DM20" s="621"/>
      <c r="DN20" s="621"/>
      <c r="DO20" s="621"/>
      <c r="DP20" s="622"/>
      <c r="DQ20" s="626">
        <v>4786154</v>
      </c>
      <c r="DR20" s="621"/>
      <c r="DS20" s="621"/>
      <c r="DT20" s="621"/>
      <c r="DU20" s="621"/>
      <c r="DV20" s="621"/>
      <c r="DW20" s="621"/>
      <c r="DX20" s="621"/>
      <c r="DY20" s="621"/>
      <c r="DZ20" s="621"/>
      <c r="EA20" s="621"/>
      <c r="EB20" s="621"/>
      <c r="EC20" s="656"/>
    </row>
    <row r="21" spans="2:133" ht="11.25" customHeight="1" x14ac:dyDescent="0.15">
      <c r="B21" s="617" t="s">
        <v>255</v>
      </c>
      <c r="C21" s="618"/>
      <c r="D21" s="618"/>
      <c r="E21" s="618"/>
      <c r="F21" s="618"/>
      <c r="G21" s="618"/>
      <c r="H21" s="618"/>
      <c r="I21" s="618"/>
      <c r="J21" s="618"/>
      <c r="K21" s="618"/>
      <c r="L21" s="618"/>
      <c r="M21" s="618"/>
      <c r="N21" s="618"/>
      <c r="O21" s="618"/>
      <c r="P21" s="618"/>
      <c r="Q21" s="619"/>
      <c r="R21" s="620">
        <v>3223</v>
      </c>
      <c r="S21" s="621"/>
      <c r="T21" s="621"/>
      <c r="U21" s="621"/>
      <c r="V21" s="621"/>
      <c r="W21" s="621"/>
      <c r="X21" s="621"/>
      <c r="Y21" s="622"/>
      <c r="Z21" s="673">
        <v>0</v>
      </c>
      <c r="AA21" s="673"/>
      <c r="AB21" s="673"/>
      <c r="AC21" s="673"/>
      <c r="AD21" s="674">
        <v>3223</v>
      </c>
      <c r="AE21" s="674"/>
      <c r="AF21" s="674"/>
      <c r="AG21" s="674"/>
      <c r="AH21" s="674"/>
      <c r="AI21" s="674"/>
      <c r="AJ21" s="674"/>
      <c r="AK21" s="674"/>
      <c r="AL21" s="643">
        <v>0.1</v>
      </c>
      <c r="AM21" s="675"/>
      <c r="AN21" s="675"/>
      <c r="AO21" s="676"/>
      <c r="AP21" s="711" t="s">
        <v>256</v>
      </c>
      <c r="AQ21" s="721"/>
      <c r="AR21" s="721"/>
      <c r="AS21" s="721"/>
      <c r="AT21" s="721"/>
      <c r="AU21" s="721"/>
      <c r="AV21" s="721"/>
      <c r="AW21" s="721"/>
      <c r="AX21" s="721"/>
      <c r="AY21" s="721"/>
      <c r="AZ21" s="721"/>
      <c r="BA21" s="721"/>
      <c r="BB21" s="721"/>
      <c r="BC21" s="721"/>
      <c r="BD21" s="721"/>
      <c r="BE21" s="721"/>
      <c r="BF21" s="713"/>
      <c r="BG21" s="620" t="s">
        <v>109</v>
      </c>
      <c r="BH21" s="621"/>
      <c r="BI21" s="621"/>
      <c r="BJ21" s="621"/>
      <c r="BK21" s="621"/>
      <c r="BL21" s="621"/>
      <c r="BM21" s="621"/>
      <c r="BN21" s="622"/>
      <c r="BO21" s="673" t="s">
        <v>109</v>
      </c>
      <c r="BP21" s="673"/>
      <c r="BQ21" s="673"/>
      <c r="BR21" s="673"/>
      <c r="BS21" s="626" t="s">
        <v>109</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257</v>
      </c>
      <c r="C22" s="618"/>
      <c r="D22" s="618"/>
      <c r="E22" s="618"/>
      <c r="F22" s="618"/>
      <c r="G22" s="618"/>
      <c r="H22" s="618"/>
      <c r="I22" s="618"/>
      <c r="J22" s="618"/>
      <c r="K22" s="618"/>
      <c r="L22" s="618"/>
      <c r="M22" s="618"/>
      <c r="N22" s="618"/>
      <c r="O22" s="618"/>
      <c r="P22" s="618"/>
      <c r="Q22" s="619"/>
      <c r="R22" s="620">
        <v>10746</v>
      </c>
      <c r="S22" s="621"/>
      <c r="T22" s="621"/>
      <c r="U22" s="621"/>
      <c r="V22" s="621"/>
      <c r="W22" s="621"/>
      <c r="X22" s="621"/>
      <c r="Y22" s="622"/>
      <c r="Z22" s="673">
        <v>0.1</v>
      </c>
      <c r="AA22" s="673"/>
      <c r="AB22" s="673"/>
      <c r="AC22" s="673"/>
      <c r="AD22" s="674" t="s">
        <v>109</v>
      </c>
      <c r="AE22" s="674"/>
      <c r="AF22" s="674"/>
      <c r="AG22" s="674"/>
      <c r="AH22" s="674"/>
      <c r="AI22" s="674"/>
      <c r="AJ22" s="674"/>
      <c r="AK22" s="674"/>
      <c r="AL22" s="643" t="s">
        <v>109</v>
      </c>
      <c r="AM22" s="675"/>
      <c r="AN22" s="675"/>
      <c r="AO22" s="676"/>
      <c r="AP22" s="711" t="s">
        <v>258</v>
      </c>
      <c r="AQ22" s="721"/>
      <c r="AR22" s="721"/>
      <c r="AS22" s="721"/>
      <c r="AT22" s="721"/>
      <c r="AU22" s="721"/>
      <c r="AV22" s="721"/>
      <c r="AW22" s="721"/>
      <c r="AX22" s="721"/>
      <c r="AY22" s="721"/>
      <c r="AZ22" s="721"/>
      <c r="BA22" s="721"/>
      <c r="BB22" s="721"/>
      <c r="BC22" s="721"/>
      <c r="BD22" s="721"/>
      <c r="BE22" s="721"/>
      <c r="BF22" s="713"/>
      <c r="BG22" s="620" t="s">
        <v>109</v>
      </c>
      <c r="BH22" s="621"/>
      <c r="BI22" s="621"/>
      <c r="BJ22" s="621"/>
      <c r="BK22" s="621"/>
      <c r="BL22" s="621"/>
      <c r="BM22" s="621"/>
      <c r="BN22" s="622"/>
      <c r="BO22" s="673" t="s">
        <v>109</v>
      </c>
      <c r="BP22" s="673"/>
      <c r="BQ22" s="673"/>
      <c r="BR22" s="673"/>
      <c r="BS22" s="626" t="s">
        <v>109</v>
      </c>
      <c r="BT22" s="621"/>
      <c r="BU22" s="621"/>
      <c r="BV22" s="621"/>
      <c r="BW22" s="621"/>
      <c r="BX22" s="621"/>
      <c r="BY22" s="621"/>
      <c r="BZ22" s="621"/>
      <c r="CA22" s="621"/>
      <c r="CB22" s="656"/>
      <c r="CD22" s="725" t="s">
        <v>259</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260</v>
      </c>
      <c r="C23" s="618"/>
      <c r="D23" s="618"/>
      <c r="E23" s="618"/>
      <c r="F23" s="618"/>
      <c r="G23" s="618"/>
      <c r="H23" s="618"/>
      <c r="I23" s="618"/>
      <c r="J23" s="618"/>
      <c r="K23" s="618"/>
      <c r="L23" s="618"/>
      <c r="M23" s="618"/>
      <c r="N23" s="618"/>
      <c r="O23" s="618"/>
      <c r="P23" s="618"/>
      <c r="Q23" s="619"/>
      <c r="R23" s="620">
        <v>92237</v>
      </c>
      <c r="S23" s="621"/>
      <c r="T23" s="621"/>
      <c r="U23" s="621"/>
      <c r="V23" s="621"/>
      <c r="W23" s="621"/>
      <c r="X23" s="621"/>
      <c r="Y23" s="622"/>
      <c r="Z23" s="673">
        <v>1.2</v>
      </c>
      <c r="AA23" s="673"/>
      <c r="AB23" s="673"/>
      <c r="AC23" s="673"/>
      <c r="AD23" s="674">
        <v>15137</v>
      </c>
      <c r="AE23" s="674"/>
      <c r="AF23" s="674"/>
      <c r="AG23" s="674"/>
      <c r="AH23" s="674"/>
      <c r="AI23" s="674"/>
      <c r="AJ23" s="674"/>
      <c r="AK23" s="674"/>
      <c r="AL23" s="643">
        <v>0.4</v>
      </c>
      <c r="AM23" s="675"/>
      <c r="AN23" s="675"/>
      <c r="AO23" s="676"/>
      <c r="AP23" s="711" t="s">
        <v>261</v>
      </c>
      <c r="AQ23" s="721"/>
      <c r="AR23" s="721"/>
      <c r="AS23" s="721"/>
      <c r="AT23" s="721"/>
      <c r="AU23" s="721"/>
      <c r="AV23" s="721"/>
      <c r="AW23" s="721"/>
      <c r="AX23" s="721"/>
      <c r="AY23" s="721"/>
      <c r="AZ23" s="721"/>
      <c r="BA23" s="721"/>
      <c r="BB23" s="721"/>
      <c r="BC23" s="721"/>
      <c r="BD23" s="721"/>
      <c r="BE23" s="721"/>
      <c r="BF23" s="713"/>
      <c r="BG23" s="620" t="s">
        <v>109</v>
      </c>
      <c r="BH23" s="621"/>
      <c r="BI23" s="621"/>
      <c r="BJ23" s="621"/>
      <c r="BK23" s="621"/>
      <c r="BL23" s="621"/>
      <c r="BM23" s="621"/>
      <c r="BN23" s="622"/>
      <c r="BO23" s="673" t="s">
        <v>109</v>
      </c>
      <c r="BP23" s="673"/>
      <c r="BQ23" s="673"/>
      <c r="BR23" s="673"/>
      <c r="BS23" s="626" t="s">
        <v>109</v>
      </c>
      <c r="BT23" s="621"/>
      <c r="BU23" s="621"/>
      <c r="BV23" s="621"/>
      <c r="BW23" s="621"/>
      <c r="BX23" s="621"/>
      <c r="BY23" s="621"/>
      <c r="BZ23" s="621"/>
      <c r="CA23" s="621"/>
      <c r="CB23" s="656"/>
      <c r="CD23" s="725" t="s">
        <v>201</v>
      </c>
      <c r="CE23" s="726"/>
      <c r="CF23" s="726"/>
      <c r="CG23" s="726"/>
      <c r="CH23" s="726"/>
      <c r="CI23" s="726"/>
      <c r="CJ23" s="726"/>
      <c r="CK23" s="726"/>
      <c r="CL23" s="726"/>
      <c r="CM23" s="726"/>
      <c r="CN23" s="726"/>
      <c r="CO23" s="726"/>
      <c r="CP23" s="726"/>
      <c r="CQ23" s="727"/>
      <c r="CR23" s="725" t="s">
        <v>262</v>
      </c>
      <c r="CS23" s="726"/>
      <c r="CT23" s="726"/>
      <c r="CU23" s="726"/>
      <c r="CV23" s="726"/>
      <c r="CW23" s="726"/>
      <c r="CX23" s="726"/>
      <c r="CY23" s="727"/>
      <c r="CZ23" s="725" t="s">
        <v>263</v>
      </c>
      <c r="DA23" s="726"/>
      <c r="DB23" s="726"/>
      <c r="DC23" s="727"/>
      <c r="DD23" s="725" t="s">
        <v>264</v>
      </c>
      <c r="DE23" s="726"/>
      <c r="DF23" s="726"/>
      <c r="DG23" s="726"/>
      <c r="DH23" s="726"/>
      <c r="DI23" s="726"/>
      <c r="DJ23" s="726"/>
      <c r="DK23" s="727"/>
      <c r="DL23" s="728" t="s">
        <v>265</v>
      </c>
      <c r="DM23" s="729"/>
      <c r="DN23" s="729"/>
      <c r="DO23" s="729"/>
      <c r="DP23" s="729"/>
      <c r="DQ23" s="729"/>
      <c r="DR23" s="729"/>
      <c r="DS23" s="729"/>
      <c r="DT23" s="729"/>
      <c r="DU23" s="729"/>
      <c r="DV23" s="730"/>
      <c r="DW23" s="725" t="s">
        <v>266</v>
      </c>
      <c r="DX23" s="726"/>
      <c r="DY23" s="726"/>
      <c r="DZ23" s="726"/>
      <c r="EA23" s="726"/>
      <c r="EB23" s="726"/>
      <c r="EC23" s="727"/>
    </row>
    <row r="24" spans="2:133" ht="11.25" customHeight="1" x14ac:dyDescent="0.15">
      <c r="B24" s="617" t="s">
        <v>267</v>
      </c>
      <c r="C24" s="618"/>
      <c r="D24" s="618"/>
      <c r="E24" s="618"/>
      <c r="F24" s="618"/>
      <c r="G24" s="618"/>
      <c r="H24" s="618"/>
      <c r="I24" s="618"/>
      <c r="J24" s="618"/>
      <c r="K24" s="618"/>
      <c r="L24" s="618"/>
      <c r="M24" s="618"/>
      <c r="N24" s="618"/>
      <c r="O24" s="618"/>
      <c r="P24" s="618"/>
      <c r="Q24" s="619"/>
      <c r="R24" s="620">
        <v>17725</v>
      </c>
      <c r="S24" s="621"/>
      <c r="T24" s="621"/>
      <c r="U24" s="621"/>
      <c r="V24" s="621"/>
      <c r="W24" s="621"/>
      <c r="X24" s="621"/>
      <c r="Y24" s="622"/>
      <c r="Z24" s="673">
        <v>0.2</v>
      </c>
      <c r="AA24" s="673"/>
      <c r="AB24" s="673"/>
      <c r="AC24" s="673"/>
      <c r="AD24" s="674" t="s">
        <v>109</v>
      </c>
      <c r="AE24" s="674"/>
      <c r="AF24" s="674"/>
      <c r="AG24" s="674"/>
      <c r="AH24" s="674"/>
      <c r="AI24" s="674"/>
      <c r="AJ24" s="674"/>
      <c r="AK24" s="674"/>
      <c r="AL24" s="643" t="s">
        <v>109</v>
      </c>
      <c r="AM24" s="675"/>
      <c r="AN24" s="675"/>
      <c r="AO24" s="676"/>
      <c r="AP24" s="711" t="s">
        <v>268</v>
      </c>
      <c r="AQ24" s="721"/>
      <c r="AR24" s="721"/>
      <c r="AS24" s="721"/>
      <c r="AT24" s="721"/>
      <c r="AU24" s="721"/>
      <c r="AV24" s="721"/>
      <c r="AW24" s="721"/>
      <c r="AX24" s="721"/>
      <c r="AY24" s="721"/>
      <c r="AZ24" s="721"/>
      <c r="BA24" s="721"/>
      <c r="BB24" s="721"/>
      <c r="BC24" s="721"/>
      <c r="BD24" s="721"/>
      <c r="BE24" s="721"/>
      <c r="BF24" s="713"/>
      <c r="BG24" s="620" t="s">
        <v>109</v>
      </c>
      <c r="BH24" s="621"/>
      <c r="BI24" s="621"/>
      <c r="BJ24" s="621"/>
      <c r="BK24" s="621"/>
      <c r="BL24" s="621"/>
      <c r="BM24" s="621"/>
      <c r="BN24" s="622"/>
      <c r="BO24" s="673" t="s">
        <v>109</v>
      </c>
      <c r="BP24" s="673"/>
      <c r="BQ24" s="673"/>
      <c r="BR24" s="673"/>
      <c r="BS24" s="626" t="s">
        <v>109</v>
      </c>
      <c r="BT24" s="621"/>
      <c r="BU24" s="621"/>
      <c r="BV24" s="621"/>
      <c r="BW24" s="621"/>
      <c r="BX24" s="621"/>
      <c r="BY24" s="621"/>
      <c r="BZ24" s="621"/>
      <c r="CA24" s="621"/>
      <c r="CB24" s="656"/>
      <c r="CD24" s="677" t="s">
        <v>269</v>
      </c>
      <c r="CE24" s="678"/>
      <c r="CF24" s="678"/>
      <c r="CG24" s="678"/>
      <c r="CH24" s="678"/>
      <c r="CI24" s="678"/>
      <c r="CJ24" s="678"/>
      <c r="CK24" s="678"/>
      <c r="CL24" s="678"/>
      <c r="CM24" s="678"/>
      <c r="CN24" s="678"/>
      <c r="CO24" s="678"/>
      <c r="CP24" s="678"/>
      <c r="CQ24" s="679"/>
      <c r="CR24" s="670">
        <v>3148281</v>
      </c>
      <c r="CS24" s="671"/>
      <c r="CT24" s="671"/>
      <c r="CU24" s="671"/>
      <c r="CV24" s="671"/>
      <c r="CW24" s="671"/>
      <c r="CX24" s="671"/>
      <c r="CY24" s="718"/>
      <c r="CZ24" s="722">
        <v>39.799999999999997</v>
      </c>
      <c r="DA24" s="723"/>
      <c r="DB24" s="723"/>
      <c r="DC24" s="724"/>
      <c r="DD24" s="717">
        <v>2373854</v>
      </c>
      <c r="DE24" s="671"/>
      <c r="DF24" s="671"/>
      <c r="DG24" s="671"/>
      <c r="DH24" s="671"/>
      <c r="DI24" s="671"/>
      <c r="DJ24" s="671"/>
      <c r="DK24" s="718"/>
      <c r="DL24" s="717">
        <v>2287894</v>
      </c>
      <c r="DM24" s="671"/>
      <c r="DN24" s="671"/>
      <c r="DO24" s="671"/>
      <c r="DP24" s="671"/>
      <c r="DQ24" s="671"/>
      <c r="DR24" s="671"/>
      <c r="DS24" s="671"/>
      <c r="DT24" s="671"/>
      <c r="DU24" s="671"/>
      <c r="DV24" s="718"/>
      <c r="DW24" s="719">
        <v>52.1</v>
      </c>
      <c r="DX24" s="688"/>
      <c r="DY24" s="688"/>
      <c r="DZ24" s="688"/>
      <c r="EA24" s="688"/>
      <c r="EB24" s="688"/>
      <c r="EC24" s="720"/>
    </row>
    <row r="25" spans="2:133" ht="11.25" customHeight="1" x14ac:dyDescent="0.15">
      <c r="B25" s="617" t="s">
        <v>270</v>
      </c>
      <c r="C25" s="618"/>
      <c r="D25" s="618"/>
      <c r="E25" s="618"/>
      <c r="F25" s="618"/>
      <c r="G25" s="618"/>
      <c r="H25" s="618"/>
      <c r="I25" s="618"/>
      <c r="J25" s="618"/>
      <c r="K25" s="618"/>
      <c r="L25" s="618"/>
      <c r="M25" s="618"/>
      <c r="N25" s="618"/>
      <c r="O25" s="618"/>
      <c r="P25" s="618"/>
      <c r="Q25" s="619"/>
      <c r="R25" s="620">
        <v>1078530</v>
      </c>
      <c r="S25" s="621"/>
      <c r="T25" s="621"/>
      <c r="U25" s="621"/>
      <c r="V25" s="621"/>
      <c r="W25" s="621"/>
      <c r="X25" s="621"/>
      <c r="Y25" s="622"/>
      <c r="Z25" s="673">
        <v>13.5</v>
      </c>
      <c r="AA25" s="673"/>
      <c r="AB25" s="673"/>
      <c r="AC25" s="673"/>
      <c r="AD25" s="674" t="s">
        <v>109</v>
      </c>
      <c r="AE25" s="674"/>
      <c r="AF25" s="674"/>
      <c r="AG25" s="674"/>
      <c r="AH25" s="674"/>
      <c r="AI25" s="674"/>
      <c r="AJ25" s="674"/>
      <c r="AK25" s="674"/>
      <c r="AL25" s="643" t="s">
        <v>109</v>
      </c>
      <c r="AM25" s="675"/>
      <c r="AN25" s="675"/>
      <c r="AO25" s="676"/>
      <c r="AP25" s="711" t="s">
        <v>271</v>
      </c>
      <c r="AQ25" s="721"/>
      <c r="AR25" s="721"/>
      <c r="AS25" s="721"/>
      <c r="AT25" s="721"/>
      <c r="AU25" s="721"/>
      <c r="AV25" s="721"/>
      <c r="AW25" s="721"/>
      <c r="AX25" s="721"/>
      <c r="AY25" s="721"/>
      <c r="AZ25" s="721"/>
      <c r="BA25" s="721"/>
      <c r="BB25" s="721"/>
      <c r="BC25" s="721"/>
      <c r="BD25" s="721"/>
      <c r="BE25" s="721"/>
      <c r="BF25" s="713"/>
      <c r="BG25" s="620" t="s">
        <v>109</v>
      </c>
      <c r="BH25" s="621"/>
      <c r="BI25" s="621"/>
      <c r="BJ25" s="621"/>
      <c r="BK25" s="621"/>
      <c r="BL25" s="621"/>
      <c r="BM25" s="621"/>
      <c r="BN25" s="622"/>
      <c r="BO25" s="673" t="s">
        <v>109</v>
      </c>
      <c r="BP25" s="673"/>
      <c r="BQ25" s="673"/>
      <c r="BR25" s="673"/>
      <c r="BS25" s="626" t="s">
        <v>109</v>
      </c>
      <c r="BT25" s="621"/>
      <c r="BU25" s="621"/>
      <c r="BV25" s="621"/>
      <c r="BW25" s="621"/>
      <c r="BX25" s="621"/>
      <c r="BY25" s="621"/>
      <c r="BZ25" s="621"/>
      <c r="CA25" s="621"/>
      <c r="CB25" s="656"/>
      <c r="CD25" s="657" t="s">
        <v>272</v>
      </c>
      <c r="CE25" s="654"/>
      <c r="CF25" s="654"/>
      <c r="CG25" s="654"/>
      <c r="CH25" s="654"/>
      <c r="CI25" s="654"/>
      <c r="CJ25" s="654"/>
      <c r="CK25" s="654"/>
      <c r="CL25" s="654"/>
      <c r="CM25" s="654"/>
      <c r="CN25" s="654"/>
      <c r="CO25" s="654"/>
      <c r="CP25" s="654"/>
      <c r="CQ25" s="655"/>
      <c r="CR25" s="620">
        <v>1387510</v>
      </c>
      <c r="CS25" s="639"/>
      <c r="CT25" s="639"/>
      <c r="CU25" s="639"/>
      <c r="CV25" s="639"/>
      <c r="CW25" s="639"/>
      <c r="CX25" s="639"/>
      <c r="CY25" s="640"/>
      <c r="CZ25" s="623">
        <v>17.5</v>
      </c>
      <c r="DA25" s="641"/>
      <c r="DB25" s="641"/>
      <c r="DC25" s="642"/>
      <c r="DD25" s="626">
        <v>1248603</v>
      </c>
      <c r="DE25" s="639"/>
      <c r="DF25" s="639"/>
      <c r="DG25" s="639"/>
      <c r="DH25" s="639"/>
      <c r="DI25" s="639"/>
      <c r="DJ25" s="639"/>
      <c r="DK25" s="640"/>
      <c r="DL25" s="626">
        <v>1164437</v>
      </c>
      <c r="DM25" s="639"/>
      <c r="DN25" s="639"/>
      <c r="DO25" s="639"/>
      <c r="DP25" s="639"/>
      <c r="DQ25" s="639"/>
      <c r="DR25" s="639"/>
      <c r="DS25" s="639"/>
      <c r="DT25" s="639"/>
      <c r="DU25" s="639"/>
      <c r="DV25" s="640"/>
      <c r="DW25" s="643">
        <v>26.5</v>
      </c>
      <c r="DX25" s="644"/>
      <c r="DY25" s="644"/>
      <c r="DZ25" s="644"/>
      <c r="EA25" s="644"/>
      <c r="EB25" s="644"/>
      <c r="EC25" s="645"/>
    </row>
    <row r="26" spans="2:133" ht="11.25" customHeight="1" x14ac:dyDescent="0.15">
      <c r="B26" s="714" t="s">
        <v>273</v>
      </c>
      <c r="C26" s="715"/>
      <c r="D26" s="715"/>
      <c r="E26" s="715"/>
      <c r="F26" s="715"/>
      <c r="G26" s="715"/>
      <c r="H26" s="715"/>
      <c r="I26" s="715"/>
      <c r="J26" s="715"/>
      <c r="K26" s="715"/>
      <c r="L26" s="715"/>
      <c r="M26" s="715"/>
      <c r="N26" s="715"/>
      <c r="O26" s="715"/>
      <c r="P26" s="715"/>
      <c r="Q26" s="716"/>
      <c r="R26" s="620" t="s">
        <v>109</v>
      </c>
      <c r="S26" s="621"/>
      <c r="T26" s="621"/>
      <c r="U26" s="621"/>
      <c r="V26" s="621"/>
      <c r="W26" s="621"/>
      <c r="X26" s="621"/>
      <c r="Y26" s="622"/>
      <c r="Z26" s="673" t="s">
        <v>109</v>
      </c>
      <c r="AA26" s="673"/>
      <c r="AB26" s="673"/>
      <c r="AC26" s="673"/>
      <c r="AD26" s="674" t="s">
        <v>109</v>
      </c>
      <c r="AE26" s="674"/>
      <c r="AF26" s="674"/>
      <c r="AG26" s="674"/>
      <c r="AH26" s="674"/>
      <c r="AI26" s="674"/>
      <c r="AJ26" s="674"/>
      <c r="AK26" s="674"/>
      <c r="AL26" s="643" t="s">
        <v>109</v>
      </c>
      <c r="AM26" s="675"/>
      <c r="AN26" s="675"/>
      <c r="AO26" s="676"/>
      <c r="AP26" s="711" t="s">
        <v>274</v>
      </c>
      <c r="AQ26" s="712"/>
      <c r="AR26" s="712"/>
      <c r="AS26" s="712"/>
      <c r="AT26" s="712"/>
      <c r="AU26" s="712"/>
      <c r="AV26" s="712"/>
      <c r="AW26" s="712"/>
      <c r="AX26" s="712"/>
      <c r="AY26" s="712"/>
      <c r="AZ26" s="712"/>
      <c r="BA26" s="712"/>
      <c r="BB26" s="712"/>
      <c r="BC26" s="712"/>
      <c r="BD26" s="712"/>
      <c r="BE26" s="712"/>
      <c r="BF26" s="713"/>
      <c r="BG26" s="620" t="s">
        <v>109</v>
      </c>
      <c r="BH26" s="621"/>
      <c r="BI26" s="621"/>
      <c r="BJ26" s="621"/>
      <c r="BK26" s="621"/>
      <c r="BL26" s="621"/>
      <c r="BM26" s="621"/>
      <c r="BN26" s="622"/>
      <c r="BO26" s="673" t="s">
        <v>109</v>
      </c>
      <c r="BP26" s="673"/>
      <c r="BQ26" s="673"/>
      <c r="BR26" s="673"/>
      <c r="BS26" s="626" t="s">
        <v>109</v>
      </c>
      <c r="BT26" s="621"/>
      <c r="BU26" s="621"/>
      <c r="BV26" s="621"/>
      <c r="BW26" s="621"/>
      <c r="BX26" s="621"/>
      <c r="BY26" s="621"/>
      <c r="BZ26" s="621"/>
      <c r="CA26" s="621"/>
      <c r="CB26" s="656"/>
      <c r="CD26" s="657" t="s">
        <v>275</v>
      </c>
      <c r="CE26" s="654"/>
      <c r="CF26" s="654"/>
      <c r="CG26" s="654"/>
      <c r="CH26" s="654"/>
      <c r="CI26" s="654"/>
      <c r="CJ26" s="654"/>
      <c r="CK26" s="654"/>
      <c r="CL26" s="654"/>
      <c r="CM26" s="654"/>
      <c r="CN26" s="654"/>
      <c r="CO26" s="654"/>
      <c r="CP26" s="654"/>
      <c r="CQ26" s="655"/>
      <c r="CR26" s="620">
        <v>882973</v>
      </c>
      <c r="CS26" s="621"/>
      <c r="CT26" s="621"/>
      <c r="CU26" s="621"/>
      <c r="CV26" s="621"/>
      <c r="CW26" s="621"/>
      <c r="CX26" s="621"/>
      <c r="CY26" s="622"/>
      <c r="CZ26" s="623">
        <v>11.2</v>
      </c>
      <c r="DA26" s="641"/>
      <c r="DB26" s="641"/>
      <c r="DC26" s="642"/>
      <c r="DD26" s="626">
        <v>750619</v>
      </c>
      <c r="DE26" s="621"/>
      <c r="DF26" s="621"/>
      <c r="DG26" s="621"/>
      <c r="DH26" s="621"/>
      <c r="DI26" s="621"/>
      <c r="DJ26" s="621"/>
      <c r="DK26" s="622"/>
      <c r="DL26" s="626" t="s">
        <v>276</v>
      </c>
      <c r="DM26" s="621"/>
      <c r="DN26" s="621"/>
      <c r="DO26" s="621"/>
      <c r="DP26" s="621"/>
      <c r="DQ26" s="621"/>
      <c r="DR26" s="621"/>
      <c r="DS26" s="621"/>
      <c r="DT26" s="621"/>
      <c r="DU26" s="621"/>
      <c r="DV26" s="622"/>
      <c r="DW26" s="643" t="s">
        <v>276</v>
      </c>
      <c r="DX26" s="644"/>
      <c r="DY26" s="644"/>
      <c r="DZ26" s="644"/>
      <c r="EA26" s="644"/>
      <c r="EB26" s="644"/>
      <c r="EC26" s="645"/>
    </row>
    <row r="27" spans="2:133" ht="11.25" customHeight="1" x14ac:dyDescent="0.15">
      <c r="B27" s="617" t="s">
        <v>277</v>
      </c>
      <c r="C27" s="618"/>
      <c r="D27" s="618"/>
      <c r="E27" s="618"/>
      <c r="F27" s="618"/>
      <c r="G27" s="618"/>
      <c r="H27" s="618"/>
      <c r="I27" s="618"/>
      <c r="J27" s="618"/>
      <c r="K27" s="618"/>
      <c r="L27" s="618"/>
      <c r="M27" s="618"/>
      <c r="N27" s="618"/>
      <c r="O27" s="618"/>
      <c r="P27" s="618"/>
      <c r="Q27" s="619"/>
      <c r="R27" s="620">
        <v>488071</v>
      </c>
      <c r="S27" s="621"/>
      <c r="T27" s="621"/>
      <c r="U27" s="621"/>
      <c r="V27" s="621"/>
      <c r="W27" s="621"/>
      <c r="X27" s="621"/>
      <c r="Y27" s="622"/>
      <c r="Z27" s="673">
        <v>6.1</v>
      </c>
      <c r="AA27" s="673"/>
      <c r="AB27" s="673"/>
      <c r="AC27" s="673"/>
      <c r="AD27" s="674" t="s">
        <v>109</v>
      </c>
      <c r="AE27" s="674"/>
      <c r="AF27" s="674"/>
      <c r="AG27" s="674"/>
      <c r="AH27" s="674"/>
      <c r="AI27" s="674"/>
      <c r="AJ27" s="674"/>
      <c r="AK27" s="674"/>
      <c r="AL27" s="643" t="s">
        <v>109</v>
      </c>
      <c r="AM27" s="675"/>
      <c r="AN27" s="675"/>
      <c r="AO27" s="676"/>
      <c r="AP27" s="617" t="s">
        <v>278</v>
      </c>
      <c r="AQ27" s="618"/>
      <c r="AR27" s="618"/>
      <c r="AS27" s="618"/>
      <c r="AT27" s="618"/>
      <c r="AU27" s="618"/>
      <c r="AV27" s="618"/>
      <c r="AW27" s="618"/>
      <c r="AX27" s="618"/>
      <c r="AY27" s="618"/>
      <c r="AZ27" s="618"/>
      <c r="BA27" s="618"/>
      <c r="BB27" s="618"/>
      <c r="BC27" s="618"/>
      <c r="BD27" s="618"/>
      <c r="BE27" s="618"/>
      <c r="BF27" s="619"/>
      <c r="BG27" s="620">
        <v>2035569</v>
      </c>
      <c r="BH27" s="621"/>
      <c r="BI27" s="621"/>
      <c r="BJ27" s="621"/>
      <c r="BK27" s="621"/>
      <c r="BL27" s="621"/>
      <c r="BM27" s="621"/>
      <c r="BN27" s="622"/>
      <c r="BO27" s="673">
        <v>100</v>
      </c>
      <c r="BP27" s="673"/>
      <c r="BQ27" s="673"/>
      <c r="BR27" s="673"/>
      <c r="BS27" s="626">
        <v>95323</v>
      </c>
      <c r="BT27" s="621"/>
      <c r="BU27" s="621"/>
      <c r="BV27" s="621"/>
      <c r="BW27" s="621"/>
      <c r="BX27" s="621"/>
      <c r="BY27" s="621"/>
      <c r="BZ27" s="621"/>
      <c r="CA27" s="621"/>
      <c r="CB27" s="656"/>
      <c r="CD27" s="657" t="s">
        <v>279</v>
      </c>
      <c r="CE27" s="654"/>
      <c r="CF27" s="654"/>
      <c r="CG27" s="654"/>
      <c r="CH27" s="654"/>
      <c r="CI27" s="654"/>
      <c r="CJ27" s="654"/>
      <c r="CK27" s="654"/>
      <c r="CL27" s="654"/>
      <c r="CM27" s="654"/>
      <c r="CN27" s="654"/>
      <c r="CO27" s="654"/>
      <c r="CP27" s="654"/>
      <c r="CQ27" s="655"/>
      <c r="CR27" s="620">
        <v>947952</v>
      </c>
      <c r="CS27" s="639"/>
      <c r="CT27" s="639"/>
      <c r="CU27" s="639"/>
      <c r="CV27" s="639"/>
      <c r="CW27" s="639"/>
      <c r="CX27" s="639"/>
      <c r="CY27" s="640"/>
      <c r="CZ27" s="623">
        <v>12</v>
      </c>
      <c r="DA27" s="641"/>
      <c r="DB27" s="641"/>
      <c r="DC27" s="642"/>
      <c r="DD27" s="626">
        <v>312432</v>
      </c>
      <c r="DE27" s="639"/>
      <c r="DF27" s="639"/>
      <c r="DG27" s="639"/>
      <c r="DH27" s="639"/>
      <c r="DI27" s="639"/>
      <c r="DJ27" s="639"/>
      <c r="DK27" s="640"/>
      <c r="DL27" s="626">
        <v>310638</v>
      </c>
      <c r="DM27" s="639"/>
      <c r="DN27" s="639"/>
      <c r="DO27" s="639"/>
      <c r="DP27" s="639"/>
      <c r="DQ27" s="639"/>
      <c r="DR27" s="639"/>
      <c r="DS27" s="639"/>
      <c r="DT27" s="639"/>
      <c r="DU27" s="639"/>
      <c r="DV27" s="640"/>
      <c r="DW27" s="643">
        <v>7.1</v>
      </c>
      <c r="DX27" s="644"/>
      <c r="DY27" s="644"/>
      <c r="DZ27" s="644"/>
      <c r="EA27" s="644"/>
      <c r="EB27" s="644"/>
      <c r="EC27" s="645"/>
    </row>
    <row r="28" spans="2:133" ht="11.25" customHeight="1" x14ac:dyDescent="0.15">
      <c r="B28" s="617" t="s">
        <v>280</v>
      </c>
      <c r="C28" s="618"/>
      <c r="D28" s="618"/>
      <c r="E28" s="618"/>
      <c r="F28" s="618"/>
      <c r="G28" s="618"/>
      <c r="H28" s="618"/>
      <c r="I28" s="618"/>
      <c r="J28" s="618"/>
      <c r="K28" s="618"/>
      <c r="L28" s="618"/>
      <c r="M28" s="618"/>
      <c r="N28" s="618"/>
      <c r="O28" s="618"/>
      <c r="P28" s="618"/>
      <c r="Q28" s="619"/>
      <c r="R28" s="620">
        <v>43429</v>
      </c>
      <c r="S28" s="621"/>
      <c r="T28" s="621"/>
      <c r="U28" s="621"/>
      <c r="V28" s="621"/>
      <c r="W28" s="621"/>
      <c r="X28" s="621"/>
      <c r="Y28" s="622"/>
      <c r="Z28" s="673">
        <v>0.5</v>
      </c>
      <c r="AA28" s="673"/>
      <c r="AB28" s="673"/>
      <c r="AC28" s="673"/>
      <c r="AD28" s="674">
        <v>11453</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281</v>
      </c>
      <c r="CE28" s="654"/>
      <c r="CF28" s="654"/>
      <c r="CG28" s="654"/>
      <c r="CH28" s="654"/>
      <c r="CI28" s="654"/>
      <c r="CJ28" s="654"/>
      <c r="CK28" s="654"/>
      <c r="CL28" s="654"/>
      <c r="CM28" s="654"/>
      <c r="CN28" s="654"/>
      <c r="CO28" s="654"/>
      <c r="CP28" s="654"/>
      <c r="CQ28" s="655"/>
      <c r="CR28" s="620">
        <v>812819</v>
      </c>
      <c r="CS28" s="621"/>
      <c r="CT28" s="621"/>
      <c r="CU28" s="621"/>
      <c r="CV28" s="621"/>
      <c r="CW28" s="621"/>
      <c r="CX28" s="621"/>
      <c r="CY28" s="622"/>
      <c r="CZ28" s="623">
        <v>10.3</v>
      </c>
      <c r="DA28" s="641"/>
      <c r="DB28" s="641"/>
      <c r="DC28" s="642"/>
      <c r="DD28" s="626">
        <v>812819</v>
      </c>
      <c r="DE28" s="621"/>
      <c r="DF28" s="621"/>
      <c r="DG28" s="621"/>
      <c r="DH28" s="621"/>
      <c r="DI28" s="621"/>
      <c r="DJ28" s="621"/>
      <c r="DK28" s="622"/>
      <c r="DL28" s="626">
        <v>812819</v>
      </c>
      <c r="DM28" s="621"/>
      <c r="DN28" s="621"/>
      <c r="DO28" s="621"/>
      <c r="DP28" s="621"/>
      <c r="DQ28" s="621"/>
      <c r="DR28" s="621"/>
      <c r="DS28" s="621"/>
      <c r="DT28" s="621"/>
      <c r="DU28" s="621"/>
      <c r="DV28" s="622"/>
      <c r="DW28" s="643">
        <v>18.5</v>
      </c>
      <c r="DX28" s="644"/>
      <c r="DY28" s="644"/>
      <c r="DZ28" s="644"/>
      <c r="EA28" s="644"/>
      <c r="EB28" s="644"/>
      <c r="EC28" s="645"/>
    </row>
    <row r="29" spans="2:133" ht="11.25" customHeight="1" x14ac:dyDescent="0.15">
      <c r="B29" s="617" t="s">
        <v>282</v>
      </c>
      <c r="C29" s="618"/>
      <c r="D29" s="618"/>
      <c r="E29" s="618"/>
      <c r="F29" s="618"/>
      <c r="G29" s="618"/>
      <c r="H29" s="618"/>
      <c r="I29" s="618"/>
      <c r="J29" s="618"/>
      <c r="K29" s="618"/>
      <c r="L29" s="618"/>
      <c r="M29" s="618"/>
      <c r="N29" s="618"/>
      <c r="O29" s="618"/>
      <c r="P29" s="618"/>
      <c r="Q29" s="619"/>
      <c r="R29" s="620">
        <v>261578</v>
      </c>
      <c r="S29" s="621"/>
      <c r="T29" s="621"/>
      <c r="U29" s="621"/>
      <c r="V29" s="621"/>
      <c r="W29" s="621"/>
      <c r="X29" s="621"/>
      <c r="Y29" s="622"/>
      <c r="Z29" s="673">
        <v>3.3</v>
      </c>
      <c r="AA29" s="673"/>
      <c r="AB29" s="673"/>
      <c r="AC29" s="673"/>
      <c r="AD29" s="674" t="s">
        <v>109</v>
      </c>
      <c r="AE29" s="674"/>
      <c r="AF29" s="674"/>
      <c r="AG29" s="674"/>
      <c r="AH29" s="674"/>
      <c r="AI29" s="674"/>
      <c r="AJ29" s="674"/>
      <c r="AK29" s="674"/>
      <c r="AL29" s="643" t="s">
        <v>109</v>
      </c>
      <c r="AM29" s="675"/>
      <c r="AN29" s="675"/>
      <c r="AO29" s="676"/>
      <c r="AP29" s="680" t="s">
        <v>201</v>
      </c>
      <c r="AQ29" s="681"/>
      <c r="AR29" s="681"/>
      <c r="AS29" s="681"/>
      <c r="AT29" s="681"/>
      <c r="AU29" s="681"/>
      <c r="AV29" s="681"/>
      <c r="AW29" s="681"/>
      <c r="AX29" s="681"/>
      <c r="AY29" s="681"/>
      <c r="AZ29" s="681"/>
      <c r="BA29" s="681"/>
      <c r="BB29" s="681"/>
      <c r="BC29" s="681"/>
      <c r="BD29" s="681"/>
      <c r="BE29" s="681"/>
      <c r="BF29" s="682"/>
      <c r="BG29" s="680" t="s">
        <v>283</v>
      </c>
      <c r="BH29" s="696"/>
      <c r="BI29" s="696"/>
      <c r="BJ29" s="696"/>
      <c r="BK29" s="696"/>
      <c r="BL29" s="696"/>
      <c r="BM29" s="696"/>
      <c r="BN29" s="696"/>
      <c r="BO29" s="696"/>
      <c r="BP29" s="696"/>
      <c r="BQ29" s="697"/>
      <c r="BR29" s="680" t="s">
        <v>284</v>
      </c>
      <c r="BS29" s="696"/>
      <c r="BT29" s="696"/>
      <c r="BU29" s="696"/>
      <c r="BV29" s="696"/>
      <c r="BW29" s="696"/>
      <c r="BX29" s="696"/>
      <c r="BY29" s="696"/>
      <c r="BZ29" s="696"/>
      <c r="CA29" s="696"/>
      <c r="CB29" s="697"/>
      <c r="CD29" s="690" t="s">
        <v>285</v>
      </c>
      <c r="CE29" s="691"/>
      <c r="CF29" s="657" t="s">
        <v>56</v>
      </c>
      <c r="CG29" s="654"/>
      <c r="CH29" s="654"/>
      <c r="CI29" s="654"/>
      <c r="CJ29" s="654"/>
      <c r="CK29" s="654"/>
      <c r="CL29" s="654"/>
      <c r="CM29" s="654"/>
      <c r="CN29" s="654"/>
      <c r="CO29" s="654"/>
      <c r="CP29" s="654"/>
      <c r="CQ29" s="655"/>
      <c r="CR29" s="620">
        <v>812751</v>
      </c>
      <c r="CS29" s="639"/>
      <c r="CT29" s="639"/>
      <c r="CU29" s="639"/>
      <c r="CV29" s="639"/>
      <c r="CW29" s="639"/>
      <c r="CX29" s="639"/>
      <c r="CY29" s="640"/>
      <c r="CZ29" s="623">
        <v>10.3</v>
      </c>
      <c r="DA29" s="641"/>
      <c r="DB29" s="641"/>
      <c r="DC29" s="642"/>
      <c r="DD29" s="626">
        <v>812751</v>
      </c>
      <c r="DE29" s="639"/>
      <c r="DF29" s="639"/>
      <c r="DG29" s="639"/>
      <c r="DH29" s="639"/>
      <c r="DI29" s="639"/>
      <c r="DJ29" s="639"/>
      <c r="DK29" s="640"/>
      <c r="DL29" s="626">
        <v>812751</v>
      </c>
      <c r="DM29" s="639"/>
      <c r="DN29" s="639"/>
      <c r="DO29" s="639"/>
      <c r="DP29" s="639"/>
      <c r="DQ29" s="639"/>
      <c r="DR29" s="639"/>
      <c r="DS29" s="639"/>
      <c r="DT29" s="639"/>
      <c r="DU29" s="639"/>
      <c r="DV29" s="640"/>
      <c r="DW29" s="643">
        <v>18.5</v>
      </c>
      <c r="DX29" s="644"/>
      <c r="DY29" s="644"/>
      <c r="DZ29" s="644"/>
      <c r="EA29" s="644"/>
      <c r="EB29" s="644"/>
      <c r="EC29" s="645"/>
    </row>
    <row r="30" spans="2:133" ht="11.25" customHeight="1" x14ac:dyDescent="0.15">
      <c r="B30" s="617" t="s">
        <v>286</v>
      </c>
      <c r="C30" s="618"/>
      <c r="D30" s="618"/>
      <c r="E30" s="618"/>
      <c r="F30" s="618"/>
      <c r="G30" s="618"/>
      <c r="H30" s="618"/>
      <c r="I30" s="618"/>
      <c r="J30" s="618"/>
      <c r="K30" s="618"/>
      <c r="L30" s="618"/>
      <c r="M30" s="618"/>
      <c r="N30" s="618"/>
      <c r="O30" s="618"/>
      <c r="P30" s="618"/>
      <c r="Q30" s="619"/>
      <c r="R30" s="620">
        <v>601257</v>
      </c>
      <c r="S30" s="621"/>
      <c r="T30" s="621"/>
      <c r="U30" s="621"/>
      <c r="V30" s="621"/>
      <c r="W30" s="621"/>
      <c r="X30" s="621"/>
      <c r="Y30" s="622"/>
      <c r="Z30" s="673">
        <v>7.5</v>
      </c>
      <c r="AA30" s="673"/>
      <c r="AB30" s="673"/>
      <c r="AC30" s="673"/>
      <c r="AD30" s="674" t="s">
        <v>109</v>
      </c>
      <c r="AE30" s="674"/>
      <c r="AF30" s="674"/>
      <c r="AG30" s="674"/>
      <c r="AH30" s="674"/>
      <c r="AI30" s="674"/>
      <c r="AJ30" s="674"/>
      <c r="AK30" s="674"/>
      <c r="AL30" s="643" t="s">
        <v>109</v>
      </c>
      <c r="AM30" s="675"/>
      <c r="AN30" s="675"/>
      <c r="AO30" s="676"/>
      <c r="AP30" s="698" t="s">
        <v>287</v>
      </c>
      <c r="AQ30" s="699"/>
      <c r="AR30" s="699"/>
      <c r="AS30" s="699"/>
      <c r="AT30" s="704" t="s">
        <v>288</v>
      </c>
      <c r="AU30" s="184"/>
      <c r="AV30" s="184"/>
      <c r="AW30" s="184"/>
      <c r="AX30" s="707" t="s">
        <v>167</v>
      </c>
      <c r="AY30" s="708"/>
      <c r="AZ30" s="708"/>
      <c r="BA30" s="708"/>
      <c r="BB30" s="708"/>
      <c r="BC30" s="708"/>
      <c r="BD30" s="708"/>
      <c r="BE30" s="708"/>
      <c r="BF30" s="709"/>
      <c r="BG30" s="686">
        <v>98.8</v>
      </c>
      <c r="BH30" s="687"/>
      <c r="BI30" s="687"/>
      <c r="BJ30" s="687"/>
      <c r="BK30" s="687"/>
      <c r="BL30" s="687"/>
      <c r="BM30" s="688">
        <v>94.1</v>
      </c>
      <c r="BN30" s="687"/>
      <c r="BO30" s="687"/>
      <c r="BP30" s="687"/>
      <c r="BQ30" s="689"/>
      <c r="BR30" s="686">
        <v>98.7</v>
      </c>
      <c r="BS30" s="687"/>
      <c r="BT30" s="687"/>
      <c r="BU30" s="687"/>
      <c r="BV30" s="687"/>
      <c r="BW30" s="687"/>
      <c r="BX30" s="688">
        <v>94.1</v>
      </c>
      <c r="BY30" s="687"/>
      <c r="BZ30" s="687"/>
      <c r="CA30" s="687"/>
      <c r="CB30" s="689"/>
      <c r="CD30" s="692"/>
      <c r="CE30" s="693"/>
      <c r="CF30" s="657" t="s">
        <v>289</v>
      </c>
      <c r="CG30" s="654"/>
      <c r="CH30" s="654"/>
      <c r="CI30" s="654"/>
      <c r="CJ30" s="654"/>
      <c r="CK30" s="654"/>
      <c r="CL30" s="654"/>
      <c r="CM30" s="654"/>
      <c r="CN30" s="654"/>
      <c r="CO30" s="654"/>
      <c r="CP30" s="654"/>
      <c r="CQ30" s="655"/>
      <c r="CR30" s="620">
        <v>731983</v>
      </c>
      <c r="CS30" s="621"/>
      <c r="CT30" s="621"/>
      <c r="CU30" s="621"/>
      <c r="CV30" s="621"/>
      <c r="CW30" s="621"/>
      <c r="CX30" s="621"/>
      <c r="CY30" s="622"/>
      <c r="CZ30" s="623">
        <v>9.1999999999999993</v>
      </c>
      <c r="DA30" s="641"/>
      <c r="DB30" s="641"/>
      <c r="DC30" s="642"/>
      <c r="DD30" s="626">
        <v>731983</v>
      </c>
      <c r="DE30" s="621"/>
      <c r="DF30" s="621"/>
      <c r="DG30" s="621"/>
      <c r="DH30" s="621"/>
      <c r="DI30" s="621"/>
      <c r="DJ30" s="621"/>
      <c r="DK30" s="622"/>
      <c r="DL30" s="626">
        <v>731983</v>
      </c>
      <c r="DM30" s="621"/>
      <c r="DN30" s="621"/>
      <c r="DO30" s="621"/>
      <c r="DP30" s="621"/>
      <c r="DQ30" s="621"/>
      <c r="DR30" s="621"/>
      <c r="DS30" s="621"/>
      <c r="DT30" s="621"/>
      <c r="DU30" s="621"/>
      <c r="DV30" s="622"/>
      <c r="DW30" s="643">
        <v>16.7</v>
      </c>
      <c r="DX30" s="644"/>
      <c r="DY30" s="644"/>
      <c r="DZ30" s="644"/>
      <c r="EA30" s="644"/>
      <c r="EB30" s="644"/>
      <c r="EC30" s="645"/>
    </row>
    <row r="31" spans="2:133" ht="11.25" customHeight="1" x14ac:dyDescent="0.15">
      <c r="B31" s="617" t="s">
        <v>290</v>
      </c>
      <c r="C31" s="618"/>
      <c r="D31" s="618"/>
      <c r="E31" s="618"/>
      <c r="F31" s="618"/>
      <c r="G31" s="618"/>
      <c r="H31" s="618"/>
      <c r="I31" s="618"/>
      <c r="J31" s="618"/>
      <c r="K31" s="618"/>
      <c r="L31" s="618"/>
      <c r="M31" s="618"/>
      <c r="N31" s="618"/>
      <c r="O31" s="618"/>
      <c r="P31" s="618"/>
      <c r="Q31" s="619"/>
      <c r="R31" s="620">
        <v>66960</v>
      </c>
      <c r="S31" s="621"/>
      <c r="T31" s="621"/>
      <c r="U31" s="621"/>
      <c r="V31" s="621"/>
      <c r="W31" s="621"/>
      <c r="X31" s="621"/>
      <c r="Y31" s="622"/>
      <c r="Z31" s="673">
        <v>0.8</v>
      </c>
      <c r="AA31" s="673"/>
      <c r="AB31" s="673"/>
      <c r="AC31" s="673"/>
      <c r="AD31" s="674" t="s">
        <v>109</v>
      </c>
      <c r="AE31" s="674"/>
      <c r="AF31" s="674"/>
      <c r="AG31" s="674"/>
      <c r="AH31" s="674"/>
      <c r="AI31" s="674"/>
      <c r="AJ31" s="674"/>
      <c r="AK31" s="674"/>
      <c r="AL31" s="643" t="s">
        <v>109</v>
      </c>
      <c r="AM31" s="675"/>
      <c r="AN31" s="675"/>
      <c r="AO31" s="676"/>
      <c r="AP31" s="700"/>
      <c r="AQ31" s="701"/>
      <c r="AR31" s="701"/>
      <c r="AS31" s="701"/>
      <c r="AT31" s="705"/>
      <c r="AU31" s="183" t="s">
        <v>291</v>
      </c>
      <c r="AV31" s="183"/>
      <c r="AW31" s="183"/>
      <c r="AX31" s="617" t="s">
        <v>292</v>
      </c>
      <c r="AY31" s="618"/>
      <c r="AZ31" s="618"/>
      <c r="BA31" s="618"/>
      <c r="BB31" s="618"/>
      <c r="BC31" s="618"/>
      <c r="BD31" s="618"/>
      <c r="BE31" s="618"/>
      <c r="BF31" s="619"/>
      <c r="BG31" s="684">
        <v>98.6</v>
      </c>
      <c r="BH31" s="639"/>
      <c r="BI31" s="639"/>
      <c r="BJ31" s="639"/>
      <c r="BK31" s="639"/>
      <c r="BL31" s="639"/>
      <c r="BM31" s="675">
        <v>95.2</v>
      </c>
      <c r="BN31" s="685"/>
      <c r="BO31" s="685"/>
      <c r="BP31" s="685"/>
      <c r="BQ31" s="649"/>
      <c r="BR31" s="684">
        <v>98.6</v>
      </c>
      <c r="BS31" s="639"/>
      <c r="BT31" s="639"/>
      <c r="BU31" s="639"/>
      <c r="BV31" s="639"/>
      <c r="BW31" s="639"/>
      <c r="BX31" s="675">
        <v>95</v>
      </c>
      <c r="BY31" s="685"/>
      <c r="BZ31" s="685"/>
      <c r="CA31" s="685"/>
      <c r="CB31" s="649"/>
      <c r="CD31" s="692"/>
      <c r="CE31" s="693"/>
      <c r="CF31" s="657" t="s">
        <v>293</v>
      </c>
      <c r="CG31" s="654"/>
      <c r="CH31" s="654"/>
      <c r="CI31" s="654"/>
      <c r="CJ31" s="654"/>
      <c r="CK31" s="654"/>
      <c r="CL31" s="654"/>
      <c r="CM31" s="654"/>
      <c r="CN31" s="654"/>
      <c r="CO31" s="654"/>
      <c r="CP31" s="654"/>
      <c r="CQ31" s="655"/>
      <c r="CR31" s="620">
        <v>80768</v>
      </c>
      <c r="CS31" s="639"/>
      <c r="CT31" s="639"/>
      <c r="CU31" s="639"/>
      <c r="CV31" s="639"/>
      <c r="CW31" s="639"/>
      <c r="CX31" s="639"/>
      <c r="CY31" s="640"/>
      <c r="CZ31" s="623">
        <v>1</v>
      </c>
      <c r="DA31" s="641"/>
      <c r="DB31" s="641"/>
      <c r="DC31" s="642"/>
      <c r="DD31" s="626">
        <v>80768</v>
      </c>
      <c r="DE31" s="639"/>
      <c r="DF31" s="639"/>
      <c r="DG31" s="639"/>
      <c r="DH31" s="639"/>
      <c r="DI31" s="639"/>
      <c r="DJ31" s="639"/>
      <c r="DK31" s="640"/>
      <c r="DL31" s="626">
        <v>80768</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294</v>
      </c>
      <c r="C32" s="618"/>
      <c r="D32" s="618"/>
      <c r="E32" s="618"/>
      <c r="F32" s="618"/>
      <c r="G32" s="618"/>
      <c r="H32" s="618"/>
      <c r="I32" s="618"/>
      <c r="J32" s="618"/>
      <c r="K32" s="618"/>
      <c r="L32" s="618"/>
      <c r="M32" s="618"/>
      <c r="N32" s="618"/>
      <c r="O32" s="618"/>
      <c r="P32" s="618"/>
      <c r="Q32" s="619"/>
      <c r="R32" s="620">
        <v>151810</v>
      </c>
      <c r="S32" s="621"/>
      <c r="T32" s="621"/>
      <c r="U32" s="621"/>
      <c r="V32" s="621"/>
      <c r="W32" s="621"/>
      <c r="X32" s="621"/>
      <c r="Y32" s="622"/>
      <c r="Z32" s="673">
        <v>1.9</v>
      </c>
      <c r="AA32" s="673"/>
      <c r="AB32" s="673"/>
      <c r="AC32" s="673"/>
      <c r="AD32" s="674">
        <v>53</v>
      </c>
      <c r="AE32" s="674"/>
      <c r="AF32" s="674"/>
      <c r="AG32" s="674"/>
      <c r="AH32" s="674"/>
      <c r="AI32" s="674"/>
      <c r="AJ32" s="674"/>
      <c r="AK32" s="674"/>
      <c r="AL32" s="643">
        <v>0</v>
      </c>
      <c r="AM32" s="675"/>
      <c r="AN32" s="675"/>
      <c r="AO32" s="676"/>
      <c r="AP32" s="702"/>
      <c r="AQ32" s="703"/>
      <c r="AR32" s="703"/>
      <c r="AS32" s="703"/>
      <c r="AT32" s="706"/>
      <c r="AU32" s="185"/>
      <c r="AV32" s="185"/>
      <c r="AW32" s="185"/>
      <c r="AX32" s="601" t="s">
        <v>295</v>
      </c>
      <c r="AY32" s="602"/>
      <c r="AZ32" s="602"/>
      <c r="BA32" s="602"/>
      <c r="BB32" s="602"/>
      <c r="BC32" s="602"/>
      <c r="BD32" s="602"/>
      <c r="BE32" s="602"/>
      <c r="BF32" s="603"/>
      <c r="BG32" s="683">
        <v>98.9</v>
      </c>
      <c r="BH32" s="605"/>
      <c r="BI32" s="605"/>
      <c r="BJ32" s="605"/>
      <c r="BK32" s="605"/>
      <c r="BL32" s="605"/>
      <c r="BM32" s="668">
        <v>93.2</v>
      </c>
      <c r="BN32" s="605"/>
      <c r="BO32" s="605"/>
      <c r="BP32" s="605"/>
      <c r="BQ32" s="662"/>
      <c r="BR32" s="683">
        <v>98.6</v>
      </c>
      <c r="BS32" s="605"/>
      <c r="BT32" s="605"/>
      <c r="BU32" s="605"/>
      <c r="BV32" s="605"/>
      <c r="BW32" s="605"/>
      <c r="BX32" s="668">
        <v>93.4</v>
      </c>
      <c r="BY32" s="605"/>
      <c r="BZ32" s="605"/>
      <c r="CA32" s="605"/>
      <c r="CB32" s="662"/>
      <c r="CD32" s="694"/>
      <c r="CE32" s="695"/>
      <c r="CF32" s="657" t="s">
        <v>296</v>
      </c>
      <c r="CG32" s="654"/>
      <c r="CH32" s="654"/>
      <c r="CI32" s="654"/>
      <c r="CJ32" s="654"/>
      <c r="CK32" s="654"/>
      <c r="CL32" s="654"/>
      <c r="CM32" s="654"/>
      <c r="CN32" s="654"/>
      <c r="CO32" s="654"/>
      <c r="CP32" s="654"/>
      <c r="CQ32" s="655"/>
      <c r="CR32" s="620">
        <v>68</v>
      </c>
      <c r="CS32" s="621"/>
      <c r="CT32" s="621"/>
      <c r="CU32" s="621"/>
      <c r="CV32" s="621"/>
      <c r="CW32" s="621"/>
      <c r="CX32" s="621"/>
      <c r="CY32" s="622"/>
      <c r="CZ32" s="623">
        <v>0</v>
      </c>
      <c r="DA32" s="641"/>
      <c r="DB32" s="641"/>
      <c r="DC32" s="642"/>
      <c r="DD32" s="626">
        <v>68</v>
      </c>
      <c r="DE32" s="621"/>
      <c r="DF32" s="621"/>
      <c r="DG32" s="621"/>
      <c r="DH32" s="621"/>
      <c r="DI32" s="621"/>
      <c r="DJ32" s="621"/>
      <c r="DK32" s="622"/>
      <c r="DL32" s="626">
        <v>68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297</v>
      </c>
      <c r="C33" s="618"/>
      <c r="D33" s="618"/>
      <c r="E33" s="618"/>
      <c r="F33" s="618"/>
      <c r="G33" s="618"/>
      <c r="H33" s="618"/>
      <c r="I33" s="618"/>
      <c r="J33" s="618"/>
      <c r="K33" s="618"/>
      <c r="L33" s="618"/>
      <c r="M33" s="618"/>
      <c r="N33" s="618"/>
      <c r="O33" s="618"/>
      <c r="P33" s="618"/>
      <c r="Q33" s="619"/>
      <c r="R33" s="620">
        <v>812055</v>
      </c>
      <c r="S33" s="621"/>
      <c r="T33" s="621"/>
      <c r="U33" s="621"/>
      <c r="V33" s="621"/>
      <c r="W33" s="621"/>
      <c r="X33" s="621"/>
      <c r="Y33" s="622"/>
      <c r="Z33" s="673">
        <v>10.199999999999999</v>
      </c>
      <c r="AA33" s="673"/>
      <c r="AB33" s="673"/>
      <c r="AC33" s="673"/>
      <c r="AD33" s="674" t="s">
        <v>109</v>
      </c>
      <c r="AE33" s="674"/>
      <c r="AF33" s="674"/>
      <c r="AG33" s="674"/>
      <c r="AH33" s="674"/>
      <c r="AI33" s="674"/>
      <c r="AJ33" s="674"/>
      <c r="AK33" s="674"/>
      <c r="AL33" s="643" t="s">
        <v>109</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298</v>
      </c>
      <c r="CE33" s="654"/>
      <c r="CF33" s="654"/>
      <c r="CG33" s="654"/>
      <c r="CH33" s="654"/>
      <c r="CI33" s="654"/>
      <c r="CJ33" s="654"/>
      <c r="CK33" s="654"/>
      <c r="CL33" s="654"/>
      <c r="CM33" s="654"/>
      <c r="CN33" s="654"/>
      <c r="CO33" s="654"/>
      <c r="CP33" s="654"/>
      <c r="CQ33" s="655"/>
      <c r="CR33" s="620">
        <v>3375712</v>
      </c>
      <c r="CS33" s="639"/>
      <c r="CT33" s="639"/>
      <c r="CU33" s="639"/>
      <c r="CV33" s="639"/>
      <c r="CW33" s="639"/>
      <c r="CX33" s="639"/>
      <c r="CY33" s="640"/>
      <c r="CZ33" s="623">
        <v>42.6</v>
      </c>
      <c r="DA33" s="641"/>
      <c r="DB33" s="641"/>
      <c r="DC33" s="642"/>
      <c r="DD33" s="626">
        <v>2300836</v>
      </c>
      <c r="DE33" s="639"/>
      <c r="DF33" s="639"/>
      <c r="DG33" s="639"/>
      <c r="DH33" s="639"/>
      <c r="DI33" s="639"/>
      <c r="DJ33" s="639"/>
      <c r="DK33" s="640"/>
      <c r="DL33" s="626">
        <v>1964194</v>
      </c>
      <c r="DM33" s="639"/>
      <c r="DN33" s="639"/>
      <c r="DO33" s="639"/>
      <c r="DP33" s="639"/>
      <c r="DQ33" s="639"/>
      <c r="DR33" s="639"/>
      <c r="DS33" s="639"/>
      <c r="DT33" s="639"/>
      <c r="DU33" s="639"/>
      <c r="DV33" s="640"/>
      <c r="DW33" s="643">
        <v>44.8</v>
      </c>
      <c r="DX33" s="644"/>
      <c r="DY33" s="644"/>
      <c r="DZ33" s="644"/>
      <c r="EA33" s="644"/>
      <c r="EB33" s="644"/>
      <c r="EC33" s="645"/>
    </row>
    <row r="34" spans="2:133" ht="11.25" customHeight="1" x14ac:dyDescent="0.15">
      <c r="B34" s="617" t="s">
        <v>299</v>
      </c>
      <c r="C34" s="618"/>
      <c r="D34" s="618"/>
      <c r="E34" s="618"/>
      <c r="F34" s="618"/>
      <c r="G34" s="618"/>
      <c r="H34" s="618"/>
      <c r="I34" s="618"/>
      <c r="J34" s="618"/>
      <c r="K34" s="618"/>
      <c r="L34" s="618"/>
      <c r="M34" s="618"/>
      <c r="N34" s="618"/>
      <c r="O34" s="618"/>
      <c r="P34" s="618"/>
      <c r="Q34" s="619"/>
      <c r="R34" s="620" t="s">
        <v>109</v>
      </c>
      <c r="S34" s="621"/>
      <c r="T34" s="621"/>
      <c r="U34" s="621"/>
      <c r="V34" s="621"/>
      <c r="W34" s="621"/>
      <c r="X34" s="621"/>
      <c r="Y34" s="622"/>
      <c r="Z34" s="673" t="s">
        <v>109</v>
      </c>
      <c r="AA34" s="673"/>
      <c r="AB34" s="673"/>
      <c r="AC34" s="673"/>
      <c r="AD34" s="674" t="s">
        <v>109</v>
      </c>
      <c r="AE34" s="674"/>
      <c r="AF34" s="674"/>
      <c r="AG34" s="674"/>
      <c r="AH34" s="674"/>
      <c r="AI34" s="674"/>
      <c r="AJ34" s="674"/>
      <c r="AK34" s="674"/>
      <c r="AL34" s="643" t="s">
        <v>109</v>
      </c>
      <c r="AM34" s="675"/>
      <c r="AN34" s="675"/>
      <c r="AO34" s="676"/>
      <c r="AP34" s="188"/>
      <c r="AQ34" s="680" t="s">
        <v>300</v>
      </c>
      <c r="AR34" s="681"/>
      <c r="AS34" s="681"/>
      <c r="AT34" s="681"/>
      <c r="AU34" s="681"/>
      <c r="AV34" s="681"/>
      <c r="AW34" s="681"/>
      <c r="AX34" s="681"/>
      <c r="AY34" s="681"/>
      <c r="AZ34" s="681"/>
      <c r="BA34" s="681"/>
      <c r="BB34" s="681"/>
      <c r="BC34" s="681"/>
      <c r="BD34" s="681"/>
      <c r="BE34" s="681"/>
      <c r="BF34" s="682"/>
      <c r="BG34" s="680" t="s">
        <v>301</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302</v>
      </c>
      <c r="CE34" s="654"/>
      <c r="CF34" s="654"/>
      <c r="CG34" s="654"/>
      <c r="CH34" s="654"/>
      <c r="CI34" s="654"/>
      <c r="CJ34" s="654"/>
      <c r="CK34" s="654"/>
      <c r="CL34" s="654"/>
      <c r="CM34" s="654"/>
      <c r="CN34" s="654"/>
      <c r="CO34" s="654"/>
      <c r="CP34" s="654"/>
      <c r="CQ34" s="655"/>
      <c r="CR34" s="620">
        <v>1229158</v>
      </c>
      <c r="CS34" s="621"/>
      <c r="CT34" s="621"/>
      <c r="CU34" s="621"/>
      <c r="CV34" s="621"/>
      <c r="CW34" s="621"/>
      <c r="CX34" s="621"/>
      <c r="CY34" s="622"/>
      <c r="CZ34" s="623">
        <v>15.5</v>
      </c>
      <c r="DA34" s="641"/>
      <c r="DB34" s="641"/>
      <c r="DC34" s="642"/>
      <c r="DD34" s="626">
        <v>879477</v>
      </c>
      <c r="DE34" s="621"/>
      <c r="DF34" s="621"/>
      <c r="DG34" s="621"/>
      <c r="DH34" s="621"/>
      <c r="DI34" s="621"/>
      <c r="DJ34" s="621"/>
      <c r="DK34" s="622"/>
      <c r="DL34" s="626">
        <v>751201</v>
      </c>
      <c r="DM34" s="621"/>
      <c r="DN34" s="621"/>
      <c r="DO34" s="621"/>
      <c r="DP34" s="621"/>
      <c r="DQ34" s="621"/>
      <c r="DR34" s="621"/>
      <c r="DS34" s="621"/>
      <c r="DT34" s="621"/>
      <c r="DU34" s="621"/>
      <c r="DV34" s="622"/>
      <c r="DW34" s="643">
        <v>17.100000000000001</v>
      </c>
      <c r="DX34" s="644"/>
      <c r="DY34" s="644"/>
      <c r="DZ34" s="644"/>
      <c r="EA34" s="644"/>
      <c r="EB34" s="644"/>
      <c r="EC34" s="645"/>
    </row>
    <row r="35" spans="2:133" ht="11.25" customHeight="1" x14ac:dyDescent="0.15">
      <c r="B35" s="617" t="s">
        <v>303</v>
      </c>
      <c r="C35" s="618"/>
      <c r="D35" s="618"/>
      <c r="E35" s="618"/>
      <c r="F35" s="618"/>
      <c r="G35" s="618"/>
      <c r="H35" s="618"/>
      <c r="I35" s="618"/>
      <c r="J35" s="618"/>
      <c r="K35" s="618"/>
      <c r="L35" s="618"/>
      <c r="M35" s="618"/>
      <c r="N35" s="618"/>
      <c r="O35" s="618"/>
      <c r="P35" s="618"/>
      <c r="Q35" s="619"/>
      <c r="R35" s="620">
        <v>266455</v>
      </c>
      <c r="S35" s="621"/>
      <c r="T35" s="621"/>
      <c r="U35" s="621"/>
      <c r="V35" s="621"/>
      <c r="W35" s="621"/>
      <c r="X35" s="621"/>
      <c r="Y35" s="622"/>
      <c r="Z35" s="673">
        <v>3.3</v>
      </c>
      <c r="AA35" s="673"/>
      <c r="AB35" s="673"/>
      <c r="AC35" s="673"/>
      <c r="AD35" s="674" t="s">
        <v>109</v>
      </c>
      <c r="AE35" s="674"/>
      <c r="AF35" s="674"/>
      <c r="AG35" s="674"/>
      <c r="AH35" s="674"/>
      <c r="AI35" s="674"/>
      <c r="AJ35" s="674"/>
      <c r="AK35" s="674"/>
      <c r="AL35" s="643" t="s">
        <v>109</v>
      </c>
      <c r="AM35" s="675"/>
      <c r="AN35" s="675"/>
      <c r="AO35" s="676"/>
      <c r="AP35" s="188"/>
      <c r="AQ35" s="677" t="s">
        <v>304</v>
      </c>
      <c r="AR35" s="678"/>
      <c r="AS35" s="678"/>
      <c r="AT35" s="678"/>
      <c r="AU35" s="678"/>
      <c r="AV35" s="678"/>
      <c r="AW35" s="678"/>
      <c r="AX35" s="678"/>
      <c r="AY35" s="679"/>
      <c r="AZ35" s="670">
        <v>1084930</v>
      </c>
      <c r="BA35" s="671"/>
      <c r="BB35" s="671"/>
      <c r="BC35" s="671"/>
      <c r="BD35" s="671"/>
      <c r="BE35" s="671"/>
      <c r="BF35" s="672"/>
      <c r="BG35" s="677" t="s">
        <v>305</v>
      </c>
      <c r="BH35" s="678"/>
      <c r="BI35" s="678"/>
      <c r="BJ35" s="678"/>
      <c r="BK35" s="678"/>
      <c r="BL35" s="678"/>
      <c r="BM35" s="678"/>
      <c r="BN35" s="678"/>
      <c r="BO35" s="678"/>
      <c r="BP35" s="678"/>
      <c r="BQ35" s="678"/>
      <c r="BR35" s="678"/>
      <c r="BS35" s="678"/>
      <c r="BT35" s="678"/>
      <c r="BU35" s="679"/>
      <c r="BV35" s="670">
        <v>101852</v>
      </c>
      <c r="BW35" s="671"/>
      <c r="BX35" s="671"/>
      <c r="BY35" s="671"/>
      <c r="BZ35" s="671"/>
      <c r="CA35" s="671"/>
      <c r="CB35" s="672"/>
      <c r="CD35" s="657" t="s">
        <v>306</v>
      </c>
      <c r="CE35" s="654"/>
      <c r="CF35" s="654"/>
      <c r="CG35" s="654"/>
      <c r="CH35" s="654"/>
      <c r="CI35" s="654"/>
      <c r="CJ35" s="654"/>
      <c r="CK35" s="654"/>
      <c r="CL35" s="654"/>
      <c r="CM35" s="654"/>
      <c r="CN35" s="654"/>
      <c r="CO35" s="654"/>
      <c r="CP35" s="654"/>
      <c r="CQ35" s="655"/>
      <c r="CR35" s="620">
        <v>110043</v>
      </c>
      <c r="CS35" s="639"/>
      <c r="CT35" s="639"/>
      <c r="CU35" s="639"/>
      <c r="CV35" s="639"/>
      <c r="CW35" s="639"/>
      <c r="CX35" s="639"/>
      <c r="CY35" s="640"/>
      <c r="CZ35" s="623">
        <v>1.4</v>
      </c>
      <c r="DA35" s="641"/>
      <c r="DB35" s="641"/>
      <c r="DC35" s="642"/>
      <c r="DD35" s="626">
        <v>62713</v>
      </c>
      <c r="DE35" s="639"/>
      <c r="DF35" s="639"/>
      <c r="DG35" s="639"/>
      <c r="DH35" s="639"/>
      <c r="DI35" s="639"/>
      <c r="DJ35" s="639"/>
      <c r="DK35" s="640"/>
      <c r="DL35" s="626">
        <v>62713</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307</v>
      </c>
      <c r="C36" s="602"/>
      <c r="D36" s="602"/>
      <c r="E36" s="602"/>
      <c r="F36" s="602"/>
      <c r="G36" s="602"/>
      <c r="H36" s="602"/>
      <c r="I36" s="602"/>
      <c r="J36" s="602"/>
      <c r="K36" s="602"/>
      <c r="L36" s="602"/>
      <c r="M36" s="602"/>
      <c r="N36" s="602"/>
      <c r="O36" s="602"/>
      <c r="P36" s="602"/>
      <c r="Q36" s="603"/>
      <c r="R36" s="604">
        <v>7982836</v>
      </c>
      <c r="S36" s="661"/>
      <c r="T36" s="661"/>
      <c r="U36" s="661"/>
      <c r="V36" s="661"/>
      <c r="W36" s="661"/>
      <c r="X36" s="661"/>
      <c r="Y36" s="664"/>
      <c r="Z36" s="665">
        <v>100</v>
      </c>
      <c r="AA36" s="665"/>
      <c r="AB36" s="665"/>
      <c r="AC36" s="665"/>
      <c r="AD36" s="666">
        <v>4122273</v>
      </c>
      <c r="AE36" s="666"/>
      <c r="AF36" s="666"/>
      <c r="AG36" s="666"/>
      <c r="AH36" s="666"/>
      <c r="AI36" s="666"/>
      <c r="AJ36" s="666"/>
      <c r="AK36" s="666"/>
      <c r="AL36" s="667">
        <v>100</v>
      </c>
      <c r="AM36" s="668"/>
      <c r="AN36" s="668"/>
      <c r="AO36" s="669"/>
      <c r="AQ36" s="646" t="s">
        <v>308</v>
      </c>
      <c r="AR36" s="647"/>
      <c r="AS36" s="647"/>
      <c r="AT36" s="647"/>
      <c r="AU36" s="647"/>
      <c r="AV36" s="647"/>
      <c r="AW36" s="647"/>
      <c r="AX36" s="647"/>
      <c r="AY36" s="648"/>
      <c r="AZ36" s="620">
        <v>299557</v>
      </c>
      <c r="BA36" s="621"/>
      <c r="BB36" s="621"/>
      <c r="BC36" s="621"/>
      <c r="BD36" s="639"/>
      <c r="BE36" s="639"/>
      <c r="BF36" s="649"/>
      <c r="BG36" s="657" t="s">
        <v>309</v>
      </c>
      <c r="BH36" s="654"/>
      <c r="BI36" s="654"/>
      <c r="BJ36" s="654"/>
      <c r="BK36" s="654"/>
      <c r="BL36" s="654"/>
      <c r="BM36" s="654"/>
      <c r="BN36" s="654"/>
      <c r="BO36" s="654"/>
      <c r="BP36" s="654"/>
      <c r="BQ36" s="654"/>
      <c r="BR36" s="654"/>
      <c r="BS36" s="654"/>
      <c r="BT36" s="654"/>
      <c r="BU36" s="655"/>
      <c r="BV36" s="620">
        <v>101852</v>
      </c>
      <c r="BW36" s="621"/>
      <c r="BX36" s="621"/>
      <c r="BY36" s="621"/>
      <c r="BZ36" s="621"/>
      <c r="CA36" s="621"/>
      <c r="CB36" s="656"/>
      <c r="CD36" s="657" t="s">
        <v>310</v>
      </c>
      <c r="CE36" s="654"/>
      <c r="CF36" s="654"/>
      <c r="CG36" s="654"/>
      <c r="CH36" s="654"/>
      <c r="CI36" s="654"/>
      <c r="CJ36" s="654"/>
      <c r="CK36" s="654"/>
      <c r="CL36" s="654"/>
      <c r="CM36" s="654"/>
      <c r="CN36" s="654"/>
      <c r="CO36" s="654"/>
      <c r="CP36" s="654"/>
      <c r="CQ36" s="655"/>
      <c r="CR36" s="620">
        <v>587739</v>
      </c>
      <c r="CS36" s="621"/>
      <c r="CT36" s="621"/>
      <c r="CU36" s="621"/>
      <c r="CV36" s="621"/>
      <c r="CW36" s="621"/>
      <c r="CX36" s="621"/>
      <c r="CY36" s="622"/>
      <c r="CZ36" s="623">
        <v>7.4</v>
      </c>
      <c r="DA36" s="641"/>
      <c r="DB36" s="641"/>
      <c r="DC36" s="642"/>
      <c r="DD36" s="626">
        <v>441975</v>
      </c>
      <c r="DE36" s="621"/>
      <c r="DF36" s="621"/>
      <c r="DG36" s="621"/>
      <c r="DH36" s="621"/>
      <c r="DI36" s="621"/>
      <c r="DJ36" s="621"/>
      <c r="DK36" s="622"/>
      <c r="DL36" s="626">
        <v>394044</v>
      </c>
      <c r="DM36" s="621"/>
      <c r="DN36" s="621"/>
      <c r="DO36" s="621"/>
      <c r="DP36" s="621"/>
      <c r="DQ36" s="621"/>
      <c r="DR36" s="621"/>
      <c r="DS36" s="621"/>
      <c r="DT36" s="621"/>
      <c r="DU36" s="621"/>
      <c r="DV36" s="622"/>
      <c r="DW36" s="643">
        <v>9</v>
      </c>
      <c r="DX36" s="644"/>
      <c r="DY36" s="644"/>
      <c r="DZ36" s="644"/>
      <c r="EA36" s="644"/>
      <c r="EB36" s="644"/>
      <c r="EC36" s="645"/>
    </row>
    <row r="37" spans="2:133" ht="11.25" customHeight="1" x14ac:dyDescent="0.15">
      <c r="AQ37" s="646" t="s">
        <v>311</v>
      </c>
      <c r="AR37" s="647"/>
      <c r="AS37" s="647"/>
      <c r="AT37" s="647"/>
      <c r="AU37" s="647"/>
      <c r="AV37" s="647"/>
      <c r="AW37" s="647"/>
      <c r="AX37" s="647"/>
      <c r="AY37" s="648"/>
      <c r="AZ37" s="620">
        <v>865</v>
      </c>
      <c r="BA37" s="621"/>
      <c r="BB37" s="621"/>
      <c r="BC37" s="621"/>
      <c r="BD37" s="639"/>
      <c r="BE37" s="639"/>
      <c r="BF37" s="649"/>
      <c r="BG37" s="657" t="s">
        <v>312</v>
      </c>
      <c r="BH37" s="654"/>
      <c r="BI37" s="654"/>
      <c r="BJ37" s="654"/>
      <c r="BK37" s="654"/>
      <c r="BL37" s="654"/>
      <c r="BM37" s="654"/>
      <c r="BN37" s="654"/>
      <c r="BO37" s="654"/>
      <c r="BP37" s="654"/>
      <c r="BQ37" s="654"/>
      <c r="BR37" s="654"/>
      <c r="BS37" s="654"/>
      <c r="BT37" s="654"/>
      <c r="BU37" s="655"/>
      <c r="BV37" s="620">
        <v>2883</v>
      </c>
      <c r="BW37" s="621"/>
      <c r="BX37" s="621"/>
      <c r="BY37" s="621"/>
      <c r="BZ37" s="621"/>
      <c r="CA37" s="621"/>
      <c r="CB37" s="656"/>
      <c r="CD37" s="657" t="s">
        <v>313</v>
      </c>
      <c r="CE37" s="654"/>
      <c r="CF37" s="654"/>
      <c r="CG37" s="654"/>
      <c r="CH37" s="654"/>
      <c r="CI37" s="654"/>
      <c r="CJ37" s="654"/>
      <c r="CK37" s="654"/>
      <c r="CL37" s="654"/>
      <c r="CM37" s="654"/>
      <c r="CN37" s="654"/>
      <c r="CO37" s="654"/>
      <c r="CP37" s="654"/>
      <c r="CQ37" s="655"/>
      <c r="CR37" s="620">
        <v>322307</v>
      </c>
      <c r="CS37" s="639"/>
      <c r="CT37" s="639"/>
      <c r="CU37" s="639"/>
      <c r="CV37" s="639"/>
      <c r="CW37" s="639"/>
      <c r="CX37" s="639"/>
      <c r="CY37" s="640"/>
      <c r="CZ37" s="623">
        <v>4.0999999999999996</v>
      </c>
      <c r="DA37" s="641"/>
      <c r="DB37" s="641"/>
      <c r="DC37" s="642"/>
      <c r="DD37" s="626">
        <v>322307</v>
      </c>
      <c r="DE37" s="639"/>
      <c r="DF37" s="639"/>
      <c r="DG37" s="639"/>
      <c r="DH37" s="639"/>
      <c r="DI37" s="639"/>
      <c r="DJ37" s="639"/>
      <c r="DK37" s="640"/>
      <c r="DL37" s="626">
        <v>313436</v>
      </c>
      <c r="DM37" s="639"/>
      <c r="DN37" s="639"/>
      <c r="DO37" s="639"/>
      <c r="DP37" s="639"/>
      <c r="DQ37" s="639"/>
      <c r="DR37" s="639"/>
      <c r="DS37" s="639"/>
      <c r="DT37" s="639"/>
      <c r="DU37" s="639"/>
      <c r="DV37" s="640"/>
      <c r="DW37" s="643">
        <v>7.1</v>
      </c>
      <c r="DX37" s="644"/>
      <c r="DY37" s="644"/>
      <c r="DZ37" s="644"/>
      <c r="EA37" s="644"/>
      <c r="EB37" s="644"/>
      <c r="EC37" s="645"/>
    </row>
    <row r="38" spans="2:133" ht="11.25" customHeight="1" x14ac:dyDescent="0.15">
      <c r="AQ38" s="646" t="s">
        <v>314</v>
      </c>
      <c r="AR38" s="647"/>
      <c r="AS38" s="647"/>
      <c r="AT38" s="647"/>
      <c r="AU38" s="647"/>
      <c r="AV38" s="647"/>
      <c r="AW38" s="647"/>
      <c r="AX38" s="647"/>
      <c r="AY38" s="648"/>
      <c r="AZ38" s="620" t="s">
        <v>315</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4587</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1084065</v>
      </c>
      <c r="CS38" s="621"/>
      <c r="CT38" s="621"/>
      <c r="CU38" s="621"/>
      <c r="CV38" s="621"/>
      <c r="CW38" s="621"/>
      <c r="CX38" s="621"/>
      <c r="CY38" s="622"/>
      <c r="CZ38" s="623">
        <v>13.7</v>
      </c>
      <c r="DA38" s="641"/>
      <c r="DB38" s="641"/>
      <c r="DC38" s="642"/>
      <c r="DD38" s="626">
        <v>916671</v>
      </c>
      <c r="DE38" s="621"/>
      <c r="DF38" s="621"/>
      <c r="DG38" s="621"/>
      <c r="DH38" s="621"/>
      <c r="DI38" s="621"/>
      <c r="DJ38" s="621"/>
      <c r="DK38" s="622"/>
      <c r="DL38" s="626">
        <v>756236</v>
      </c>
      <c r="DM38" s="621"/>
      <c r="DN38" s="621"/>
      <c r="DO38" s="621"/>
      <c r="DP38" s="621"/>
      <c r="DQ38" s="621"/>
      <c r="DR38" s="621"/>
      <c r="DS38" s="621"/>
      <c r="DT38" s="621"/>
      <c r="DU38" s="621"/>
      <c r="DV38" s="622"/>
      <c r="DW38" s="643">
        <v>17.2</v>
      </c>
      <c r="DX38" s="644"/>
      <c r="DY38" s="644"/>
      <c r="DZ38" s="644"/>
      <c r="EA38" s="644"/>
      <c r="EB38" s="644"/>
      <c r="EC38" s="645"/>
    </row>
    <row r="39" spans="2:133" ht="11.25" customHeight="1" x14ac:dyDescent="0.15">
      <c r="AQ39" s="646" t="s">
        <v>318</v>
      </c>
      <c r="AR39" s="647"/>
      <c r="AS39" s="647"/>
      <c r="AT39" s="647"/>
      <c r="AU39" s="647"/>
      <c r="AV39" s="647"/>
      <c r="AW39" s="647"/>
      <c r="AX39" s="647"/>
      <c r="AY39" s="648"/>
      <c r="AZ39" s="620" t="s">
        <v>315</v>
      </c>
      <c r="BA39" s="621"/>
      <c r="BB39" s="621"/>
      <c r="BC39" s="621"/>
      <c r="BD39" s="639"/>
      <c r="BE39" s="639"/>
      <c r="BF39" s="649"/>
      <c r="BG39" s="650" t="s">
        <v>319</v>
      </c>
      <c r="BH39" s="651"/>
      <c r="BI39" s="651"/>
      <c r="BJ39" s="651"/>
      <c r="BK39" s="651"/>
      <c r="BL39" s="189"/>
      <c r="BM39" s="654" t="s">
        <v>320</v>
      </c>
      <c r="BN39" s="654"/>
      <c r="BO39" s="654"/>
      <c r="BP39" s="654"/>
      <c r="BQ39" s="654"/>
      <c r="BR39" s="654"/>
      <c r="BS39" s="654"/>
      <c r="BT39" s="654"/>
      <c r="BU39" s="655"/>
      <c r="BV39" s="620">
        <v>97</v>
      </c>
      <c r="BW39" s="621"/>
      <c r="BX39" s="621"/>
      <c r="BY39" s="621"/>
      <c r="BZ39" s="621"/>
      <c r="CA39" s="621"/>
      <c r="CB39" s="656"/>
      <c r="CD39" s="657" t="s">
        <v>321</v>
      </c>
      <c r="CE39" s="654"/>
      <c r="CF39" s="654"/>
      <c r="CG39" s="654"/>
      <c r="CH39" s="654"/>
      <c r="CI39" s="654"/>
      <c r="CJ39" s="654"/>
      <c r="CK39" s="654"/>
      <c r="CL39" s="654"/>
      <c r="CM39" s="654"/>
      <c r="CN39" s="654"/>
      <c r="CO39" s="654"/>
      <c r="CP39" s="654"/>
      <c r="CQ39" s="655"/>
      <c r="CR39" s="620">
        <v>364707</v>
      </c>
      <c r="CS39" s="639"/>
      <c r="CT39" s="639"/>
      <c r="CU39" s="639"/>
      <c r="CV39" s="639"/>
      <c r="CW39" s="639"/>
      <c r="CX39" s="639"/>
      <c r="CY39" s="640"/>
      <c r="CZ39" s="623">
        <v>4.5999999999999996</v>
      </c>
      <c r="DA39" s="641"/>
      <c r="DB39" s="641"/>
      <c r="DC39" s="642"/>
      <c r="DD39" s="626" t="s">
        <v>315</v>
      </c>
      <c r="DE39" s="639"/>
      <c r="DF39" s="639"/>
      <c r="DG39" s="639"/>
      <c r="DH39" s="639"/>
      <c r="DI39" s="639"/>
      <c r="DJ39" s="639"/>
      <c r="DK39" s="640"/>
      <c r="DL39" s="626" t="s">
        <v>315</v>
      </c>
      <c r="DM39" s="639"/>
      <c r="DN39" s="639"/>
      <c r="DO39" s="639"/>
      <c r="DP39" s="639"/>
      <c r="DQ39" s="639"/>
      <c r="DR39" s="639"/>
      <c r="DS39" s="639"/>
      <c r="DT39" s="639"/>
      <c r="DU39" s="639"/>
      <c r="DV39" s="640"/>
      <c r="DW39" s="643" t="s">
        <v>315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322</v>
      </c>
      <c r="AR40" s="647"/>
      <c r="AS40" s="647"/>
      <c r="AT40" s="647"/>
      <c r="AU40" s="647"/>
      <c r="AV40" s="647"/>
      <c r="AW40" s="647"/>
      <c r="AX40" s="647"/>
      <c r="AY40" s="648"/>
      <c r="AZ40" s="620">
        <v>175353</v>
      </c>
      <c r="BA40" s="621"/>
      <c r="BB40" s="621"/>
      <c r="BC40" s="621"/>
      <c r="BD40" s="639"/>
      <c r="BE40" s="639"/>
      <c r="BF40" s="649"/>
      <c r="BG40" s="650"/>
      <c r="BH40" s="651"/>
      <c r="BI40" s="651"/>
      <c r="BJ40" s="651"/>
      <c r="BK40" s="651"/>
      <c r="BL40" s="189"/>
      <c r="BM40" s="654" t="s">
        <v>323</v>
      </c>
      <c r="BN40" s="654"/>
      <c r="BO40" s="654"/>
      <c r="BP40" s="654"/>
      <c r="BQ40" s="654"/>
      <c r="BR40" s="654"/>
      <c r="BS40" s="654"/>
      <c r="BT40" s="654"/>
      <c r="BU40" s="655"/>
      <c r="BV40" s="620">
        <v>136</v>
      </c>
      <c r="BW40" s="621"/>
      <c r="BX40" s="621"/>
      <c r="BY40" s="621"/>
      <c r="BZ40" s="621"/>
      <c r="CA40" s="621"/>
      <c r="CB40" s="656"/>
      <c r="CD40" s="657" t="s">
        <v>324</v>
      </c>
      <c r="CE40" s="654"/>
      <c r="CF40" s="654"/>
      <c r="CG40" s="654"/>
      <c r="CH40" s="654"/>
      <c r="CI40" s="654"/>
      <c r="CJ40" s="654"/>
      <c r="CK40" s="654"/>
      <c r="CL40" s="654"/>
      <c r="CM40" s="654"/>
      <c r="CN40" s="654"/>
      <c r="CO40" s="654"/>
      <c r="CP40" s="654"/>
      <c r="CQ40" s="655"/>
      <c r="CR40" s="620" t="s">
        <v>315</v>
      </c>
      <c r="CS40" s="621"/>
      <c r="CT40" s="621"/>
      <c r="CU40" s="621"/>
      <c r="CV40" s="621"/>
      <c r="CW40" s="621"/>
      <c r="CX40" s="621"/>
      <c r="CY40" s="622"/>
      <c r="CZ40" s="623" t="s">
        <v>315</v>
      </c>
      <c r="DA40" s="641"/>
      <c r="DB40" s="641"/>
      <c r="DC40" s="642"/>
      <c r="DD40" s="626" t="s">
        <v>315</v>
      </c>
      <c r="DE40" s="621"/>
      <c r="DF40" s="621"/>
      <c r="DG40" s="621"/>
      <c r="DH40" s="621"/>
      <c r="DI40" s="621"/>
      <c r="DJ40" s="621"/>
      <c r="DK40" s="622"/>
      <c r="DL40" s="626" t="s">
        <v>315</v>
      </c>
      <c r="DM40" s="621"/>
      <c r="DN40" s="621"/>
      <c r="DO40" s="621"/>
      <c r="DP40" s="621"/>
      <c r="DQ40" s="621"/>
      <c r="DR40" s="621"/>
      <c r="DS40" s="621"/>
      <c r="DT40" s="621"/>
      <c r="DU40" s="621"/>
      <c r="DV40" s="622"/>
      <c r="DW40" s="643" t="s">
        <v>315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325</v>
      </c>
      <c r="AR41" s="659"/>
      <c r="AS41" s="659"/>
      <c r="AT41" s="659"/>
      <c r="AU41" s="659"/>
      <c r="AV41" s="659"/>
      <c r="AW41" s="659"/>
      <c r="AX41" s="659"/>
      <c r="AY41" s="660"/>
      <c r="AZ41" s="604">
        <v>609155</v>
      </c>
      <c r="BA41" s="661"/>
      <c r="BB41" s="661"/>
      <c r="BC41" s="661"/>
      <c r="BD41" s="605"/>
      <c r="BE41" s="605"/>
      <c r="BF41" s="662"/>
      <c r="BG41" s="652"/>
      <c r="BH41" s="653"/>
      <c r="BI41" s="653"/>
      <c r="BJ41" s="653"/>
      <c r="BK41" s="653"/>
      <c r="BL41" s="191"/>
      <c r="BM41" s="659" t="s">
        <v>326</v>
      </c>
      <c r="BN41" s="659"/>
      <c r="BO41" s="659"/>
      <c r="BP41" s="659"/>
      <c r="BQ41" s="659"/>
      <c r="BR41" s="659"/>
      <c r="BS41" s="659"/>
      <c r="BT41" s="659"/>
      <c r="BU41" s="660"/>
      <c r="BV41" s="604">
        <v>414</v>
      </c>
      <c r="BW41" s="661"/>
      <c r="BX41" s="661"/>
      <c r="BY41" s="661"/>
      <c r="BZ41" s="661"/>
      <c r="CA41" s="661"/>
      <c r="CB41" s="663"/>
      <c r="CD41" s="657" t="s">
        <v>327</v>
      </c>
      <c r="CE41" s="654"/>
      <c r="CF41" s="654"/>
      <c r="CG41" s="654"/>
      <c r="CH41" s="654"/>
      <c r="CI41" s="654"/>
      <c r="CJ41" s="654"/>
      <c r="CK41" s="654"/>
      <c r="CL41" s="654"/>
      <c r="CM41" s="654"/>
      <c r="CN41" s="654"/>
      <c r="CO41" s="654"/>
      <c r="CP41" s="654"/>
      <c r="CQ41" s="655"/>
      <c r="CR41" s="620" t="s">
        <v>328</v>
      </c>
      <c r="CS41" s="639"/>
      <c r="CT41" s="639"/>
      <c r="CU41" s="639"/>
      <c r="CV41" s="639"/>
      <c r="CW41" s="639"/>
      <c r="CX41" s="639"/>
      <c r="CY41" s="640"/>
      <c r="CZ41" s="623" t="s">
        <v>328</v>
      </c>
      <c r="DA41" s="641"/>
      <c r="DB41" s="641"/>
      <c r="DC41" s="642"/>
      <c r="DD41" s="626" t="s">
        <v>328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329</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330</v>
      </c>
      <c r="CE42" s="618"/>
      <c r="CF42" s="618"/>
      <c r="CG42" s="618"/>
      <c r="CH42" s="618"/>
      <c r="CI42" s="618"/>
      <c r="CJ42" s="618"/>
      <c r="CK42" s="618"/>
      <c r="CL42" s="618"/>
      <c r="CM42" s="618"/>
      <c r="CN42" s="618"/>
      <c r="CO42" s="618"/>
      <c r="CP42" s="618"/>
      <c r="CQ42" s="619"/>
      <c r="CR42" s="620">
        <v>1391845</v>
      </c>
      <c r="CS42" s="621"/>
      <c r="CT42" s="621"/>
      <c r="CU42" s="621"/>
      <c r="CV42" s="621"/>
      <c r="CW42" s="621"/>
      <c r="CX42" s="621"/>
      <c r="CY42" s="622"/>
      <c r="CZ42" s="623">
        <v>17.600000000000001</v>
      </c>
      <c r="DA42" s="624"/>
      <c r="DB42" s="624"/>
      <c r="DC42" s="625"/>
      <c r="DD42" s="626">
        <v>111464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331</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332</v>
      </c>
      <c r="CE43" s="618"/>
      <c r="CF43" s="618"/>
      <c r="CG43" s="618"/>
      <c r="CH43" s="618"/>
      <c r="CI43" s="618"/>
      <c r="CJ43" s="618"/>
      <c r="CK43" s="618"/>
      <c r="CL43" s="618"/>
      <c r="CM43" s="618"/>
      <c r="CN43" s="618"/>
      <c r="CO43" s="618"/>
      <c r="CP43" s="618"/>
      <c r="CQ43" s="619"/>
      <c r="CR43" s="620">
        <v>46074</v>
      </c>
      <c r="CS43" s="639"/>
      <c r="CT43" s="639"/>
      <c r="CU43" s="639"/>
      <c r="CV43" s="639"/>
      <c r="CW43" s="639"/>
      <c r="CX43" s="639"/>
      <c r="CY43" s="640"/>
      <c r="CZ43" s="623">
        <v>0.6</v>
      </c>
      <c r="DA43" s="641"/>
      <c r="DB43" s="641"/>
      <c r="DC43" s="642"/>
      <c r="DD43" s="626">
        <v>46074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333</v>
      </c>
      <c r="CD44" s="633" t="s">
        <v>285</v>
      </c>
      <c r="CE44" s="634"/>
      <c r="CF44" s="617" t="s">
        <v>334</v>
      </c>
      <c r="CG44" s="618"/>
      <c r="CH44" s="618"/>
      <c r="CI44" s="618"/>
      <c r="CJ44" s="618"/>
      <c r="CK44" s="618"/>
      <c r="CL44" s="618"/>
      <c r="CM44" s="618"/>
      <c r="CN44" s="618"/>
      <c r="CO44" s="618"/>
      <c r="CP44" s="618"/>
      <c r="CQ44" s="619"/>
      <c r="CR44" s="620">
        <v>1391845</v>
      </c>
      <c r="CS44" s="621"/>
      <c r="CT44" s="621"/>
      <c r="CU44" s="621"/>
      <c r="CV44" s="621"/>
      <c r="CW44" s="621"/>
      <c r="CX44" s="621"/>
      <c r="CY44" s="622"/>
      <c r="CZ44" s="623">
        <v>17.600000000000001</v>
      </c>
      <c r="DA44" s="624"/>
      <c r="DB44" s="624"/>
      <c r="DC44" s="625"/>
      <c r="DD44" s="626">
        <v>111464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335</v>
      </c>
      <c r="CG45" s="618"/>
      <c r="CH45" s="618"/>
      <c r="CI45" s="618"/>
      <c r="CJ45" s="618"/>
      <c r="CK45" s="618"/>
      <c r="CL45" s="618"/>
      <c r="CM45" s="618"/>
      <c r="CN45" s="618"/>
      <c r="CO45" s="618"/>
      <c r="CP45" s="618"/>
      <c r="CQ45" s="619"/>
      <c r="CR45" s="620">
        <v>860076</v>
      </c>
      <c r="CS45" s="639"/>
      <c r="CT45" s="639"/>
      <c r="CU45" s="639"/>
      <c r="CV45" s="639"/>
      <c r="CW45" s="639"/>
      <c r="CX45" s="639"/>
      <c r="CY45" s="640"/>
      <c r="CZ45" s="623">
        <v>10.9</v>
      </c>
      <c r="DA45" s="641"/>
      <c r="DB45" s="641"/>
      <c r="DC45" s="642"/>
      <c r="DD45" s="626">
        <v>1444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336</v>
      </c>
      <c r="CG46" s="618"/>
      <c r="CH46" s="618"/>
      <c r="CI46" s="618"/>
      <c r="CJ46" s="618"/>
      <c r="CK46" s="618"/>
      <c r="CL46" s="618"/>
      <c r="CM46" s="618"/>
      <c r="CN46" s="618"/>
      <c r="CO46" s="618"/>
      <c r="CP46" s="618"/>
      <c r="CQ46" s="619"/>
      <c r="CR46" s="620">
        <v>529623</v>
      </c>
      <c r="CS46" s="621"/>
      <c r="CT46" s="621"/>
      <c r="CU46" s="621"/>
      <c r="CV46" s="621"/>
      <c r="CW46" s="621"/>
      <c r="CX46" s="621"/>
      <c r="CY46" s="622"/>
      <c r="CZ46" s="623">
        <v>6.7</v>
      </c>
      <c r="DA46" s="624"/>
      <c r="DB46" s="624"/>
      <c r="DC46" s="625"/>
      <c r="DD46" s="626">
        <v>108574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337</v>
      </c>
      <c r="CG47" s="618"/>
      <c r="CH47" s="618"/>
      <c r="CI47" s="618"/>
      <c r="CJ47" s="618"/>
      <c r="CK47" s="618"/>
      <c r="CL47" s="618"/>
      <c r="CM47" s="618"/>
      <c r="CN47" s="618"/>
      <c r="CO47" s="618"/>
      <c r="CP47" s="618"/>
      <c r="CQ47" s="619"/>
      <c r="CR47" s="620" t="s">
        <v>109</v>
      </c>
      <c r="CS47" s="639"/>
      <c r="CT47" s="639"/>
      <c r="CU47" s="639"/>
      <c r="CV47" s="639"/>
      <c r="CW47" s="639"/>
      <c r="CX47" s="639"/>
      <c r="CY47" s="640"/>
      <c r="CZ47" s="623" t="s">
        <v>109</v>
      </c>
      <c r="DA47" s="641"/>
      <c r="DB47" s="641"/>
      <c r="DC47" s="642"/>
      <c r="DD47" s="626" t="s">
        <v>109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338</v>
      </c>
      <c r="CG48" s="618"/>
      <c r="CH48" s="618"/>
      <c r="CI48" s="618"/>
      <c r="CJ48" s="618"/>
      <c r="CK48" s="618"/>
      <c r="CL48" s="618"/>
      <c r="CM48" s="618"/>
      <c r="CN48" s="618"/>
      <c r="CO48" s="618"/>
      <c r="CP48" s="618"/>
      <c r="CQ48" s="619"/>
      <c r="CR48" s="620" t="s">
        <v>109</v>
      </c>
      <c r="CS48" s="621"/>
      <c r="CT48" s="621"/>
      <c r="CU48" s="621"/>
      <c r="CV48" s="621"/>
      <c r="CW48" s="621"/>
      <c r="CX48" s="621"/>
      <c r="CY48" s="622"/>
      <c r="CZ48" s="623" t="s">
        <v>109</v>
      </c>
      <c r="DA48" s="624"/>
      <c r="DB48" s="624"/>
      <c r="DC48" s="625"/>
      <c r="DD48" s="626" t="s">
        <v>109</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339</v>
      </c>
      <c r="CE49" s="602"/>
      <c r="CF49" s="602"/>
      <c r="CG49" s="602"/>
      <c r="CH49" s="602"/>
      <c r="CI49" s="602"/>
      <c r="CJ49" s="602"/>
      <c r="CK49" s="602"/>
      <c r="CL49" s="602"/>
      <c r="CM49" s="602"/>
      <c r="CN49" s="602"/>
      <c r="CO49" s="602"/>
      <c r="CP49" s="602"/>
      <c r="CQ49" s="603"/>
      <c r="CR49" s="604">
        <v>7915838</v>
      </c>
      <c r="CS49" s="605"/>
      <c r="CT49" s="605"/>
      <c r="CU49" s="605"/>
      <c r="CV49" s="605"/>
      <c r="CW49" s="605"/>
      <c r="CX49" s="605"/>
      <c r="CY49" s="606"/>
      <c r="CZ49" s="607">
        <v>100</v>
      </c>
      <c r="DA49" s="608"/>
      <c r="DB49" s="608"/>
      <c r="DC49" s="609"/>
      <c r="DD49" s="610">
        <v>4786154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341</v>
      </c>
      <c r="DK2" s="1140"/>
      <c r="DL2" s="1140"/>
      <c r="DM2" s="1140"/>
      <c r="DN2" s="1140"/>
      <c r="DO2" s="1141"/>
      <c r="DP2" s="202"/>
      <c r="DQ2" s="1139" t="s">
        <v>342</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344</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345</v>
      </c>
      <c r="B5" s="1025"/>
      <c r="C5" s="1025"/>
      <c r="D5" s="1025"/>
      <c r="E5" s="1025"/>
      <c r="F5" s="1025"/>
      <c r="G5" s="1025"/>
      <c r="H5" s="1025"/>
      <c r="I5" s="1025"/>
      <c r="J5" s="1025"/>
      <c r="K5" s="1025"/>
      <c r="L5" s="1025"/>
      <c r="M5" s="1025"/>
      <c r="N5" s="1025"/>
      <c r="O5" s="1025"/>
      <c r="P5" s="1026"/>
      <c r="Q5" s="1030" t="s">
        <v>346</v>
      </c>
      <c r="R5" s="1031"/>
      <c r="S5" s="1031"/>
      <c r="T5" s="1031"/>
      <c r="U5" s="1032"/>
      <c r="V5" s="1030" t="s">
        <v>347</v>
      </c>
      <c r="W5" s="1031"/>
      <c r="X5" s="1031"/>
      <c r="Y5" s="1031"/>
      <c r="Z5" s="1032"/>
      <c r="AA5" s="1030" t="s">
        <v>348</v>
      </c>
      <c r="AB5" s="1031"/>
      <c r="AC5" s="1031"/>
      <c r="AD5" s="1031"/>
      <c r="AE5" s="1031"/>
      <c r="AF5" s="1142" t="s">
        <v>349</v>
      </c>
      <c r="AG5" s="1031"/>
      <c r="AH5" s="1031"/>
      <c r="AI5" s="1031"/>
      <c r="AJ5" s="1046"/>
      <c r="AK5" s="1031" t="s">
        <v>350</v>
      </c>
      <c r="AL5" s="1031"/>
      <c r="AM5" s="1031"/>
      <c r="AN5" s="1031"/>
      <c r="AO5" s="1032"/>
      <c r="AP5" s="1030" t="s">
        <v>351</v>
      </c>
      <c r="AQ5" s="1031"/>
      <c r="AR5" s="1031"/>
      <c r="AS5" s="1031"/>
      <c r="AT5" s="1032"/>
      <c r="AU5" s="1030" t="s">
        <v>352</v>
      </c>
      <c r="AV5" s="1031"/>
      <c r="AW5" s="1031"/>
      <c r="AX5" s="1031"/>
      <c r="AY5" s="1046"/>
      <c r="AZ5" s="209"/>
      <c r="BA5" s="209"/>
      <c r="BB5" s="209"/>
      <c r="BC5" s="209"/>
      <c r="BD5" s="209"/>
      <c r="BE5" s="210"/>
      <c r="BF5" s="210"/>
      <c r="BG5" s="210"/>
      <c r="BH5" s="210"/>
      <c r="BI5" s="210"/>
      <c r="BJ5" s="210"/>
      <c r="BK5" s="210"/>
      <c r="BL5" s="210"/>
      <c r="BM5" s="210"/>
      <c r="BN5" s="210"/>
      <c r="BO5" s="210"/>
      <c r="BP5" s="210"/>
      <c r="BQ5" s="1024" t="s">
        <v>353</v>
      </c>
      <c r="BR5" s="1025"/>
      <c r="BS5" s="1025"/>
      <c r="BT5" s="1025"/>
      <c r="BU5" s="1025"/>
      <c r="BV5" s="1025"/>
      <c r="BW5" s="1025"/>
      <c r="BX5" s="1025"/>
      <c r="BY5" s="1025"/>
      <c r="BZ5" s="1025"/>
      <c r="CA5" s="1025"/>
      <c r="CB5" s="1025"/>
      <c r="CC5" s="1025"/>
      <c r="CD5" s="1025"/>
      <c r="CE5" s="1025"/>
      <c r="CF5" s="1025"/>
      <c r="CG5" s="1026"/>
      <c r="CH5" s="1030" t="s">
        <v>354</v>
      </c>
      <c r="CI5" s="1031"/>
      <c r="CJ5" s="1031"/>
      <c r="CK5" s="1031"/>
      <c r="CL5" s="1032"/>
      <c r="CM5" s="1030" t="s">
        <v>355</v>
      </c>
      <c r="CN5" s="1031"/>
      <c r="CO5" s="1031"/>
      <c r="CP5" s="1031"/>
      <c r="CQ5" s="1032"/>
      <c r="CR5" s="1030" t="s">
        <v>356</v>
      </c>
      <c r="CS5" s="1031"/>
      <c r="CT5" s="1031"/>
      <c r="CU5" s="1031"/>
      <c r="CV5" s="1032"/>
      <c r="CW5" s="1030" t="s">
        <v>357</v>
      </c>
      <c r="CX5" s="1031"/>
      <c r="CY5" s="1031"/>
      <c r="CZ5" s="1031"/>
      <c r="DA5" s="1032"/>
      <c r="DB5" s="1030" t="s">
        <v>358</v>
      </c>
      <c r="DC5" s="1031"/>
      <c r="DD5" s="1031"/>
      <c r="DE5" s="1031"/>
      <c r="DF5" s="1032"/>
      <c r="DG5" s="1127" t="s">
        <v>359</v>
      </c>
      <c r="DH5" s="1128"/>
      <c r="DI5" s="1128"/>
      <c r="DJ5" s="1128"/>
      <c r="DK5" s="1129"/>
      <c r="DL5" s="1127" t="s">
        <v>360</v>
      </c>
      <c r="DM5" s="1128"/>
      <c r="DN5" s="1128"/>
      <c r="DO5" s="1128"/>
      <c r="DP5" s="1129"/>
      <c r="DQ5" s="1030" t="s">
        <v>361</v>
      </c>
      <c r="DR5" s="1031"/>
      <c r="DS5" s="1031"/>
      <c r="DT5" s="1031"/>
      <c r="DU5" s="1032"/>
      <c r="DV5" s="1030" t="s">
        <v>352</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362</v>
      </c>
      <c r="C7" s="1080"/>
      <c r="D7" s="1080"/>
      <c r="E7" s="1080"/>
      <c r="F7" s="1080"/>
      <c r="G7" s="1080"/>
      <c r="H7" s="1080"/>
      <c r="I7" s="1080"/>
      <c r="J7" s="1080"/>
      <c r="K7" s="1080"/>
      <c r="L7" s="1080"/>
      <c r="M7" s="1080"/>
      <c r="N7" s="1080"/>
      <c r="O7" s="1080"/>
      <c r="P7" s="1081"/>
      <c r="Q7" s="1133">
        <v>7983</v>
      </c>
      <c r="R7" s="1134"/>
      <c r="S7" s="1134"/>
      <c r="T7" s="1134"/>
      <c r="U7" s="1134"/>
      <c r="V7" s="1134">
        <v>7916</v>
      </c>
      <c r="W7" s="1134"/>
      <c r="X7" s="1134"/>
      <c r="Y7" s="1134"/>
      <c r="Z7" s="1134"/>
      <c r="AA7" s="1134">
        <v>67</v>
      </c>
      <c r="AB7" s="1134"/>
      <c r="AC7" s="1134"/>
      <c r="AD7" s="1134"/>
      <c r="AE7" s="1135"/>
      <c r="AF7" s="1136">
        <v>55</v>
      </c>
      <c r="AG7" s="1137"/>
      <c r="AH7" s="1137"/>
      <c r="AI7" s="1137"/>
      <c r="AJ7" s="1138"/>
      <c r="AK7" s="1120">
        <v>693</v>
      </c>
      <c r="AL7" s="1121"/>
      <c r="AM7" s="1121"/>
      <c r="AN7" s="1121"/>
      <c r="AO7" s="1121"/>
      <c r="AP7" s="1121">
        <v>7331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363</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364</v>
      </c>
      <c r="B23" s="973" t="s">
        <v>365</v>
      </c>
      <c r="C23" s="974"/>
      <c r="D23" s="974"/>
      <c r="E23" s="974"/>
      <c r="F23" s="974"/>
      <c r="G23" s="974"/>
      <c r="H23" s="974"/>
      <c r="I23" s="974"/>
      <c r="J23" s="974"/>
      <c r="K23" s="974"/>
      <c r="L23" s="974"/>
      <c r="M23" s="974"/>
      <c r="N23" s="974"/>
      <c r="O23" s="974"/>
      <c r="P23" s="975"/>
      <c r="Q23" s="1097">
        <f>SUM(Q7:U22)</f>
        <v>7983</v>
      </c>
      <c r="R23" s="1098"/>
      <c r="S23" s="1098"/>
      <c r="T23" s="1098"/>
      <c r="U23" s="1098"/>
      <c r="V23" s="1098">
        <f>SUM(V7:Z22)</f>
        <v>7916</v>
      </c>
      <c r="W23" s="1098"/>
      <c r="X23" s="1098"/>
      <c r="Y23" s="1098"/>
      <c r="Z23" s="1098"/>
      <c r="AA23" s="1098">
        <f>SUM(AA7:AE22)</f>
        <v>67</v>
      </c>
      <c r="AB23" s="1098"/>
      <c r="AC23" s="1098"/>
      <c r="AD23" s="1098"/>
      <c r="AE23" s="1099"/>
      <c r="AF23" s="1100">
        <v>55</v>
      </c>
      <c r="AG23" s="1098"/>
      <c r="AH23" s="1098"/>
      <c r="AI23" s="1098"/>
      <c r="AJ23" s="1101"/>
      <c r="AK23" s="1102"/>
      <c r="AL23" s="1103"/>
      <c r="AM23" s="1103"/>
      <c r="AN23" s="1103"/>
      <c r="AO23" s="1103"/>
      <c r="AP23" s="1098">
        <f>SUM(AP7:AT22)</f>
        <v>7331</v>
      </c>
      <c r="AQ23" s="1098"/>
      <c r="AR23" s="1098"/>
      <c r="AS23" s="1098"/>
      <c r="AT23" s="1098"/>
      <c r="AU23" s="1104"/>
      <c r="AV23" s="1104"/>
      <c r="AW23" s="1104"/>
      <c r="AX23" s="1104"/>
      <c r="AY23" s="1105"/>
      <c r="AZ23" s="1094" t="s">
        <v>109</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345</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352</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376</v>
      </c>
      <c r="C28" s="1080"/>
      <c r="D28" s="1080"/>
      <c r="E28" s="1080"/>
      <c r="F28" s="1080"/>
      <c r="G28" s="1080"/>
      <c r="H28" s="1080"/>
      <c r="I28" s="1080"/>
      <c r="J28" s="1080"/>
      <c r="K28" s="1080"/>
      <c r="L28" s="1080"/>
      <c r="M28" s="1080"/>
      <c r="N28" s="1080"/>
      <c r="O28" s="1080"/>
      <c r="P28" s="1081"/>
      <c r="Q28" s="1082">
        <v>2984</v>
      </c>
      <c r="R28" s="1083"/>
      <c r="S28" s="1083"/>
      <c r="T28" s="1083"/>
      <c r="U28" s="1083"/>
      <c r="V28" s="1083">
        <v>2882</v>
      </c>
      <c r="W28" s="1083"/>
      <c r="X28" s="1083"/>
      <c r="Y28" s="1083"/>
      <c r="Z28" s="1083"/>
      <c r="AA28" s="1083">
        <v>102</v>
      </c>
      <c r="AB28" s="1083"/>
      <c r="AC28" s="1083"/>
      <c r="AD28" s="1083"/>
      <c r="AE28" s="1084"/>
      <c r="AF28" s="1085">
        <v>102</v>
      </c>
      <c r="AG28" s="1083"/>
      <c r="AH28" s="1083"/>
      <c r="AI28" s="1083"/>
      <c r="AJ28" s="1086"/>
      <c r="AK28" s="1087">
        <v>196</v>
      </c>
      <c r="AL28" s="1075"/>
      <c r="AM28" s="1075"/>
      <c r="AN28" s="1075"/>
      <c r="AO28" s="1075"/>
      <c r="AP28" s="1075" t="s">
        <v>535</v>
      </c>
      <c r="AQ28" s="1075"/>
      <c r="AR28" s="1075"/>
      <c r="AS28" s="1075"/>
      <c r="AT28" s="1075"/>
      <c r="AU28" s="1075" t="s">
        <v>535</v>
      </c>
      <c r="AV28" s="1075"/>
      <c r="AW28" s="1075"/>
      <c r="AX28" s="1075"/>
      <c r="AY28" s="1075"/>
      <c r="AZ28" s="1076" t="s">
        <v>535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377</v>
      </c>
      <c r="C29" s="1067"/>
      <c r="D29" s="1067"/>
      <c r="E29" s="1067"/>
      <c r="F29" s="1067"/>
      <c r="G29" s="1067"/>
      <c r="H29" s="1067"/>
      <c r="I29" s="1067"/>
      <c r="J29" s="1067"/>
      <c r="K29" s="1067"/>
      <c r="L29" s="1067"/>
      <c r="M29" s="1067"/>
      <c r="N29" s="1067"/>
      <c r="O29" s="1067"/>
      <c r="P29" s="1068"/>
      <c r="Q29" s="1072">
        <v>263</v>
      </c>
      <c r="R29" s="1073"/>
      <c r="S29" s="1073"/>
      <c r="T29" s="1073"/>
      <c r="U29" s="1073"/>
      <c r="V29" s="1073">
        <v>259</v>
      </c>
      <c r="W29" s="1073"/>
      <c r="X29" s="1073"/>
      <c r="Y29" s="1073"/>
      <c r="Z29" s="1073"/>
      <c r="AA29" s="1073">
        <v>4</v>
      </c>
      <c r="AB29" s="1073"/>
      <c r="AC29" s="1073"/>
      <c r="AD29" s="1073"/>
      <c r="AE29" s="1074"/>
      <c r="AF29" s="1048">
        <v>4</v>
      </c>
      <c r="AG29" s="1049"/>
      <c r="AH29" s="1049"/>
      <c r="AI29" s="1049"/>
      <c r="AJ29" s="1050"/>
      <c r="AK29" s="1009">
        <v>61</v>
      </c>
      <c r="AL29" s="1000"/>
      <c r="AM29" s="1000"/>
      <c r="AN29" s="1000"/>
      <c r="AO29" s="1000"/>
      <c r="AP29" s="1000" t="s">
        <v>535</v>
      </c>
      <c r="AQ29" s="1000"/>
      <c r="AR29" s="1000"/>
      <c r="AS29" s="1000"/>
      <c r="AT29" s="1000"/>
      <c r="AU29" s="1000" t="s">
        <v>535</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378</v>
      </c>
      <c r="C30" s="1067"/>
      <c r="D30" s="1067"/>
      <c r="E30" s="1067"/>
      <c r="F30" s="1067"/>
      <c r="G30" s="1067"/>
      <c r="H30" s="1067"/>
      <c r="I30" s="1067"/>
      <c r="J30" s="1067"/>
      <c r="K30" s="1067"/>
      <c r="L30" s="1067"/>
      <c r="M30" s="1067"/>
      <c r="N30" s="1067"/>
      <c r="O30" s="1067"/>
      <c r="P30" s="1068"/>
      <c r="Q30" s="1072">
        <v>1845</v>
      </c>
      <c r="R30" s="1073"/>
      <c r="S30" s="1073"/>
      <c r="T30" s="1073"/>
      <c r="U30" s="1073"/>
      <c r="V30" s="1073">
        <v>1787</v>
      </c>
      <c r="W30" s="1073"/>
      <c r="X30" s="1073"/>
      <c r="Y30" s="1073"/>
      <c r="Z30" s="1073"/>
      <c r="AA30" s="1073">
        <v>58</v>
      </c>
      <c r="AB30" s="1073"/>
      <c r="AC30" s="1073"/>
      <c r="AD30" s="1073"/>
      <c r="AE30" s="1074"/>
      <c r="AF30" s="1048">
        <v>58</v>
      </c>
      <c r="AG30" s="1049"/>
      <c r="AH30" s="1049"/>
      <c r="AI30" s="1049"/>
      <c r="AJ30" s="1050"/>
      <c r="AK30" s="1009">
        <v>326</v>
      </c>
      <c r="AL30" s="1000"/>
      <c r="AM30" s="1000"/>
      <c r="AN30" s="1000"/>
      <c r="AO30" s="1000"/>
      <c r="AP30" s="1000" t="s">
        <v>536</v>
      </c>
      <c r="AQ30" s="1000"/>
      <c r="AR30" s="1000"/>
      <c r="AS30" s="1000"/>
      <c r="AT30" s="1000"/>
      <c r="AU30" s="1000" t="s">
        <v>535</v>
      </c>
      <c r="AV30" s="1000"/>
      <c r="AW30" s="1000"/>
      <c r="AX30" s="1000"/>
      <c r="AY30" s="1000"/>
      <c r="AZ30" s="1071" t="s">
        <v>535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379</v>
      </c>
      <c r="C31" s="1067"/>
      <c r="D31" s="1067"/>
      <c r="E31" s="1067"/>
      <c r="F31" s="1067"/>
      <c r="G31" s="1067"/>
      <c r="H31" s="1067"/>
      <c r="I31" s="1067"/>
      <c r="J31" s="1067"/>
      <c r="K31" s="1067"/>
      <c r="L31" s="1067"/>
      <c r="M31" s="1067"/>
      <c r="N31" s="1067"/>
      <c r="O31" s="1067"/>
      <c r="P31" s="1068"/>
      <c r="Q31" s="1072">
        <v>23</v>
      </c>
      <c r="R31" s="1073"/>
      <c r="S31" s="1073"/>
      <c r="T31" s="1073"/>
      <c r="U31" s="1073"/>
      <c r="V31" s="1073">
        <v>18</v>
      </c>
      <c r="W31" s="1073"/>
      <c r="X31" s="1073"/>
      <c r="Y31" s="1073"/>
      <c r="Z31" s="1073"/>
      <c r="AA31" s="1073">
        <v>5</v>
      </c>
      <c r="AB31" s="1073"/>
      <c r="AC31" s="1073"/>
      <c r="AD31" s="1073"/>
      <c r="AE31" s="1074"/>
      <c r="AF31" s="1048">
        <v>5</v>
      </c>
      <c r="AG31" s="1049"/>
      <c r="AH31" s="1049"/>
      <c r="AI31" s="1049"/>
      <c r="AJ31" s="1050"/>
      <c r="AK31" s="1009" t="s">
        <v>535</v>
      </c>
      <c r="AL31" s="1000"/>
      <c r="AM31" s="1000"/>
      <c r="AN31" s="1000"/>
      <c r="AO31" s="1000"/>
      <c r="AP31" s="1000" t="s">
        <v>535</v>
      </c>
      <c r="AQ31" s="1000"/>
      <c r="AR31" s="1000"/>
      <c r="AS31" s="1000"/>
      <c r="AT31" s="1000"/>
      <c r="AU31" s="1000" t="s">
        <v>535</v>
      </c>
      <c r="AV31" s="1000"/>
      <c r="AW31" s="1000"/>
      <c r="AX31" s="1000"/>
      <c r="AY31" s="1000"/>
      <c r="AZ31" s="1071" t="s">
        <v>535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380</v>
      </c>
      <c r="C32" s="1067"/>
      <c r="D32" s="1067"/>
      <c r="E32" s="1067"/>
      <c r="F32" s="1067"/>
      <c r="G32" s="1067"/>
      <c r="H32" s="1067"/>
      <c r="I32" s="1067"/>
      <c r="J32" s="1067"/>
      <c r="K32" s="1067"/>
      <c r="L32" s="1067"/>
      <c r="M32" s="1067"/>
      <c r="N32" s="1067"/>
      <c r="O32" s="1067"/>
      <c r="P32" s="1068"/>
      <c r="Q32" s="1072">
        <v>517</v>
      </c>
      <c r="R32" s="1073"/>
      <c r="S32" s="1073"/>
      <c r="T32" s="1073"/>
      <c r="U32" s="1073"/>
      <c r="V32" s="1073">
        <v>460</v>
      </c>
      <c r="W32" s="1073"/>
      <c r="X32" s="1073"/>
      <c r="Y32" s="1073"/>
      <c r="Z32" s="1073"/>
      <c r="AA32" s="1073">
        <v>57</v>
      </c>
      <c r="AB32" s="1073"/>
      <c r="AC32" s="1073"/>
      <c r="AD32" s="1073"/>
      <c r="AE32" s="1074"/>
      <c r="AF32" s="1048">
        <v>4</v>
      </c>
      <c r="AG32" s="1049"/>
      <c r="AH32" s="1049"/>
      <c r="AI32" s="1049"/>
      <c r="AJ32" s="1050"/>
      <c r="AK32" s="1009">
        <v>1</v>
      </c>
      <c r="AL32" s="1000"/>
      <c r="AM32" s="1000"/>
      <c r="AN32" s="1000"/>
      <c r="AO32" s="1000"/>
      <c r="AP32" s="1000">
        <v>1328</v>
      </c>
      <c r="AQ32" s="1000"/>
      <c r="AR32" s="1000"/>
      <c r="AS32" s="1000"/>
      <c r="AT32" s="1000"/>
      <c r="AU32" s="1000">
        <v>4</v>
      </c>
      <c r="AV32" s="1000"/>
      <c r="AW32" s="1000"/>
      <c r="AX32" s="1000"/>
      <c r="AY32" s="1000"/>
      <c r="AZ32" s="1071" t="s">
        <v>535</v>
      </c>
      <c r="BA32" s="1071"/>
      <c r="BB32" s="1071"/>
      <c r="BC32" s="1071"/>
      <c r="BD32" s="1071"/>
      <c r="BE32" s="1061" t="s">
        <v>381</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382</v>
      </c>
      <c r="C33" s="1067"/>
      <c r="D33" s="1067"/>
      <c r="E33" s="1067"/>
      <c r="F33" s="1067"/>
      <c r="G33" s="1067"/>
      <c r="H33" s="1067"/>
      <c r="I33" s="1067"/>
      <c r="J33" s="1067"/>
      <c r="K33" s="1067"/>
      <c r="L33" s="1067"/>
      <c r="M33" s="1067"/>
      <c r="N33" s="1067"/>
      <c r="O33" s="1067"/>
      <c r="P33" s="1068"/>
      <c r="Q33" s="1072">
        <v>595</v>
      </c>
      <c r="R33" s="1073"/>
      <c r="S33" s="1073"/>
      <c r="T33" s="1073"/>
      <c r="U33" s="1073"/>
      <c r="V33" s="1073">
        <v>595</v>
      </c>
      <c r="W33" s="1073"/>
      <c r="X33" s="1073"/>
      <c r="Y33" s="1073"/>
      <c r="Z33" s="1073"/>
      <c r="AA33" s="1073" t="s">
        <v>534</v>
      </c>
      <c r="AB33" s="1073"/>
      <c r="AC33" s="1073"/>
      <c r="AD33" s="1073"/>
      <c r="AE33" s="1074"/>
      <c r="AF33" s="1048" t="s">
        <v>109</v>
      </c>
      <c r="AG33" s="1049"/>
      <c r="AH33" s="1049"/>
      <c r="AI33" s="1049"/>
      <c r="AJ33" s="1050"/>
      <c r="AK33" s="1009">
        <v>286</v>
      </c>
      <c r="AL33" s="1000"/>
      <c r="AM33" s="1000"/>
      <c r="AN33" s="1000"/>
      <c r="AO33" s="1000"/>
      <c r="AP33" s="1000">
        <v>4179</v>
      </c>
      <c r="AQ33" s="1000"/>
      <c r="AR33" s="1000"/>
      <c r="AS33" s="1000"/>
      <c r="AT33" s="1000"/>
      <c r="AU33" s="1000">
        <v>3560</v>
      </c>
      <c r="AV33" s="1000"/>
      <c r="AW33" s="1000"/>
      <c r="AX33" s="1000"/>
      <c r="AY33" s="1000"/>
      <c r="AZ33" s="1071" t="s">
        <v>535</v>
      </c>
      <c r="BA33" s="1071"/>
      <c r="BB33" s="1071"/>
      <c r="BC33" s="1071"/>
      <c r="BD33" s="1071"/>
      <c r="BE33" s="1061" t="s">
        <v>383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384</v>
      </c>
      <c r="C34" s="1067"/>
      <c r="D34" s="1067"/>
      <c r="E34" s="1067"/>
      <c r="F34" s="1067"/>
      <c r="G34" s="1067"/>
      <c r="H34" s="1067"/>
      <c r="I34" s="1067"/>
      <c r="J34" s="1067"/>
      <c r="K34" s="1067"/>
      <c r="L34" s="1067"/>
      <c r="M34" s="1067"/>
      <c r="N34" s="1067"/>
      <c r="O34" s="1067"/>
      <c r="P34" s="1068"/>
      <c r="Q34" s="1072">
        <v>15</v>
      </c>
      <c r="R34" s="1073"/>
      <c r="S34" s="1073"/>
      <c r="T34" s="1073"/>
      <c r="U34" s="1073"/>
      <c r="V34" s="1073">
        <v>15</v>
      </c>
      <c r="W34" s="1073"/>
      <c r="X34" s="1073"/>
      <c r="Y34" s="1073"/>
      <c r="Z34" s="1073"/>
      <c r="AA34" s="1073" t="s">
        <v>535</v>
      </c>
      <c r="AB34" s="1073"/>
      <c r="AC34" s="1073"/>
      <c r="AD34" s="1073"/>
      <c r="AE34" s="1074"/>
      <c r="AF34" s="1048" t="s">
        <v>109</v>
      </c>
      <c r="AG34" s="1049"/>
      <c r="AH34" s="1049"/>
      <c r="AI34" s="1049"/>
      <c r="AJ34" s="1050"/>
      <c r="AK34" s="1009">
        <v>14</v>
      </c>
      <c r="AL34" s="1000"/>
      <c r="AM34" s="1000"/>
      <c r="AN34" s="1000"/>
      <c r="AO34" s="1000"/>
      <c r="AP34" s="1000">
        <v>170</v>
      </c>
      <c r="AQ34" s="1000"/>
      <c r="AR34" s="1000"/>
      <c r="AS34" s="1000"/>
      <c r="AT34" s="1000"/>
      <c r="AU34" s="1000">
        <v>154</v>
      </c>
      <c r="AV34" s="1000"/>
      <c r="AW34" s="1000"/>
      <c r="AX34" s="1000"/>
      <c r="AY34" s="1000"/>
      <c r="AZ34" s="1071" t="s">
        <v>535</v>
      </c>
      <c r="BA34" s="1071"/>
      <c r="BB34" s="1071"/>
      <c r="BC34" s="1071"/>
      <c r="BD34" s="1071"/>
      <c r="BE34" s="1061" t="s">
        <v>383</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364</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173</v>
      </c>
      <c r="AG63" s="988"/>
      <c r="AH63" s="988"/>
      <c r="AI63" s="988"/>
      <c r="AJ63" s="1059"/>
      <c r="AK63" s="1060"/>
      <c r="AL63" s="992"/>
      <c r="AM63" s="992"/>
      <c r="AN63" s="992"/>
      <c r="AO63" s="992"/>
      <c r="AP63" s="988">
        <f>SUM(AP28:AT62)</f>
        <v>5677</v>
      </c>
      <c r="AQ63" s="988"/>
      <c r="AR63" s="988"/>
      <c r="AS63" s="988"/>
      <c r="AT63" s="988"/>
      <c r="AU63" s="988">
        <f>SUM(AU28:AY62)</f>
        <v>3718</v>
      </c>
      <c r="AV63" s="988"/>
      <c r="AW63" s="988"/>
      <c r="AX63" s="988"/>
      <c r="AY63" s="988"/>
      <c r="AZ63" s="1054"/>
      <c r="BA63" s="1054"/>
      <c r="BB63" s="1054"/>
      <c r="BC63" s="1054"/>
      <c r="BD63" s="1054"/>
      <c r="BE63" s="989"/>
      <c r="BF63" s="989"/>
      <c r="BG63" s="989"/>
      <c r="BH63" s="989"/>
      <c r="BI63" s="990"/>
      <c r="BJ63" s="1055" t="s">
        <v>109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368</v>
      </c>
      <c r="R66" s="1031"/>
      <c r="S66" s="1031"/>
      <c r="T66" s="1031"/>
      <c r="U66" s="1032"/>
      <c r="V66" s="1030" t="s">
        <v>369</v>
      </c>
      <c r="W66" s="1031"/>
      <c r="X66" s="1031"/>
      <c r="Y66" s="1031"/>
      <c r="Z66" s="1032"/>
      <c r="AA66" s="1030" t="s">
        <v>370</v>
      </c>
      <c r="AB66" s="1031"/>
      <c r="AC66" s="1031"/>
      <c r="AD66" s="1031"/>
      <c r="AE66" s="1032"/>
      <c r="AF66" s="1036" t="s">
        <v>371</v>
      </c>
      <c r="AG66" s="1037"/>
      <c r="AH66" s="1037"/>
      <c r="AI66" s="1037"/>
      <c r="AJ66" s="1038"/>
      <c r="AK66" s="1030" t="s">
        <v>372</v>
      </c>
      <c r="AL66" s="1025"/>
      <c r="AM66" s="1025"/>
      <c r="AN66" s="1025"/>
      <c r="AO66" s="1026"/>
      <c r="AP66" s="1030" t="s">
        <v>373</v>
      </c>
      <c r="AQ66" s="1031"/>
      <c r="AR66" s="1031"/>
      <c r="AS66" s="1031"/>
      <c r="AT66" s="1032"/>
      <c r="AU66" s="1030" t="s">
        <v>389</v>
      </c>
      <c r="AV66" s="1031"/>
      <c r="AW66" s="1031"/>
      <c r="AX66" s="1031"/>
      <c r="AY66" s="1032"/>
      <c r="AZ66" s="1030" t="s">
        <v>352</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4089</v>
      </c>
      <c r="R68" s="1011"/>
      <c r="S68" s="1011"/>
      <c r="T68" s="1011"/>
      <c r="U68" s="1011"/>
      <c r="V68" s="1011">
        <v>4089</v>
      </c>
      <c r="W68" s="1011"/>
      <c r="X68" s="1011"/>
      <c r="Y68" s="1011"/>
      <c r="Z68" s="1011"/>
      <c r="AA68" s="1011">
        <v>0</v>
      </c>
      <c r="AB68" s="1011"/>
      <c r="AC68" s="1011"/>
      <c r="AD68" s="1011"/>
      <c r="AE68" s="1011"/>
      <c r="AF68" s="1011">
        <v>0</v>
      </c>
      <c r="AG68" s="1011"/>
      <c r="AH68" s="1011"/>
      <c r="AI68" s="1011"/>
      <c r="AJ68" s="1011"/>
      <c r="AK68" s="1011" t="s">
        <v>535</v>
      </c>
      <c r="AL68" s="1011"/>
      <c r="AM68" s="1011"/>
      <c r="AN68" s="1011"/>
      <c r="AO68" s="1011"/>
      <c r="AP68" s="1011">
        <v>1892</v>
      </c>
      <c r="AQ68" s="1011"/>
      <c r="AR68" s="1011"/>
      <c r="AS68" s="1011"/>
      <c r="AT68" s="1011"/>
      <c r="AU68" s="1011">
        <v>171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208</v>
      </c>
      <c r="R69" s="1000"/>
      <c r="S69" s="1000"/>
      <c r="T69" s="1000"/>
      <c r="U69" s="1000"/>
      <c r="V69" s="1000">
        <v>187</v>
      </c>
      <c r="W69" s="1000"/>
      <c r="X69" s="1000"/>
      <c r="Y69" s="1000"/>
      <c r="Z69" s="1000"/>
      <c r="AA69" s="1000">
        <v>21</v>
      </c>
      <c r="AB69" s="1000"/>
      <c r="AC69" s="1000"/>
      <c r="AD69" s="1000"/>
      <c r="AE69" s="1000"/>
      <c r="AF69" s="1000">
        <v>21</v>
      </c>
      <c r="AG69" s="1000"/>
      <c r="AH69" s="1000"/>
      <c r="AI69" s="1000"/>
      <c r="AJ69" s="1000"/>
      <c r="AK69" s="1000" t="s">
        <v>543</v>
      </c>
      <c r="AL69" s="1000"/>
      <c r="AM69" s="1000"/>
      <c r="AN69" s="1000"/>
      <c r="AO69" s="1000"/>
      <c r="AP69" s="1000" t="s">
        <v>542</v>
      </c>
      <c r="AQ69" s="1000"/>
      <c r="AR69" s="1000"/>
      <c r="AS69" s="1000"/>
      <c r="AT69" s="1000"/>
      <c r="AU69" s="1000" t="s">
        <v>535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1080473</v>
      </c>
      <c r="R70" s="1000"/>
      <c r="S70" s="1000"/>
      <c r="T70" s="1000"/>
      <c r="U70" s="1000"/>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41779</v>
      </c>
      <c r="R71" s="1000"/>
      <c r="S71" s="1000"/>
      <c r="T71" s="1000"/>
      <c r="U71" s="1000"/>
      <c r="V71" s="1000">
        <v>34294</v>
      </c>
      <c r="W71" s="1000"/>
      <c r="X71" s="1000"/>
      <c r="Y71" s="1000"/>
      <c r="Z71" s="1000"/>
      <c r="AA71" s="1000">
        <v>7485</v>
      </c>
      <c r="AB71" s="1000"/>
      <c r="AC71" s="1000"/>
      <c r="AD71" s="1000"/>
      <c r="AE71" s="1000"/>
      <c r="AF71" s="1000">
        <v>23182</v>
      </c>
      <c r="AG71" s="1000"/>
      <c r="AH71" s="1000"/>
      <c r="AI71" s="1000"/>
      <c r="AJ71" s="1000"/>
      <c r="AK71" s="1000" t="s">
        <v>543</v>
      </c>
      <c r="AL71" s="1000"/>
      <c r="AM71" s="1000"/>
      <c r="AN71" s="1000"/>
      <c r="AO71" s="1000"/>
      <c r="AP71" s="1000">
        <v>136632</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7740</v>
      </c>
      <c r="R72" s="1000"/>
      <c r="S72" s="1000"/>
      <c r="T72" s="1000"/>
      <c r="U72" s="1000"/>
      <c r="V72" s="1000">
        <v>5794</v>
      </c>
      <c r="W72" s="1000"/>
      <c r="X72" s="1000"/>
      <c r="Y72" s="1000"/>
      <c r="Z72" s="1000"/>
      <c r="AA72" s="1000">
        <v>1946</v>
      </c>
      <c r="AB72" s="1000"/>
      <c r="AC72" s="1000"/>
      <c r="AD72" s="1000"/>
      <c r="AE72" s="1000"/>
      <c r="AF72" s="1000">
        <v>18566</v>
      </c>
      <c r="AG72" s="1000"/>
      <c r="AH72" s="1000"/>
      <c r="AI72" s="1000"/>
      <c r="AJ72" s="1000"/>
      <c r="AK72" s="1000" t="s">
        <v>543</v>
      </c>
      <c r="AL72" s="1000"/>
      <c r="AM72" s="1000"/>
      <c r="AN72" s="1000"/>
      <c r="AO72" s="1000"/>
      <c r="AP72" s="1000">
        <v>17196</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364</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69881</v>
      </c>
      <c r="AG88" s="988"/>
      <c r="AH88" s="988"/>
      <c r="AI88" s="988"/>
      <c r="AJ88" s="988"/>
      <c r="AK88" s="992"/>
      <c r="AL88" s="992"/>
      <c r="AM88" s="992"/>
      <c r="AN88" s="992"/>
      <c r="AO88" s="992"/>
      <c r="AP88" s="988">
        <f t="shared" ref="AP88" si="0">SUM(AP68:AT87)</f>
        <v>155720</v>
      </c>
      <c r="AQ88" s="988"/>
      <c r="AR88" s="988"/>
      <c r="AS88" s="988"/>
      <c r="AT88" s="988"/>
      <c r="AU88" s="988">
        <f t="shared" ref="AU88" si="1">SUM(AU68:AY87)</f>
        <v>171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364</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284</v>
      </c>
      <c r="AG109" s="923"/>
      <c r="AH109" s="923"/>
      <c r="AI109" s="923"/>
      <c r="AJ109" s="924"/>
      <c r="AK109" s="925" t="s">
        <v>283</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284</v>
      </c>
      <c r="BW109" s="923"/>
      <c r="BX109" s="923"/>
      <c r="BY109" s="923"/>
      <c r="BZ109" s="924"/>
      <c r="CA109" s="925" t="s">
        <v>283</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284</v>
      </c>
      <c r="DM109" s="923"/>
      <c r="DN109" s="923"/>
      <c r="DO109" s="923"/>
      <c r="DP109" s="924"/>
      <c r="DQ109" s="925" t="s">
        <v>283</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968604</v>
      </c>
      <c r="AB110" s="916"/>
      <c r="AC110" s="916"/>
      <c r="AD110" s="916"/>
      <c r="AE110" s="917"/>
      <c r="AF110" s="918">
        <v>929870</v>
      </c>
      <c r="AG110" s="916"/>
      <c r="AH110" s="916"/>
      <c r="AI110" s="916"/>
      <c r="AJ110" s="917"/>
      <c r="AK110" s="918">
        <v>812751</v>
      </c>
      <c r="AL110" s="916"/>
      <c r="AM110" s="916"/>
      <c r="AN110" s="916"/>
      <c r="AO110" s="917"/>
      <c r="AP110" s="919">
        <v>22</v>
      </c>
      <c r="AQ110" s="920"/>
      <c r="AR110" s="920"/>
      <c r="AS110" s="920"/>
      <c r="AT110" s="921"/>
      <c r="AU110" s="955" t="s">
        <v>59</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7103242</v>
      </c>
      <c r="BR110" s="863"/>
      <c r="BS110" s="863"/>
      <c r="BT110" s="863"/>
      <c r="BU110" s="863"/>
      <c r="BV110" s="863">
        <v>7250946</v>
      </c>
      <c r="BW110" s="863"/>
      <c r="BX110" s="863"/>
      <c r="BY110" s="863"/>
      <c r="BZ110" s="863"/>
      <c r="CA110" s="863">
        <v>7331018</v>
      </c>
      <c r="CB110" s="863"/>
      <c r="CC110" s="863"/>
      <c r="CD110" s="863"/>
      <c r="CE110" s="863"/>
      <c r="CF110" s="887">
        <v>198.8</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109</v>
      </c>
      <c r="DH110" s="863"/>
      <c r="DI110" s="863"/>
      <c r="DJ110" s="863"/>
      <c r="DK110" s="863"/>
      <c r="DL110" s="863" t="s">
        <v>109</v>
      </c>
      <c r="DM110" s="863"/>
      <c r="DN110" s="863"/>
      <c r="DO110" s="863"/>
      <c r="DP110" s="863"/>
      <c r="DQ110" s="863" t="s">
        <v>109</v>
      </c>
      <c r="DR110" s="863"/>
      <c r="DS110" s="863"/>
      <c r="DT110" s="863"/>
      <c r="DU110" s="863"/>
      <c r="DV110" s="864" t="s">
        <v>109</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109</v>
      </c>
      <c r="AB111" s="944"/>
      <c r="AC111" s="944"/>
      <c r="AD111" s="944"/>
      <c r="AE111" s="945"/>
      <c r="AF111" s="946" t="s">
        <v>109</v>
      </c>
      <c r="AG111" s="944"/>
      <c r="AH111" s="944"/>
      <c r="AI111" s="944"/>
      <c r="AJ111" s="945"/>
      <c r="AK111" s="946" t="s">
        <v>109</v>
      </c>
      <c r="AL111" s="944"/>
      <c r="AM111" s="944"/>
      <c r="AN111" s="944"/>
      <c r="AO111" s="945"/>
      <c r="AP111" s="947" t="s">
        <v>109</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109</v>
      </c>
      <c r="BR111" s="835"/>
      <c r="BS111" s="835"/>
      <c r="BT111" s="835"/>
      <c r="BU111" s="835"/>
      <c r="BV111" s="835" t="s">
        <v>109</v>
      </c>
      <c r="BW111" s="835"/>
      <c r="BX111" s="835"/>
      <c r="BY111" s="835"/>
      <c r="BZ111" s="835"/>
      <c r="CA111" s="835" t="s">
        <v>109</v>
      </c>
      <c r="CB111" s="835"/>
      <c r="CC111" s="835"/>
      <c r="CD111" s="835"/>
      <c r="CE111" s="835"/>
      <c r="CF111" s="896" t="s">
        <v>109</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109</v>
      </c>
      <c r="DH111" s="835"/>
      <c r="DI111" s="835"/>
      <c r="DJ111" s="835"/>
      <c r="DK111" s="835"/>
      <c r="DL111" s="835" t="s">
        <v>109</v>
      </c>
      <c r="DM111" s="835"/>
      <c r="DN111" s="835"/>
      <c r="DO111" s="835"/>
      <c r="DP111" s="835"/>
      <c r="DQ111" s="835" t="s">
        <v>109</v>
      </c>
      <c r="DR111" s="835"/>
      <c r="DS111" s="835"/>
      <c r="DT111" s="835"/>
      <c r="DU111" s="835"/>
      <c r="DV111" s="812" t="s">
        <v>109</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109</v>
      </c>
      <c r="AB112" s="798"/>
      <c r="AC112" s="798"/>
      <c r="AD112" s="798"/>
      <c r="AE112" s="799"/>
      <c r="AF112" s="800" t="s">
        <v>109</v>
      </c>
      <c r="AG112" s="798"/>
      <c r="AH112" s="798"/>
      <c r="AI112" s="798"/>
      <c r="AJ112" s="799"/>
      <c r="AK112" s="800" t="s">
        <v>109</v>
      </c>
      <c r="AL112" s="798"/>
      <c r="AM112" s="798"/>
      <c r="AN112" s="798"/>
      <c r="AO112" s="799"/>
      <c r="AP112" s="845" t="s">
        <v>109</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4018114</v>
      </c>
      <c r="BR112" s="835"/>
      <c r="BS112" s="835"/>
      <c r="BT112" s="835"/>
      <c r="BU112" s="835"/>
      <c r="BV112" s="835">
        <v>3876730</v>
      </c>
      <c r="BW112" s="835"/>
      <c r="BX112" s="835"/>
      <c r="BY112" s="835"/>
      <c r="BZ112" s="835"/>
      <c r="CA112" s="835">
        <v>3718081</v>
      </c>
      <c r="CB112" s="835"/>
      <c r="CC112" s="835"/>
      <c r="CD112" s="835"/>
      <c r="CE112" s="835"/>
      <c r="CF112" s="896">
        <v>100.8</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109</v>
      </c>
      <c r="DH112" s="835"/>
      <c r="DI112" s="835"/>
      <c r="DJ112" s="835"/>
      <c r="DK112" s="835"/>
      <c r="DL112" s="835" t="s">
        <v>109</v>
      </c>
      <c r="DM112" s="835"/>
      <c r="DN112" s="835"/>
      <c r="DO112" s="835"/>
      <c r="DP112" s="835"/>
      <c r="DQ112" s="835" t="s">
        <v>109</v>
      </c>
      <c r="DR112" s="835"/>
      <c r="DS112" s="835"/>
      <c r="DT112" s="835"/>
      <c r="DU112" s="835"/>
      <c r="DV112" s="812" t="s">
        <v>109</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245510</v>
      </c>
      <c r="AB113" s="944"/>
      <c r="AC113" s="944"/>
      <c r="AD113" s="944"/>
      <c r="AE113" s="945"/>
      <c r="AF113" s="946">
        <v>240683</v>
      </c>
      <c r="AG113" s="944"/>
      <c r="AH113" s="944"/>
      <c r="AI113" s="944"/>
      <c r="AJ113" s="945"/>
      <c r="AK113" s="946">
        <v>258626</v>
      </c>
      <c r="AL113" s="944"/>
      <c r="AM113" s="944"/>
      <c r="AN113" s="944"/>
      <c r="AO113" s="945"/>
      <c r="AP113" s="947">
        <v>7</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70417</v>
      </c>
      <c r="BR113" s="835"/>
      <c r="BS113" s="835"/>
      <c r="BT113" s="835"/>
      <c r="BU113" s="835"/>
      <c r="BV113" s="835">
        <v>141687</v>
      </c>
      <c r="BW113" s="835"/>
      <c r="BX113" s="835"/>
      <c r="BY113" s="835"/>
      <c r="BZ113" s="835"/>
      <c r="CA113" s="835">
        <v>171380</v>
      </c>
      <c r="CB113" s="835"/>
      <c r="CC113" s="835"/>
      <c r="CD113" s="835"/>
      <c r="CE113" s="835"/>
      <c r="CF113" s="896">
        <v>4.5999999999999996</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109</v>
      </c>
      <c r="DH113" s="798"/>
      <c r="DI113" s="798"/>
      <c r="DJ113" s="798"/>
      <c r="DK113" s="799"/>
      <c r="DL113" s="800" t="s">
        <v>109</v>
      </c>
      <c r="DM113" s="798"/>
      <c r="DN113" s="798"/>
      <c r="DO113" s="798"/>
      <c r="DP113" s="799"/>
      <c r="DQ113" s="800" t="s">
        <v>109</v>
      </c>
      <c r="DR113" s="798"/>
      <c r="DS113" s="798"/>
      <c r="DT113" s="798"/>
      <c r="DU113" s="799"/>
      <c r="DV113" s="845" t="s">
        <v>109</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20693</v>
      </c>
      <c r="AB114" s="798"/>
      <c r="AC114" s="798"/>
      <c r="AD114" s="798"/>
      <c r="AE114" s="799"/>
      <c r="AF114" s="800">
        <v>16285</v>
      </c>
      <c r="AG114" s="798"/>
      <c r="AH114" s="798"/>
      <c r="AI114" s="798"/>
      <c r="AJ114" s="799"/>
      <c r="AK114" s="800">
        <v>20700</v>
      </c>
      <c r="AL114" s="798"/>
      <c r="AM114" s="798"/>
      <c r="AN114" s="798"/>
      <c r="AO114" s="799"/>
      <c r="AP114" s="845">
        <v>0.6</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1620849</v>
      </c>
      <c r="BR114" s="835"/>
      <c r="BS114" s="835"/>
      <c r="BT114" s="835"/>
      <c r="BU114" s="835"/>
      <c r="BV114" s="835">
        <v>1421427</v>
      </c>
      <c r="BW114" s="835"/>
      <c r="BX114" s="835"/>
      <c r="BY114" s="835"/>
      <c r="BZ114" s="835"/>
      <c r="CA114" s="835">
        <v>1399303</v>
      </c>
      <c r="CB114" s="835"/>
      <c r="CC114" s="835"/>
      <c r="CD114" s="835"/>
      <c r="CE114" s="835"/>
      <c r="CF114" s="896">
        <v>38</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109</v>
      </c>
      <c r="DH114" s="798"/>
      <c r="DI114" s="798"/>
      <c r="DJ114" s="798"/>
      <c r="DK114" s="799"/>
      <c r="DL114" s="800" t="s">
        <v>109</v>
      </c>
      <c r="DM114" s="798"/>
      <c r="DN114" s="798"/>
      <c r="DO114" s="798"/>
      <c r="DP114" s="799"/>
      <c r="DQ114" s="800" t="s">
        <v>109</v>
      </c>
      <c r="DR114" s="798"/>
      <c r="DS114" s="798"/>
      <c r="DT114" s="798"/>
      <c r="DU114" s="799"/>
      <c r="DV114" s="845" t="s">
        <v>109</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109</v>
      </c>
      <c r="AB115" s="944"/>
      <c r="AC115" s="944"/>
      <c r="AD115" s="944"/>
      <c r="AE115" s="945"/>
      <c r="AF115" s="946" t="s">
        <v>109</v>
      </c>
      <c r="AG115" s="944"/>
      <c r="AH115" s="944"/>
      <c r="AI115" s="944"/>
      <c r="AJ115" s="945"/>
      <c r="AK115" s="946" t="s">
        <v>109</v>
      </c>
      <c r="AL115" s="944"/>
      <c r="AM115" s="944"/>
      <c r="AN115" s="944"/>
      <c r="AO115" s="945"/>
      <c r="AP115" s="947" t="s">
        <v>109</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109</v>
      </c>
      <c r="BR115" s="835"/>
      <c r="BS115" s="835"/>
      <c r="BT115" s="835"/>
      <c r="BU115" s="835"/>
      <c r="BV115" s="835" t="s">
        <v>109</v>
      </c>
      <c r="BW115" s="835"/>
      <c r="BX115" s="835"/>
      <c r="BY115" s="835"/>
      <c r="BZ115" s="835"/>
      <c r="CA115" s="835" t="s">
        <v>109</v>
      </c>
      <c r="CB115" s="835"/>
      <c r="CC115" s="835"/>
      <c r="CD115" s="835"/>
      <c r="CE115" s="835"/>
      <c r="CF115" s="896" t="s">
        <v>109</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109</v>
      </c>
      <c r="DH115" s="798"/>
      <c r="DI115" s="798"/>
      <c r="DJ115" s="798"/>
      <c r="DK115" s="799"/>
      <c r="DL115" s="800" t="s">
        <v>109</v>
      </c>
      <c r="DM115" s="798"/>
      <c r="DN115" s="798"/>
      <c r="DO115" s="798"/>
      <c r="DP115" s="799"/>
      <c r="DQ115" s="800" t="s">
        <v>109</v>
      </c>
      <c r="DR115" s="798"/>
      <c r="DS115" s="798"/>
      <c r="DT115" s="798"/>
      <c r="DU115" s="799"/>
      <c r="DV115" s="845" t="s">
        <v>109</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109</v>
      </c>
      <c r="AB116" s="798"/>
      <c r="AC116" s="798"/>
      <c r="AD116" s="798"/>
      <c r="AE116" s="799"/>
      <c r="AF116" s="800" t="s">
        <v>109</v>
      </c>
      <c r="AG116" s="798"/>
      <c r="AH116" s="798"/>
      <c r="AI116" s="798"/>
      <c r="AJ116" s="799"/>
      <c r="AK116" s="800" t="s">
        <v>109</v>
      </c>
      <c r="AL116" s="798"/>
      <c r="AM116" s="798"/>
      <c r="AN116" s="798"/>
      <c r="AO116" s="799"/>
      <c r="AP116" s="845" t="s">
        <v>109</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109</v>
      </c>
      <c r="BR116" s="835"/>
      <c r="BS116" s="835"/>
      <c r="BT116" s="835"/>
      <c r="BU116" s="835"/>
      <c r="BV116" s="835" t="s">
        <v>109</v>
      </c>
      <c r="BW116" s="835"/>
      <c r="BX116" s="835"/>
      <c r="BY116" s="835"/>
      <c r="BZ116" s="835"/>
      <c r="CA116" s="835" t="s">
        <v>109</v>
      </c>
      <c r="CB116" s="835"/>
      <c r="CC116" s="835"/>
      <c r="CD116" s="835"/>
      <c r="CE116" s="835"/>
      <c r="CF116" s="896" t="s">
        <v>109</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109</v>
      </c>
      <c r="DH116" s="798"/>
      <c r="DI116" s="798"/>
      <c r="DJ116" s="798"/>
      <c r="DK116" s="799"/>
      <c r="DL116" s="800" t="s">
        <v>109</v>
      </c>
      <c r="DM116" s="798"/>
      <c r="DN116" s="798"/>
      <c r="DO116" s="798"/>
      <c r="DP116" s="799"/>
      <c r="DQ116" s="800" t="s">
        <v>109</v>
      </c>
      <c r="DR116" s="798"/>
      <c r="DS116" s="798"/>
      <c r="DT116" s="798"/>
      <c r="DU116" s="799"/>
      <c r="DV116" s="845" t="s">
        <v>109</v>
      </c>
      <c r="DW116" s="846"/>
      <c r="DX116" s="846"/>
      <c r="DY116" s="846"/>
      <c r="DZ116" s="847"/>
    </row>
    <row r="117" spans="1:130" s="199" customFormat="1" ht="26.25" customHeight="1" x14ac:dyDescent="0.15">
      <c r="A117" s="922" t="s">
        <v>167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1234807</v>
      </c>
      <c r="AB117" s="930"/>
      <c r="AC117" s="930"/>
      <c r="AD117" s="930"/>
      <c r="AE117" s="931"/>
      <c r="AF117" s="932">
        <v>1186838</v>
      </c>
      <c r="AG117" s="930"/>
      <c r="AH117" s="930"/>
      <c r="AI117" s="930"/>
      <c r="AJ117" s="931"/>
      <c r="AK117" s="932">
        <v>1092077</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109</v>
      </c>
      <c r="BR117" s="835"/>
      <c r="BS117" s="835"/>
      <c r="BT117" s="835"/>
      <c r="BU117" s="835"/>
      <c r="BV117" s="835" t="s">
        <v>109</v>
      </c>
      <c r="BW117" s="835"/>
      <c r="BX117" s="835"/>
      <c r="BY117" s="835"/>
      <c r="BZ117" s="835"/>
      <c r="CA117" s="835" t="s">
        <v>109</v>
      </c>
      <c r="CB117" s="835"/>
      <c r="CC117" s="835"/>
      <c r="CD117" s="835"/>
      <c r="CE117" s="835"/>
      <c r="CF117" s="896" t="s">
        <v>109</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109</v>
      </c>
      <c r="DH117" s="798"/>
      <c r="DI117" s="798"/>
      <c r="DJ117" s="798"/>
      <c r="DK117" s="799"/>
      <c r="DL117" s="800" t="s">
        <v>109</v>
      </c>
      <c r="DM117" s="798"/>
      <c r="DN117" s="798"/>
      <c r="DO117" s="798"/>
      <c r="DP117" s="799"/>
      <c r="DQ117" s="800" t="s">
        <v>109</v>
      </c>
      <c r="DR117" s="798"/>
      <c r="DS117" s="798"/>
      <c r="DT117" s="798"/>
      <c r="DU117" s="799"/>
      <c r="DV117" s="845" t="s">
        <v>109</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284</v>
      </c>
      <c r="AG118" s="923"/>
      <c r="AH118" s="923"/>
      <c r="AI118" s="923"/>
      <c r="AJ118" s="924"/>
      <c r="AK118" s="925" t="s">
        <v>283</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109</v>
      </c>
      <c r="BR118" s="866"/>
      <c r="BS118" s="866"/>
      <c r="BT118" s="866"/>
      <c r="BU118" s="866"/>
      <c r="BV118" s="866" t="s">
        <v>109</v>
      </c>
      <c r="BW118" s="866"/>
      <c r="BX118" s="866"/>
      <c r="BY118" s="866"/>
      <c r="BZ118" s="866"/>
      <c r="CA118" s="866" t="s">
        <v>109</v>
      </c>
      <c r="CB118" s="866"/>
      <c r="CC118" s="866"/>
      <c r="CD118" s="866"/>
      <c r="CE118" s="866"/>
      <c r="CF118" s="896" t="s">
        <v>109</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109</v>
      </c>
      <c r="DH118" s="798"/>
      <c r="DI118" s="798"/>
      <c r="DJ118" s="798"/>
      <c r="DK118" s="799"/>
      <c r="DL118" s="800" t="s">
        <v>109</v>
      </c>
      <c r="DM118" s="798"/>
      <c r="DN118" s="798"/>
      <c r="DO118" s="798"/>
      <c r="DP118" s="799"/>
      <c r="DQ118" s="800" t="s">
        <v>109</v>
      </c>
      <c r="DR118" s="798"/>
      <c r="DS118" s="798"/>
      <c r="DT118" s="798"/>
      <c r="DU118" s="799"/>
      <c r="DV118" s="845" t="s">
        <v>109</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109</v>
      </c>
      <c r="AB119" s="916"/>
      <c r="AC119" s="916"/>
      <c r="AD119" s="916"/>
      <c r="AE119" s="917"/>
      <c r="AF119" s="918" t="s">
        <v>109</v>
      </c>
      <c r="AG119" s="916"/>
      <c r="AH119" s="916"/>
      <c r="AI119" s="916"/>
      <c r="AJ119" s="917"/>
      <c r="AK119" s="918" t="s">
        <v>109</v>
      </c>
      <c r="AL119" s="916"/>
      <c r="AM119" s="916"/>
      <c r="AN119" s="916"/>
      <c r="AO119" s="917"/>
      <c r="AP119" s="919" t="s">
        <v>109</v>
      </c>
      <c r="AQ119" s="920"/>
      <c r="AR119" s="920"/>
      <c r="AS119" s="920"/>
      <c r="AT119" s="921"/>
      <c r="AU119" s="959"/>
      <c r="AV119" s="960"/>
      <c r="AW119" s="960"/>
      <c r="AX119" s="960"/>
      <c r="AY119" s="960"/>
      <c r="AZ119" s="230" t="s">
        <v>167</v>
      </c>
      <c r="BA119" s="230"/>
      <c r="BB119" s="230"/>
      <c r="BC119" s="230"/>
      <c r="BD119" s="230"/>
      <c r="BE119" s="230"/>
      <c r="BF119" s="230"/>
      <c r="BG119" s="230"/>
      <c r="BH119" s="230"/>
      <c r="BI119" s="230"/>
      <c r="BJ119" s="230"/>
      <c r="BK119" s="230"/>
      <c r="BL119" s="230"/>
      <c r="BM119" s="230"/>
      <c r="BN119" s="230"/>
      <c r="BO119" s="898" t="s">
        <v>430</v>
      </c>
      <c r="BP119" s="899"/>
      <c r="BQ119" s="903">
        <v>12812622</v>
      </c>
      <c r="BR119" s="866"/>
      <c r="BS119" s="866"/>
      <c r="BT119" s="866"/>
      <c r="BU119" s="866"/>
      <c r="BV119" s="866">
        <v>12690790</v>
      </c>
      <c r="BW119" s="866"/>
      <c r="BX119" s="866"/>
      <c r="BY119" s="866"/>
      <c r="BZ119" s="866"/>
      <c r="CA119" s="866">
        <v>12619782</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109</v>
      </c>
      <c r="DH119" s="781"/>
      <c r="DI119" s="781"/>
      <c r="DJ119" s="781"/>
      <c r="DK119" s="782"/>
      <c r="DL119" s="783" t="s">
        <v>109</v>
      </c>
      <c r="DM119" s="781"/>
      <c r="DN119" s="781"/>
      <c r="DO119" s="781"/>
      <c r="DP119" s="782"/>
      <c r="DQ119" s="783" t="s">
        <v>109</v>
      </c>
      <c r="DR119" s="781"/>
      <c r="DS119" s="781"/>
      <c r="DT119" s="781"/>
      <c r="DU119" s="782"/>
      <c r="DV119" s="869" t="s">
        <v>109</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109</v>
      </c>
      <c r="AB120" s="798"/>
      <c r="AC120" s="798"/>
      <c r="AD120" s="798"/>
      <c r="AE120" s="799"/>
      <c r="AF120" s="800" t="s">
        <v>109</v>
      </c>
      <c r="AG120" s="798"/>
      <c r="AH120" s="798"/>
      <c r="AI120" s="798"/>
      <c r="AJ120" s="799"/>
      <c r="AK120" s="800" t="s">
        <v>109</v>
      </c>
      <c r="AL120" s="798"/>
      <c r="AM120" s="798"/>
      <c r="AN120" s="798"/>
      <c r="AO120" s="799"/>
      <c r="AP120" s="845" t="s">
        <v>109</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1653229</v>
      </c>
      <c r="BR120" s="863"/>
      <c r="BS120" s="863"/>
      <c r="BT120" s="863"/>
      <c r="BU120" s="863"/>
      <c r="BV120" s="863">
        <v>1717244</v>
      </c>
      <c r="BW120" s="863"/>
      <c r="BX120" s="863"/>
      <c r="BY120" s="863"/>
      <c r="BZ120" s="863"/>
      <c r="CA120" s="863">
        <v>1690800</v>
      </c>
      <c r="CB120" s="863"/>
      <c r="CC120" s="863"/>
      <c r="CD120" s="863"/>
      <c r="CE120" s="863"/>
      <c r="CF120" s="887">
        <v>45.9</v>
      </c>
      <c r="CG120" s="888"/>
      <c r="CH120" s="888"/>
      <c r="CI120" s="888"/>
      <c r="CJ120" s="888"/>
      <c r="CK120" s="889" t="s">
        <v>434</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3850948</v>
      </c>
      <c r="DH120" s="863"/>
      <c r="DI120" s="863"/>
      <c r="DJ120" s="863"/>
      <c r="DK120" s="863"/>
      <c r="DL120" s="863">
        <v>3713649</v>
      </c>
      <c r="DM120" s="863"/>
      <c r="DN120" s="863"/>
      <c r="DO120" s="863"/>
      <c r="DP120" s="863"/>
      <c r="DQ120" s="863">
        <v>3560423</v>
      </c>
      <c r="DR120" s="863"/>
      <c r="DS120" s="863"/>
      <c r="DT120" s="863"/>
      <c r="DU120" s="863"/>
      <c r="DV120" s="864">
        <v>96.6</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109</v>
      </c>
      <c r="AB121" s="798"/>
      <c r="AC121" s="798"/>
      <c r="AD121" s="798"/>
      <c r="AE121" s="799"/>
      <c r="AF121" s="800" t="s">
        <v>109</v>
      </c>
      <c r="AG121" s="798"/>
      <c r="AH121" s="798"/>
      <c r="AI121" s="798"/>
      <c r="AJ121" s="799"/>
      <c r="AK121" s="800" t="s">
        <v>109</v>
      </c>
      <c r="AL121" s="798"/>
      <c r="AM121" s="798"/>
      <c r="AN121" s="798"/>
      <c r="AO121" s="799"/>
      <c r="AP121" s="845" t="s">
        <v>109</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t="s">
        <v>109</v>
      </c>
      <c r="BR121" s="835"/>
      <c r="BS121" s="835"/>
      <c r="BT121" s="835"/>
      <c r="BU121" s="835"/>
      <c r="BV121" s="835" t="s">
        <v>109</v>
      </c>
      <c r="BW121" s="835"/>
      <c r="BX121" s="835"/>
      <c r="BY121" s="835"/>
      <c r="BZ121" s="835"/>
      <c r="CA121" s="835" t="s">
        <v>109</v>
      </c>
      <c r="CB121" s="835"/>
      <c r="CC121" s="835"/>
      <c r="CD121" s="835"/>
      <c r="CE121" s="835"/>
      <c r="CF121" s="896" t="s">
        <v>109</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162204</v>
      </c>
      <c r="DH121" s="835"/>
      <c r="DI121" s="835"/>
      <c r="DJ121" s="835"/>
      <c r="DK121" s="835"/>
      <c r="DL121" s="835">
        <v>158601</v>
      </c>
      <c r="DM121" s="835"/>
      <c r="DN121" s="835"/>
      <c r="DO121" s="835"/>
      <c r="DP121" s="835"/>
      <c r="DQ121" s="835">
        <v>153674</v>
      </c>
      <c r="DR121" s="835"/>
      <c r="DS121" s="835"/>
      <c r="DT121" s="835"/>
      <c r="DU121" s="835"/>
      <c r="DV121" s="812">
        <v>4.2</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109</v>
      </c>
      <c r="AB122" s="798"/>
      <c r="AC122" s="798"/>
      <c r="AD122" s="798"/>
      <c r="AE122" s="799"/>
      <c r="AF122" s="800" t="s">
        <v>109</v>
      </c>
      <c r="AG122" s="798"/>
      <c r="AH122" s="798"/>
      <c r="AI122" s="798"/>
      <c r="AJ122" s="799"/>
      <c r="AK122" s="800" t="s">
        <v>109</v>
      </c>
      <c r="AL122" s="798"/>
      <c r="AM122" s="798"/>
      <c r="AN122" s="798"/>
      <c r="AO122" s="799"/>
      <c r="AP122" s="845" t="s">
        <v>109</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6917990</v>
      </c>
      <c r="BR122" s="866"/>
      <c r="BS122" s="866"/>
      <c r="BT122" s="866"/>
      <c r="BU122" s="866"/>
      <c r="BV122" s="866">
        <v>6667874</v>
      </c>
      <c r="BW122" s="866"/>
      <c r="BX122" s="866"/>
      <c r="BY122" s="866"/>
      <c r="BZ122" s="866"/>
      <c r="CA122" s="866">
        <v>6677760</v>
      </c>
      <c r="CB122" s="866"/>
      <c r="CC122" s="866"/>
      <c r="CD122" s="866"/>
      <c r="CE122" s="866"/>
      <c r="CF122" s="867">
        <v>181.1</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v>4962</v>
      </c>
      <c r="DH122" s="835"/>
      <c r="DI122" s="835"/>
      <c r="DJ122" s="835"/>
      <c r="DK122" s="835"/>
      <c r="DL122" s="835">
        <v>4480</v>
      </c>
      <c r="DM122" s="835"/>
      <c r="DN122" s="835"/>
      <c r="DO122" s="835"/>
      <c r="DP122" s="835"/>
      <c r="DQ122" s="835">
        <v>3984</v>
      </c>
      <c r="DR122" s="835"/>
      <c r="DS122" s="835"/>
      <c r="DT122" s="835"/>
      <c r="DU122" s="835"/>
      <c r="DV122" s="812">
        <v>0.1</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109</v>
      </c>
      <c r="AB123" s="798"/>
      <c r="AC123" s="798"/>
      <c r="AD123" s="798"/>
      <c r="AE123" s="799"/>
      <c r="AF123" s="800" t="s">
        <v>109</v>
      </c>
      <c r="AG123" s="798"/>
      <c r="AH123" s="798"/>
      <c r="AI123" s="798"/>
      <c r="AJ123" s="799"/>
      <c r="AK123" s="800" t="s">
        <v>109</v>
      </c>
      <c r="AL123" s="798"/>
      <c r="AM123" s="798"/>
      <c r="AN123" s="798"/>
      <c r="AO123" s="799"/>
      <c r="AP123" s="845" t="s">
        <v>109</v>
      </c>
      <c r="AQ123" s="846"/>
      <c r="AR123" s="846"/>
      <c r="AS123" s="846"/>
      <c r="AT123" s="847"/>
      <c r="AU123" s="910"/>
      <c r="AV123" s="911"/>
      <c r="AW123" s="911"/>
      <c r="AX123" s="911"/>
      <c r="AY123" s="911"/>
      <c r="AZ123" s="230" t="s">
        <v>167</v>
      </c>
      <c r="BA123" s="230"/>
      <c r="BB123" s="230"/>
      <c r="BC123" s="230"/>
      <c r="BD123" s="230"/>
      <c r="BE123" s="230"/>
      <c r="BF123" s="230"/>
      <c r="BG123" s="230"/>
      <c r="BH123" s="230"/>
      <c r="BI123" s="230"/>
      <c r="BJ123" s="230"/>
      <c r="BK123" s="230"/>
      <c r="BL123" s="230"/>
      <c r="BM123" s="230"/>
      <c r="BN123" s="230"/>
      <c r="BO123" s="898" t="s">
        <v>438</v>
      </c>
      <c r="BP123" s="899"/>
      <c r="BQ123" s="853">
        <v>8571219</v>
      </c>
      <c r="BR123" s="854"/>
      <c r="BS123" s="854"/>
      <c r="BT123" s="854"/>
      <c r="BU123" s="854"/>
      <c r="BV123" s="854">
        <v>8385118</v>
      </c>
      <c r="BW123" s="854"/>
      <c r="BX123" s="854"/>
      <c r="BY123" s="854"/>
      <c r="BZ123" s="854"/>
      <c r="CA123" s="854">
        <v>8368560</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109</v>
      </c>
      <c r="DH123" s="798"/>
      <c r="DI123" s="798"/>
      <c r="DJ123" s="798"/>
      <c r="DK123" s="799"/>
      <c r="DL123" s="800" t="s">
        <v>109</v>
      </c>
      <c r="DM123" s="798"/>
      <c r="DN123" s="798"/>
      <c r="DO123" s="798"/>
      <c r="DP123" s="799"/>
      <c r="DQ123" s="800" t="s">
        <v>109</v>
      </c>
      <c r="DR123" s="798"/>
      <c r="DS123" s="798"/>
      <c r="DT123" s="798"/>
      <c r="DU123" s="799"/>
      <c r="DV123" s="845" t="s">
        <v>109</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109</v>
      </c>
      <c r="AB124" s="798"/>
      <c r="AC124" s="798"/>
      <c r="AD124" s="798"/>
      <c r="AE124" s="799"/>
      <c r="AF124" s="800" t="s">
        <v>109</v>
      </c>
      <c r="AG124" s="798"/>
      <c r="AH124" s="798"/>
      <c r="AI124" s="798"/>
      <c r="AJ124" s="799"/>
      <c r="AK124" s="800" t="s">
        <v>109</v>
      </c>
      <c r="AL124" s="798"/>
      <c r="AM124" s="798"/>
      <c r="AN124" s="798"/>
      <c r="AO124" s="799"/>
      <c r="AP124" s="845" t="s">
        <v>109</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119.2</v>
      </c>
      <c r="BR124" s="852"/>
      <c r="BS124" s="852"/>
      <c r="BT124" s="852"/>
      <c r="BU124" s="852"/>
      <c r="BV124" s="852">
        <v>115.9</v>
      </c>
      <c r="BW124" s="852"/>
      <c r="BX124" s="852"/>
      <c r="BY124" s="852"/>
      <c r="BZ124" s="852"/>
      <c r="CA124" s="852">
        <v>115.2</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t="s">
        <v>109</v>
      </c>
      <c r="DH124" s="781"/>
      <c r="DI124" s="781"/>
      <c r="DJ124" s="781"/>
      <c r="DK124" s="782"/>
      <c r="DL124" s="783" t="s">
        <v>109</v>
      </c>
      <c r="DM124" s="781"/>
      <c r="DN124" s="781"/>
      <c r="DO124" s="781"/>
      <c r="DP124" s="782"/>
      <c r="DQ124" s="783" t="s">
        <v>109</v>
      </c>
      <c r="DR124" s="781"/>
      <c r="DS124" s="781"/>
      <c r="DT124" s="781"/>
      <c r="DU124" s="782"/>
      <c r="DV124" s="869" t="s">
        <v>109</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109</v>
      </c>
      <c r="AB125" s="798"/>
      <c r="AC125" s="798"/>
      <c r="AD125" s="798"/>
      <c r="AE125" s="799"/>
      <c r="AF125" s="800" t="s">
        <v>109</v>
      </c>
      <c r="AG125" s="798"/>
      <c r="AH125" s="798"/>
      <c r="AI125" s="798"/>
      <c r="AJ125" s="799"/>
      <c r="AK125" s="800" t="s">
        <v>109</v>
      </c>
      <c r="AL125" s="798"/>
      <c r="AM125" s="798"/>
      <c r="AN125" s="798"/>
      <c r="AO125" s="799"/>
      <c r="AP125" s="845" t="s">
        <v>109</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109</v>
      </c>
      <c r="DH125" s="863"/>
      <c r="DI125" s="863"/>
      <c r="DJ125" s="863"/>
      <c r="DK125" s="863"/>
      <c r="DL125" s="863" t="s">
        <v>109</v>
      </c>
      <c r="DM125" s="863"/>
      <c r="DN125" s="863"/>
      <c r="DO125" s="863"/>
      <c r="DP125" s="863"/>
      <c r="DQ125" s="863" t="s">
        <v>109</v>
      </c>
      <c r="DR125" s="863"/>
      <c r="DS125" s="863"/>
      <c r="DT125" s="863"/>
      <c r="DU125" s="863"/>
      <c r="DV125" s="864" t="s">
        <v>109</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109</v>
      </c>
      <c r="AB126" s="798"/>
      <c r="AC126" s="798"/>
      <c r="AD126" s="798"/>
      <c r="AE126" s="799"/>
      <c r="AF126" s="800" t="s">
        <v>109</v>
      </c>
      <c r="AG126" s="798"/>
      <c r="AH126" s="798"/>
      <c r="AI126" s="798"/>
      <c r="AJ126" s="799"/>
      <c r="AK126" s="800" t="s">
        <v>109</v>
      </c>
      <c r="AL126" s="798"/>
      <c r="AM126" s="798"/>
      <c r="AN126" s="798"/>
      <c r="AO126" s="799"/>
      <c r="AP126" s="845" t="s">
        <v>109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109</v>
      </c>
      <c r="DH126" s="835"/>
      <c r="DI126" s="835"/>
      <c r="DJ126" s="835"/>
      <c r="DK126" s="835"/>
      <c r="DL126" s="835" t="s">
        <v>109</v>
      </c>
      <c r="DM126" s="835"/>
      <c r="DN126" s="835"/>
      <c r="DO126" s="835"/>
      <c r="DP126" s="835"/>
      <c r="DQ126" s="835" t="s">
        <v>109</v>
      </c>
      <c r="DR126" s="835"/>
      <c r="DS126" s="835"/>
      <c r="DT126" s="835"/>
      <c r="DU126" s="835"/>
      <c r="DV126" s="812" t="s">
        <v>109</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109</v>
      </c>
      <c r="AB127" s="798"/>
      <c r="AC127" s="798"/>
      <c r="AD127" s="798"/>
      <c r="AE127" s="799"/>
      <c r="AF127" s="800" t="s">
        <v>109</v>
      </c>
      <c r="AG127" s="798"/>
      <c r="AH127" s="798"/>
      <c r="AI127" s="798"/>
      <c r="AJ127" s="799"/>
      <c r="AK127" s="800" t="s">
        <v>109</v>
      </c>
      <c r="AL127" s="798"/>
      <c r="AM127" s="798"/>
      <c r="AN127" s="798"/>
      <c r="AO127" s="799"/>
      <c r="AP127" s="845" t="s">
        <v>109</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109</v>
      </c>
      <c r="DH127" s="835"/>
      <c r="DI127" s="835"/>
      <c r="DJ127" s="835"/>
      <c r="DK127" s="835"/>
      <c r="DL127" s="835" t="s">
        <v>109</v>
      </c>
      <c r="DM127" s="835"/>
      <c r="DN127" s="835"/>
      <c r="DO127" s="835"/>
      <c r="DP127" s="835"/>
      <c r="DQ127" s="835" t="s">
        <v>109</v>
      </c>
      <c r="DR127" s="835"/>
      <c r="DS127" s="835"/>
      <c r="DT127" s="835"/>
      <c r="DU127" s="835"/>
      <c r="DV127" s="812" t="s">
        <v>109</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t="s">
        <v>109</v>
      </c>
      <c r="AB128" s="819"/>
      <c r="AC128" s="819"/>
      <c r="AD128" s="819"/>
      <c r="AE128" s="820"/>
      <c r="AF128" s="821" t="s">
        <v>109</v>
      </c>
      <c r="AG128" s="819"/>
      <c r="AH128" s="819"/>
      <c r="AI128" s="819"/>
      <c r="AJ128" s="820"/>
      <c r="AK128" s="821" t="s">
        <v>109</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109</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109</v>
      </c>
      <c r="DH128" s="809"/>
      <c r="DI128" s="809"/>
      <c r="DJ128" s="809"/>
      <c r="DK128" s="809"/>
      <c r="DL128" s="809" t="s">
        <v>109</v>
      </c>
      <c r="DM128" s="809"/>
      <c r="DN128" s="809"/>
      <c r="DO128" s="809"/>
      <c r="DP128" s="809"/>
      <c r="DQ128" s="809" t="s">
        <v>109</v>
      </c>
      <c r="DR128" s="809"/>
      <c r="DS128" s="809"/>
      <c r="DT128" s="809"/>
      <c r="DU128" s="809"/>
      <c r="DV128" s="810" t="s">
        <v>109</v>
      </c>
      <c r="DW128" s="810"/>
      <c r="DX128" s="810"/>
      <c r="DY128" s="810"/>
      <c r="DZ128" s="811"/>
    </row>
    <row r="129" spans="1:131" s="199" customFormat="1" ht="26.25" customHeight="1" x14ac:dyDescent="0.15">
      <c r="A129" s="792" t="s">
        <v>89</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4225028</v>
      </c>
      <c r="AB129" s="798"/>
      <c r="AC129" s="798"/>
      <c r="AD129" s="798"/>
      <c r="AE129" s="799"/>
      <c r="AF129" s="800">
        <v>4338991</v>
      </c>
      <c r="AG129" s="798"/>
      <c r="AH129" s="798"/>
      <c r="AI129" s="798"/>
      <c r="AJ129" s="799"/>
      <c r="AK129" s="800">
        <v>4296010</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109</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667058</v>
      </c>
      <c r="AB130" s="798"/>
      <c r="AC130" s="798"/>
      <c r="AD130" s="798"/>
      <c r="AE130" s="799"/>
      <c r="AF130" s="800">
        <v>625452</v>
      </c>
      <c r="AG130" s="798"/>
      <c r="AH130" s="798"/>
      <c r="AI130" s="798"/>
      <c r="AJ130" s="799"/>
      <c r="AK130" s="800">
        <v>608841</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14.7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3557970</v>
      </c>
      <c r="AB131" s="781"/>
      <c r="AC131" s="781"/>
      <c r="AD131" s="781"/>
      <c r="AE131" s="782"/>
      <c r="AF131" s="783">
        <v>3713539</v>
      </c>
      <c r="AG131" s="781"/>
      <c r="AH131" s="781"/>
      <c r="AI131" s="781"/>
      <c r="AJ131" s="782"/>
      <c r="AK131" s="783">
        <v>3687169</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v>115.2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15.957104749999999</v>
      </c>
      <c r="AB132" s="761"/>
      <c r="AC132" s="761"/>
      <c r="AD132" s="761"/>
      <c r="AE132" s="762"/>
      <c r="AF132" s="763">
        <v>15.117277619999999</v>
      </c>
      <c r="AG132" s="761"/>
      <c r="AH132" s="761"/>
      <c r="AI132" s="761"/>
      <c r="AJ132" s="762"/>
      <c r="AK132" s="763">
        <v>13.105881500000001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17.600000000000001</v>
      </c>
      <c r="AB133" s="740"/>
      <c r="AC133" s="740"/>
      <c r="AD133" s="740"/>
      <c r="AE133" s="741"/>
      <c r="AF133" s="739">
        <v>16.2</v>
      </c>
      <c r="AG133" s="740"/>
      <c r="AH133" s="740"/>
      <c r="AI133" s="740"/>
      <c r="AJ133" s="741"/>
      <c r="AK133" s="739">
        <v>14.7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2" t="s">
        <v>466</v>
      </c>
      <c r="L7" s="256"/>
      <c r="M7" s="257" t="s">
        <v>467</v>
      </c>
      <c r="N7" s="258"/>
    </row>
    <row r="8" spans="1:16" x14ac:dyDescent="0.15">
      <c r="A8" s="250"/>
      <c r="B8" s="246"/>
      <c r="C8" s="246"/>
      <c r="D8" s="246"/>
      <c r="E8" s="246"/>
      <c r="F8" s="246"/>
      <c r="G8" s="259"/>
      <c r="H8" s="260"/>
      <c r="I8" s="260"/>
      <c r="J8" s="261"/>
      <c r="K8" s="1153"/>
      <c r="L8" s="262" t="s">
        <v>468</v>
      </c>
      <c r="M8" s="263" t="s">
        <v>469</v>
      </c>
      <c r="N8" s="264" t="s">
        <v>470</v>
      </c>
    </row>
    <row r="9" spans="1:16" x14ac:dyDescent="0.15">
      <c r="A9" s="250"/>
      <c r="B9" s="246"/>
      <c r="C9" s="246"/>
      <c r="D9" s="246"/>
      <c r="E9" s="246"/>
      <c r="F9" s="246"/>
      <c r="G9" s="1166" t="s">
        <v>471</v>
      </c>
      <c r="H9" s="1167"/>
      <c r="I9" s="1167"/>
      <c r="J9" s="1168"/>
      <c r="K9" s="265">
        <v>1387510</v>
      </c>
      <c r="L9" s="266">
        <v>85338</v>
      </c>
      <c r="M9" s="267">
        <v>79561</v>
      </c>
      <c r="N9" s="268">
        <v>7.3</v>
      </c>
    </row>
    <row r="10" spans="1:16" x14ac:dyDescent="0.15">
      <c r="A10" s="250"/>
      <c r="B10" s="246"/>
      <c r="C10" s="246"/>
      <c r="D10" s="246"/>
      <c r="E10" s="246"/>
      <c r="F10" s="246"/>
      <c r="G10" s="1166" t="s">
        <v>472</v>
      </c>
      <c r="H10" s="1167"/>
      <c r="I10" s="1167"/>
      <c r="J10" s="1168"/>
      <c r="K10" s="269">
        <v>245601</v>
      </c>
      <c r="L10" s="270">
        <v>15106</v>
      </c>
      <c r="M10" s="271">
        <v>7948</v>
      </c>
      <c r="N10" s="272">
        <v>90.1</v>
      </c>
    </row>
    <row r="11" spans="1:16" ht="13.5" customHeight="1" x14ac:dyDescent="0.15">
      <c r="A11" s="250"/>
      <c r="B11" s="246"/>
      <c r="C11" s="246"/>
      <c r="D11" s="246"/>
      <c r="E11" s="246"/>
      <c r="F11" s="246"/>
      <c r="G11" s="1166" t="s">
        <v>473</v>
      </c>
      <c r="H11" s="1167"/>
      <c r="I11" s="1167"/>
      <c r="J11" s="1168"/>
      <c r="K11" s="269">
        <v>278531</v>
      </c>
      <c r="L11" s="270">
        <v>17131</v>
      </c>
      <c r="M11" s="271">
        <v>11971</v>
      </c>
      <c r="N11" s="272">
        <v>43.1</v>
      </c>
    </row>
    <row r="12" spans="1:16" ht="13.5" customHeight="1" x14ac:dyDescent="0.15">
      <c r="A12" s="250"/>
      <c r="B12" s="246"/>
      <c r="C12" s="246"/>
      <c r="D12" s="246"/>
      <c r="E12" s="246"/>
      <c r="F12" s="246"/>
      <c r="G12" s="1166" t="s">
        <v>474</v>
      </c>
      <c r="H12" s="1167"/>
      <c r="I12" s="1167"/>
      <c r="J12" s="1168"/>
      <c r="K12" s="269" t="s">
        <v>475</v>
      </c>
      <c r="L12" s="270" t="s">
        <v>475</v>
      </c>
      <c r="M12" s="271">
        <v>484</v>
      </c>
      <c r="N12" s="272" t="s">
        <v>475</v>
      </c>
    </row>
    <row r="13" spans="1:16" ht="13.5" customHeight="1" x14ac:dyDescent="0.15">
      <c r="A13" s="250"/>
      <c r="B13" s="246"/>
      <c r="C13" s="246"/>
      <c r="D13" s="246"/>
      <c r="E13" s="246"/>
      <c r="F13" s="246"/>
      <c r="G13" s="1166" t="s">
        <v>476</v>
      </c>
      <c r="H13" s="1167"/>
      <c r="I13" s="1167"/>
      <c r="J13" s="1168"/>
      <c r="K13" s="269" t="s">
        <v>475</v>
      </c>
      <c r="L13" s="270" t="s">
        <v>475</v>
      </c>
      <c r="M13" s="271">
        <v>5</v>
      </c>
      <c r="N13" s="272" t="s">
        <v>475</v>
      </c>
    </row>
    <row r="14" spans="1:16" ht="13.5" customHeight="1" x14ac:dyDescent="0.15">
      <c r="A14" s="250"/>
      <c r="B14" s="246"/>
      <c r="C14" s="246"/>
      <c r="D14" s="246"/>
      <c r="E14" s="246"/>
      <c r="F14" s="246"/>
      <c r="G14" s="1166" t="s">
        <v>477</v>
      </c>
      <c r="H14" s="1167"/>
      <c r="I14" s="1167"/>
      <c r="J14" s="1168"/>
      <c r="K14" s="269">
        <v>29138</v>
      </c>
      <c r="L14" s="270">
        <v>1792</v>
      </c>
      <c r="M14" s="271">
        <v>3782</v>
      </c>
      <c r="N14" s="272">
        <v>-52.6</v>
      </c>
    </row>
    <row r="15" spans="1:16" ht="13.5" customHeight="1" x14ac:dyDescent="0.15">
      <c r="A15" s="250"/>
      <c r="B15" s="246"/>
      <c r="C15" s="246"/>
      <c r="D15" s="246"/>
      <c r="E15" s="246"/>
      <c r="F15" s="246"/>
      <c r="G15" s="1166" t="s">
        <v>478</v>
      </c>
      <c r="H15" s="1167"/>
      <c r="I15" s="1167"/>
      <c r="J15" s="1168"/>
      <c r="K15" s="269">
        <v>46074</v>
      </c>
      <c r="L15" s="270">
        <v>2834</v>
      </c>
      <c r="M15" s="271">
        <v>1791</v>
      </c>
      <c r="N15" s="272">
        <v>58.2</v>
      </c>
    </row>
    <row r="16" spans="1:16" x14ac:dyDescent="0.15">
      <c r="A16" s="250"/>
      <c r="B16" s="246"/>
      <c r="C16" s="246"/>
      <c r="D16" s="246"/>
      <c r="E16" s="246"/>
      <c r="F16" s="246"/>
      <c r="G16" s="1169" t="s">
        <v>479</v>
      </c>
      <c r="H16" s="1170"/>
      <c r="I16" s="1170"/>
      <c r="J16" s="1171"/>
      <c r="K16" s="270">
        <v>-189250</v>
      </c>
      <c r="L16" s="270">
        <v>-11640</v>
      </c>
      <c r="M16" s="271">
        <v>-8307</v>
      </c>
      <c r="N16" s="272">
        <v>40.1</v>
      </c>
    </row>
    <row r="17" spans="1:16" x14ac:dyDescent="0.15">
      <c r="A17" s="250"/>
      <c r="B17" s="246"/>
      <c r="C17" s="246"/>
      <c r="D17" s="246"/>
      <c r="E17" s="246"/>
      <c r="F17" s="246"/>
      <c r="G17" s="1169" t="s">
        <v>167</v>
      </c>
      <c r="H17" s="1170"/>
      <c r="I17" s="1170"/>
      <c r="J17" s="1171"/>
      <c r="K17" s="270">
        <v>1797604</v>
      </c>
      <c r="L17" s="270">
        <v>110561</v>
      </c>
      <c r="M17" s="271">
        <v>97236</v>
      </c>
      <c r="N17" s="272">
        <v>13.7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63" t="s">
        <v>484</v>
      </c>
      <c r="H21" s="1164"/>
      <c r="I21" s="1164"/>
      <c r="J21" s="1165"/>
      <c r="K21" s="282">
        <v>8.3000000000000007</v>
      </c>
      <c r="L21" s="283">
        <v>9.07</v>
      </c>
      <c r="M21" s="284">
        <v>-0.77</v>
      </c>
      <c r="N21" s="251"/>
      <c r="O21" s="285"/>
      <c r="P21" s="281"/>
    </row>
    <row r="22" spans="1:16" s="286" customFormat="1" x14ac:dyDescent="0.15">
      <c r="A22" s="281"/>
      <c r="B22" s="251"/>
      <c r="C22" s="251"/>
      <c r="D22" s="251"/>
      <c r="E22" s="251"/>
      <c r="F22" s="251"/>
      <c r="G22" s="1163" t="s">
        <v>485</v>
      </c>
      <c r="H22" s="1164"/>
      <c r="I22" s="1164"/>
      <c r="J22" s="1165"/>
      <c r="K22" s="287">
        <v>96.7</v>
      </c>
      <c r="L22" s="288">
        <v>97.2</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2" t="s">
        <v>466</v>
      </c>
      <c r="L30" s="256"/>
      <c r="M30" s="257" t="s">
        <v>467</v>
      </c>
      <c r="N30" s="258"/>
    </row>
    <row r="31" spans="1:16" x14ac:dyDescent="0.15">
      <c r="A31" s="250"/>
      <c r="B31" s="246"/>
      <c r="C31" s="246"/>
      <c r="D31" s="246"/>
      <c r="E31" s="246"/>
      <c r="F31" s="246"/>
      <c r="G31" s="259"/>
      <c r="H31" s="260"/>
      <c r="I31" s="260"/>
      <c r="J31" s="261"/>
      <c r="K31" s="1153"/>
      <c r="L31" s="262" t="s">
        <v>468</v>
      </c>
      <c r="M31" s="263" t="s">
        <v>469</v>
      </c>
      <c r="N31" s="264" t="s">
        <v>470</v>
      </c>
    </row>
    <row r="32" spans="1:16" ht="27" customHeight="1" x14ac:dyDescent="0.15">
      <c r="A32" s="250"/>
      <c r="B32" s="246"/>
      <c r="C32" s="246"/>
      <c r="D32" s="246"/>
      <c r="E32" s="246"/>
      <c r="F32" s="246"/>
      <c r="G32" s="1154" t="s">
        <v>489</v>
      </c>
      <c r="H32" s="1155"/>
      <c r="I32" s="1155"/>
      <c r="J32" s="1156"/>
      <c r="K32" s="296">
        <v>812751</v>
      </c>
      <c r="L32" s="296">
        <v>49988</v>
      </c>
      <c r="M32" s="297">
        <v>47831</v>
      </c>
      <c r="N32" s="298">
        <v>4.5</v>
      </c>
    </row>
    <row r="33" spans="1:16" ht="13.5" customHeight="1" x14ac:dyDescent="0.15">
      <c r="A33" s="250"/>
      <c r="B33" s="246"/>
      <c r="C33" s="246"/>
      <c r="D33" s="246"/>
      <c r="E33" s="246"/>
      <c r="F33" s="246"/>
      <c r="G33" s="1154" t="s">
        <v>490</v>
      </c>
      <c r="H33" s="1155"/>
      <c r="I33" s="1155"/>
      <c r="J33" s="1156"/>
      <c r="K33" s="296" t="s">
        <v>475</v>
      </c>
      <c r="L33" s="296" t="s">
        <v>475</v>
      </c>
      <c r="M33" s="297" t="s">
        <v>475</v>
      </c>
      <c r="N33" s="298" t="s">
        <v>475</v>
      </c>
    </row>
    <row r="34" spans="1:16" ht="27" customHeight="1" x14ac:dyDescent="0.15">
      <c r="A34" s="250"/>
      <c r="B34" s="246"/>
      <c r="C34" s="246"/>
      <c r="D34" s="246"/>
      <c r="E34" s="246"/>
      <c r="F34" s="246"/>
      <c r="G34" s="1154" t="s">
        <v>491</v>
      </c>
      <c r="H34" s="1155"/>
      <c r="I34" s="1155"/>
      <c r="J34" s="1156"/>
      <c r="K34" s="296" t="s">
        <v>475</v>
      </c>
      <c r="L34" s="296" t="s">
        <v>475</v>
      </c>
      <c r="M34" s="297">
        <v>13</v>
      </c>
      <c r="N34" s="298" t="s">
        <v>475</v>
      </c>
    </row>
    <row r="35" spans="1:16" ht="27" customHeight="1" x14ac:dyDescent="0.15">
      <c r="A35" s="250"/>
      <c r="B35" s="246"/>
      <c r="C35" s="246"/>
      <c r="D35" s="246"/>
      <c r="E35" s="246"/>
      <c r="F35" s="246"/>
      <c r="G35" s="1154" t="s">
        <v>492</v>
      </c>
      <c r="H35" s="1155"/>
      <c r="I35" s="1155"/>
      <c r="J35" s="1156"/>
      <c r="K35" s="296">
        <v>258626</v>
      </c>
      <c r="L35" s="296">
        <v>15907</v>
      </c>
      <c r="M35" s="297">
        <v>14490</v>
      </c>
      <c r="N35" s="298">
        <v>9.8000000000000007</v>
      </c>
    </row>
    <row r="36" spans="1:16" ht="27" customHeight="1" x14ac:dyDescent="0.15">
      <c r="A36" s="250"/>
      <c r="B36" s="246"/>
      <c r="C36" s="246"/>
      <c r="D36" s="246"/>
      <c r="E36" s="246"/>
      <c r="F36" s="246"/>
      <c r="G36" s="1154" t="s">
        <v>493</v>
      </c>
      <c r="H36" s="1155"/>
      <c r="I36" s="1155"/>
      <c r="J36" s="1156"/>
      <c r="K36" s="296">
        <v>20700</v>
      </c>
      <c r="L36" s="296">
        <v>1273</v>
      </c>
      <c r="M36" s="297">
        <v>3677</v>
      </c>
      <c r="N36" s="298">
        <v>-65.400000000000006</v>
      </c>
    </row>
    <row r="37" spans="1:16" ht="13.5" customHeight="1" x14ac:dyDescent="0.15">
      <c r="A37" s="250"/>
      <c r="B37" s="246"/>
      <c r="C37" s="246"/>
      <c r="D37" s="246"/>
      <c r="E37" s="246"/>
      <c r="F37" s="246"/>
      <c r="G37" s="1154" t="s">
        <v>494</v>
      </c>
      <c r="H37" s="1155"/>
      <c r="I37" s="1155"/>
      <c r="J37" s="1156"/>
      <c r="K37" s="296" t="s">
        <v>475</v>
      </c>
      <c r="L37" s="296" t="s">
        <v>475</v>
      </c>
      <c r="M37" s="297">
        <v>1018</v>
      </c>
      <c r="N37" s="298" t="s">
        <v>475</v>
      </c>
    </row>
    <row r="38" spans="1:16" ht="27" customHeight="1" x14ac:dyDescent="0.15">
      <c r="A38" s="250"/>
      <c r="B38" s="246"/>
      <c r="C38" s="246"/>
      <c r="D38" s="246"/>
      <c r="E38" s="246"/>
      <c r="F38" s="246"/>
      <c r="G38" s="1157" t="s">
        <v>495</v>
      </c>
      <c r="H38" s="1158"/>
      <c r="I38" s="1158"/>
      <c r="J38" s="1159"/>
      <c r="K38" s="299" t="s">
        <v>475</v>
      </c>
      <c r="L38" s="299" t="s">
        <v>475</v>
      </c>
      <c r="M38" s="300">
        <v>7</v>
      </c>
      <c r="N38" s="301" t="s">
        <v>475</v>
      </c>
      <c r="O38" s="295"/>
    </row>
    <row r="39" spans="1:16" x14ac:dyDescent="0.15">
      <c r="A39" s="250"/>
      <c r="B39" s="246"/>
      <c r="C39" s="246"/>
      <c r="D39" s="246"/>
      <c r="E39" s="246"/>
      <c r="F39" s="246"/>
      <c r="G39" s="1157" t="s">
        <v>496</v>
      </c>
      <c r="H39" s="1158"/>
      <c r="I39" s="1158"/>
      <c r="J39" s="1159"/>
      <c r="K39" s="302" t="s">
        <v>475</v>
      </c>
      <c r="L39" s="302" t="s">
        <v>475</v>
      </c>
      <c r="M39" s="303">
        <v>-3521</v>
      </c>
      <c r="N39" s="304" t="s">
        <v>475</v>
      </c>
      <c r="O39" s="295"/>
    </row>
    <row r="40" spans="1:16" ht="27" customHeight="1" x14ac:dyDescent="0.15">
      <c r="A40" s="250"/>
      <c r="B40" s="246"/>
      <c r="C40" s="246"/>
      <c r="D40" s="246"/>
      <c r="E40" s="246"/>
      <c r="F40" s="246"/>
      <c r="G40" s="1154" t="s">
        <v>497</v>
      </c>
      <c r="H40" s="1155"/>
      <c r="I40" s="1155"/>
      <c r="J40" s="1156"/>
      <c r="K40" s="302">
        <v>-608841</v>
      </c>
      <c r="L40" s="302">
        <v>-37446</v>
      </c>
      <c r="M40" s="303">
        <v>-43531</v>
      </c>
      <c r="N40" s="304">
        <v>-14</v>
      </c>
      <c r="O40" s="295"/>
    </row>
    <row r="41" spans="1:16" x14ac:dyDescent="0.15">
      <c r="A41" s="250"/>
      <c r="B41" s="246"/>
      <c r="C41" s="246"/>
      <c r="D41" s="246"/>
      <c r="E41" s="246"/>
      <c r="F41" s="246"/>
      <c r="G41" s="1160" t="s">
        <v>278</v>
      </c>
      <c r="H41" s="1161"/>
      <c r="I41" s="1161"/>
      <c r="J41" s="1162"/>
      <c r="K41" s="296">
        <v>483236</v>
      </c>
      <c r="L41" s="302">
        <v>29721</v>
      </c>
      <c r="M41" s="303">
        <v>19983</v>
      </c>
      <c r="N41" s="304">
        <v>48.7</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47" t="s">
        <v>466</v>
      </c>
      <c r="J49" s="1149" t="s">
        <v>501</v>
      </c>
      <c r="K49" s="1150"/>
      <c r="L49" s="1150"/>
      <c r="M49" s="1150"/>
      <c r="N49" s="1151"/>
    </row>
    <row r="50" spans="1:14" x14ac:dyDescent="0.15">
      <c r="A50" s="250"/>
      <c r="B50" s="246"/>
      <c r="C50" s="246"/>
      <c r="D50" s="246"/>
      <c r="E50" s="246"/>
      <c r="F50" s="246"/>
      <c r="G50" s="314"/>
      <c r="H50" s="315"/>
      <c r="I50" s="1148"/>
      <c r="J50" s="316" t="s">
        <v>502</v>
      </c>
      <c r="K50" s="317" t="s">
        <v>503</v>
      </c>
      <c r="L50" s="318" t="s">
        <v>504</v>
      </c>
      <c r="M50" s="319" t="s">
        <v>505</v>
      </c>
      <c r="N50" s="320" t="s">
        <v>506</v>
      </c>
    </row>
    <row r="51" spans="1:14" x14ac:dyDescent="0.15">
      <c r="A51" s="250"/>
      <c r="B51" s="246"/>
      <c r="C51" s="246"/>
      <c r="D51" s="246"/>
      <c r="E51" s="246"/>
      <c r="F51" s="246"/>
      <c r="G51" s="312" t="s">
        <v>507</v>
      </c>
      <c r="H51" s="313"/>
      <c r="I51" s="321">
        <v>472795</v>
      </c>
      <c r="J51" s="322">
        <v>27345</v>
      </c>
      <c r="K51" s="323">
        <v>-24.6</v>
      </c>
      <c r="L51" s="324">
        <v>69806</v>
      </c>
      <c r="M51" s="325">
        <v>13.4</v>
      </c>
      <c r="N51" s="326">
        <v>-38</v>
      </c>
    </row>
    <row r="52" spans="1:14" x14ac:dyDescent="0.15">
      <c r="A52" s="250"/>
      <c r="B52" s="246"/>
      <c r="C52" s="246"/>
      <c r="D52" s="246"/>
      <c r="E52" s="246"/>
      <c r="F52" s="246"/>
      <c r="G52" s="327"/>
      <c r="H52" s="328" t="s">
        <v>508</v>
      </c>
      <c r="I52" s="329">
        <v>418940</v>
      </c>
      <c r="J52" s="330">
        <v>24230</v>
      </c>
      <c r="K52" s="331">
        <v>-26</v>
      </c>
      <c r="L52" s="332">
        <v>32823</v>
      </c>
      <c r="M52" s="333">
        <v>1</v>
      </c>
      <c r="N52" s="334">
        <v>-27</v>
      </c>
    </row>
    <row r="53" spans="1:14" x14ac:dyDescent="0.15">
      <c r="A53" s="250"/>
      <c r="B53" s="246"/>
      <c r="C53" s="246"/>
      <c r="D53" s="246"/>
      <c r="E53" s="246"/>
      <c r="F53" s="246"/>
      <c r="G53" s="312" t="s">
        <v>509</v>
      </c>
      <c r="H53" s="313"/>
      <c r="I53" s="321">
        <v>257285</v>
      </c>
      <c r="J53" s="322">
        <v>15083</v>
      </c>
      <c r="K53" s="323">
        <v>-44.8</v>
      </c>
      <c r="L53" s="324">
        <v>74444</v>
      </c>
      <c r="M53" s="325">
        <v>6.6</v>
      </c>
      <c r="N53" s="326">
        <v>-51.4</v>
      </c>
    </row>
    <row r="54" spans="1:14" x14ac:dyDescent="0.15">
      <c r="A54" s="250"/>
      <c r="B54" s="246"/>
      <c r="C54" s="246"/>
      <c r="D54" s="246"/>
      <c r="E54" s="246"/>
      <c r="F54" s="246"/>
      <c r="G54" s="327"/>
      <c r="H54" s="328" t="s">
        <v>508</v>
      </c>
      <c r="I54" s="329">
        <v>157352</v>
      </c>
      <c r="J54" s="330">
        <v>9225</v>
      </c>
      <c r="K54" s="331">
        <v>-61.9</v>
      </c>
      <c r="L54" s="332">
        <v>34175</v>
      </c>
      <c r="M54" s="333">
        <v>4.0999999999999996</v>
      </c>
      <c r="N54" s="334">
        <v>-66</v>
      </c>
    </row>
    <row r="55" spans="1:14" x14ac:dyDescent="0.15">
      <c r="A55" s="250"/>
      <c r="B55" s="246"/>
      <c r="C55" s="246"/>
      <c r="D55" s="246"/>
      <c r="E55" s="246"/>
      <c r="F55" s="246"/>
      <c r="G55" s="312" t="s">
        <v>510</v>
      </c>
      <c r="H55" s="313"/>
      <c r="I55" s="321">
        <v>702308</v>
      </c>
      <c r="J55" s="322">
        <v>41884</v>
      </c>
      <c r="K55" s="323">
        <v>177.7</v>
      </c>
      <c r="L55" s="324">
        <v>85205</v>
      </c>
      <c r="M55" s="325">
        <v>14.5</v>
      </c>
      <c r="N55" s="326">
        <v>163.19999999999999</v>
      </c>
    </row>
    <row r="56" spans="1:14" x14ac:dyDescent="0.15">
      <c r="A56" s="250"/>
      <c r="B56" s="246"/>
      <c r="C56" s="246"/>
      <c r="D56" s="246"/>
      <c r="E56" s="246"/>
      <c r="F56" s="246"/>
      <c r="G56" s="327"/>
      <c r="H56" s="328" t="s">
        <v>508</v>
      </c>
      <c r="I56" s="329">
        <v>249218</v>
      </c>
      <c r="J56" s="330">
        <v>14863</v>
      </c>
      <c r="K56" s="331">
        <v>61.1</v>
      </c>
      <c r="L56" s="332">
        <v>38847</v>
      </c>
      <c r="M56" s="333">
        <v>13.7</v>
      </c>
      <c r="N56" s="334">
        <v>47.4</v>
      </c>
    </row>
    <row r="57" spans="1:14" x14ac:dyDescent="0.15">
      <c r="A57" s="250"/>
      <c r="B57" s="246"/>
      <c r="C57" s="246"/>
      <c r="D57" s="246"/>
      <c r="E57" s="246"/>
      <c r="F57" s="246"/>
      <c r="G57" s="312" t="s">
        <v>511</v>
      </c>
      <c r="H57" s="313"/>
      <c r="I57" s="321">
        <v>1271787</v>
      </c>
      <c r="J57" s="322">
        <v>77134</v>
      </c>
      <c r="K57" s="323">
        <v>84.2</v>
      </c>
      <c r="L57" s="324">
        <v>69469</v>
      </c>
      <c r="M57" s="325">
        <v>-18.5</v>
      </c>
      <c r="N57" s="326">
        <v>102.7</v>
      </c>
    </row>
    <row r="58" spans="1:14" x14ac:dyDescent="0.15">
      <c r="A58" s="250"/>
      <c r="B58" s="246"/>
      <c r="C58" s="246"/>
      <c r="D58" s="246"/>
      <c r="E58" s="246"/>
      <c r="F58" s="246"/>
      <c r="G58" s="327"/>
      <c r="H58" s="328" t="s">
        <v>508</v>
      </c>
      <c r="I58" s="329">
        <v>445596</v>
      </c>
      <c r="J58" s="330">
        <v>27025</v>
      </c>
      <c r="K58" s="331">
        <v>81.8</v>
      </c>
      <c r="L58" s="332">
        <v>38215</v>
      </c>
      <c r="M58" s="333">
        <v>-1.6</v>
      </c>
      <c r="N58" s="334">
        <v>83.4</v>
      </c>
    </row>
    <row r="59" spans="1:14" x14ac:dyDescent="0.15">
      <c r="A59" s="250"/>
      <c r="B59" s="246"/>
      <c r="C59" s="246"/>
      <c r="D59" s="246"/>
      <c r="E59" s="246"/>
      <c r="F59" s="246"/>
      <c r="G59" s="312" t="s">
        <v>512</v>
      </c>
      <c r="H59" s="313"/>
      <c r="I59" s="321">
        <v>1391845</v>
      </c>
      <c r="J59" s="322">
        <v>85605</v>
      </c>
      <c r="K59" s="323">
        <v>11</v>
      </c>
      <c r="L59" s="324">
        <v>67293</v>
      </c>
      <c r="M59" s="325">
        <v>-3.1</v>
      </c>
      <c r="N59" s="326">
        <v>14.1</v>
      </c>
    </row>
    <row r="60" spans="1:14" x14ac:dyDescent="0.15">
      <c r="A60" s="250"/>
      <c r="B60" s="246"/>
      <c r="C60" s="246"/>
      <c r="D60" s="246"/>
      <c r="E60" s="246"/>
      <c r="F60" s="246"/>
      <c r="G60" s="327"/>
      <c r="H60" s="328" t="s">
        <v>508</v>
      </c>
      <c r="I60" s="335">
        <v>529623</v>
      </c>
      <c r="J60" s="330">
        <v>32574</v>
      </c>
      <c r="K60" s="331">
        <v>20.5</v>
      </c>
      <c r="L60" s="332">
        <v>35076</v>
      </c>
      <c r="M60" s="333">
        <v>-8.1999999999999993</v>
      </c>
      <c r="N60" s="334">
        <v>28.7</v>
      </c>
    </row>
    <row r="61" spans="1:14" x14ac:dyDescent="0.15">
      <c r="A61" s="250"/>
      <c r="B61" s="246"/>
      <c r="C61" s="246"/>
      <c r="D61" s="246"/>
      <c r="E61" s="246"/>
      <c r="F61" s="246"/>
      <c r="G61" s="312" t="s">
        <v>513</v>
      </c>
      <c r="H61" s="336"/>
      <c r="I61" s="337">
        <v>819204</v>
      </c>
      <c r="J61" s="338">
        <v>49410</v>
      </c>
      <c r="K61" s="339">
        <v>40.700000000000003</v>
      </c>
      <c r="L61" s="340">
        <v>73243</v>
      </c>
      <c r="M61" s="341">
        <v>2.6</v>
      </c>
      <c r="N61" s="326">
        <v>38.1</v>
      </c>
    </row>
    <row r="62" spans="1:14" x14ac:dyDescent="0.15">
      <c r="A62" s="250"/>
      <c r="B62" s="246"/>
      <c r="C62" s="246"/>
      <c r="D62" s="246"/>
      <c r="E62" s="246"/>
      <c r="F62" s="246"/>
      <c r="G62" s="327"/>
      <c r="H62" s="328" t="s">
        <v>508</v>
      </c>
      <c r="I62" s="329">
        <v>360146</v>
      </c>
      <c r="J62" s="330">
        <v>21583</v>
      </c>
      <c r="K62" s="331">
        <v>15.1</v>
      </c>
      <c r="L62" s="332">
        <v>35827</v>
      </c>
      <c r="M62" s="333">
        <v>1.8</v>
      </c>
      <c r="N62" s="334">
        <v>13.3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19.899999999999999</v>
      </c>
      <c r="G47" s="12">
        <v>20.239999999999998</v>
      </c>
      <c r="H47" s="12">
        <v>19.34</v>
      </c>
      <c r="I47" s="12">
        <v>20.45</v>
      </c>
      <c r="J47" s="13">
        <v>19.96</v>
      </c>
    </row>
    <row r="48" spans="2:10" ht="57.75" customHeight="1" x14ac:dyDescent="0.15">
      <c r="B48" s="14"/>
      <c r="C48" s="1174" t="s">
        <v>4</v>
      </c>
      <c r="D48" s="1174"/>
      <c r="E48" s="1175"/>
      <c r="F48" s="15">
        <v>0.89</v>
      </c>
      <c r="G48" s="16">
        <v>0.91</v>
      </c>
      <c r="H48" s="16">
        <v>1.04</v>
      </c>
      <c r="I48" s="16">
        <v>1.1399999999999999</v>
      </c>
      <c r="J48" s="17">
        <v>1.27</v>
      </c>
    </row>
    <row r="49" spans="2:10" ht="57.75" customHeight="1" thickBot="1" x14ac:dyDescent="0.2">
      <c r="B49" s="18"/>
      <c r="C49" s="1176" t="s">
        <v>5</v>
      </c>
      <c r="D49" s="1176"/>
      <c r="E49" s="1177"/>
      <c r="F49" s="19" t="s">
        <v>520</v>
      </c>
      <c r="G49" s="20">
        <v>2.15</v>
      </c>
      <c r="H49" s="20" t="s">
        <v>521</v>
      </c>
      <c r="I49" s="20">
        <v>1.75</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2018-03-01T04:02:47Z</cp:lastPrinted>
  <dcterms:created xsi:type="dcterms:W3CDTF">2018-01-24T05:34:20Z</dcterms:created>
  <dcterms:modified xsi:type="dcterms:W3CDTF">2018-11-27T01:29:32Z</dcterms:modified>
  <cp:category/>
</cp:coreProperties>
</file>