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BE37" i="9"/>
  <c r="AM37" i="9"/>
  <c r="U37" i="9"/>
  <c r="C37" i="9"/>
  <c r="BE36" i="9"/>
  <c r="AM36" i="9"/>
  <c r="C36" i="9"/>
  <c r="BE35" i="9"/>
  <c r="AM35" i="9"/>
  <c r="C35" i="9"/>
  <c r="C34" i="9"/>
  <c r="U34" i="9" l="1"/>
  <c r="U35" i="9" s="1"/>
  <c r="U36"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CO34" i="9" l="1"/>
  <c r="CO35" i="9" s="1"/>
  <c r="CO36" i="9" s="1"/>
  <c r="CO37" i="9" s="1"/>
</calcChain>
</file>

<file path=xl/sharedStrings.xml><?xml version="1.0" encoding="utf-8"?>
<sst xmlns="http://schemas.openxmlformats.org/spreadsheetml/2006/main" count="1082" uniqueCount="571">
  <si>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</si>
  <si>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</si>
  <si>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</si>
  <si>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</si>
  <si>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</si>
  <si>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</si>
  <si>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</si>
  <si>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</si>
  <si>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</si>
  <si>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</si>
  <si>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</si>
  <si>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</si>
  <si>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</si>
  <si>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</si>
  <si>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</si>
  <si>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</si>
  <si>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</si>
  <si>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</si>
  <si>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</si>
  <si>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</si>
  <si>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</si>
  <si>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</si>
  <si>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</si>
  <si>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</si>
  <si>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</si>
  <si>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</si>
  <si>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</si>
  <si>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</si>
  <si>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</si>
  <si>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</si>
  <si>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</si>
  <si>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</si>
  <si>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</si>
  <si>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</si>
  <si>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</si>
  <si>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</si>
  <si>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</si>
  <si>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</si>
  <si>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</si>
  <si>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</si>
  <si>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</si>
  <si>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</si>
  <si>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</si>
  <si>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</si>
  <si>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</si>
  <si>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</si>
  <si>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</si>
  <si>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</si>
  <si>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</si>
  <si>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</si>
  <si>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</si>
  <si>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</si>
  <si>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</si>
  <si>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</si>
  <si>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</si>
  <si>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</si>
  <si>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</si>
  <si>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</si>
  <si>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</si>
  <si>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</si>
  <si>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</si>
  <si>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</si>
  <si>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</si>
  <si>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</si>
  <si>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</si>
  <si>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</si>
  <si>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</si>
  <si>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</si>
  <si>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</si>
  <si>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</si>
  <si>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</si>
  <si>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</si>
  <si>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</si>
  <si>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</si>
  <si>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</si>
  <si>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</si>
  <si>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</si>
  <si>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</si>
  <si>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</si>
  <si>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</si>
  <si>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</si>
  <si>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</si>
  <si>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松原市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</si>
  <si>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</si>
  <si>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</si>
  <si>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</si>
  <si>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</si>
  <si>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</si>
  <si>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</si>
  <si>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</si>
  <si>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</si>
  <si>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</si>
  <si>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</si>
  <si>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</si>
  <si>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</si>
  <si>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</si>
  <si>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</si>
  <si>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</si>
  <si>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</si>
  <si>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</si>
  <si>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</si>
  <si>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</si>
  <si>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</si>
  <si>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</si>
  <si>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</si>
  <si>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</si>
  <si>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</si>
  <si>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</si>
  <si>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</si>
  <si>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</si>
  <si>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</si>
  <si>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</si>
  <si>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</si>
  <si>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</si>
  <si>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</si>
  <si>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</si>
  <si>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</si>
  <si>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</si>
  <si>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</si>
  <si>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</si>
  <si>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</si>
  <si>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</si>
  <si>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</si>
  <si>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</si>
  <si>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</si>
  <si>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</si>
  <si>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</si>
  <si>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</si>
  <si>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</si>
  <si>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</si>
  <si>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</si>
  <si>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</si>
  <si>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</si>
  <si>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</si>
  <si>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</si>
  <si>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</si>
  <si>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</si>
  <si>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</si>
  <si>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</si>
  <si>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</si>
  <si>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</si>
  <si>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</si>
  <si>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</si>
  <si>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</si>
  <si>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</si>
  <si>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</si>
  <si>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</si>
  <si>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</si>
  <si>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</si>
  <si>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</si>
  <si>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</si>
  <si>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</si>
  <si>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</si>
  <si>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</si>
  <si>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</si>
  <si>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</si>
  <si>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</si>
  <si>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</si>
  <si>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</si>
  <si>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</si>
  <si>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</si>
  <si>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</si>
  <si>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</si>
  <si>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</si>
  <si>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</si>
  <si>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</si>
  <si>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</si>
  <si>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</si>
  <si>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</si>
  <si>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</si>
  <si>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</si>
  <si>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</si>
  <si>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</si>
  <si>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</si>
  <si>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</si>
  <si>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</si>
  <si>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</si>
  <si>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</si>
  <si>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</si>
  <si>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</si>
  <si>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</si>
  <si>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</si>
  <si>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</si>
  <si>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</si>
  <si>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</si>
  <si>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</si>
  <si>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</si>
  <si>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</si>
  <si>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</si>
  <si>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</si>
  <si>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</si>
  <si>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</si>
  <si>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</si>
  <si>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</si>
  <si>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</si>
  <si>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</si>
  <si>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大阪府松原市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</si>
  <si>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</si>
  <si>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</si>
  <si>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</si>
  <si>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</si>
  <si>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</si>
  <si>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</si>
  <si>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</si>
  <si>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</si>
  <si>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</si>
  <si>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</si>
  <si>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</si>
  <si>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</si>
  <si>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</si>
  <si>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</si>
  <si>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</si>
  <si>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</si>
  <si>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</si>
  <si>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</si>
  <si>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</si>
  <si>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</si>
  <si>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</si>
  <si>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</si>
  <si>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</si>
  <si>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</si>
  <si>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</si>
  <si>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</si>
  <si>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</si>
  <si>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</si>
  <si>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</si>
  <si>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</si>
  <si>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</si>
  <si>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</si>
  <si>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</si>
  <si>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</si>
  <si>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</si>
  <si>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</si>
  <si>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</si>
  <si>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</si>
  <si>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</si>
  <si>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</si>
  <si>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</si>
  <si>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</si>
  <si>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</si>
  <si>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</si>
  <si>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</si>
  <si>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</si>
  <si>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</si>
  <si>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</si>
  <si>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</si>
  <si>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</si>
  <si>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</si>
  <si>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</si>
  <si>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</si>
  <si>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</si>
  <si>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</si>
  <si>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</si>
  <si>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</si>
  <si>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</si>
  <si>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</si>
  <si>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</si>
  <si>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</si>
  <si>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</si>
  <si>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</si>
  <si>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</si>
  <si>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</si>
  <si>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</si>
  <si>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</si>
  <si>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</si>
  <si>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</si>
  <si>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</si>
  <si>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</si>
  <si>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</si>
  <si>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</si>
  <si>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</si>
  <si>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</si>
  <si>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</si>
  <si>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</si>
  <si>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</si>
  <si>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</si>
  <si>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</si>
  <si>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</si>
  <si>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</si>
  <si>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</si>
  <si>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</si>
  <si>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</si>
  <si>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</si>
  <si>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</si>
  <si>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</si>
  <si>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</si>
  <si>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</si>
  <si>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</si>
  <si>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</si>
  <si>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</si>
  <si>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</si>
  <si>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</si>
  <si>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</si>
  <si>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</si>
  <si>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</si>
  <si>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</si>
  <si>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</si>
  <si>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</si>
  <si>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</si>
  <si>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</si>
  <si>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</si>
  <si>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</si>
  <si>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</si>
  <si>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</si>
  <si>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</si>
  <si>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</si>
  <si>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</si>
  <si>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</si>
  <si>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</si>
  <si>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</si>
  <si>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</si>
  <si>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</si>
  <si>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</si>
  <si>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</si>
  <si>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</si>
  <si>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</si>
  <si>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</si>
  <si>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</si>
  <si>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</si>
  <si>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</si>
  <si>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</si>
  <si>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</si>
  <si>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</si>
  <si>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</si>
  <si>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</si>
  <si>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</si>
  <si>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</si>
  <si>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</si>
  <si>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</si>
  <si>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</si>
  <si>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</si>
  <si>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</si>
  <si>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</si>
  <si>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</si>
  <si>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</si>
  <si>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</si>
  <si>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</si>
  <si>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</si>
  <si>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</si>
  <si>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</si>
  <si>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</si>
  <si>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</si>
  <si>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</si>
  <si>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</si>
  <si>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</si>
  <si>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大阪府松原市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</si>
  <si>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</si>
  <si>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</si>
  <si>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</si>
  <si>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</si>
  <si>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</si>
  <si>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</si>
  <si>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</si>
  <si>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</si>
  <si>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</si>
  <si>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</si>
  <si>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</si>
  <si>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</si>
  <si>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</si>
  <si>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</si>
  <si>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</si>
  <si>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</si>
  <si>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</si>
  <si>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</si>
  <si>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</si>
  <si>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</si>
  <si>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</si>
  <si>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</si>
  <si>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</si>
  <si>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</si>
  <si>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</si>
  <si>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</si>
  <si>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</si>
  <si>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</si>
  <si>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</si>
  <si>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</si>
  <si>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</si>
  <si>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</si>
  <si>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</si>
  <si>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</si>
  <si>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</si>
  <si>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</si>
  <si>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</si>
  <si>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</si>
  <si>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</si>
  <si>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</si>
  <si>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</si>
  <si>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</si>
  <si>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</si>
  <si>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</si>
  <si>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</si>
  <si>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</si>
  <si>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</si>
  <si>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</si>
  <si>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</si>
  <si>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</si>
  <si>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</si>
  <si>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</si>
  <si>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</si>
  <si>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</si>
  <si>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</si>
  <si>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</si>
  <si>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</si>
  <si>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</si>
  <si>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</si>
  <si>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</si>
  <si>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</si>
  <si>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</si>
  <si>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</si>
  <si>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</si>
  <si>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</si>
  <si>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</si>
  <si>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</si>
  <si>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</si>
  <si>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</si>
  <si>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</si>
  <si>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</si>
  <si>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</si>
  <si>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</si>
  <si>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</si>
  <si>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</si>
  <si>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</si>
  <si>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</si>
  <si>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</si>
  <si>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</si>
  <si>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</si>
  <si>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</si>
  <si>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</si>
  <si>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</si>
  <si>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</si>
  <si>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</si>
  <si>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</si>
  <si>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</si>
  <si>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</si>
  <si>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</si>
  <si>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</si>
  <si>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</si>
  <si>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</si>
  <si>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</si>
  <si>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</si>
  <si>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</si>
  <si>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</si>
  <si>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</si>
  <si>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</si>
  <si>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</si>
  <si>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</si>
  <si>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</si>
  <si>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</si>
  <si>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</si>
  <si>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</si>
  <si>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</si>
  <si>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</si>
  <si>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</si>
  <si>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</si>
  <si>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</si>
  <si>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</si>
  <si>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</si>
  <si>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</si>
  <si>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</si>
  <si>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</si>
  <si>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</si>
  <si>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</si>
  <si>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</si>
  <si>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</si>
  <si>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</si>
  <si>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</si>
  <si>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</si>
  <si>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</si>
  <si>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</si>
  <si>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</si>
  <si>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</si>
  <si>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</si>
  <si>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</si>
  <si>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</si>
  <si>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</si>
  <si>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</si>
  <si>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</si>
  <si>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</si>
  <si>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</si>
  <si>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</si>
  <si>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</si>
  <si>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</si>
  <si>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</si>
  <si>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</si>
  <si>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</si>
  <si>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</si>
  <si>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</si>
  <si>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</si>
  <si>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</si>
  <si>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</si>
  <si>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</si>
  <si>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</si>
  <si>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</si>
  <si>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</si>
  <si>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</si>
  <si>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</si>
  <si>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</si>
  <si>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</si>
  <si>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</si>
  <si>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</si>
  <si>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</si>
  <si>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</si>
  <si>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</si>
  <si>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</si>
  <si>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</si>
  <si>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</si>
  <si>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</si>
  <si>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</si>
  <si>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</si>
  <si>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</si>
  <si>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</si>
  <si>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</si>
  <si>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</si>
  <si>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</si>
  <si>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</si>
  <si>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</si>
  <si>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</si>
  <si>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</si>
  <si>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</si>
  <si>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</si>
  <si>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</si>
  <si>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</si>
  <si>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</si>
  <si>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1.35</t>
  </si>
  <si>
    <t>▲ 2.47</t>
  </si>
  <si>
    <t>国民健康保険特別会計</t>
  </si>
  <si>
    <t>▲ 10.32</t>
  </si>
  <si>
    <t>▲ 10.10</t>
  </si>
  <si>
    <t>▲ 11.27</t>
  </si>
  <si>
    <t>▲ 11.15</t>
  </si>
  <si>
    <t>▲ 10.70</t>
  </si>
  <si>
    <t>水道事業会計</t>
  </si>
  <si>
    <t>介護保険特別会計</t>
  </si>
  <si>
    <t>一般会計</t>
  </si>
  <si>
    <t>後期高齢者医療特別会計</t>
  </si>
  <si>
    <t>下水道事業特別会計</t>
  </si>
  <si>
    <t>その他会計（赤字）</t>
  </si>
  <si>
    <t>その他会計（黒字）</t>
  </si>
  <si>
    <t>-</t>
    <phoneticPr fontId="2"/>
  </si>
  <si>
    <t>-</t>
    <phoneticPr fontId="2"/>
  </si>
  <si>
    <t>-</t>
    <phoneticPr fontId="2"/>
  </si>
  <si>
    <t>-</t>
    <phoneticPr fontId="2"/>
  </si>
  <si>
    <t>-</t>
    <phoneticPr fontId="2"/>
  </si>
  <si>
    <t>大和川右岸水防事務組合</t>
    <rPh sb="0" eb="3">
      <t>ヤマトガワ</t>
    </rPh>
    <rPh sb="3" eb="5">
      <t>ウガン</t>
    </rPh>
    <rPh sb="5" eb="6">
      <t>スイ</t>
    </rPh>
    <rPh sb="6" eb="7">
      <t>ボウ</t>
    </rPh>
    <rPh sb="7" eb="9">
      <t>ジム</t>
    </rPh>
    <rPh sb="9" eb="11">
      <t>クミアイ</t>
    </rPh>
    <phoneticPr fontId="2"/>
  </si>
  <si>
    <t>大阪府後期高齢者医療広域連合（一般）</t>
    <rPh sb="0" eb="3">
      <t>オオサカフ</t>
    </rPh>
    <rPh sb="3" eb="5">
      <t>コウキ</t>
    </rPh>
    <rPh sb="5" eb="8">
      <t>コウレイシャ</t>
    </rPh>
    <rPh sb="8" eb="10">
      <t>イリョウ</t>
    </rPh>
    <rPh sb="10" eb="12">
      <t>コウイキ</t>
    </rPh>
    <rPh sb="12" eb="14">
      <t>レンゴウ</t>
    </rPh>
    <rPh sb="15" eb="17">
      <t>イッパン</t>
    </rPh>
    <phoneticPr fontId="2"/>
  </si>
  <si>
    <t>大阪府後期高齢者医療広域連合（特会）</t>
    <rPh sb="0" eb="3">
      <t>オオサカフ</t>
    </rPh>
    <rPh sb="3" eb="5">
      <t>コウキ</t>
    </rPh>
    <rPh sb="5" eb="8">
      <t>コウレイシャ</t>
    </rPh>
    <rPh sb="8" eb="10">
      <t>イリョウ</t>
    </rPh>
    <rPh sb="10" eb="12">
      <t>コウイキ</t>
    </rPh>
    <rPh sb="12" eb="14">
      <t>レンゴウ</t>
    </rPh>
    <rPh sb="15" eb="17">
      <t>トッカイ</t>
    </rPh>
    <phoneticPr fontId="2"/>
  </si>
  <si>
    <t>大阪広域水道企業団（水道）</t>
    <rPh sb="0" eb="2">
      <t>オオサカ</t>
    </rPh>
    <rPh sb="2" eb="4">
      <t>コウイキ</t>
    </rPh>
    <rPh sb="4" eb="6">
      <t>スイドウ</t>
    </rPh>
    <rPh sb="6" eb="8">
      <t>キギョウ</t>
    </rPh>
    <rPh sb="8" eb="9">
      <t>ダン</t>
    </rPh>
    <rPh sb="10" eb="12">
      <t>スイドウ</t>
    </rPh>
    <phoneticPr fontId="2"/>
  </si>
  <si>
    <t>大阪広域水道企業団（工業用）</t>
    <rPh sb="0" eb="2">
      <t>オオサカ</t>
    </rPh>
    <rPh sb="2" eb="4">
      <t>コウイキ</t>
    </rPh>
    <rPh sb="4" eb="6">
      <t>スイドウ</t>
    </rPh>
    <rPh sb="6" eb="8">
      <t>キギョウ</t>
    </rPh>
    <rPh sb="8" eb="9">
      <t>ダン</t>
    </rPh>
    <rPh sb="10" eb="13">
      <t>コウギョウヨウ</t>
    </rPh>
    <phoneticPr fontId="2"/>
  </si>
  <si>
    <t>大阪市・八尾市・松原市環境施設組合</t>
    <rPh sb="0" eb="3">
      <t>オオサカシ</t>
    </rPh>
    <rPh sb="4" eb="7">
      <t>ヤオシ</t>
    </rPh>
    <rPh sb="8" eb="11">
      <t>マツバラシ</t>
    </rPh>
    <rPh sb="11" eb="13">
      <t>カンキョウ</t>
    </rPh>
    <rPh sb="13" eb="15">
      <t>シセツ</t>
    </rPh>
    <rPh sb="15" eb="17">
      <t>クミアイ</t>
    </rPh>
    <phoneticPr fontId="2"/>
  </si>
  <si>
    <t>-</t>
    <phoneticPr fontId="2"/>
  </si>
  <si>
    <t>-</t>
    <phoneticPr fontId="2"/>
  </si>
  <si>
    <t>-</t>
    <phoneticPr fontId="2"/>
  </si>
  <si>
    <t>松原都市開発株式会社</t>
    <rPh sb="0" eb="2">
      <t>マツバラ</t>
    </rPh>
    <rPh sb="2" eb="4">
      <t>トシ</t>
    </rPh>
    <rPh sb="4" eb="6">
      <t>カイハツ</t>
    </rPh>
    <rPh sb="6" eb="8">
      <t>カブシキ</t>
    </rPh>
    <rPh sb="8" eb="10">
      <t>カイシャ</t>
    </rPh>
    <phoneticPr fontId="2"/>
  </si>
  <si>
    <t>松原市文化情報振興事業団</t>
    <rPh sb="0" eb="3">
      <t>マツバラシ</t>
    </rPh>
    <rPh sb="3" eb="5">
      <t>ブンカ</t>
    </rPh>
    <rPh sb="5" eb="7">
      <t>ジョウホウ</t>
    </rPh>
    <rPh sb="7" eb="9">
      <t>シンコウ</t>
    </rPh>
    <rPh sb="9" eb="12">
      <t>ジギョウダン</t>
    </rPh>
    <phoneticPr fontId="2"/>
  </si>
  <si>
    <t>-</t>
    <phoneticPr fontId="2"/>
  </si>
  <si>
    <t>松原学校給食</t>
    <rPh sb="0" eb="2">
      <t>マツバラ</t>
    </rPh>
    <rPh sb="2" eb="4">
      <t>ガッコウ</t>
    </rPh>
    <rPh sb="4" eb="6">
      <t>キュウショク</t>
    </rPh>
    <phoneticPr fontId="2"/>
  </si>
  <si>
    <t>○</t>
    <phoneticPr fontId="2"/>
  </si>
  <si>
    <t>松原市土地開発公社</t>
    <rPh sb="0" eb="2">
      <t>マツバラ</t>
    </rPh>
    <rPh sb="2" eb="3">
      <t>シ</t>
    </rPh>
    <rPh sb="3" eb="5">
      <t>トチ</t>
    </rPh>
    <rPh sb="5" eb="7">
      <t>カイハツ</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</si>
  <si>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</si>
  <si>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</si>
  <si>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</si>
  <si>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</si>
  <si>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</si>
  <si>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</si>
  <si>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</si>
  <si>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</si>
  <si>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</si>
  <si>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</si>
  <si>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</si>
  <si>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</si>
  <si>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将来負担比率、実質公債費比率ともに類似団体と比較して、いずれも高い水準にある。これは、下水道事業特別会計における公債費及び地方債残高が多額であること、また基金残高が少ないことに起因している。
経年比較においては、前記の下水道事業特別会計の地方債残高が順調に減少し、経営状況が改善傾向にあることから、両数値とも平成２５年以降改善が続いており、今後もこの傾向が続くと見込んでいる。
</t>
    <rPh sb="11" eb="12">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</si>
</sst>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46440</c:v>
                </c:pt>
                <c:pt idx="4">
                  <c:v>40879</c:v>
                </c:pt>
              </c:numCache>
            </c:numRef>
          </c:val>
          <c:smooth val="0"/>
          <c:extLst>
            <c:ext xmlns:c16="http://schemas.microsoft.com/office/drawing/2014/chart" uri="{C3380CC4-5D6E-409C-BE32-E72D297353CC}">
              <c16:uniqueId val="{00000000-5BA2-42E8-81FB-0E272D6545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15591</c:v>
                </c:pt>
                <c:pt idx="1">
                  <c:v>27089</c:v>
                </c:pt>
                <c:pt idx="2">
                  <c:v>25073</c:v>
                </c:pt>
                <c:pt idx="3">
                  <c:v>17961</c:v>
                </c:pt>
                <c:pt idx="4">
                  <c:v>34454</c:v>
                </c:pt>
              </c:numCache>
            </c:numRef>
          </c:val>
          <c:smooth val="0"/>
          <c:extLst>
            <c:ext xmlns:c16="http://schemas.microsoft.com/office/drawing/2014/chart" uri="{C3380CC4-5D6E-409C-BE32-E72D297353CC}">
              <c16:uniqueId val="{00000001-5BA2-42E8-81FB-0E272D654548}"/>
            </c:ext>
          </c:extLst>
        </c:ser>
        <c:dLbls>
          <c:showLegendKey val="0"/>
          <c:showVal val="0"/>
          <c:showCatName val="0"/>
          <c:showSerName val="0"/>
          <c:showPercent val="0"/>
          <c:showBubbleSize val="0"/>
        </c:dLbls>
        <c:marker val="1"/>
        <c:smooth val="0"/>
        <c:axId val="94514176"/>
        <c:axId val="94524544"/>
      </c:lineChart>
      <c:catAx>
        <c:axId val="94514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524544"/>
        <c:crosses val="autoZero"/>
        <c:auto val="1"/>
        <c:lblAlgn val="ctr"/>
        <c:lblOffset val="100"/>
        <c:tickLblSkip val="1"/>
        <c:tickMarkSkip val="1"/>
        <c:noMultiLvlLbl val="0"/>
      </c:catAx>
      <c:valAx>
        <c:axId val="9452454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514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1.4</c:v>
                </c:pt>
                <c:pt idx="1">
                  <c:v>1.28</c:v>
                </c:pt>
                <c:pt idx="2">
                  <c:v>0.89</c:v>
                </c:pt>
                <c:pt idx="3">
                  <c:v>1.1499999999999999</c:v>
                </c:pt>
                <c:pt idx="4">
                  <c:v>0.61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4.9800000000000004</c:v>
                </c:pt>
                <c:pt idx="1">
                  <c:v>6.68</c:v>
                </c:pt>
                <c:pt idx="2">
                  <c:v>5.78</c:v>
                </c:pt>
                <c:pt idx="3">
                  <c:v>5.67</c:v>
                </c:pt>
                <c:pt idx="4">
                  <c:v>3.76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9919232"/>
        <c:axId val="109921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1.73</c:v>
                </c:pt>
                <c:pt idx="1">
                  <c:v>1.66</c:v>
                </c:pt>
                <c:pt idx="2">
                  <c:v>-1.35</c:v>
                </c:pt>
                <c:pt idx="3">
                  <c:v>0.33</c:v>
                </c:pt>
                <c:pt idx="4">
                  <c:v>-2.4700000000000002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9919232"/>
        <c:axId val="109921408"/>
      </c:lineChart>
      <c:catAx>
        <c:axId val="10991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921408"/>
        <c:crosses val="autoZero"/>
        <c:auto val="1"/>
        <c:lblAlgn val="ctr"/>
        <c:lblOffset val="100"/>
        <c:tickLblSkip val="1"/>
        <c:tickMarkSkip val="1"/>
        <c:noMultiLvlLbl val="0"/>
      </c:catAx>
      <c:valAx>
        <c:axId val="109921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919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0.13</c:v>
                </c:pt>
                <c:pt idx="2">
                  <c:v>#N/A</c:v>
                </c:pt>
                <c:pt idx="3">
                  <c:v>0.11</c:v>
                </c:pt>
                <c:pt idx="4">
                  <c:v>#N/A</c:v>
                </c:pt>
                <c:pt idx="5">
                  <c:v>0.13</c:v>
                </c:pt>
                <c:pt idx="6">
                  <c:v>#N/A</c:v>
                </c:pt>
                <c:pt idx="7">
                  <c:v>0.12</c:v>
                </c:pt>
                <c:pt idx="8">
                  <c:v>#N/A</c:v>
                </c:pt>
                <c:pt idx="9">
                  <c:v>0.23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1.24</c:v>
                </c:pt>
                <c:pt idx="2">
                  <c:v>#N/A</c:v>
                </c:pt>
                <c:pt idx="3">
                  <c:v>1.1200000000000001</c:v>
                </c:pt>
                <c:pt idx="4">
                  <c:v>#N/A</c:v>
                </c:pt>
                <c:pt idx="5">
                  <c:v>0.88</c:v>
                </c:pt>
                <c:pt idx="6">
                  <c:v>#N/A</c:v>
                </c:pt>
                <c:pt idx="7">
                  <c:v>1.1399999999999999</c:v>
                </c:pt>
                <c:pt idx="8">
                  <c:v>#N/A</c:v>
                </c:pt>
                <c:pt idx="9">
                  <c:v>0.6</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0.22</c:v>
                </c:pt>
                <c:pt idx="2">
                  <c:v>#N/A</c:v>
                </c:pt>
                <c:pt idx="3">
                  <c:v>0.41</c:v>
                </c:pt>
                <c:pt idx="4">
                  <c:v>#N/A</c:v>
                </c:pt>
                <c:pt idx="5">
                  <c:v>0.46</c:v>
                </c:pt>
                <c:pt idx="6">
                  <c:v>#N/A</c:v>
                </c:pt>
                <c:pt idx="7">
                  <c:v>0.64</c:v>
                </c:pt>
                <c:pt idx="8">
                  <c:v>#N/A</c:v>
                </c:pt>
                <c:pt idx="9">
                  <c:v>1.01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16.53</c:v>
                </c:pt>
                <c:pt idx="2">
                  <c:v>#N/A</c:v>
                </c:pt>
                <c:pt idx="3">
                  <c:v>17.61</c:v>
                </c:pt>
                <c:pt idx="4">
                  <c:v>#N/A</c:v>
                </c:pt>
                <c:pt idx="5">
                  <c:v>17.34</c:v>
                </c:pt>
                <c:pt idx="6">
                  <c:v>#N/A</c:v>
                </c:pt>
                <c:pt idx="7">
                  <c:v>16.260000000000002</c:v>
                </c:pt>
                <c:pt idx="8">
                  <c:v>#N/A</c:v>
                </c:pt>
                <c:pt idx="9">
                  <c:v>16.18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10.32</c:v>
                </c:pt>
                <c:pt idx="1">
                  <c:v>#N/A</c:v>
                </c:pt>
                <c:pt idx="2">
                  <c:v>10.1</c:v>
                </c:pt>
                <c:pt idx="3">
                  <c:v>#N/A</c:v>
                </c:pt>
                <c:pt idx="4">
                  <c:v>11.27</c:v>
                </c:pt>
                <c:pt idx="5">
                  <c:v>#N/A</c:v>
                </c:pt>
                <c:pt idx="6">
                  <c:v>11.15</c:v>
                </c:pt>
                <c:pt idx="7">
                  <c:v>#N/A</c:v>
                </c:pt>
                <c:pt idx="8">
                  <c:v>10.7</c:v>
                </c:pt>
                <c:pt idx="9">
                  <c:v>#N/A</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4843648"/>
        <c:axId val="94845184"/>
      </c:barChart>
      <c:catAx>
        <c:axId val="94843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845184"/>
        <c:crosses val="autoZero"/>
        <c:auto val="1"/>
        <c:lblAlgn val="ctr"/>
        <c:lblOffset val="100"/>
        <c:tickLblSkip val="1"/>
        <c:tickMarkSkip val="1"/>
        <c:noMultiLvlLbl val="0"/>
      </c:catAx>
      <c:valAx>
        <c:axId val="94845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8436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4313</c:v>
                </c:pt>
                <c:pt idx="5">
                  <c:v>4260</c:v>
                </c:pt>
                <c:pt idx="8">
                  <c:v>4398</c:v>
                </c:pt>
                <c:pt idx="11">
                  <c:v>4275</c:v>
                </c:pt>
                <c:pt idx="14">
                  <c:v>4478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2</c:v>
                </c:pt>
                <c:pt idx="6">
                  <c:v>1</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104</c:v>
                </c:pt>
                <c:pt idx="12">
                  <c:v>72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2208</c:v>
                </c:pt>
                <c:pt idx="3">
                  <c:v>2136</c:v>
                </c:pt>
                <c:pt idx="6">
                  <c:v>2074</c:v>
                </c:pt>
                <c:pt idx="9">
                  <c:v>2054</c:v>
                </c:pt>
                <c:pt idx="12">
                  <c:v>2006</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4307</c:v>
                </c:pt>
                <c:pt idx="3">
                  <c:v>4393</c:v>
                </c:pt>
                <c:pt idx="6">
                  <c:v>4241</c:v>
                </c:pt>
                <c:pt idx="9">
                  <c:v>4127</c:v>
                </c:pt>
                <c:pt idx="12">
                  <c:v>4205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4314496"/>
        <c:axId val="94316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2204</c:v>
                </c:pt>
                <c:pt idx="2">
                  <c:v>#N/A</c:v>
                </c:pt>
                <c:pt idx="3">
                  <c:v>#N/A</c:v>
                </c:pt>
                <c:pt idx="4">
                  <c:v>2271</c:v>
                </c:pt>
                <c:pt idx="5">
                  <c:v>#N/A</c:v>
                </c:pt>
                <c:pt idx="6">
                  <c:v>#N/A</c:v>
                </c:pt>
                <c:pt idx="7">
                  <c:v>1918</c:v>
                </c:pt>
                <c:pt idx="8">
                  <c:v>#N/A</c:v>
                </c:pt>
                <c:pt idx="9">
                  <c:v>#N/A</c:v>
                </c:pt>
                <c:pt idx="10">
                  <c:v>2010</c:v>
                </c:pt>
                <c:pt idx="11">
                  <c:v>#N/A</c:v>
                </c:pt>
                <c:pt idx="12">
                  <c:v>#N/A</c:v>
                </c:pt>
                <c:pt idx="13">
                  <c:v>1805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4314496"/>
        <c:axId val="94316032"/>
      </c:lineChart>
      <c:catAx>
        <c:axId val="9431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316032"/>
        <c:crosses val="autoZero"/>
        <c:auto val="1"/>
        <c:lblAlgn val="ctr"/>
        <c:lblOffset val="100"/>
        <c:tickLblSkip val="1"/>
        <c:tickMarkSkip val="1"/>
        <c:noMultiLvlLbl val="0"/>
      </c:catAx>
      <c:valAx>
        <c:axId val="94316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31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46009</c:v>
                </c:pt>
                <c:pt idx="5">
                  <c:v>46636</c:v>
                </c:pt>
                <c:pt idx="8">
                  <c:v>46636</c:v>
                </c:pt>
                <c:pt idx="11">
                  <c:v>46822</c:v>
                </c:pt>
                <c:pt idx="14">
                  <c:v>46688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11683</c:v>
                </c:pt>
                <c:pt idx="5">
                  <c:v>11644</c:v>
                </c:pt>
                <c:pt idx="8">
                  <c:v>11726</c:v>
                </c:pt>
                <c:pt idx="11">
                  <c:v>11447</c:v>
                </c:pt>
                <c:pt idx="14">
                  <c:v>12058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2139</c:v>
                </c:pt>
                <c:pt idx="5">
                  <c:v>2624</c:v>
                </c:pt>
                <c:pt idx="8">
                  <c:v>2401</c:v>
                </c:pt>
                <c:pt idx="11">
                  <c:v>2436</c:v>
                </c:pt>
                <c:pt idx="14">
                  <c:v>2075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805</c:v>
                </c:pt>
                <c:pt idx="3">
                  <c:v>724</c:v>
                </c:pt>
                <c:pt idx="6">
                  <c:v>859</c:v>
                </c:pt>
                <c:pt idx="9">
                  <c:v>721</c:v>
                </c:pt>
                <c:pt idx="12">
                  <c:v>696</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6213</c:v>
                </c:pt>
                <c:pt idx="3">
                  <c:v>5749</c:v>
                </c:pt>
                <c:pt idx="6">
                  <c:v>5345</c:v>
                </c:pt>
                <c:pt idx="9">
                  <c:v>5227</c:v>
                </c:pt>
                <c:pt idx="12">
                  <c:v>5205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527</c:v>
                </c:pt>
                <c:pt idx="12">
                  <c:v>515</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35947</c:v>
                </c:pt>
                <c:pt idx="3">
                  <c:v>35554</c:v>
                </c:pt>
                <c:pt idx="6">
                  <c:v>34205</c:v>
                </c:pt>
                <c:pt idx="9">
                  <c:v>32667</c:v>
                </c:pt>
                <c:pt idx="12">
                  <c:v>30410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116</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40623</c:v>
                </c:pt>
                <c:pt idx="3">
                  <c:v>41021</c:v>
                </c:pt>
                <c:pt idx="6">
                  <c:v>41248</c:v>
                </c:pt>
                <c:pt idx="9">
                  <c:v>41061</c:v>
                </c:pt>
                <c:pt idx="12">
                  <c:v>42031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4300544"/>
        <c:axId val="1043024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23758</c:v>
                </c:pt>
                <c:pt idx="2">
                  <c:v>#N/A</c:v>
                </c:pt>
                <c:pt idx="3">
                  <c:v>#N/A</c:v>
                </c:pt>
                <c:pt idx="4">
                  <c:v>22144</c:v>
                </c:pt>
                <c:pt idx="5">
                  <c:v>#N/A</c:v>
                </c:pt>
                <c:pt idx="6">
                  <c:v>#N/A</c:v>
                </c:pt>
                <c:pt idx="7">
                  <c:v>20893</c:v>
                </c:pt>
                <c:pt idx="8">
                  <c:v>#N/A</c:v>
                </c:pt>
                <c:pt idx="9">
                  <c:v>#N/A</c:v>
                </c:pt>
                <c:pt idx="10">
                  <c:v>19497</c:v>
                </c:pt>
                <c:pt idx="11">
                  <c:v>#N/A</c:v>
                </c:pt>
                <c:pt idx="12">
                  <c:v>#N/A</c:v>
                </c:pt>
                <c:pt idx="13">
                  <c:v>18152</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4300544"/>
        <c:axId val="104302464"/>
      </c:lineChart>
      <c:catAx>
        <c:axId val="10430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302464"/>
        <c:crosses val="autoZero"/>
        <c:auto val="1"/>
        <c:lblAlgn val="ctr"/>
        <c:lblOffset val="100"/>
        <c:tickLblSkip val="1"/>
        <c:tickMarkSkip val="1"/>
        <c:noMultiLvlLbl val="0"/>
      </c:catAx>
      <c:valAx>
        <c:axId val="1043024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300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{1EFB0D99-749D-4214-B14E-5C1524D64D14}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2392-4BC3-8AFD-354ACFEEEA0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{85CCD988-3ED2-4D93-A0EB-286C3415D810}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2392-4BC3-8AFD-354ACFEEEA0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{D154C002-9099-49FD-B31B-24A4556647FA}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2392-4BC3-8AFD-354ACFEEEA07}"/>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{F78E47F8-5498-4F6A-9B42-7D0B55CF1B44}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2392-4BC3-8AFD-354ACFEEEA0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{E73069F3-6942-4CA4-8802-46E4704650AE}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2392-4BC3-8AFD-354ACFEEEA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2392-4BC3-8AFD-354ACFEEEA07}"/>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{1ADCB9E6-8AB2-43E2-B76A-F0CC32707A92}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2392-4BC3-8AFD-354ACFEEEA0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{C8C4D674-BC59-4B0F-B74F-F7B34A59CC55}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2392-4BC3-8AFD-354ACFEEEA0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{E2BE0EC4-4FEC-4048-AA40-87F27990E28F}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2392-4BC3-8AFD-354ACFEEEA07}"/>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{10BAEA60-76A6-4AE8-A18F-3FDFB91F865F}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2392-4BC3-8AFD-354ACFEEEA0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{F5A761E0-BC4B-4C99-B017-0C460F1C52AE}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2392-4BC3-8AFD-354ACFEEEA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2392-4BC3-8AFD-354ACFEEEA07}"/>
            </c:ext>
          </c:extLst>
        </c:ser>
        <c:dLbls>
          <c:showLegendKey val="0"/>
          <c:showVal val="0"/>
          <c:showCatName val="0"/>
          <c:showSerName val="0"/>
          <c:showPercent val="0"/>
          <c:showBubbleSize val="0"/>
        </c:dLbls>
        <c:axId val="33426816"/>
        <c:axId val="34222848"/>
      </c:scatterChart>
      <c:valAx>
        <c:axId val="334268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222848"/>
        <c:crosses val="autoZero"/>
        <c:crossBetween val="midCat"/>
      </c:valAx>
      <c:valAx>
        <c:axId val="342228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4268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{2FA37A70-E326-4AB8-80B5-E1A3EBCFFA3E}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AC25-49BA-8C11-7AC100114B59}"/>
                </c:ext>
              </c:extLst>
            </c:dLbl>
            <c:dLbl>
              <c:idx val="1"/>
              <c:layout>
                <c:manualLayout>
                  <c:x val="-3.1271296286322622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{E1358439-3970-48BC-A47C-89F88EEFAAE9}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AC25-49BA-8C11-7AC100114B59}"/>
                </c:ext>
              </c:extLst>
            </c:dLbl>
            <c:dLbl>
              <c:idx val="2"/>
              <c:layout>
                <c:manualLayout>
                  <c:x val="-3.2139628237304811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{48499A61-4CF5-4412-A1D4-E43D511932AF}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AC25-49BA-8C11-7AC100114B59}"/>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{62F84ABD-83AA-4998-ABEA-E74DC539C1A5}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AC25-49BA-8C11-7AC100114B59}"/>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{539215DE-DF40-46A8-A0DA-D0EA4BEFD0B6}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AC25-49BA-8C11-7AC100114B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10.1</c:v>
                </c:pt>
                <c:pt idx="1">
                  <c:v>10.6</c:v>
                </c:pt>
                <c:pt idx="2">
                  <c:v>10.4</c:v>
                </c:pt>
                <c:pt idx="3">
                  <c:v>10</c:v>
                </c:pt>
                <c:pt idx="4">
                  <c:v>9.1999999999999993</c:v>
                </c:pt>
              </c:numCache>
            </c:numRef>
          </c:xVal>
          <c:yVal>
            <c:numRef>
              <c:f>公会計指標分析・財政指標組合せ分析表!$K$73:$O$73</c:f>
              <c:numCache>
                <c:formatCode>#,##0.0;"▲ "#,##0.0</c:formatCode>
                <c:ptCount val="5"/>
                <c:pt idx="0">
                  <c:v>117.2</c:v>
                </c:pt>
                <c:pt idx="1">
                  <c:v>107.5</c:v>
                </c:pt>
                <c:pt idx="2">
                  <c:v>103</c:v>
                </c:pt>
                <c:pt idx="3">
                  <c:v>92.6</c:v>
                </c:pt>
                <c:pt idx="4">
                  <c:v>86.9</c:v>
                </c:pt>
              </c:numCache>
            </c:numRef>
          </c:yVal>
          <c:smooth val="0"/>
          <c:extLst>
            <c:ext xmlns:c16="http://schemas.microsoft.com/office/drawing/2014/chart" uri="{C3380CC4-5D6E-409C-BE32-E72D297353CC}">
              <c16:uniqueId val="{00000005-AC25-49BA-8C11-7AC100114B59}"/>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{94C4F179-4419-439D-B8F3-42170671CF5D}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AC25-49BA-8C11-7AC100114B59}"/>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{3862C1B0-8754-40F0-A066-987ED8156479}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AC25-49BA-8C11-7AC100114B59}"/>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{49EEE50C-3047-4F79-9A65-F887979D0541}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AC25-49BA-8C11-7AC100114B59}"/>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{5D9B0B0C-2752-45CA-91DB-05221B14CB93}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AC25-49BA-8C11-7AC100114B59}"/>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{CB02C6EE-25F3-4D13-84BB-E58C83F6CDA6}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AC25-49BA-8C11-7AC100114B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6.2</c:v>
                </c:pt>
                <c:pt idx="4">
                  <c:v>5</c:v>
                </c:pt>
              </c:numCache>
            </c:numRef>
          </c:xVal>
          <c:yVal>
            <c:numRef>
              <c:f>公会計指標分析・財政指標組合せ分析表!$K$77:$O$77</c:f>
              <c:numCache>
                <c:formatCode>#,##0.0;"▲ "#,##0.0</c:formatCode>
                <c:ptCount val="5"/>
                <c:pt idx="0">
                  <c:v>46.1</c:v>
                </c:pt>
                <c:pt idx="1">
                  <c:v>37.6</c:v>
                </c:pt>
                <c:pt idx="2">
                  <c:v>33.799999999999997</c:v>
                </c:pt>
                <c:pt idx="3">
                  <c:v>15.8</c:v>
                </c:pt>
                <c:pt idx="4">
                  <c:v>15</c:v>
                </c:pt>
              </c:numCache>
            </c:numRef>
          </c:yVal>
          <c:smooth val="0"/>
          <c:extLst>
            <c:ext xmlns:c16="http://schemas.microsoft.com/office/drawing/2014/chart" uri="{C3380CC4-5D6E-409C-BE32-E72D297353CC}">
              <c16:uniqueId val="{0000000B-AC25-49BA-8C11-7AC100114B59}"/>
            </c:ext>
          </c:extLst>
        </c:ser>
        <c:dLbls>
          <c:showLegendKey val="0"/>
          <c:showVal val="0"/>
          <c:showCatName val="0"/>
          <c:showSerName val="0"/>
          <c:showPercent val="0"/>
          <c:showBubbleSize val="0"/>
        </c:dLbls>
        <c:axId val="102168448"/>
        <c:axId val="102670720"/>
      </c:scatterChart>
      <c:valAx>
        <c:axId val="102168448"/>
        <c:scaling>
          <c:orientation val="minMax"/>
          <c:max val="11.1"/>
          <c:min val="4.59999999999999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670720"/>
        <c:crosses val="autoZero"/>
        <c:crossBetween val="midCat"/>
      </c:valAx>
      <c:valAx>
        <c:axId val="102670720"/>
        <c:scaling>
          <c:orientation val="minMax"/>
          <c:max val="14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1684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大阪府松原市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一般会計及び下水道事業特別会計においては、財源補償のある臨時財政対策債等の償還金を除く実質的な公債費負担は減少傾向にある。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今後の市債の発行については、事業の必要性を十分に検証し、発行の抑制に努める。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大阪府松原市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一般会計及び下水道事業特別会計共に、臨時財政対策債等の財源補償のある市債を除く、実質的な将来負担額は減少している。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今後は市債の発行の抑制、基金残高の確保等による更なる改善に努める。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大阪府松原市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121,467
120,107
16.66
44,881,557
44,733,349
147,500
24,221,413
42,031,331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86.9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大阪府松原市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121,467
120,107
16.66
44,881,557
44,733,349
147,500
24,221,413
42,031,331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86.9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大阪府松原市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121,467
120,107
16.66
44,881,557
44,733,349
147,500
24,221,413
42,031,331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86.9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大阪府松原市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121,467
120,107
16.66
44,881,557
44,733,349
147,500
24,221,413
42,031,331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86.9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市税収入の伸びなどにより基準財政収入額が増加したものの、社会保障関連経費などで基準財政需要額も増加していることから平成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年度は０．０１ポイントの微増となった。</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元来、税基盤が脆弱なことから、類似団体</a:t>
          </a:r>
          <a:r>
            <a:rPr kumimoji="1" lang="ja-JP" altLang="en-US" sz="1300">
              <a:solidFill>
                <a:schemeClr val="dk1"/>
              </a:solidFill>
              <a:effectLst/>
              <a:latin typeface="+mn-lt"/>
              <a:ea typeface="+mn-ea"/>
              <a:cs typeface="+mn-cs"/>
            </a:rPr>
            <a:t>内平均値</a:t>
          </a:r>
          <a:r>
            <a:rPr kumimoji="1" lang="ja-JP" altLang="ja-JP" sz="1300">
              <a:solidFill>
                <a:schemeClr val="dk1"/>
              </a:solidFill>
              <a:effectLst/>
              <a:latin typeface="+mn-lt"/>
              <a:ea typeface="+mn-ea"/>
              <a:cs typeface="+mn-cs"/>
            </a:rPr>
            <a:t>を下回っている状況であるが、今後においては企業誘致による市内雇用環境の整備や、子育て環境の充実など、人口獲得の施策を実施し自主財源の確保に努める。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28222</xdr:rowOff>
    </xdr:to>
    <xdr:cxnSp macro="">
      <xdr:nvCxnSpPr>
        <xdr:cNvPr id="68" name="直線コネクタ 67"/>
        <xdr:cNvCxnSpPr/>
      </xdr:nvCxnSpPr>
      <xdr:spPr>
        <a:xfrm flipV="1">
          <a:off x="4114800" y="73871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28222</xdr:rowOff>
    </xdr:from>
    <xdr:to>
      <xdr:col>6</xdr:col>
      <xdr:colOff>0</xdr:colOff>
      <xdr:row>43</xdr:row>
      <xdr:rowOff>41628</xdr:rowOff>
    </xdr:to>
    <xdr:cxnSp macro="">
      <xdr:nvCxnSpPr>
        <xdr:cNvPr id="71" name="直線コネクタ 70"/>
        <xdr:cNvCxnSpPr/>
      </xdr:nvCxnSpPr>
      <xdr:spPr>
        <a:xfrm flipV="1">
          <a:off x="3225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38805</xdr:rowOff>
    </xdr:from>
    <xdr:to>
      <xdr:col>6</xdr:col>
      <xdr:colOff>50800</xdr:colOff>
      <xdr:row>41</xdr:row>
      <xdr:rowOff>140405</xdr:rowOff>
    </xdr:to>
    <xdr:sp macro="" textlink="">
      <xdr:nvSpPr>
        <xdr:cNvPr id="72" name="フローチャート : 判断 71"/>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150582</xdr:rowOff>
    </xdr:from>
    <xdr:ext cx="736600" cy="259045"/>
    <xdr:sp macro="" textlink="">
      <xdr:nvSpPr>
        <xdr:cNvPr id="73" name="テキスト ボックス 72"/>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41628</xdr:rowOff>
    </xdr:from>
    <xdr:to>
      <xdr:col>4</xdr:col>
      <xdr:colOff>482600</xdr:colOff>
      <xdr:row>43</xdr:row>
      <xdr:rowOff>41628</xdr:rowOff>
    </xdr:to>
    <xdr:cxnSp macro="">
      <xdr:nvCxnSpPr>
        <xdr:cNvPr id="74" name="直線コネクタ 73"/>
        <xdr:cNvCxnSpPr/>
      </xdr:nvCxnSpPr>
      <xdr:spPr>
        <a:xfrm>
          <a:off x="2336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76" name="テキスト ボックス 75"/>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41628</xdr:rowOff>
    </xdr:from>
    <xdr:to>
      <xdr:col>3</xdr:col>
      <xdr:colOff>279400</xdr:colOff>
      <xdr:row>43</xdr:row>
      <xdr:rowOff>41628</xdr:rowOff>
    </xdr:to>
    <xdr:cxnSp macro="">
      <xdr:nvCxnSpPr>
        <xdr:cNvPr id="77" name="直線コネクタ 76"/>
        <xdr:cNvCxnSpPr/>
      </xdr:nvCxnSpPr>
      <xdr:spPr>
        <a:xfrm>
          <a:off x="1447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79" name="テキスト ボックス 78"/>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59566</xdr:rowOff>
    </xdr:from>
    <xdr:ext cx="762000" cy="259045"/>
    <xdr:sp macro="" textlink="">
      <xdr:nvSpPr>
        <xdr:cNvPr id="81" name="テキスト ボックス 80"/>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7" name="円/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8"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148872</xdr:rowOff>
    </xdr:from>
    <xdr:to>
      <xdr:col>6</xdr:col>
      <xdr:colOff>50800</xdr:colOff>
      <xdr:row>43</xdr:row>
      <xdr:rowOff>79022</xdr:rowOff>
    </xdr:to>
    <xdr:sp macro="" textlink="">
      <xdr:nvSpPr>
        <xdr:cNvPr id="89" name="円/楕円 88"/>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63799</xdr:rowOff>
    </xdr:from>
    <xdr:ext cx="736600" cy="259045"/>
    <xdr:sp macro="" textlink="">
      <xdr:nvSpPr>
        <xdr:cNvPr id="90" name="テキスト ボックス 89"/>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162278</xdr:rowOff>
    </xdr:from>
    <xdr:to>
      <xdr:col>4</xdr:col>
      <xdr:colOff>533400</xdr:colOff>
      <xdr:row>43</xdr:row>
      <xdr:rowOff>92428</xdr:rowOff>
    </xdr:to>
    <xdr:sp macro="" textlink="">
      <xdr:nvSpPr>
        <xdr:cNvPr id="91" name="円/楕円 90"/>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77205</xdr:rowOff>
    </xdr:from>
    <xdr:ext cx="762000" cy="259045"/>
    <xdr:sp macro="" textlink="">
      <xdr:nvSpPr>
        <xdr:cNvPr id="92" name="テキスト ボックス 91"/>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162278</xdr:rowOff>
    </xdr:from>
    <xdr:to>
      <xdr:col>3</xdr:col>
      <xdr:colOff>330200</xdr:colOff>
      <xdr:row>43</xdr:row>
      <xdr:rowOff>92428</xdr:rowOff>
    </xdr:to>
    <xdr:sp macro="" textlink="">
      <xdr:nvSpPr>
        <xdr:cNvPr id="93" name="円/楕円 92"/>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77205</xdr:rowOff>
    </xdr:from>
    <xdr:ext cx="762000" cy="259045"/>
    <xdr:sp macro="" textlink="">
      <xdr:nvSpPr>
        <xdr:cNvPr id="94" name="テキスト ボックス 93"/>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162278</xdr:rowOff>
    </xdr:from>
    <xdr:to>
      <xdr:col>2</xdr:col>
      <xdr:colOff>127000</xdr:colOff>
      <xdr:row>43</xdr:row>
      <xdr:rowOff>92428</xdr:rowOff>
    </xdr:to>
    <xdr:sp macro="" textlink="">
      <xdr:nvSpPr>
        <xdr:cNvPr id="95" name="円/楕円 94"/>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77205</xdr:rowOff>
    </xdr:from>
    <xdr:ext cx="762000" cy="259045"/>
    <xdr:sp macro="" textlink="">
      <xdr:nvSpPr>
        <xdr:cNvPr id="96" name="テキスト ボックス 95"/>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歳出では、高齢化に伴い扶助費や特別会計への繰出金などの社会保障関連経費が増加</a:t>
          </a:r>
          <a:r>
            <a:rPr kumimoji="1" lang="ja-JP" altLang="en-US" sz="1300">
              <a:solidFill>
                <a:schemeClr val="dk1"/>
              </a:solidFill>
              <a:effectLst/>
              <a:latin typeface="+mn-lt"/>
              <a:ea typeface="+mn-ea"/>
              <a:cs typeface="+mn-cs"/>
            </a:rPr>
            <a:t>し</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歳入では</a:t>
          </a:r>
          <a:r>
            <a:rPr kumimoji="1" lang="ja-JP" altLang="ja-JP" sz="1300">
              <a:solidFill>
                <a:schemeClr val="dk1"/>
              </a:solidFill>
              <a:effectLst/>
              <a:latin typeface="+mn-lt"/>
              <a:ea typeface="+mn-ea"/>
              <a:cs typeface="+mn-cs"/>
            </a:rPr>
            <a:t>経常一般財源で地方消費税交付金が</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したことなどから、</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年度は３</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悪化</a:t>
          </a:r>
          <a:r>
            <a:rPr kumimoji="1" lang="ja-JP" altLang="ja-JP" sz="1300">
              <a:solidFill>
                <a:schemeClr val="dk1"/>
              </a:solidFill>
              <a:effectLst/>
              <a:latin typeface="+mn-lt"/>
              <a:ea typeface="+mn-ea"/>
              <a:cs typeface="+mn-cs"/>
            </a:rPr>
            <a:t>した。</a:t>
          </a:r>
          <a:r>
            <a:rPr kumimoji="1" lang="ja-JP" altLang="en-US" sz="1300">
              <a:solidFill>
                <a:schemeClr val="dk1"/>
              </a:solidFill>
              <a:effectLst/>
              <a:latin typeface="+mn-lt"/>
              <a:ea typeface="+mn-ea"/>
              <a:cs typeface="+mn-cs"/>
            </a:rPr>
            <a:t>近年、</a:t>
          </a:r>
          <a:r>
            <a:rPr kumimoji="1" lang="en-US" altLang="ja-JP" sz="1300">
              <a:solidFill>
                <a:schemeClr val="dk1"/>
              </a:solidFill>
              <a:effectLst/>
              <a:latin typeface="+mn-lt"/>
              <a:ea typeface="+mn-ea"/>
              <a:cs typeface="+mn-cs"/>
            </a:rPr>
            <a:t>100</a:t>
          </a:r>
          <a:r>
            <a:rPr kumimoji="1" lang="ja-JP" altLang="ja-JP" sz="1300">
              <a:solidFill>
                <a:schemeClr val="dk1"/>
              </a:solidFill>
              <a:effectLst/>
              <a:latin typeface="+mn-lt"/>
              <a:ea typeface="+mn-ea"/>
              <a:cs typeface="+mn-cs"/>
            </a:rPr>
            <a:t>％を超えた硬直した状態が続いて</a:t>
          </a:r>
          <a:r>
            <a:rPr kumimoji="1" lang="ja-JP" altLang="en-US" sz="1300">
              <a:solidFill>
                <a:schemeClr val="dk1"/>
              </a:solidFill>
              <a:effectLst/>
              <a:latin typeface="+mn-lt"/>
              <a:ea typeface="+mn-ea"/>
              <a:cs typeface="+mn-cs"/>
            </a:rPr>
            <a:t>いるため、</a:t>
          </a:r>
          <a:r>
            <a:rPr kumimoji="1" lang="ja-JP" altLang="ja-JP" sz="1300">
              <a:solidFill>
                <a:schemeClr val="dk1"/>
              </a:solidFill>
              <a:effectLst/>
              <a:latin typeface="+mn-lt"/>
              <a:ea typeface="+mn-ea"/>
              <a:cs typeface="+mn-cs"/>
            </a:rPr>
            <a:t>企業誘致による市内雇用環境の整備や、子育て環境の充実など、人口獲得の施策を実施し、市税を中心とする自主財源の確保に努める。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97282</xdr:rowOff>
    </xdr:from>
    <xdr:to>
      <xdr:col>7</xdr:col>
      <xdr:colOff>152400</xdr:colOff>
      <xdr:row>65</xdr:row>
      <xdr:rowOff>70612</xdr:rowOff>
    </xdr:to>
    <xdr:cxnSp macro="">
      <xdr:nvCxnSpPr>
        <xdr:cNvPr id="129" name="直線コネクタ 128"/>
        <xdr:cNvCxnSpPr/>
      </xdr:nvCxnSpPr>
      <xdr:spPr>
        <a:xfrm>
          <a:off x="4114800" y="11070082"/>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63263</xdr:rowOff>
    </xdr:from>
    <xdr:ext cx="762000" cy="259045"/>
    <xdr:sp macro="" textlink="">
      <xdr:nvSpPr>
        <xdr:cNvPr id="130" name="財政構造の弾力性平均値テキスト"/>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97282</xdr:rowOff>
    </xdr:from>
    <xdr:to>
      <xdr:col>6</xdr:col>
      <xdr:colOff>0</xdr:colOff>
      <xdr:row>64</xdr:row>
      <xdr:rowOff>155194</xdr:rowOff>
    </xdr:to>
    <xdr:cxnSp macro="">
      <xdr:nvCxnSpPr>
        <xdr:cNvPr id="132" name="直線コネクタ 131"/>
        <xdr:cNvCxnSpPr/>
      </xdr:nvCxnSpPr>
      <xdr:spPr>
        <a:xfrm flipV="1">
          <a:off x="3225800" y="1107008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114554</xdr:rowOff>
    </xdr:from>
    <xdr:to>
      <xdr:col>6</xdr:col>
      <xdr:colOff>50800</xdr:colOff>
      <xdr:row>61</xdr:row>
      <xdr:rowOff>44704</xdr:rowOff>
    </xdr:to>
    <xdr:sp macro="" textlink="">
      <xdr:nvSpPr>
        <xdr:cNvPr id="133" name="フローチャート : 判断 132"/>
        <xdr:cNvSpPr/>
      </xdr:nvSpPr>
      <xdr:spPr>
        <a:xfrm>
          <a:off x="4064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54881</xdr:rowOff>
    </xdr:from>
    <xdr:ext cx="736600" cy="259045"/>
    <xdr:sp macro="" textlink="">
      <xdr:nvSpPr>
        <xdr:cNvPr id="134" name="テキスト ボックス 133"/>
        <xdr:cNvSpPr txBox="1"/>
      </xdr:nvSpPr>
      <xdr:spPr>
        <a:xfrm>
          <a:off x="3733800" y="1017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73152</xdr:rowOff>
    </xdr:from>
    <xdr:to>
      <xdr:col>4</xdr:col>
      <xdr:colOff>482600</xdr:colOff>
      <xdr:row>64</xdr:row>
      <xdr:rowOff>155194</xdr:rowOff>
    </xdr:to>
    <xdr:cxnSp macro="">
      <xdr:nvCxnSpPr>
        <xdr:cNvPr id="135" name="直線コネクタ 134"/>
        <xdr:cNvCxnSpPr/>
      </xdr:nvCxnSpPr>
      <xdr:spPr>
        <a:xfrm>
          <a:off x="2336800" y="1104595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6" name="フローチャート : 判断 135"/>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23385</xdr:rowOff>
    </xdr:from>
    <xdr:ext cx="762000" cy="259045"/>
    <xdr:sp macro="" textlink="">
      <xdr:nvSpPr>
        <xdr:cNvPr id="137" name="テキスト ボックス 136"/>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73152</xdr:rowOff>
    </xdr:from>
    <xdr:to>
      <xdr:col>3</xdr:col>
      <xdr:colOff>279400</xdr:colOff>
      <xdr:row>64</xdr:row>
      <xdr:rowOff>77978</xdr:rowOff>
    </xdr:to>
    <xdr:cxnSp macro="">
      <xdr:nvCxnSpPr>
        <xdr:cNvPr id="138" name="直線コネクタ 137"/>
        <xdr:cNvCxnSpPr/>
      </xdr:nvCxnSpPr>
      <xdr:spPr>
        <a:xfrm flipV="1">
          <a:off x="1447800" y="1104595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39" name="フローチャート : 判断 138"/>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132097</xdr:rowOff>
    </xdr:from>
    <xdr:ext cx="762000" cy="259045"/>
    <xdr:sp macro="" textlink="">
      <xdr:nvSpPr>
        <xdr:cNvPr id="140" name="テキスト ボックス 139"/>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1" name="フローチャート : 判断 140"/>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170705</xdr:rowOff>
    </xdr:from>
    <xdr:ext cx="762000" cy="259045"/>
    <xdr:sp macro="" textlink="">
      <xdr:nvSpPr>
        <xdr:cNvPr id="142" name="テキスト ボックス 141"/>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19812</xdr:rowOff>
    </xdr:from>
    <xdr:to>
      <xdr:col>7</xdr:col>
      <xdr:colOff>203200</xdr:colOff>
      <xdr:row>65</xdr:row>
      <xdr:rowOff>121412</xdr:rowOff>
    </xdr:to>
    <xdr:sp macro="" textlink="">
      <xdr:nvSpPr>
        <xdr:cNvPr id="148" name="円/楕円 147"/>
        <xdr:cNvSpPr/>
      </xdr:nvSpPr>
      <xdr:spPr>
        <a:xfrm>
          <a:off x="49022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87139</xdr:rowOff>
    </xdr:from>
    <xdr:ext cx="762000" cy="259045"/>
    <xdr:sp macro="" textlink="">
      <xdr:nvSpPr>
        <xdr:cNvPr id="149" name="財政構造の弾力性該当値テキスト"/>
        <xdr:cNvSpPr txBox="1"/>
      </xdr:nvSpPr>
      <xdr:spPr>
        <a:xfrm>
          <a:off x="5041900" y="1105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46482</xdr:rowOff>
    </xdr:from>
    <xdr:to>
      <xdr:col>6</xdr:col>
      <xdr:colOff>50800</xdr:colOff>
      <xdr:row>64</xdr:row>
      <xdr:rowOff>148082</xdr:rowOff>
    </xdr:to>
    <xdr:sp macro="" textlink="">
      <xdr:nvSpPr>
        <xdr:cNvPr id="150" name="円/楕円 149"/>
        <xdr:cNvSpPr/>
      </xdr:nvSpPr>
      <xdr:spPr>
        <a:xfrm>
          <a:off x="4064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132859</xdr:rowOff>
    </xdr:from>
    <xdr:ext cx="736600" cy="259045"/>
    <xdr:sp macro="" textlink="">
      <xdr:nvSpPr>
        <xdr:cNvPr id="151" name="テキスト ボックス 150"/>
        <xdr:cNvSpPr txBox="1"/>
      </xdr:nvSpPr>
      <xdr:spPr>
        <a:xfrm>
          <a:off x="3733800" y="1110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104394</xdr:rowOff>
    </xdr:from>
    <xdr:to>
      <xdr:col>4</xdr:col>
      <xdr:colOff>533400</xdr:colOff>
      <xdr:row>65</xdr:row>
      <xdr:rowOff>34544</xdr:rowOff>
    </xdr:to>
    <xdr:sp macro="" textlink="">
      <xdr:nvSpPr>
        <xdr:cNvPr id="152" name="円/楕円 151"/>
        <xdr:cNvSpPr/>
      </xdr:nvSpPr>
      <xdr:spPr>
        <a:xfrm>
          <a:off x="3175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19321</xdr:rowOff>
    </xdr:from>
    <xdr:ext cx="762000" cy="259045"/>
    <xdr:sp macro="" textlink="">
      <xdr:nvSpPr>
        <xdr:cNvPr id="153" name="テキスト ボックス 152"/>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22352</xdr:rowOff>
    </xdr:from>
    <xdr:to>
      <xdr:col>3</xdr:col>
      <xdr:colOff>330200</xdr:colOff>
      <xdr:row>64</xdr:row>
      <xdr:rowOff>123952</xdr:rowOff>
    </xdr:to>
    <xdr:sp macro="" textlink="">
      <xdr:nvSpPr>
        <xdr:cNvPr id="154" name="円/楕円 153"/>
        <xdr:cNvSpPr/>
      </xdr:nvSpPr>
      <xdr:spPr>
        <a:xfrm>
          <a:off x="2286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108729</xdr:rowOff>
    </xdr:from>
    <xdr:ext cx="762000" cy="259045"/>
    <xdr:sp macro="" textlink="">
      <xdr:nvSpPr>
        <xdr:cNvPr id="155" name="テキスト ボックス 154"/>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56" name="円/楕円 155"/>
        <xdr:cNvSpPr/>
      </xdr:nvSpPr>
      <xdr:spPr>
        <a:xfrm>
          <a:off x="1397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113555</xdr:rowOff>
    </xdr:from>
    <xdr:ext cx="762000" cy="259045"/>
    <xdr:sp macro="" textlink="">
      <xdr:nvSpPr>
        <xdr:cNvPr id="157" name="テキスト ボックス 156"/>
        <xdr:cNvSpPr txBox="1"/>
      </xdr:nvSpPr>
      <xdr:spPr>
        <a:xfrm>
          <a:off x="1066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人件費では技能労務職や教育職の給料が高いことから、類似団体と比べて高い状況であるが、物件費ではごみ処理の一部事務組合を設立するなど、経費の削減に努めてきた結果、</a:t>
          </a:r>
          <a:r>
            <a:rPr kumimoji="1" lang="ja-JP" altLang="en-US" sz="1300">
              <a:solidFill>
                <a:schemeClr val="dk1"/>
              </a:solidFill>
              <a:effectLst/>
              <a:latin typeface="+mn-lt"/>
              <a:ea typeface="+mn-ea"/>
              <a:cs typeface="+mn-cs"/>
            </a:rPr>
            <a:t>類似団体内平均値</a:t>
          </a:r>
          <a:r>
            <a:rPr kumimoji="1" lang="ja-JP" altLang="ja-JP" sz="1300">
              <a:solidFill>
                <a:schemeClr val="dk1"/>
              </a:solidFill>
              <a:effectLst/>
              <a:latin typeface="+mn-lt"/>
              <a:ea typeface="+mn-ea"/>
              <a:cs typeface="+mn-cs"/>
            </a:rPr>
            <a:t>と比べて低い状況である。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今後においても、計画的な人員採用による人件費の抑制に加え、外部委託等民間活力の導入をさらに推進し、トータル経費の削減に努める</a:t>
          </a:r>
          <a:r>
            <a:rPr kumimoji="1" lang="ja-JP" altLang="en-US" sz="1300">
              <a:solidFill>
                <a:schemeClr val="dk1"/>
              </a:solidFill>
              <a:effectLst/>
              <a:latin typeface="+mn-lt"/>
              <a:ea typeface="+mn-ea"/>
              <a:cs typeface="+mn-cs"/>
            </a:rPr>
            <a:t>。</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90345</xdr:rowOff>
    </xdr:from>
    <xdr:to>
      <xdr:col>7</xdr:col>
      <xdr:colOff>152400</xdr:colOff>
      <xdr:row>82</xdr:row>
      <xdr:rowOff>101605</xdr:rowOff>
    </xdr:to>
    <xdr:cxnSp macro="">
      <xdr:nvCxnSpPr>
        <xdr:cNvPr id="192" name="直線コネクタ 191"/>
        <xdr:cNvCxnSpPr/>
      </xdr:nvCxnSpPr>
      <xdr:spPr>
        <a:xfrm>
          <a:off x="4114800" y="14149245"/>
          <a:ext cx="8382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40028</xdr:rowOff>
    </xdr:from>
    <xdr:ext cx="762000" cy="259045"/>
    <xdr:sp macro="" textlink="">
      <xdr:nvSpPr>
        <xdr:cNvPr id="193" name="人件費・物件費等の状況平均値テキスト"/>
        <xdr:cNvSpPr txBox="1"/>
      </xdr:nvSpPr>
      <xdr:spPr>
        <a:xfrm>
          <a:off x="5041900" y="14270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86202</xdr:rowOff>
    </xdr:from>
    <xdr:to>
      <xdr:col>6</xdr:col>
      <xdr:colOff>0</xdr:colOff>
      <xdr:row>82</xdr:row>
      <xdr:rowOff>90345</xdr:rowOff>
    </xdr:to>
    <xdr:cxnSp macro="">
      <xdr:nvCxnSpPr>
        <xdr:cNvPr id="195" name="直線コネクタ 194"/>
        <xdr:cNvCxnSpPr/>
      </xdr:nvCxnSpPr>
      <xdr:spPr>
        <a:xfrm>
          <a:off x="3225800" y="14145102"/>
          <a:ext cx="889000" cy="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102939</xdr:rowOff>
    </xdr:from>
    <xdr:to>
      <xdr:col>6</xdr:col>
      <xdr:colOff>50800</xdr:colOff>
      <xdr:row>84</xdr:row>
      <xdr:rowOff>33089</xdr:rowOff>
    </xdr:to>
    <xdr:sp macro="" textlink="">
      <xdr:nvSpPr>
        <xdr:cNvPr id="196" name="フローチャート : 判断 195"/>
        <xdr:cNvSpPr/>
      </xdr:nvSpPr>
      <xdr:spPr>
        <a:xfrm>
          <a:off x="4064000" y="1433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17866</xdr:rowOff>
    </xdr:from>
    <xdr:ext cx="736600" cy="259045"/>
    <xdr:sp macro="" textlink="">
      <xdr:nvSpPr>
        <xdr:cNvPr id="197" name="テキスト ボックス 196"/>
        <xdr:cNvSpPr txBox="1"/>
      </xdr:nvSpPr>
      <xdr:spPr>
        <a:xfrm>
          <a:off x="3733800" y="14419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32331</xdr:rowOff>
    </xdr:from>
    <xdr:to>
      <xdr:col>4</xdr:col>
      <xdr:colOff>482600</xdr:colOff>
      <xdr:row>82</xdr:row>
      <xdr:rowOff>86202</xdr:rowOff>
    </xdr:to>
    <xdr:cxnSp macro="">
      <xdr:nvCxnSpPr>
        <xdr:cNvPr id="198" name="直線コネクタ 197"/>
        <xdr:cNvCxnSpPr/>
      </xdr:nvCxnSpPr>
      <xdr:spPr>
        <a:xfrm>
          <a:off x="2336800" y="14091231"/>
          <a:ext cx="889000" cy="5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199" name="フローチャート : 判断 198"/>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8797</xdr:rowOff>
    </xdr:from>
    <xdr:ext cx="762000" cy="259045"/>
    <xdr:sp macro="" textlink="">
      <xdr:nvSpPr>
        <xdr:cNvPr id="200" name="テキスト ボックス 199"/>
        <xdr:cNvSpPr txBox="1"/>
      </xdr:nvSpPr>
      <xdr:spPr>
        <a:xfrm>
          <a:off x="2844800" y="144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32331</xdr:rowOff>
    </xdr:from>
    <xdr:to>
      <xdr:col>3</xdr:col>
      <xdr:colOff>279400</xdr:colOff>
      <xdr:row>82</xdr:row>
      <xdr:rowOff>48037</xdr:rowOff>
    </xdr:to>
    <xdr:cxnSp macro="">
      <xdr:nvCxnSpPr>
        <xdr:cNvPr id="201" name="直線コネクタ 200"/>
        <xdr:cNvCxnSpPr/>
      </xdr:nvCxnSpPr>
      <xdr:spPr>
        <a:xfrm flipV="1">
          <a:off x="1447800" y="14091231"/>
          <a:ext cx="889000" cy="1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2" name="フローチャート : 判断 201"/>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97121</xdr:rowOff>
    </xdr:from>
    <xdr:ext cx="762000" cy="259045"/>
    <xdr:sp macro="" textlink="">
      <xdr:nvSpPr>
        <xdr:cNvPr id="203" name="テキスト ボックス 202"/>
        <xdr:cNvSpPr txBox="1"/>
      </xdr:nvSpPr>
      <xdr:spPr>
        <a:xfrm>
          <a:off x="1955800" y="143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4" name="フローチャート : 判断 203"/>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129233</xdr:rowOff>
    </xdr:from>
    <xdr:ext cx="762000" cy="259045"/>
    <xdr:sp macro="" textlink="">
      <xdr:nvSpPr>
        <xdr:cNvPr id="205" name="テキスト ボックス 204"/>
        <xdr:cNvSpPr txBox="1"/>
      </xdr:nvSpPr>
      <xdr:spPr>
        <a:xfrm>
          <a:off x="1066800" y="143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50805</xdr:rowOff>
    </xdr:from>
    <xdr:to>
      <xdr:col>7</xdr:col>
      <xdr:colOff>203200</xdr:colOff>
      <xdr:row>82</xdr:row>
      <xdr:rowOff>152405</xdr:rowOff>
    </xdr:to>
    <xdr:sp macro="" textlink="">
      <xdr:nvSpPr>
        <xdr:cNvPr id="211" name="円/楕円 210"/>
        <xdr:cNvSpPr/>
      </xdr:nvSpPr>
      <xdr:spPr>
        <a:xfrm>
          <a:off x="4902200" y="1410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67332</xdr:rowOff>
    </xdr:from>
    <xdr:ext cx="762000" cy="259045"/>
    <xdr:sp macro="" textlink="">
      <xdr:nvSpPr>
        <xdr:cNvPr id="212" name="人件費・物件費等の状況該当値テキスト"/>
        <xdr:cNvSpPr txBox="1"/>
      </xdr:nvSpPr>
      <xdr:spPr>
        <a:xfrm>
          <a:off x="5041900" y="139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97,895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39545</xdr:rowOff>
    </xdr:from>
    <xdr:to>
      <xdr:col>6</xdr:col>
      <xdr:colOff>50800</xdr:colOff>
      <xdr:row>82</xdr:row>
      <xdr:rowOff>141145</xdr:rowOff>
    </xdr:to>
    <xdr:sp macro="" textlink="">
      <xdr:nvSpPr>
        <xdr:cNvPr id="213" name="円/楕円 212"/>
        <xdr:cNvSpPr/>
      </xdr:nvSpPr>
      <xdr:spPr>
        <a:xfrm>
          <a:off x="4064000" y="1409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151322</xdr:rowOff>
    </xdr:from>
    <xdr:ext cx="736600" cy="259045"/>
    <xdr:sp macro="" textlink="">
      <xdr:nvSpPr>
        <xdr:cNvPr id="214" name="テキスト ボックス 213"/>
        <xdr:cNvSpPr txBox="1"/>
      </xdr:nvSpPr>
      <xdr:spPr>
        <a:xfrm>
          <a:off x="3733800" y="1386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97,335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35402</xdr:rowOff>
    </xdr:from>
    <xdr:to>
      <xdr:col>4</xdr:col>
      <xdr:colOff>533400</xdr:colOff>
      <xdr:row>82</xdr:row>
      <xdr:rowOff>137002</xdr:rowOff>
    </xdr:to>
    <xdr:sp macro="" textlink="">
      <xdr:nvSpPr>
        <xdr:cNvPr id="215" name="円/楕円 214"/>
        <xdr:cNvSpPr/>
      </xdr:nvSpPr>
      <xdr:spPr>
        <a:xfrm>
          <a:off x="3175000" y="1409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147179</xdr:rowOff>
    </xdr:from>
    <xdr:ext cx="762000" cy="259045"/>
    <xdr:sp macro="" textlink="">
      <xdr:nvSpPr>
        <xdr:cNvPr id="216" name="テキスト ボックス 215"/>
        <xdr:cNvSpPr txBox="1"/>
      </xdr:nvSpPr>
      <xdr:spPr>
        <a:xfrm>
          <a:off x="2844800" y="13863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97,129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152981</xdr:rowOff>
    </xdr:from>
    <xdr:to>
      <xdr:col>3</xdr:col>
      <xdr:colOff>330200</xdr:colOff>
      <xdr:row>82</xdr:row>
      <xdr:rowOff>83131</xdr:rowOff>
    </xdr:to>
    <xdr:sp macro="" textlink="">
      <xdr:nvSpPr>
        <xdr:cNvPr id="217" name="円/楕円 216"/>
        <xdr:cNvSpPr/>
      </xdr:nvSpPr>
      <xdr:spPr>
        <a:xfrm>
          <a:off x="2286000" y="1404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93308</xdr:rowOff>
    </xdr:from>
    <xdr:ext cx="762000" cy="259045"/>
    <xdr:sp macro="" textlink="">
      <xdr:nvSpPr>
        <xdr:cNvPr id="218" name="テキスト ボックス 217"/>
        <xdr:cNvSpPr txBox="1"/>
      </xdr:nvSpPr>
      <xdr:spPr>
        <a:xfrm>
          <a:off x="1955800" y="1380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94,450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168687</xdr:rowOff>
    </xdr:from>
    <xdr:to>
      <xdr:col>2</xdr:col>
      <xdr:colOff>127000</xdr:colOff>
      <xdr:row>82</xdr:row>
      <xdr:rowOff>98837</xdr:rowOff>
    </xdr:to>
    <xdr:sp macro="" textlink="">
      <xdr:nvSpPr>
        <xdr:cNvPr id="219" name="円/楕円 218"/>
        <xdr:cNvSpPr/>
      </xdr:nvSpPr>
      <xdr:spPr>
        <a:xfrm>
          <a:off x="1397000" y="1405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109014</xdr:rowOff>
    </xdr:from>
    <xdr:ext cx="762000" cy="259045"/>
    <xdr:sp macro="" textlink="">
      <xdr:nvSpPr>
        <xdr:cNvPr id="220" name="テキスト ボックス 219"/>
        <xdr:cNvSpPr txBox="1"/>
      </xdr:nvSpPr>
      <xdr:spPr>
        <a:xfrm>
          <a:off x="1066800" y="1382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95,231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月から給料の独自減額を実施したことにより、類似団体内平均値と比較して低い水準となっている。</a:t>
          </a:r>
          <a:endParaRPr kumimoji="1" lang="en-US" altLang="ja-JP" sz="1300">
            <a:latin typeface="ＭＳ Ｐゴシック"/>
          </a:endParaRPr>
        </a:p>
        <a:p>
          <a:r>
            <a:rPr kumimoji="1" lang="ja-JP" altLang="en-US" sz="1300">
              <a:latin typeface="ＭＳ Ｐゴシック"/>
            </a:rPr>
            <a:t>　今後も人事給与制度の見直しを適宜実施し、給与水準の適正に努める。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106680</xdr:rowOff>
    </xdr:from>
    <xdr:to>
      <xdr:col>24</xdr:col>
      <xdr:colOff>558800</xdr:colOff>
      <xdr:row>85</xdr:row>
      <xdr:rowOff>31750</xdr:rowOff>
    </xdr:to>
    <xdr:cxnSp macro="">
      <xdr:nvCxnSpPr>
        <xdr:cNvPr id="254" name="直線コネクタ 253"/>
        <xdr:cNvCxnSpPr/>
      </xdr:nvCxnSpPr>
      <xdr:spPr>
        <a:xfrm flipV="1">
          <a:off x="16179800" y="1450848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108390</xdr:rowOff>
    </xdr:from>
    <xdr:ext cx="762000" cy="259045"/>
    <xdr:sp macro="" textlink="">
      <xdr:nvSpPr>
        <xdr:cNvPr id="255" name="給与水準   （国との比較）平均値テキスト"/>
        <xdr:cNvSpPr txBox="1"/>
      </xdr:nvSpPr>
      <xdr:spPr>
        <a:xfrm>
          <a:off x="17106900" y="1451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86</xdr:row>
      <xdr:rowOff>53339</xdr:rowOff>
    </xdr:to>
    <xdr:cxnSp macro="">
      <xdr:nvCxnSpPr>
        <xdr:cNvPr id="257" name="直線コネクタ 256"/>
        <xdr:cNvCxnSpPr/>
      </xdr:nvCxnSpPr>
      <xdr:spPr>
        <a:xfrm flipV="1">
          <a:off x="15290800" y="14605000"/>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136313</xdr:rowOff>
    </xdr:from>
    <xdr:to>
      <xdr:col>23</xdr:col>
      <xdr:colOff>457200</xdr:colOff>
      <xdr:row>85</xdr:row>
      <xdr:rowOff>66463</xdr:rowOff>
    </xdr:to>
    <xdr:sp macro="" textlink="">
      <xdr:nvSpPr>
        <xdr:cNvPr id="258" name="フローチャート : 判断 257"/>
        <xdr:cNvSpPr/>
      </xdr:nvSpPr>
      <xdr:spPr>
        <a:xfrm>
          <a:off x="16129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76640</xdr:rowOff>
    </xdr:from>
    <xdr:ext cx="736600" cy="259045"/>
    <xdr:sp macro="" textlink="">
      <xdr:nvSpPr>
        <xdr:cNvPr id="259" name="テキスト ボックス 258"/>
        <xdr:cNvSpPr txBox="1"/>
      </xdr:nvSpPr>
      <xdr:spPr>
        <a:xfrm>
          <a:off x="15798800" y="1430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2116</xdr:rowOff>
    </xdr:from>
    <xdr:to>
      <xdr:col>22</xdr:col>
      <xdr:colOff>203200</xdr:colOff>
      <xdr:row>86</xdr:row>
      <xdr:rowOff>53339</xdr:rowOff>
    </xdr:to>
    <xdr:cxnSp macro="">
      <xdr:nvCxnSpPr>
        <xdr:cNvPr id="260" name="直線コネクタ 259"/>
        <xdr:cNvCxnSpPr/>
      </xdr:nvCxnSpPr>
      <xdr:spPr>
        <a:xfrm>
          <a:off x="14401800" y="14403916"/>
          <a:ext cx="8890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88054</xdr:rowOff>
    </xdr:from>
    <xdr:to>
      <xdr:col>22</xdr:col>
      <xdr:colOff>254000</xdr:colOff>
      <xdr:row>85</xdr:row>
      <xdr:rowOff>18204</xdr:rowOff>
    </xdr:to>
    <xdr:sp macro="" textlink="">
      <xdr:nvSpPr>
        <xdr:cNvPr id="261" name="フローチャート : 判断 260"/>
        <xdr:cNvSpPr/>
      </xdr:nvSpPr>
      <xdr:spPr>
        <a:xfrm>
          <a:off x="15240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28381</xdr:rowOff>
    </xdr:from>
    <xdr:ext cx="762000" cy="259045"/>
    <xdr:sp macro="" textlink="">
      <xdr:nvSpPr>
        <xdr:cNvPr id="262" name="テキスト ボックス 261"/>
        <xdr:cNvSpPr txBox="1"/>
      </xdr:nvSpPr>
      <xdr:spPr>
        <a:xfrm>
          <a:off x="14909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2116</xdr:rowOff>
    </xdr:from>
    <xdr:to>
      <xdr:col>21</xdr:col>
      <xdr:colOff>0</xdr:colOff>
      <xdr:row>89</xdr:row>
      <xdr:rowOff>29634</xdr:rowOff>
    </xdr:to>
    <xdr:cxnSp macro="">
      <xdr:nvCxnSpPr>
        <xdr:cNvPr id="263" name="直線コネクタ 262"/>
        <xdr:cNvCxnSpPr/>
      </xdr:nvCxnSpPr>
      <xdr:spPr>
        <a:xfrm flipV="1">
          <a:off x="13512800" y="14403916"/>
          <a:ext cx="889000" cy="88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4" name="フローチャート : 判断 263"/>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150300</xdr:rowOff>
    </xdr:from>
    <xdr:ext cx="762000" cy="259045"/>
    <xdr:sp macro="" textlink="">
      <xdr:nvSpPr>
        <xdr:cNvPr id="265" name="テキスト ボックス 264"/>
        <xdr:cNvSpPr txBox="1"/>
      </xdr:nvSpPr>
      <xdr:spPr>
        <a:xfrm>
          <a:off x="14020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6" name="フローチャート : 判断 265"/>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7" name="テキスト ボックス 266"/>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73" name="円/楕円 272"/>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72407</xdr:rowOff>
    </xdr:from>
    <xdr:ext cx="762000" cy="259045"/>
    <xdr:sp macro="" textlink="">
      <xdr:nvSpPr>
        <xdr:cNvPr id="274" name="給与水準   （国との比較）該当値テキスト"/>
        <xdr:cNvSpPr txBox="1"/>
      </xdr:nvSpPr>
      <xdr:spPr>
        <a:xfrm>
          <a:off x="171069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5" name="円/楕円 274"/>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76" name="テキスト ボックス 275"/>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2539</xdr:rowOff>
    </xdr:from>
    <xdr:to>
      <xdr:col>22</xdr:col>
      <xdr:colOff>254000</xdr:colOff>
      <xdr:row>86</xdr:row>
      <xdr:rowOff>104139</xdr:rowOff>
    </xdr:to>
    <xdr:sp macro="" textlink="">
      <xdr:nvSpPr>
        <xdr:cNvPr id="277" name="円/楕円 276"/>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88916</xdr:rowOff>
    </xdr:from>
    <xdr:ext cx="762000" cy="259045"/>
    <xdr:sp macro="" textlink="">
      <xdr:nvSpPr>
        <xdr:cNvPr id="278" name="テキスト ボックス 277"/>
        <xdr:cNvSpPr txBox="1"/>
      </xdr:nvSpPr>
      <xdr:spPr>
        <a:xfrm>
          <a:off x="14909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122766</xdr:rowOff>
    </xdr:from>
    <xdr:to>
      <xdr:col>21</xdr:col>
      <xdr:colOff>50800</xdr:colOff>
      <xdr:row>84</xdr:row>
      <xdr:rowOff>52916</xdr:rowOff>
    </xdr:to>
    <xdr:sp macro="" textlink="">
      <xdr:nvSpPr>
        <xdr:cNvPr id="279" name="円/楕円 278"/>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63093</xdr:rowOff>
    </xdr:from>
    <xdr:ext cx="762000" cy="259045"/>
    <xdr:sp macro="" textlink="">
      <xdr:nvSpPr>
        <xdr:cNvPr id="280" name="テキスト ボックス 279"/>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81" name="円/楕円 280"/>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65211</xdr:rowOff>
    </xdr:from>
    <xdr:ext cx="762000" cy="259045"/>
    <xdr:sp macro="" textlink="">
      <xdr:nvSpPr>
        <xdr:cNvPr id="282" name="テキスト ボックス 281"/>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mn-lt"/>
              <a:ea typeface="+mn-ea"/>
              <a:cs typeface="+mn-cs"/>
            </a:rPr>
            <a:t>　</a:t>
          </a:r>
          <a:r>
            <a:rPr lang="ja-JP" altLang="ja-JP" sz="1300">
              <a:solidFill>
                <a:schemeClr val="dk1"/>
              </a:solidFill>
              <a:effectLst/>
              <a:latin typeface="+mn-ea"/>
              <a:ea typeface="+mn-ea"/>
              <a:cs typeface="+mn-cs"/>
            </a:rPr>
            <a:t>本市の行財政改革のもと定員の適正化に取り組んだ</a:t>
          </a:r>
          <a:r>
            <a:rPr lang="ja-JP" altLang="en-US" sz="1300">
              <a:solidFill>
                <a:schemeClr val="dk1"/>
              </a:solidFill>
              <a:effectLst/>
              <a:latin typeface="+mn-ea"/>
              <a:ea typeface="+mn-ea"/>
              <a:cs typeface="+mn-cs"/>
            </a:rPr>
            <a:t>ことにより</a:t>
          </a:r>
          <a:r>
            <a:rPr lang="ja-JP" altLang="ja-JP" sz="1300">
              <a:solidFill>
                <a:schemeClr val="dk1"/>
              </a:solidFill>
              <a:effectLst/>
              <a:latin typeface="+mn-ea"/>
              <a:ea typeface="+mn-ea"/>
              <a:cs typeface="+mn-cs"/>
            </a:rPr>
            <a:t>、</a:t>
          </a:r>
          <a:r>
            <a:rPr lang="ja-JP" altLang="en-US" sz="1300">
              <a:solidFill>
                <a:schemeClr val="dk1"/>
              </a:solidFill>
              <a:effectLst/>
              <a:latin typeface="+mn-ea"/>
              <a:ea typeface="+mn-ea"/>
              <a:cs typeface="+mn-cs"/>
            </a:rPr>
            <a:t>類似団体内平均値</a:t>
          </a:r>
          <a:r>
            <a:rPr lang="ja-JP" altLang="ja-JP" sz="1300">
              <a:solidFill>
                <a:schemeClr val="dk1"/>
              </a:solidFill>
              <a:effectLst/>
              <a:latin typeface="+mn-ea"/>
              <a:ea typeface="+mn-ea"/>
              <a:cs typeface="+mn-cs"/>
            </a:rPr>
            <a:t>と比較し</a:t>
          </a:r>
          <a:r>
            <a:rPr lang="ja-JP" altLang="en-US" sz="1300">
              <a:solidFill>
                <a:schemeClr val="dk1"/>
              </a:solidFill>
              <a:effectLst/>
              <a:latin typeface="+mn-ea"/>
              <a:ea typeface="+mn-ea"/>
              <a:cs typeface="+mn-cs"/>
            </a:rPr>
            <a:t>て低い水準で推移していたが、平成</a:t>
          </a:r>
          <a:r>
            <a:rPr lang="en-US" altLang="ja-JP" sz="1300">
              <a:solidFill>
                <a:schemeClr val="dk1"/>
              </a:solidFill>
              <a:effectLst/>
              <a:latin typeface="+mn-ea"/>
              <a:ea typeface="+mn-ea"/>
              <a:cs typeface="+mn-cs"/>
            </a:rPr>
            <a:t>28</a:t>
          </a:r>
          <a:r>
            <a:rPr lang="ja-JP" altLang="en-US" sz="1300">
              <a:solidFill>
                <a:schemeClr val="dk1"/>
              </a:solidFill>
              <a:effectLst/>
              <a:latin typeface="+mn-ea"/>
              <a:ea typeface="+mn-ea"/>
              <a:cs typeface="+mn-cs"/>
            </a:rPr>
            <a:t>年度では上回った。</a:t>
          </a:r>
          <a:endParaRPr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今後も事務事業の効率的な実施に取</a:t>
          </a:r>
          <a:r>
            <a:rPr kumimoji="1" lang="ja-JP" altLang="en-US" sz="1300">
              <a:solidFill>
                <a:schemeClr val="dk1"/>
              </a:solidFill>
              <a:effectLst/>
              <a:latin typeface="+mn-ea"/>
              <a:ea typeface="+mn-ea"/>
              <a:cs typeface="+mn-cs"/>
            </a:rPr>
            <a:t>り</a:t>
          </a:r>
          <a:r>
            <a:rPr kumimoji="1" lang="ja-JP" altLang="ja-JP" sz="1300">
              <a:solidFill>
                <a:schemeClr val="dk1"/>
              </a:solidFill>
              <a:effectLst/>
              <a:latin typeface="+mn-ea"/>
              <a:ea typeface="+mn-ea"/>
              <a:cs typeface="+mn-cs"/>
            </a:rPr>
            <a:t>組むとともに適正な職員配置による定員管理を行う。</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9737</xdr:rowOff>
    </xdr:from>
    <xdr:to>
      <xdr:col>24</xdr:col>
      <xdr:colOff>558800</xdr:colOff>
      <xdr:row>63</xdr:row>
      <xdr:rowOff>41910</xdr:rowOff>
    </xdr:to>
    <xdr:cxnSp macro="">
      <xdr:nvCxnSpPr>
        <xdr:cNvPr id="317" name="直線コネクタ 316"/>
        <xdr:cNvCxnSpPr/>
      </xdr:nvCxnSpPr>
      <xdr:spPr>
        <a:xfrm>
          <a:off x="16179800" y="1081108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124795</xdr:rowOff>
    </xdr:from>
    <xdr:ext cx="762000" cy="259045"/>
    <xdr:sp macro="" textlink="">
      <xdr:nvSpPr>
        <xdr:cNvPr id="318" name="定員管理の状況平均値テキスト"/>
        <xdr:cNvSpPr txBox="1"/>
      </xdr:nvSpPr>
      <xdr:spPr>
        <a:xfrm>
          <a:off x="17106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144992</xdr:rowOff>
    </xdr:from>
    <xdr:to>
      <xdr:col>23</xdr:col>
      <xdr:colOff>406400</xdr:colOff>
      <xdr:row>63</xdr:row>
      <xdr:rowOff>9737</xdr:rowOff>
    </xdr:to>
    <xdr:cxnSp macro="">
      <xdr:nvCxnSpPr>
        <xdr:cNvPr id="320" name="直線コネクタ 319"/>
        <xdr:cNvCxnSpPr/>
      </xdr:nvCxnSpPr>
      <xdr:spPr>
        <a:xfrm>
          <a:off x="15290800" y="1077489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19262</xdr:rowOff>
    </xdr:from>
    <xdr:to>
      <xdr:col>23</xdr:col>
      <xdr:colOff>457200</xdr:colOff>
      <xdr:row>63</xdr:row>
      <xdr:rowOff>120862</xdr:rowOff>
    </xdr:to>
    <xdr:sp macro="" textlink="">
      <xdr:nvSpPr>
        <xdr:cNvPr id="321" name="フローチャート : 判断 320"/>
        <xdr:cNvSpPr/>
      </xdr:nvSpPr>
      <xdr:spPr>
        <a:xfrm>
          <a:off x="16129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105639</xdr:rowOff>
    </xdr:from>
    <xdr:ext cx="736600" cy="259045"/>
    <xdr:sp macro="" textlink="">
      <xdr:nvSpPr>
        <xdr:cNvPr id="322" name="テキスト ボックス 321"/>
        <xdr:cNvSpPr txBox="1"/>
      </xdr:nvSpPr>
      <xdr:spPr>
        <a:xfrm>
          <a:off x="15798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110807</xdr:rowOff>
    </xdr:from>
    <xdr:to>
      <xdr:col>22</xdr:col>
      <xdr:colOff>203200</xdr:colOff>
      <xdr:row>62</xdr:row>
      <xdr:rowOff>144992</xdr:rowOff>
    </xdr:to>
    <xdr:cxnSp macro="">
      <xdr:nvCxnSpPr>
        <xdr:cNvPr id="323" name="直線コネクタ 322"/>
        <xdr:cNvCxnSpPr/>
      </xdr:nvCxnSpPr>
      <xdr:spPr>
        <a:xfrm>
          <a:off x="14401800" y="10740707"/>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19262</xdr:rowOff>
    </xdr:from>
    <xdr:to>
      <xdr:col>22</xdr:col>
      <xdr:colOff>254000</xdr:colOff>
      <xdr:row>63</xdr:row>
      <xdr:rowOff>120862</xdr:rowOff>
    </xdr:to>
    <xdr:sp macro="" textlink="">
      <xdr:nvSpPr>
        <xdr:cNvPr id="324" name="フローチャート : 判断 323"/>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105639</xdr:rowOff>
    </xdr:from>
    <xdr:ext cx="762000" cy="259045"/>
    <xdr:sp macro="" textlink="">
      <xdr:nvSpPr>
        <xdr:cNvPr id="325" name="テキスト ボックス 324"/>
        <xdr:cNvSpPr txBox="1"/>
      </xdr:nvSpPr>
      <xdr:spPr>
        <a:xfrm>
          <a:off x="14909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98743</xdr:rowOff>
    </xdr:from>
    <xdr:to>
      <xdr:col>21</xdr:col>
      <xdr:colOff>0</xdr:colOff>
      <xdr:row>62</xdr:row>
      <xdr:rowOff>110807</xdr:rowOff>
    </xdr:to>
    <xdr:cxnSp macro="">
      <xdr:nvCxnSpPr>
        <xdr:cNvPr id="326" name="直線コネクタ 325"/>
        <xdr:cNvCxnSpPr/>
      </xdr:nvCxnSpPr>
      <xdr:spPr>
        <a:xfrm>
          <a:off x="13512800" y="1072864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23283</xdr:rowOff>
    </xdr:from>
    <xdr:to>
      <xdr:col>21</xdr:col>
      <xdr:colOff>50800</xdr:colOff>
      <xdr:row>63</xdr:row>
      <xdr:rowOff>124883</xdr:rowOff>
    </xdr:to>
    <xdr:sp macro="" textlink="">
      <xdr:nvSpPr>
        <xdr:cNvPr id="327" name="フローチャート : 判断 326"/>
        <xdr:cNvSpPr/>
      </xdr:nvSpPr>
      <xdr:spPr>
        <a:xfrm>
          <a:off x="14351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109660</xdr:rowOff>
    </xdr:from>
    <xdr:ext cx="762000" cy="259045"/>
    <xdr:sp macro="" textlink="">
      <xdr:nvSpPr>
        <xdr:cNvPr id="328" name="テキスト ボックス 327"/>
        <xdr:cNvSpPr txBox="1"/>
      </xdr:nvSpPr>
      <xdr:spPr>
        <a:xfrm>
          <a:off x="14020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29316</xdr:rowOff>
    </xdr:from>
    <xdr:to>
      <xdr:col>19</xdr:col>
      <xdr:colOff>533400</xdr:colOff>
      <xdr:row>63</xdr:row>
      <xdr:rowOff>130916</xdr:rowOff>
    </xdr:to>
    <xdr:sp macro="" textlink="">
      <xdr:nvSpPr>
        <xdr:cNvPr id="329" name="フローチャート : 判断 328"/>
        <xdr:cNvSpPr/>
      </xdr:nvSpPr>
      <xdr:spPr>
        <a:xfrm>
          <a:off x="13462000" y="1083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115693</xdr:rowOff>
    </xdr:from>
    <xdr:ext cx="762000" cy="259045"/>
    <xdr:sp macro="" textlink="">
      <xdr:nvSpPr>
        <xdr:cNvPr id="330" name="テキスト ボックス 329"/>
        <xdr:cNvSpPr txBox="1"/>
      </xdr:nvSpPr>
      <xdr:spPr>
        <a:xfrm>
          <a:off x="13131800" y="109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162560</xdr:rowOff>
    </xdr:from>
    <xdr:to>
      <xdr:col>24</xdr:col>
      <xdr:colOff>609600</xdr:colOff>
      <xdr:row>63</xdr:row>
      <xdr:rowOff>92710</xdr:rowOff>
    </xdr:to>
    <xdr:sp macro="" textlink="">
      <xdr:nvSpPr>
        <xdr:cNvPr id="336" name="円/楕円 335"/>
        <xdr:cNvSpPr/>
      </xdr:nvSpPr>
      <xdr:spPr>
        <a:xfrm>
          <a:off x="16967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134637</xdr:rowOff>
    </xdr:from>
    <xdr:ext cx="762000" cy="259045"/>
    <xdr:sp macro="" textlink="">
      <xdr:nvSpPr>
        <xdr:cNvPr id="337" name="定員管理の状況該当値テキスト"/>
        <xdr:cNvSpPr txBox="1"/>
      </xdr:nvSpPr>
      <xdr:spPr>
        <a:xfrm>
          <a:off x="17106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130387</xdr:rowOff>
    </xdr:from>
    <xdr:to>
      <xdr:col>23</xdr:col>
      <xdr:colOff>457200</xdr:colOff>
      <xdr:row>63</xdr:row>
      <xdr:rowOff>60537</xdr:rowOff>
    </xdr:to>
    <xdr:sp macro="" textlink="">
      <xdr:nvSpPr>
        <xdr:cNvPr id="338" name="円/楕円 337"/>
        <xdr:cNvSpPr/>
      </xdr:nvSpPr>
      <xdr:spPr>
        <a:xfrm>
          <a:off x="16129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70714</xdr:rowOff>
    </xdr:from>
    <xdr:ext cx="736600" cy="259045"/>
    <xdr:sp macro="" textlink="">
      <xdr:nvSpPr>
        <xdr:cNvPr id="339" name="テキスト ボックス 338"/>
        <xdr:cNvSpPr txBox="1"/>
      </xdr:nvSpPr>
      <xdr:spPr>
        <a:xfrm>
          <a:off x="15798800" y="10529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94192</xdr:rowOff>
    </xdr:from>
    <xdr:to>
      <xdr:col>22</xdr:col>
      <xdr:colOff>254000</xdr:colOff>
      <xdr:row>63</xdr:row>
      <xdr:rowOff>24342</xdr:rowOff>
    </xdr:to>
    <xdr:sp macro="" textlink="">
      <xdr:nvSpPr>
        <xdr:cNvPr id="340" name="円/楕円 339"/>
        <xdr:cNvSpPr/>
      </xdr:nvSpPr>
      <xdr:spPr>
        <a:xfrm>
          <a:off x="15240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34519</xdr:rowOff>
    </xdr:from>
    <xdr:ext cx="762000" cy="259045"/>
    <xdr:sp macro="" textlink="">
      <xdr:nvSpPr>
        <xdr:cNvPr id="341" name="テキスト ボックス 340"/>
        <xdr:cNvSpPr txBox="1"/>
      </xdr:nvSpPr>
      <xdr:spPr>
        <a:xfrm>
          <a:off x="14909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60007</xdr:rowOff>
    </xdr:from>
    <xdr:to>
      <xdr:col>21</xdr:col>
      <xdr:colOff>50800</xdr:colOff>
      <xdr:row>62</xdr:row>
      <xdr:rowOff>161607</xdr:rowOff>
    </xdr:to>
    <xdr:sp macro="" textlink="">
      <xdr:nvSpPr>
        <xdr:cNvPr id="342" name="円/楕円 341"/>
        <xdr:cNvSpPr/>
      </xdr:nvSpPr>
      <xdr:spPr>
        <a:xfrm>
          <a:off x="14351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334</xdr:rowOff>
    </xdr:from>
    <xdr:ext cx="762000" cy="259045"/>
    <xdr:sp macro="" textlink="">
      <xdr:nvSpPr>
        <xdr:cNvPr id="343" name="テキスト ボックス 342"/>
        <xdr:cNvSpPr txBox="1"/>
      </xdr:nvSpPr>
      <xdr:spPr>
        <a:xfrm>
          <a:off x="14020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47943</xdr:rowOff>
    </xdr:from>
    <xdr:to>
      <xdr:col>19</xdr:col>
      <xdr:colOff>533400</xdr:colOff>
      <xdr:row>62</xdr:row>
      <xdr:rowOff>149543</xdr:rowOff>
    </xdr:to>
    <xdr:sp macro="" textlink="">
      <xdr:nvSpPr>
        <xdr:cNvPr id="344" name="円/楕円 343"/>
        <xdr:cNvSpPr/>
      </xdr:nvSpPr>
      <xdr:spPr>
        <a:xfrm>
          <a:off x="13462000" y="1067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159720</xdr:rowOff>
    </xdr:from>
    <xdr:ext cx="762000" cy="259045"/>
    <xdr:sp macro="" textlink="">
      <xdr:nvSpPr>
        <xdr:cNvPr id="345" name="テキスト ボックス 344"/>
        <xdr:cNvSpPr txBox="1"/>
      </xdr:nvSpPr>
      <xdr:spPr>
        <a:xfrm>
          <a:off x="13131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一般会計の元利償還金が</a:t>
          </a:r>
          <a:r>
            <a:rPr kumimoji="1" lang="ja-JP" altLang="en-US" sz="1300">
              <a:solidFill>
                <a:schemeClr val="dk1"/>
              </a:solidFill>
              <a:effectLst/>
              <a:latin typeface="+mn-lt"/>
              <a:ea typeface="+mn-ea"/>
              <a:cs typeface="+mn-cs"/>
            </a:rPr>
            <a:t>増となったものの、特定財源、交付税算入額も増となったため、</a:t>
          </a:r>
          <a:r>
            <a:rPr kumimoji="1" lang="ja-JP" altLang="ja-JP" sz="1300">
              <a:solidFill>
                <a:schemeClr val="dk1"/>
              </a:solidFill>
              <a:effectLst/>
              <a:latin typeface="+mn-lt"/>
              <a:ea typeface="+mn-ea"/>
              <a:cs typeface="+mn-cs"/>
            </a:rPr>
            <a:t>改善している。</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今後の公共施設老朽化を見据え、施設統合等を含め、市債発行の抑制に努める。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78740</xdr:rowOff>
    </xdr:from>
    <xdr:to>
      <xdr:col>24</xdr:col>
      <xdr:colOff>558800</xdr:colOff>
      <xdr:row>40</xdr:row>
      <xdr:rowOff>127000</xdr:rowOff>
    </xdr:to>
    <xdr:cxnSp macro="">
      <xdr:nvCxnSpPr>
        <xdr:cNvPr id="375" name="直線コネクタ 374"/>
        <xdr:cNvCxnSpPr/>
      </xdr:nvCxnSpPr>
      <xdr:spPr>
        <a:xfrm flipV="1">
          <a:off x="16179800" y="69367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134002</xdr:rowOff>
    </xdr:from>
    <xdr:ext cx="762000" cy="259045"/>
    <xdr:sp macro="" textlink="">
      <xdr:nvSpPr>
        <xdr:cNvPr id="376" name="公債費負担の状況平均値テキスト"/>
        <xdr:cNvSpPr txBox="1"/>
      </xdr:nvSpPr>
      <xdr:spPr>
        <a:xfrm>
          <a:off x="17106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40</xdr:row>
      <xdr:rowOff>151130</xdr:rowOff>
    </xdr:to>
    <xdr:cxnSp macro="">
      <xdr:nvCxnSpPr>
        <xdr:cNvPr id="378" name="直線コネクタ 377"/>
        <xdr:cNvCxnSpPr/>
      </xdr:nvCxnSpPr>
      <xdr:spPr>
        <a:xfrm flipV="1">
          <a:off x="15290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18415</xdr:rowOff>
    </xdr:from>
    <xdr:to>
      <xdr:col>23</xdr:col>
      <xdr:colOff>457200</xdr:colOff>
      <xdr:row>39</xdr:row>
      <xdr:rowOff>120015</xdr:rowOff>
    </xdr:to>
    <xdr:sp macro="" textlink="">
      <xdr:nvSpPr>
        <xdr:cNvPr id="379" name="フローチャート : 判断 378"/>
        <xdr:cNvSpPr/>
      </xdr:nvSpPr>
      <xdr:spPr>
        <a:xfrm>
          <a:off x="16129000" y="670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130192</xdr:rowOff>
    </xdr:from>
    <xdr:ext cx="736600" cy="259045"/>
    <xdr:sp macro="" textlink="">
      <xdr:nvSpPr>
        <xdr:cNvPr id="380" name="テキスト ボックス 379"/>
        <xdr:cNvSpPr txBox="1"/>
      </xdr:nvSpPr>
      <xdr:spPr>
        <a:xfrm>
          <a:off x="15798800" y="647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151130</xdr:rowOff>
    </xdr:from>
    <xdr:to>
      <xdr:col>22</xdr:col>
      <xdr:colOff>203200</xdr:colOff>
      <xdr:row>40</xdr:row>
      <xdr:rowOff>163195</xdr:rowOff>
    </xdr:to>
    <xdr:cxnSp macro="">
      <xdr:nvCxnSpPr>
        <xdr:cNvPr id="381" name="直線コネクタ 380"/>
        <xdr:cNvCxnSpPr/>
      </xdr:nvCxnSpPr>
      <xdr:spPr>
        <a:xfrm flipV="1">
          <a:off x="14401800" y="700913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72707</xdr:rowOff>
    </xdr:from>
    <xdr:to>
      <xdr:col>22</xdr:col>
      <xdr:colOff>254000</xdr:colOff>
      <xdr:row>40</xdr:row>
      <xdr:rowOff>2857</xdr:rowOff>
    </xdr:to>
    <xdr:sp macro="" textlink="">
      <xdr:nvSpPr>
        <xdr:cNvPr id="382" name="フローチャート : 判断 381"/>
        <xdr:cNvSpPr/>
      </xdr:nvSpPr>
      <xdr:spPr>
        <a:xfrm>
          <a:off x="15240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13034</xdr:rowOff>
    </xdr:from>
    <xdr:ext cx="762000" cy="259045"/>
    <xdr:sp macro="" textlink="">
      <xdr:nvSpPr>
        <xdr:cNvPr id="383" name="テキスト ボックス 382"/>
        <xdr:cNvSpPr txBox="1"/>
      </xdr:nvSpPr>
      <xdr:spPr>
        <a:xfrm>
          <a:off x="14909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133032</xdr:rowOff>
    </xdr:from>
    <xdr:to>
      <xdr:col>21</xdr:col>
      <xdr:colOff>0</xdr:colOff>
      <xdr:row>40</xdr:row>
      <xdr:rowOff>163195</xdr:rowOff>
    </xdr:to>
    <xdr:cxnSp macro="">
      <xdr:nvCxnSpPr>
        <xdr:cNvPr id="384" name="直線コネクタ 383"/>
        <xdr:cNvCxnSpPr/>
      </xdr:nvCxnSpPr>
      <xdr:spPr>
        <a:xfrm>
          <a:off x="13512800" y="699103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120968</xdr:rowOff>
    </xdr:from>
    <xdr:to>
      <xdr:col>21</xdr:col>
      <xdr:colOff>50800</xdr:colOff>
      <xdr:row>40</xdr:row>
      <xdr:rowOff>51118</xdr:rowOff>
    </xdr:to>
    <xdr:sp macro="" textlink="">
      <xdr:nvSpPr>
        <xdr:cNvPr id="385" name="フローチャート : 判断 384"/>
        <xdr:cNvSpPr/>
      </xdr:nvSpPr>
      <xdr:spPr>
        <a:xfrm>
          <a:off x="14351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61295</xdr:rowOff>
    </xdr:from>
    <xdr:ext cx="762000" cy="259045"/>
    <xdr:sp macro="" textlink="">
      <xdr:nvSpPr>
        <xdr:cNvPr id="386" name="テキスト ボックス 385"/>
        <xdr:cNvSpPr txBox="1"/>
      </xdr:nvSpPr>
      <xdr:spPr>
        <a:xfrm>
          <a:off x="14020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387" name="フローチャート : 判断 386"/>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97490</xdr:rowOff>
    </xdr:from>
    <xdr:ext cx="762000" cy="259045"/>
    <xdr:sp macro="" textlink="">
      <xdr:nvSpPr>
        <xdr:cNvPr id="388" name="テキスト ボックス 387"/>
        <xdr:cNvSpPr txBox="1"/>
      </xdr:nvSpPr>
      <xdr:spPr>
        <a:xfrm>
          <a:off x="13131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27940</xdr:rowOff>
    </xdr:from>
    <xdr:to>
      <xdr:col>24</xdr:col>
      <xdr:colOff>609600</xdr:colOff>
      <xdr:row>40</xdr:row>
      <xdr:rowOff>129540</xdr:rowOff>
    </xdr:to>
    <xdr:sp macro="" textlink="">
      <xdr:nvSpPr>
        <xdr:cNvPr id="394" name="円/楕円 393"/>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17</xdr:rowOff>
    </xdr:from>
    <xdr:ext cx="762000" cy="259045"/>
    <xdr:sp macro="" textlink="">
      <xdr:nvSpPr>
        <xdr:cNvPr id="395" name="公債費負担の状況該当値テキスト"/>
        <xdr:cNvSpPr txBox="1"/>
      </xdr:nvSpPr>
      <xdr:spPr>
        <a:xfrm>
          <a:off x="17106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76200</xdr:rowOff>
    </xdr:from>
    <xdr:to>
      <xdr:col>23</xdr:col>
      <xdr:colOff>457200</xdr:colOff>
      <xdr:row>41</xdr:row>
      <xdr:rowOff>6350</xdr:rowOff>
    </xdr:to>
    <xdr:sp macro="" textlink="">
      <xdr:nvSpPr>
        <xdr:cNvPr id="396" name="円/楕円 395"/>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162577</xdr:rowOff>
    </xdr:from>
    <xdr:ext cx="736600" cy="259045"/>
    <xdr:sp macro="" textlink="">
      <xdr:nvSpPr>
        <xdr:cNvPr id="397" name="テキスト ボックス 39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100330</xdr:rowOff>
    </xdr:from>
    <xdr:to>
      <xdr:col>22</xdr:col>
      <xdr:colOff>254000</xdr:colOff>
      <xdr:row>41</xdr:row>
      <xdr:rowOff>30480</xdr:rowOff>
    </xdr:to>
    <xdr:sp macro="" textlink="">
      <xdr:nvSpPr>
        <xdr:cNvPr id="398" name="円/楕円 397"/>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99" name="テキスト ボックス 398"/>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112395</xdr:rowOff>
    </xdr:from>
    <xdr:to>
      <xdr:col>21</xdr:col>
      <xdr:colOff>50800</xdr:colOff>
      <xdr:row>41</xdr:row>
      <xdr:rowOff>42545</xdr:rowOff>
    </xdr:to>
    <xdr:sp macro="" textlink="">
      <xdr:nvSpPr>
        <xdr:cNvPr id="400" name="円/楕円 399"/>
        <xdr:cNvSpPr/>
      </xdr:nvSpPr>
      <xdr:spPr>
        <a:xfrm>
          <a:off x="143510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27322</xdr:rowOff>
    </xdr:from>
    <xdr:ext cx="762000" cy="259045"/>
    <xdr:sp macro="" textlink="">
      <xdr:nvSpPr>
        <xdr:cNvPr id="401" name="テキスト ボックス 400"/>
        <xdr:cNvSpPr txBox="1"/>
      </xdr:nvSpPr>
      <xdr:spPr>
        <a:xfrm>
          <a:off x="14020800" y="705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82232</xdr:rowOff>
    </xdr:from>
    <xdr:to>
      <xdr:col>19</xdr:col>
      <xdr:colOff>533400</xdr:colOff>
      <xdr:row>41</xdr:row>
      <xdr:rowOff>12382</xdr:rowOff>
    </xdr:to>
    <xdr:sp macro="" textlink="">
      <xdr:nvSpPr>
        <xdr:cNvPr id="402" name="円/楕円 401"/>
        <xdr:cNvSpPr/>
      </xdr:nvSpPr>
      <xdr:spPr>
        <a:xfrm>
          <a:off x="13462000" y="69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168609</xdr:rowOff>
    </xdr:from>
    <xdr:ext cx="762000" cy="259045"/>
    <xdr:sp macro="" textlink="">
      <xdr:nvSpPr>
        <xdr:cNvPr id="403" name="テキスト ボックス 402"/>
        <xdr:cNvSpPr txBox="1"/>
      </xdr:nvSpPr>
      <xdr:spPr>
        <a:xfrm>
          <a:off x="13131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一般会計の地方債残高は増となった</a:t>
          </a:r>
          <a:r>
            <a:rPr kumimoji="1" lang="ja-JP" altLang="en-US" sz="1300" baseline="0">
              <a:solidFill>
                <a:schemeClr val="dk1"/>
              </a:solidFill>
              <a:effectLst/>
              <a:latin typeface="+mn-lt"/>
              <a:ea typeface="+mn-ea"/>
              <a:cs typeface="+mn-cs"/>
            </a:rPr>
            <a:t>ものの</a:t>
          </a:r>
          <a:r>
            <a:rPr kumimoji="1" lang="ja-JP" altLang="ja-JP" sz="1300" baseline="0">
              <a:solidFill>
                <a:schemeClr val="dk1"/>
              </a:solidFill>
              <a:effectLst/>
              <a:latin typeface="+mn-lt"/>
              <a:ea typeface="+mn-ea"/>
              <a:cs typeface="+mn-cs"/>
            </a:rPr>
            <a:t>、下水道事業特別会計の地方債残高の減などにより改善</a:t>
          </a:r>
          <a:r>
            <a:rPr kumimoji="1" lang="ja-JP" altLang="en-US" sz="1300" baseline="0">
              <a:solidFill>
                <a:schemeClr val="dk1"/>
              </a:solidFill>
              <a:effectLst/>
              <a:latin typeface="+mn-lt"/>
              <a:ea typeface="+mn-ea"/>
              <a:cs typeface="+mn-cs"/>
            </a:rPr>
            <a:t>傾向にあるが</a:t>
          </a:r>
          <a:r>
            <a:rPr kumimoji="1" lang="ja-JP" altLang="ja-JP" sz="1300" baseline="0">
              <a:solidFill>
                <a:schemeClr val="dk1"/>
              </a:solidFill>
              <a:effectLst/>
              <a:latin typeface="+mn-lt"/>
              <a:ea typeface="+mn-ea"/>
              <a:cs typeface="+mn-cs"/>
            </a:rPr>
            <a:t>、依然として基金残高が乏しいことから、</a:t>
          </a:r>
          <a:r>
            <a:rPr kumimoji="1" lang="ja-JP" altLang="en-US" sz="1300" baseline="0">
              <a:solidFill>
                <a:schemeClr val="dk1"/>
              </a:solidFill>
              <a:effectLst/>
              <a:latin typeface="+mn-lt"/>
              <a:ea typeface="+mn-ea"/>
              <a:cs typeface="+mn-cs"/>
            </a:rPr>
            <a:t>類似団体内平均値</a:t>
          </a:r>
          <a:r>
            <a:rPr kumimoji="1" lang="ja-JP" altLang="ja-JP" sz="1300" baseline="0">
              <a:solidFill>
                <a:schemeClr val="dk1"/>
              </a:solidFill>
              <a:effectLst/>
              <a:latin typeface="+mn-lt"/>
              <a:ea typeface="+mn-ea"/>
              <a:cs typeface="+mn-cs"/>
            </a:rPr>
            <a:t>と比べ大幅に上回っている状態である。</a:t>
          </a:r>
          <a:endParaRPr lang="ja-JP" altLang="ja-JP" sz="1300">
            <a:effectLst/>
          </a:endParaRPr>
        </a:p>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今後は、将来世代の負担に十分留意</a:t>
          </a:r>
          <a:r>
            <a:rPr kumimoji="1" lang="ja-JP" altLang="en-US" sz="1300" baseline="0">
              <a:solidFill>
                <a:schemeClr val="dk1"/>
              </a:solidFill>
              <a:effectLst/>
              <a:latin typeface="+mn-lt"/>
              <a:ea typeface="+mn-ea"/>
              <a:cs typeface="+mn-cs"/>
            </a:rPr>
            <a:t>した</a:t>
          </a:r>
          <a:r>
            <a:rPr kumimoji="1" lang="ja-JP" altLang="ja-JP" sz="1300" baseline="0">
              <a:solidFill>
                <a:schemeClr val="dk1"/>
              </a:solidFill>
              <a:effectLst/>
              <a:latin typeface="+mn-lt"/>
              <a:ea typeface="+mn-ea"/>
              <a:cs typeface="+mn-cs"/>
            </a:rPr>
            <a:t>計画的な</a:t>
          </a:r>
          <a:r>
            <a:rPr kumimoji="1" lang="ja-JP" altLang="en-US" sz="1300" baseline="0">
              <a:solidFill>
                <a:schemeClr val="dk1"/>
              </a:solidFill>
              <a:effectLst/>
              <a:latin typeface="+mn-lt"/>
              <a:ea typeface="+mn-ea"/>
              <a:cs typeface="+mn-cs"/>
            </a:rPr>
            <a:t>起債の</a:t>
          </a:r>
          <a:r>
            <a:rPr kumimoji="1" lang="ja-JP" altLang="ja-JP" sz="1300" baseline="0">
              <a:solidFill>
                <a:schemeClr val="dk1"/>
              </a:solidFill>
              <a:effectLst/>
              <a:latin typeface="+mn-lt"/>
              <a:ea typeface="+mn-ea"/>
              <a:cs typeface="+mn-cs"/>
            </a:rPr>
            <a:t>発行</a:t>
          </a:r>
          <a:r>
            <a:rPr kumimoji="1" lang="ja-JP" altLang="en-US" sz="1300" baseline="0">
              <a:solidFill>
                <a:schemeClr val="dk1"/>
              </a:solidFill>
              <a:effectLst/>
              <a:latin typeface="+mn-lt"/>
              <a:ea typeface="+mn-ea"/>
              <a:cs typeface="+mn-cs"/>
            </a:rPr>
            <a:t>、基金残高の確保</a:t>
          </a:r>
          <a:r>
            <a:rPr kumimoji="1" lang="ja-JP" altLang="ja-JP" sz="1300" baseline="0">
              <a:solidFill>
                <a:schemeClr val="dk1"/>
              </a:solidFill>
              <a:effectLst/>
              <a:latin typeface="+mn-lt"/>
              <a:ea typeface="+mn-ea"/>
              <a:cs typeface="+mn-cs"/>
            </a:rPr>
            <a:t>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154982</xdr:rowOff>
    </xdr:from>
    <xdr:to>
      <xdr:col>24</xdr:col>
      <xdr:colOff>558800</xdr:colOff>
      <xdr:row>18</xdr:row>
      <xdr:rowOff>29379</xdr:rowOff>
    </xdr:to>
    <xdr:cxnSp macro="">
      <xdr:nvCxnSpPr>
        <xdr:cNvPr id="437" name="直線コネクタ 436"/>
        <xdr:cNvCxnSpPr/>
      </xdr:nvCxnSpPr>
      <xdr:spPr>
        <a:xfrm flipV="1">
          <a:off x="16179800" y="3069632"/>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38"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9" name="フローチャート : 判断 438"/>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29379</xdr:rowOff>
    </xdr:from>
    <xdr:to>
      <xdr:col>23</xdr:col>
      <xdr:colOff>406400</xdr:colOff>
      <xdr:row>18</xdr:row>
      <xdr:rowOff>113030</xdr:rowOff>
    </xdr:to>
    <xdr:cxnSp macro="">
      <xdr:nvCxnSpPr>
        <xdr:cNvPr id="440" name="直線コネクタ 439"/>
        <xdr:cNvCxnSpPr/>
      </xdr:nvCxnSpPr>
      <xdr:spPr>
        <a:xfrm flipV="1">
          <a:off x="15290800" y="3115479"/>
          <a:ext cx="889000" cy="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46651</xdr:rowOff>
    </xdr:from>
    <xdr:to>
      <xdr:col>23</xdr:col>
      <xdr:colOff>457200</xdr:colOff>
      <xdr:row>14</xdr:row>
      <xdr:rowOff>148251</xdr:rowOff>
    </xdr:to>
    <xdr:sp macro="" textlink="">
      <xdr:nvSpPr>
        <xdr:cNvPr id="441" name="フローチャート : 判断 440"/>
        <xdr:cNvSpPr/>
      </xdr:nvSpPr>
      <xdr:spPr>
        <a:xfrm>
          <a:off x="16129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158428</xdr:rowOff>
    </xdr:from>
    <xdr:ext cx="736600" cy="259045"/>
    <xdr:sp macro="" textlink="">
      <xdr:nvSpPr>
        <xdr:cNvPr id="442" name="テキスト ボックス 441"/>
        <xdr:cNvSpPr txBox="1"/>
      </xdr:nvSpPr>
      <xdr:spPr>
        <a:xfrm>
          <a:off x="15798800" y="221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113030</xdr:rowOff>
    </xdr:from>
    <xdr:to>
      <xdr:col>22</xdr:col>
      <xdr:colOff>203200</xdr:colOff>
      <xdr:row>18</xdr:row>
      <xdr:rowOff>149225</xdr:rowOff>
    </xdr:to>
    <xdr:cxnSp macro="">
      <xdr:nvCxnSpPr>
        <xdr:cNvPr id="443" name="直線コネクタ 442"/>
        <xdr:cNvCxnSpPr/>
      </xdr:nvCxnSpPr>
      <xdr:spPr>
        <a:xfrm flipV="1">
          <a:off x="14401800" y="31991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44" name="フローチャート : 判断 443"/>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5" name="テキスト ボックス 444"/>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149225</xdr:rowOff>
    </xdr:from>
    <xdr:to>
      <xdr:col>21</xdr:col>
      <xdr:colOff>0</xdr:colOff>
      <xdr:row>19</xdr:row>
      <xdr:rowOff>55795</xdr:rowOff>
    </xdr:to>
    <xdr:cxnSp macro="">
      <xdr:nvCxnSpPr>
        <xdr:cNvPr id="446" name="直線コネクタ 445"/>
        <xdr:cNvCxnSpPr/>
      </xdr:nvCxnSpPr>
      <xdr:spPr>
        <a:xfrm flipV="1">
          <a:off x="13512800" y="3235325"/>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47" name="フローチャート : 判断 446"/>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48" name="テキスト ボックス 447"/>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9" name="フローチャート : 判断 448"/>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50" name="テキスト ボックス 449"/>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104182</xdr:rowOff>
    </xdr:from>
    <xdr:to>
      <xdr:col>24</xdr:col>
      <xdr:colOff>609600</xdr:colOff>
      <xdr:row>18</xdr:row>
      <xdr:rowOff>34332</xdr:rowOff>
    </xdr:to>
    <xdr:sp macro="" textlink="">
      <xdr:nvSpPr>
        <xdr:cNvPr id="456" name="円/楕円 455"/>
        <xdr:cNvSpPr/>
      </xdr:nvSpPr>
      <xdr:spPr>
        <a:xfrm>
          <a:off x="16967200" y="301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76259</xdr:rowOff>
    </xdr:from>
    <xdr:ext cx="762000" cy="259045"/>
    <xdr:sp macro="" textlink="">
      <xdr:nvSpPr>
        <xdr:cNvPr id="457" name="将来負担の状況該当値テキスト"/>
        <xdr:cNvSpPr txBox="1"/>
      </xdr:nvSpPr>
      <xdr:spPr>
        <a:xfrm>
          <a:off x="17106900" y="299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150029</xdr:rowOff>
    </xdr:from>
    <xdr:to>
      <xdr:col>23</xdr:col>
      <xdr:colOff>457200</xdr:colOff>
      <xdr:row>18</xdr:row>
      <xdr:rowOff>80179</xdr:rowOff>
    </xdr:to>
    <xdr:sp macro="" textlink="">
      <xdr:nvSpPr>
        <xdr:cNvPr id="458" name="円/楕円 457"/>
        <xdr:cNvSpPr/>
      </xdr:nvSpPr>
      <xdr:spPr>
        <a:xfrm>
          <a:off x="16129000" y="30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64956</xdr:rowOff>
    </xdr:from>
    <xdr:ext cx="736600" cy="259045"/>
    <xdr:sp macro="" textlink="">
      <xdr:nvSpPr>
        <xdr:cNvPr id="459" name="テキスト ボックス 458"/>
        <xdr:cNvSpPr txBox="1"/>
      </xdr:nvSpPr>
      <xdr:spPr>
        <a:xfrm>
          <a:off x="15798800" y="3151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62230</xdr:rowOff>
    </xdr:from>
    <xdr:to>
      <xdr:col>22</xdr:col>
      <xdr:colOff>254000</xdr:colOff>
      <xdr:row>18</xdr:row>
      <xdr:rowOff>163830</xdr:rowOff>
    </xdr:to>
    <xdr:sp macro="" textlink="">
      <xdr:nvSpPr>
        <xdr:cNvPr id="460" name="円/楕円 459"/>
        <xdr:cNvSpPr/>
      </xdr:nvSpPr>
      <xdr:spPr>
        <a:xfrm>
          <a:off x="15240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148607</xdr:rowOff>
    </xdr:from>
    <xdr:ext cx="762000" cy="259045"/>
    <xdr:sp macro="" textlink="">
      <xdr:nvSpPr>
        <xdr:cNvPr id="461" name="テキスト ボックス 460"/>
        <xdr:cNvSpPr txBox="1"/>
      </xdr:nvSpPr>
      <xdr:spPr>
        <a:xfrm>
          <a:off x="14909800" y="323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98425</xdr:rowOff>
    </xdr:from>
    <xdr:to>
      <xdr:col>21</xdr:col>
      <xdr:colOff>50800</xdr:colOff>
      <xdr:row>19</xdr:row>
      <xdr:rowOff>28575</xdr:rowOff>
    </xdr:to>
    <xdr:sp macro="" textlink="">
      <xdr:nvSpPr>
        <xdr:cNvPr id="462" name="円/楕円 461"/>
        <xdr:cNvSpPr/>
      </xdr:nvSpPr>
      <xdr:spPr>
        <a:xfrm>
          <a:off x="14351000" y="31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13352</xdr:rowOff>
    </xdr:from>
    <xdr:ext cx="762000" cy="259045"/>
    <xdr:sp macro="" textlink="">
      <xdr:nvSpPr>
        <xdr:cNvPr id="463" name="テキスト ボックス 462"/>
        <xdr:cNvSpPr txBox="1"/>
      </xdr:nvSpPr>
      <xdr:spPr>
        <a:xfrm>
          <a:off x="14020800" y="327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4995</xdr:rowOff>
    </xdr:from>
    <xdr:to>
      <xdr:col>19</xdr:col>
      <xdr:colOff>533400</xdr:colOff>
      <xdr:row>19</xdr:row>
      <xdr:rowOff>106595</xdr:rowOff>
    </xdr:to>
    <xdr:sp macro="" textlink="">
      <xdr:nvSpPr>
        <xdr:cNvPr id="464" name="円/楕円 463"/>
        <xdr:cNvSpPr/>
      </xdr:nvSpPr>
      <xdr:spPr>
        <a:xfrm>
          <a:off x="13462000" y="326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91372</xdr:rowOff>
    </xdr:from>
    <xdr:ext cx="762000" cy="259045"/>
    <xdr:sp macro="" textlink="">
      <xdr:nvSpPr>
        <xdr:cNvPr id="465" name="テキスト ボックス 464"/>
        <xdr:cNvSpPr txBox="1"/>
      </xdr:nvSpPr>
      <xdr:spPr>
        <a:xfrm>
          <a:off x="13131800" y="334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大阪府松原市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121,467
120,107
16.66
44,881,557
44,733,349
147,500
24,221,413
42,031,331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86.9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類似団体内平均値</a:t>
          </a:r>
          <a:r>
            <a:rPr kumimoji="1" lang="ja-JP" altLang="ja-JP" sz="1300">
              <a:solidFill>
                <a:schemeClr val="dk1"/>
              </a:solidFill>
              <a:effectLst/>
              <a:latin typeface="+mn-lt"/>
              <a:ea typeface="+mn-ea"/>
              <a:cs typeface="+mn-cs"/>
            </a:rPr>
            <a:t>と比較して人口千人当たりの職員数は</a:t>
          </a:r>
          <a:r>
            <a:rPr kumimoji="1" lang="ja-JP" altLang="en-US" sz="1300">
              <a:solidFill>
                <a:schemeClr val="dk1"/>
              </a:solidFill>
              <a:effectLst/>
              <a:latin typeface="+mn-lt"/>
              <a:ea typeface="+mn-ea"/>
              <a:cs typeface="+mn-cs"/>
            </a:rPr>
            <a:t>多く</a:t>
          </a:r>
          <a:r>
            <a:rPr kumimoji="1" lang="ja-JP" altLang="ja-JP" sz="1300">
              <a:solidFill>
                <a:schemeClr val="dk1"/>
              </a:solidFill>
              <a:effectLst/>
              <a:latin typeface="+mn-lt"/>
              <a:ea typeface="+mn-ea"/>
              <a:cs typeface="+mn-cs"/>
            </a:rPr>
            <a:t>、技能労務職、教育職の給料が類似団体と比較して高いため、人口１人当たりの人件費の額は多い状況であ</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年度は０．４ポイント増加した。</a:t>
          </a:r>
          <a:endParaRPr lang="ja-JP" altLang="ja-JP" sz="1300">
            <a:effectLst/>
          </a:endParaRPr>
        </a:p>
        <a:p>
          <a:r>
            <a:rPr kumimoji="1" lang="ja-JP" altLang="ja-JP" sz="1300">
              <a:solidFill>
                <a:schemeClr val="dk1"/>
              </a:solidFill>
              <a:effectLst/>
              <a:latin typeface="+mn-lt"/>
              <a:ea typeface="+mn-ea"/>
              <a:cs typeface="+mn-cs"/>
            </a:rPr>
            <a:t>　今後</a:t>
          </a:r>
          <a:r>
            <a:rPr kumimoji="1" lang="ja-JP" altLang="en-US" sz="1300">
              <a:solidFill>
                <a:schemeClr val="dk1"/>
              </a:solidFill>
              <a:effectLst/>
              <a:latin typeface="+mn-lt"/>
              <a:ea typeface="+mn-ea"/>
              <a:cs typeface="+mn-cs"/>
            </a:rPr>
            <a:t>も事務事業の効率化に取り組むとともに</a:t>
          </a:r>
          <a:r>
            <a:rPr kumimoji="1" lang="ja-JP" altLang="ja-JP" sz="1300">
              <a:solidFill>
                <a:schemeClr val="dk1"/>
              </a:solidFill>
              <a:effectLst/>
              <a:latin typeface="+mn-lt"/>
              <a:ea typeface="+mn-ea"/>
              <a:cs typeface="+mn-cs"/>
            </a:rPr>
            <a:t>、人員管理の適正化も含め総人件費の抑制に努める。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88900</xdr:rowOff>
    </xdr:from>
    <xdr:to>
      <xdr:col>7</xdr:col>
      <xdr:colOff>15875</xdr:colOff>
      <xdr:row>38</xdr:row>
      <xdr:rowOff>119380</xdr:rowOff>
    </xdr:to>
    <xdr:cxnSp macro="">
      <xdr:nvCxnSpPr>
        <xdr:cNvPr id="66" name="直線コネクタ 65"/>
        <xdr:cNvCxnSpPr/>
      </xdr:nvCxnSpPr>
      <xdr:spPr>
        <a:xfrm>
          <a:off x="3987800" y="6604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58420</xdr:rowOff>
    </xdr:from>
    <xdr:to>
      <xdr:col>5</xdr:col>
      <xdr:colOff>549275</xdr:colOff>
      <xdr:row>38</xdr:row>
      <xdr:rowOff>88900</xdr:rowOff>
    </xdr:to>
    <xdr:cxnSp macro="">
      <xdr:nvCxnSpPr>
        <xdr:cNvPr id="69" name="直線コネクタ 68"/>
        <xdr:cNvCxnSpPr/>
      </xdr:nvCxnSpPr>
      <xdr:spPr>
        <a:xfrm>
          <a:off x="3098800" y="6573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xdr:rowOff>
    </xdr:from>
    <xdr:to>
      <xdr:col>4</xdr:col>
      <xdr:colOff>346075</xdr:colOff>
      <xdr:row>38</xdr:row>
      <xdr:rowOff>58420</xdr:rowOff>
    </xdr:to>
    <xdr:cxnSp macro="">
      <xdr:nvCxnSpPr>
        <xdr:cNvPr id="72" name="直線コネクタ 71"/>
        <xdr:cNvCxnSpPr/>
      </xdr:nvCxnSpPr>
      <xdr:spPr>
        <a:xfrm>
          <a:off x="2209800" y="6527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xdr:rowOff>
    </xdr:from>
    <xdr:to>
      <xdr:col>3</xdr:col>
      <xdr:colOff>142875</xdr:colOff>
      <xdr:row>38</xdr:row>
      <xdr:rowOff>66040</xdr:rowOff>
    </xdr:to>
    <xdr:cxnSp macro="">
      <xdr:nvCxnSpPr>
        <xdr:cNvPr id="75" name="直線コネクタ 74"/>
        <xdr:cNvCxnSpPr/>
      </xdr:nvCxnSpPr>
      <xdr:spPr>
        <a:xfrm flipV="1">
          <a:off x="1320800" y="6527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79" name="テキスト ボックス 78"/>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68580</xdr:rowOff>
    </xdr:from>
    <xdr:to>
      <xdr:col>7</xdr:col>
      <xdr:colOff>66675</xdr:colOff>
      <xdr:row>38</xdr:row>
      <xdr:rowOff>170180</xdr:rowOff>
    </xdr:to>
    <xdr:sp macro="" textlink="">
      <xdr:nvSpPr>
        <xdr:cNvPr id="85" name="円/楕円 84"/>
        <xdr:cNvSpPr/>
      </xdr:nvSpPr>
      <xdr:spPr>
        <a:xfrm>
          <a:off x="47752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40657</xdr:rowOff>
    </xdr:from>
    <xdr:ext cx="762000" cy="259045"/>
    <xdr:sp macro="" textlink="">
      <xdr:nvSpPr>
        <xdr:cNvPr id="86" name="人件費該当値テキスト"/>
        <xdr:cNvSpPr txBox="1"/>
      </xdr:nvSpPr>
      <xdr:spPr>
        <a:xfrm>
          <a:off x="49149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38100</xdr:rowOff>
    </xdr:from>
    <xdr:to>
      <xdr:col>5</xdr:col>
      <xdr:colOff>600075</xdr:colOff>
      <xdr:row>38</xdr:row>
      <xdr:rowOff>139700</xdr:rowOff>
    </xdr:to>
    <xdr:sp macro="" textlink="">
      <xdr:nvSpPr>
        <xdr:cNvPr id="87" name="円/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xdr:rowOff>
    </xdr:from>
    <xdr:to>
      <xdr:col>4</xdr:col>
      <xdr:colOff>396875</xdr:colOff>
      <xdr:row>38</xdr:row>
      <xdr:rowOff>109220</xdr:rowOff>
    </xdr:to>
    <xdr:sp macro="" textlink="">
      <xdr:nvSpPr>
        <xdr:cNvPr id="89" name="円/楕円 88"/>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93997</xdr:rowOff>
    </xdr:from>
    <xdr:ext cx="762000" cy="259045"/>
    <xdr:sp macro="" textlink="">
      <xdr:nvSpPr>
        <xdr:cNvPr id="90" name="テキスト ボックス 89"/>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133350</xdr:rowOff>
    </xdr:from>
    <xdr:to>
      <xdr:col>3</xdr:col>
      <xdr:colOff>193675</xdr:colOff>
      <xdr:row>38</xdr:row>
      <xdr:rowOff>63500</xdr:rowOff>
    </xdr:to>
    <xdr:sp macro="" textlink="">
      <xdr:nvSpPr>
        <xdr:cNvPr id="91" name="円/楕円 90"/>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48277</xdr:rowOff>
    </xdr:from>
    <xdr:ext cx="762000" cy="259045"/>
    <xdr:sp macro="" textlink="">
      <xdr:nvSpPr>
        <xdr:cNvPr id="92" name="テキスト ボックス 91"/>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xdr:rowOff>
    </xdr:from>
    <xdr:to>
      <xdr:col>1</xdr:col>
      <xdr:colOff>676275</xdr:colOff>
      <xdr:row>38</xdr:row>
      <xdr:rowOff>116840</xdr:rowOff>
    </xdr:to>
    <xdr:sp macro="" textlink="">
      <xdr:nvSpPr>
        <xdr:cNvPr id="93" name="円/楕円 92"/>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101617</xdr:rowOff>
    </xdr:from>
    <xdr:ext cx="762000" cy="259045"/>
    <xdr:sp macro="" textlink="">
      <xdr:nvSpPr>
        <xdr:cNvPr id="94" name="テキスト ボックス 93"/>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マイナンバー制度への対応に伴う情報管理システムの改修や校務用パソコンの導入費用</a:t>
          </a:r>
          <a:r>
            <a:rPr kumimoji="1" lang="ja-JP" altLang="ja-JP" sz="1300">
              <a:solidFill>
                <a:schemeClr val="dk1"/>
              </a:solidFill>
              <a:effectLst/>
              <a:latin typeface="+mn-lt"/>
              <a:ea typeface="+mn-ea"/>
              <a:cs typeface="+mn-cs"/>
            </a:rPr>
            <a:t>など</a:t>
          </a:r>
          <a:r>
            <a:rPr kumimoji="1" lang="ja-JP" altLang="en-US" sz="1300">
              <a:solidFill>
                <a:schemeClr val="dk1"/>
              </a:solidFill>
              <a:effectLst/>
              <a:latin typeface="+mn-lt"/>
              <a:ea typeface="+mn-ea"/>
              <a:cs typeface="+mn-cs"/>
            </a:rPr>
            <a:t>で</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年度は０．６</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した。</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今後も、事業の見直しや委託内容の精査などにより、経費の削減に努める。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49276</xdr:rowOff>
    </xdr:from>
    <xdr:to>
      <xdr:col>24</xdr:col>
      <xdr:colOff>31750</xdr:colOff>
      <xdr:row>16</xdr:row>
      <xdr:rowOff>104140</xdr:rowOff>
    </xdr:to>
    <xdr:cxnSp macro="">
      <xdr:nvCxnSpPr>
        <xdr:cNvPr id="125" name="直線コネクタ 124"/>
        <xdr:cNvCxnSpPr/>
      </xdr:nvCxnSpPr>
      <xdr:spPr>
        <a:xfrm>
          <a:off x="15671800" y="279247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49276</xdr:rowOff>
    </xdr:from>
    <xdr:to>
      <xdr:col>22</xdr:col>
      <xdr:colOff>565150</xdr:colOff>
      <xdr:row>17</xdr:row>
      <xdr:rowOff>60706</xdr:rowOff>
    </xdr:to>
    <xdr:cxnSp macro="">
      <xdr:nvCxnSpPr>
        <xdr:cNvPr id="128" name="直線コネクタ 127"/>
        <xdr:cNvCxnSpPr/>
      </xdr:nvCxnSpPr>
      <xdr:spPr>
        <a:xfrm flipV="1">
          <a:off x="14782800" y="279247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44196</xdr:rowOff>
    </xdr:from>
    <xdr:to>
      <xdr:col>22</xdr:col>
      <xdr:colOff>615950</xdr:colOff>
      <xdr:row>16</xdr:row>
      <xdr:rowOff>145796</xdr:rowOff>
    </xdr:to>
    <xdr:sp macro="" textlink="">
      <xdr:nvSpPr>
        <xdr:cNvPr id="129" name="フローチャート :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130573</xdr:rowOff>
    </xdr:from>
    <xdr:ext cx="736600" cy="259045"/>
    <xdr:sp macro="" textlink="">
      <xdr:nvSpPr>
        <xdr:cNvPr id="130" name="テキスト ボックス 129"/>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51562</xdr:rowOff>
    </xdr:from>
    <xdr:to>
      <xdr:col>21</xdr:col>
      <xdr:colOff>361950</xdr:colOff>
      <xdr:row>17</xdr:row>
      <xdr:rowOff>60706</xdr:rowOff>
    </xdr:to>
    <xdr:cxnSp macro="">
      <xdr:nvCxnSpPr>
        <xdr:cNvPr id="131" name="直線コネクタ 130"/>
        <xdr:cNvCxnSpPr/>
      </xdr:nvCxnSpPr>
      <xdr:spPr>
        <a:xfrm>
          <a:off x="13893800" y="29662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137685</xdr:rowOff>
    </xdr:from>
    <xdr:ext cx="762000" cy="259045"/>
    <xdr:sp macro="" textlink="">
      <xdr:nvSpPr>
        <xdr:cNvPr id="133" name="テキスト ボックス 132"/>
        <xdr:cNvSpPr txBox="1"/>
      </xdr:nvSpPr>
      <xdr:spPr>
        <a:xfrm>
          <a:off x="14401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33274</xdr:rowOff>
    </xdr:from>
    <xdr:to>
      <xdr:col>20</xdr:col>
      <xdr:colOff>158750</xdr:colOff>
      <xdr:row>17</xdr:row>
      <xdr:rowOff>51562</xdr:rowOff>
    </xdr:to>
    <xdr:cxnSp macro="">
      <xdr:nvCxnSpPr>
        <xdr:cNvPr id="134" name="直線コネクタ 133"/>
        <xdr:cNvCxnSpPr/>
      </xdr:nvCxnSpPr>
      <xdr:spPr>
        <a:xfrm>
          <a:off x="13004800" y="2947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36" name="テキスト ボックス 135"/>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37" name="フローチャート :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44" name="円/楕円 143"/>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69867</xdr:rowOff>
    </xdr:from>
    <xdr:ext cx="762000" cy="259045"/>
    <xdr:sp macro="" textlink="">
      <xdr:nvSpPr>
        <xdr:cNvPr id="145"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169926</xdr:rowOff>
    </xdr:from>
    <xdr:to>
      <xdr:col>22</xdr:col>
      <xdr:colOff>615950</xdr:colOff>
      <xdr:row>16</xdr:row>
      <xdr:rowOff>100076</xdr:rowOff>
    </xdr:to>
    <xdr:sp macro="" textlink="">
      <xdr:nvSpPr>
        <xdr:cNvPr id="146" name="円/楕円 145"/>
        <xdr:cNvSpPr/>
      </xdr:nvSpPr>
      <xdr:spPr>
        <a:xfrm>
          <a:off x="15621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110253</xdr:rowOff>
    </xdr:from>
    <xdr:ext cx="736600" cy="259045"/>
    <xdr:sp macro="" textlink="">
      <xdr:nvSpPr>
        <xdr:cNvPr id="147" name="テキスト ボックス 146"/>
        <xdr:cNvSpPr txBox="1"/>
      </xdr:nvSpPr>
      <xdr:spPr>
        <a:xfrm>
          <a:off x="15290800" y="2510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9906</xdr:rowOff>
    </xdr:from>
    <xdr:to>
      <xdr:col>21</xdr:col>
      <xdr:colOff>412750</xdr:colOff>
      <xdr:row>17</xdr:row>
      <xdr:rowOff>111506</xdr:rowOff>
    </xdr:to>
    <xdr:sp macro="" textlink="">
      <xdr:nvSpPr>
        <xdr:cNvPr id="148" name="円/楕円 147"/>
        <xdr:cNvSpPr/>
      </xdr:nvSpPr>
      <xdr:spPr>
        <a:xfrm>
          <a:off x="14732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49" name="テキスト ボックス 148"/>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762</xdr:rowOff>
    </xdr:from>
    <xdr:to>
      <xdr:col>20</xdr:col>
      <xdr:colOff>209550</xdr:colOff>
      <xdr:row>17</xdr:row>
      <xdr:rowOff>102362</xdr:rowOff>
    </xdr:to>
    <xdr:sp macro="" textlink="">
      <xdr:nvSpPr>
        <xdr:cNvPr id="150" name="円/楕円 149"/>
        <xdr:cNvSpPr/>
      </xdr:nvSpPr>
      <xdr:spPr>
        <a:xfrm>
          <a:off x="13843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87139</xdr:rowOff>
    </xdr:from>
    <xdr:ext cx="762000" cy="259045"/>
    <xdr:sp macro="" textlink="">
      <xdr:nvSpPr>
        <xdr:cNvPr id="151" name="テキスト ボックス 150"/>
        <xdr:cNvSpPr txBox="1"/>
      </xdr:nvSpPr>
      <xdr:spPr>
        <a:xfrm>
          <a:off x="13512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52" name="円/楕円 151"/>
        <xdr:cNvSpPr/>
      </xdr:nvSpPr>
      <xdr:spPr>
        <a:xfrm>
          <a:off x="12954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53" name="テキスト ボックス 15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類似団体内平均値と比較して生活保護費が多大な</a:t>
          </a:r>
          <a:r>
            <a:rPr kumimoji="1" lang="ja-JP" altLang="ja-JP" sz="1300">
              <a:solidFill>
                <a:schemeClr val="dk1"/>
              </a:solidFill>
              <a:effectLst/>
              <a:latin typeface="+mn-lt"/>
              <a:ea typeface="+mn-ea"/>
              <a:cs typeface="+mn-cs"/>
            </a:rPr>
            <a:t>ことに加え、私立保育所</a:t>
          </a:r>
          <a:r>
            <a:rPr kumimoji="1" lang="ja-JP" altLang="en-US" sz="1300">
              <a:solidFill>
                <a:schemeClr val="dk1"/>
              </a:solidFill>
              <a:effectLst/>
              <a:latin typeface="+mn-lt"/>
              <a:ea typeface="+mn-ea"/>
              <a:cs typeface="+mn-cs"/>
            </a:rPr>
            <a:t>・認定こども園への施設型給付費</a:t>
          </a:r>
          <a:r>
            <a:rPr kumimoji="1" lang="ja-JP" altLang="ja-JP" sz="1300">
              <a:solidFill>
                <a:schemeClr val="dk1"/>
              </a:solidFill>
              <a:effectLst/>
              <a:latin typeface="+mn-lt"/>
              <a:ea typeface="+mn-ea"/>
              <a:cs typeface="+mn-cs"/>
            </a:rPr>
            <a:t>の増加</a:t>
          </a:r>
          <a:r>
            <a:rPr kumimoji="1" lang="ja-JP" altLang="en-US" sz="1300">
              <a:solidFill>
                <a:schemeClr val="dk1"/>
              </a:solidFill>
              <a:effectLst/>
              <a:latin typeface="+mn-lt"/>
              <a:ea typeface="+mn-ea"/>
              <a:cs typeface="+mn-cs"/>
            </a:rPr>
            <a:t>や障害者自立支援費の増加</a:t>
          </a:r>
          <a:r>
            <a:rPr kumimoji="1" lang="ja-JP" altLang="ja-JP" sz="1300">
              <a:solidFill>
                <a:schemeClr val="dk1"/>
              </a:solidFill>
              <a:effectLst/>
              <a:latin typeface="+mn-lt"/>
              <a:ea typeface="+mn-ea"/>
              <a:cs typeface="+mn-cs"/>
            </a:rPr>
            <a:t>などにより、</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a:t>
          </a:r>
          <a:r>
            <a:rPr kumimoji="1" lang="ja-JP" altLang="ja-JP" sz="1300">
              <a:solidFill>
                <a:schemeClr val="dk1"/>
              </a:solidFill>
              <a:effectLst/>
              <a:latin typeface="+mn-lt"/>
              <a:ea typeface="+mn-ea"/>
              <a:cs typeface="+mn-cs"/>
            </a:rPr>
            <a:t>０．</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ポイント増加した。</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企業誘致</a:t>
          </a:r>
          <a:r>
            <a:rPr kumimoji="1" lang="ja-JP" altLang="en-US" sz="1300">
              <a:solidFill>
                <a:schemeClr val="dk1"/>
              </a:solidFill>
              <a:effectLst/>
              <a:latin typeface="+mn-lt"/>
              <a:ea typeface="+mn-ea"/>
              <a:cs typeface="+mn-cs"/>
            </a:rPr>
            <a:t>をはじめとする</a:t>
          </a:r>
          <a:r>
            <a:rPr kumimoji="1" lang="ja-JP" altLang="ja-JP" sz="1300">
              <a:solidFill>
                <a:schemeClr val="dk1"/>
              </a:solidFill>
              <a:effectLst/>
              <a:latin typeface="+mn-lt"/>
              <a:ea typeface="+mn-ea"/>
              <a:cs typeface="+mn-cs"/>
            </a:rPr>
            <a:t>雇用</a:t>
          </a:r>
          <a:r>
            <a:rPr kumimoji="1" lang="ja-JP" altLang="en-US" sz="1300">
              <a:solidFill>
                <a:schemeClr val="dk1"/>
              </a:solidFill>
              <a:effectLst/>
              <a:latin typeface="+mn-lt"/>
              <a:ea typeface="+mn-ea"/>
              <a:cs typeface="+mn-cs"/>
            </a:rPr>
            <a:t>の拡大や、</a:t>
          </a:r>
          <a:r>
            <a:rPr kumimoji="1" lang="ja-JP" altLang="ja-JP" sz="1300">
              <a:solidFill>
                <a:schemeClr val="dk1"/>
              </a:solidFill>
              <a:effectLst/>
              <a:latin typeface="+mn-lt"/>
              <a:ea typeface="+mn-ea"/>
              <a:cs typeface="+mn-cs"/>
            </a:rPr>
            <a:t>就労支援策を行うことで、扶助費総額の抑制に努める。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0</xdr:rowOff>
    </xdr:from>
    <xdr:to>
      <xdr:col>7</xdr:col>
      <xdr:colOff>15875</xdr:colOff>
      <xdr:row>58</xdr:row>
      <xdr:rowOff>63500</xdr:rowOff>
    </xdr:to>
    <xdr:cxnSp macro="">
      <xdr:nvCxnSpPr>
        <xdr:cNvPr id="186" name="直線コネクタ 185"/>
        <xdr:cNvCxnSpPr/>
      </xdr:nvCxnSpPr>
      <xdr:spPr>
        <a:xfrm>
          <a:off x="3987800" y="9944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7"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58</xdr:row>
      <xdr:rowOff>0</xdr:rowOff>
    </xdr:to>
    <xdr:cxnSp macro="">
      <xdr:nvCxnSpPr>
        <xdr:cNvPr id="189" name="直線コネクタ 188"/>
        <xdr:cNvCxnSpPr/>
      </xdr:nvCxnSpPr>
      <xdr:spPr>
        <a:xfrm>
          <a:off x="3098800" y="9842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90" name="フローチャート : 判断 189"/>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91" name="テキスト ボックス 190"/>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6350</xdr:rowOff>
    </xdr:from>
    <xdr:to>
      <xdr:col>4</xdr:col>
      <xdr:colOff>346075</xdr:colOff>
      <xdr:row>57</xdr:row>
      <xdr:rowOff>69850</xdr:rowOff>
    </xdr:to>
    <xdr:cxnSp macro="">
      <xdr:nvCxnSpPr>
        <xdr:cNvPr id="192" name="直線コネクタ 191"/>
        <xdr:cNvCxnSpPr/>
      </xdr:nvCxnSpPr>
      <xdr:spPr>
        <a:xfrm>
          <a:off x="2209800" y="9779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88900</xdr:rowOff>
    </xdr:from>
    <xdr:to>
      <xdr:col>4</xdr:col>
      <xdr:colOff>396875</xdr:colOff>
      <xdr:row>55</xdr:row>
      <xdr:rowOff>19050</xdr:rowOff>
    </xdr:to>
    <xdr:sp macro="" textlink="">
      <xdr:nvSpPr>
        <xdr:cNvPr id="193" name="フローチャート : 判断 192"/>
        <xdr:cNvSpPr/>
      </xdr:nvSpPr>
      <xdr:spPr>
        <a:xfrm>
          <a:off x="3048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29227</xdr:rowOff>
    </xdr:from>
    <xdr:ext cx="762000" cy="259045"/>
    <xdr:sp macro="" textlink="">
      <xdr:nvSpPr>
        <xdr:cNvPr id="194" name="テキスト ボックス 193"/>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6350</xdr:rowOff>
    </xdr:from>
    <xdr:to>
      <xdr:col>3</xdr:col>
      <xdr:colOff>142875</xdr:colOff>
      <xdr:row>57</xdr:row>
      <xdr:rowOff>57150</xdr:rowOff>
    </xdr:to>
    <xdr:cxnSp macro="">
      <xdr:nvCxnSpPr>
        <xdr:cNvPr id="195" name="直線コネクタ 194"/>
        <xdr:cNvCxnSpPr/>
      </xdr:nvCxnSpPr>
      <xdr:spPr>
        <a:xfrm flipV="1">
          <a:off x="1320800" y="9779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6" name="フローチャート : 判断 195"/>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197" name="テキスト ボックス 196"/>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198" name="フローチャート : 判断 197"/>
        <xdr:cNvSpPr/>
      </xdr:nvSpPr>
      <xdr:spPr>
        <a:xfrm>
          <a:off x="1270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137177</xdr:rowOff>
    </xdr:from>
    <xdr:ext cx="762000" cy="259045"/>
    <xdr:sp macro="" textlink="">
      <xdr:nvSpPr>
        <xdr:cNvPr id="199" name="テキスト ボックス 198"/>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12700</xdr:rowOff>
    </xdr:from>
    <xdr:to>
      <xdr:col>7</xdr:col>
      <xdr:colOff>66675</xdr:colOff>
      <xdr:row>58</xdr:row>
      <xdr:rowOff>114300</xdr:rowOff>
    </xdr:to>
    <xdr:sp macro="" textlink="">
      <xdr:nvSpPr>
        <xdr:cNvPr id="205" name="円/楕円 204"/>
        <xdr:cNvSpPr/>
      </xdr:nvSpPr>
      <xdr:spPr>
        <a:xfrm>
          <a:off x="4775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156227</xdr:rowOff>
    </xdr:from>
    <xdr:ext cx="762000" cy="259045"/>
    <xdr:sp macro="" textlink="">
      <xdr:nvSpPr>
        <xdr:cNvPr id="206" name="扶助費該当値テキスト"/>
        <xdr:cNvSpPr txBox="1"/>
      </xdr:nvSpPr>
      <xdr:spPr>
        <a:xfrm>
          <a:off x="49149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120650</xdr:rowOff>
    </xdr:from>
    <xdr:to>
      <xdr:col>5</xdr:col>
      <xdr:colOff>600075</xdr:colOff>
      <xdr:row>58</xdr:row>
      <xdr:rowOff>50800</xdr:rowOff>
    </xdr:to>
    <xdr:sp macro="" textlink="">
      <xdr:nvSpPr>
        <xdr:cNvPr id="207" name="円/楕円 206"/>
        <xdr:cNvSpPr/>
      </xdr:nvSpPr>
      <xdr:spPr>
        <a:xfrm>
          <a:off x="3937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35577</xdr:rowOff>
    </xdr:from>
    <xdr:ext cx="736600" cy="259045"/>
    <xdr:sp macro="" textlink="">
      <xdr:nvSpPr>
        <xdr:cNvPr id="208" name="テキスト ボックス 207"/>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09" name="円/楕円 208"/>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10" name="テキスト ボックス 209"/>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127000</xdr:rowOff>
    </xdr:from>
    <xdr:to>
      <xdr:col>3</xdr:col>
      <xdr:colOff>193675</xdr:colOff>
      <xdr:row>57</xdr:row>
      <xdr:rowOff>57150</xdr:rowOff>
    </xdr:to>
    <xdr:sp macro="" textlink="">
      <xdr:nvSpPr>
        <xdr:cNvPr id="211" name="円/楕円 210"/>
        <xdr:cNvSpPr/>
      </xdr:nvSpPr>
      <xdr:spPr>
        <a:xfrm>
          <a:off x="2159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41927</xdr:rowOff>
    </xdr:from>
    <xdr:ext cx="762000" cy="259045"/>
    <xdr:sp macro="" textlink="">
      <xdr:nvSpPr>
        <xdr:cNvPr id="212" name="テキスト ボックス 211"/>
        <xdr:cNvSpPr txBox="1"/>
      </xdr:nvSpPr>
      <xdr:spPr>
        <a:xfrm>
          <a:off x="1828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6350</xdr:rowOff>
    </xdr:from>
    <xdr:to>
      <xdr:col>1</xdr:col>
      <xdr:colOff>676275</xdr:colOff>
      <xdr:row>57</xdr:row>
      <xdr:rowOff>107950</xdr:rowOff>
    </xdr:to>
    <xdr:sp macro="" textlink="">
      <xdr:nvSpPr>
        <xdr:cNvPr id="213" name="円/楕円 212"/>
        <xdr:cNvSpPr/>
      </xdr:nvSpPr>
      <xdr:spPr>
        <a:xfrm>
          <a:off x="1270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92727</xdr:rowOff>
    </xdr:from>
    <xdr:ext cx="762000" cy="259045"/>
    <xdr:sp macro="" textlink="">
      <xdr:nvSpPr>
        <xdr:cNvPr id="214" name="テキスト ボックス 213"/>
        <xdr:cNvSpPr txBox="1"/>
      </xdr:nvSpPr>
      <xdr:spPr>
        <a:xfrm>
          <a:off x="939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国民健康保険特別会計及び介護保険特別会計への繰出しが多大なことに加え、急速に整備した下水道事業特別会計への繰出しも多いことから、類似団体内平均値を大幅に上回る状況である。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各特会を含めた財政健全化により、数値の改善を図る。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120650</xdr:rowOff>
    </xdr:from>
    <xdr:to>
      <xdr:col>24</xdr:col>
      <xdr:colOff>31750</xdr:colOff>
      <xdr:row>62</xdr:row>
      <xdr:rowOff>25400</xdr:rowOff>
    </xdr:to>
    <xdr:cxnSp macro="">
      <xdr:nvCxnSpPr>
        <xdr:cNvPr id="247" name="直線コネクタ 246"/>
        <xdr:cNvCxnSpPr/>
      </xdr:nvCxnSpPr>
      <xdr:spPr>
        <a:xfrm>
          <a:off x="15671800" y="10579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48"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57150</xdr:rowOff>
    </xdr:from>
    <xdr:to>
      <xdr:col>22</xdr:col>
      <xdr:colOff>565150</xdr:colOff>
      <xdr:row>61</xdr:row>
      <xdr:rowOff>120650</xdr:rowOff>
    </xdr:to>
    <xdr:cxnSp macro="">
      <xdr:nvCxnSpPr>
        <xdr:cNvPr id="250" name="直線コネクタ 249"/>
        <xdr:cNvCxnSpPr/>
      </xdr:nvCxnSpPr>
      <xdr:spPr>
        <a:xfrm>
          <a:off x="14782800" y="10515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63500</xdr:rowOff>
    </xdr:from>
    <xdr:to>
      <xdr:col>22</xdr:col>
      <xdr:colOff>615950</xdr:colOff>
      <xdr:row>56</xdr:row>
      <xdr:rowOff>165100</xdr:rowOff>
    </xdr:to>
    <xdr:sp macro="" textlink="">
      <xdr:nvSpPr>
        <xdr:cNvPr id="251" name="フローチャート : 判断 250"/>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3827</xdr:rowOff>
    </xdr:from>
    <xdr:ext cx="736600" cy="259045"/>
    <xdr:sp macro="" textlink="">
      <xdr:nvSpPr>
        <xdr:cNvPr id="252" name="テキスト ボックス 251"/>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152400</xdr:rowOff>
    </xdr:from>
    <xdr:to>
      <xdr:col>21</xdr:col>
      <xdr:colOff>361950</xdr:colOff>
      <xdr:row>61</xdr:row>
      <xdr:rowOff>57150</xdr:rowOff>
    </xdr:to>
    <xdr:cxnSp macro="">
      <xdr:nvCxnSpPr>
        <xdr:cNvPr id="253" name="直線コネクタ 252"/>
        <xdr:cNvCxnSpPr/>
      </xdr:nvCxnSpPr>
      <xdr:spPr>
        <a:xfrm>
          <a:off x="13893800" y="10439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4" name="フローチャート :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5" name="テキスト ボックス 25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127000</xdr:rowOff>
    </xdr:from>
    <xdr:to>
      <xdr:col>20</xdr:col>
      <xdr:colOff>158750</xdr:colOff>
      <xdr:row>60</xdr:row>
      <xdr:rowOff>152400</xdr:rowOff>
    </xdr:to>
    <xdr:cxnSp macro="">
      <xdr:nvCxnSpPr>
        <xdr:cNvPr id="256" name="直線コネクタ 255"/>
        <xdr:cNvCxnSpPr/>
      </xdr:nvCxnSpPr>
      <xdr:spPr>
        <a:xfrm>
          <a:off x="13004800" y="10414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57" name="フローチャート : 判断 256"/>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58" name="テキスト ボックス 257"/>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59" name="フローチャート : 判断 258"/>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0" name="テキスト ボックス 259"/>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61</xdr:row>
      <xdr:rowOff>146050</xdr:rowOff>
    </xdr:from>
    <xdr:to>
      <xdr:col>24</xdr:col>
      <xdr:colOff>82550</xdr:colOff>
      <xdr:row>62</xdr:row>
      <xdr:rowOff>76200</xdr:rowOff>
    </xdr:to>
    <xdr:sp macro="" textlink="">
      <xdr:nvSpPr>
        <xdr:cNvPr id="266" name="円/楕円 265"/>
        <xdr:cNvSpPr/>
      </xdr:nvSpPr>
      <xdr:spPr>
        <a:xfrm>
          <a:off x="164592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61</xdr:row>
      <xdr:rowOff>54627</xdr:rowOff>
    </xdr:from>
    <xdr:ext cx="762000" cy="259045"/>
    <xdr:sp macro="" textlink="">
      <xdr:nvSpPr>
        <xdr:cNvPr id="267" name="その他該当値テキスト"/>
        <xdr:cNvSpPr txBox="1"/>
      </xdr:nvSpPr>
      <xdr:spPr>
        <a:xfrm>
          <a:off x="16598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69850</xdr:rowOff>
    </xdr:from>
    <xdr:to>
      <xdr:col>22</xdr:col>
      <xdr:colOff>615950</xdr:colOff>
      <xdr:row>62</xdr:row>
      <xdr:rowOff>0</xdr:rowOff>
    </xdr:to>
    <xdr:sp macro="" textlink="">
      <xdr:nvSpPr>
        <xdr:cNvPr id="268" name="円/楕円 267"/>
        <xdr:cNvSpPr/>
      </xdr:nvSpPr>
      <xdr:spPr>
        <a:xfrm>
          <a:off x="156210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156227</xdr:rowOff>
    </xdr:from>
    <xdr:ext cx="736600" cy="259045"/>
    <xdr:sp macro="" textlink="">
      <xdr:nvSpPr>
        <xdr:cNvPr id="269" name="テキスト ボックス 268"/>
        <xdr:cNvSpPr txBox="1"/>
      </xdr:nvSpPr>
      <xdr:spPr>
        <a:xfrm>
          <a:off x="15290800" y="1061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6350</xdr:rowOff>
    </xdr:from>
    <xdr:to>
      <xdr:col>21</xdr:col>
      <xdr:colOff>412750</xdr:colOff>
      <xdr:row>61</xdr:row>
      <xdr:rowOff>107950</xdr:rowOff>
    </xdr:to>
    <xdr:sp macro="" textlink="">
      <xdr:nvSpPr>
        <xdr:cNvPr id="270" name="円/楕円 269"/>
        <xdr:cNvSpPr/>
      </xdr:nvSpPr>
      <xdr:spPr>
        <a:xfrm>
          <a:off x="14732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92727</xdr:rowOff>
    </xdr:from>
    <xdr:ext cx="762000" cy="259045"/>
    <xdr:sp macro="" textlink="">
      <xdr:nvSpPr>
        <xdr:cNvPr id="271" name="テキスト ボックス 270"/>
        <xdr:cNvSpPr txBox="1"/>
      </xdr:nvSpPr>
      <xdr:spPr>
        <a:xfrm>
          <a:off x="144018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101600</xdr:rowOff>
    </xdr:from>
    <xdr:to>
      <xdr:col>20</xdr:col>
      <xdr:colOff>209550</xdr:colOff>
      <xdr:row>61</xdr:row>
      <xdr:rowOff>31750</xdr:rowOff>
    </xdr:to>
    <xdr:sp macro="" textlink="">
      <xdr:nvSpPr>
        <xdr:cNvPr id="272" name="円/楕円 271"/>
        <xdr:cNvSpPr/>
      </xdr:nvSpPr>
      <xdr:spPr>
        <a:xfrm>
          <a:off x="13843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16527</xdr:rowOff>
    </xdr:from>
    <xdr:ext cx="762000" cy="259045"/>
    <xdr:sp macro="" textlink="">
      <xdr:nvSpPr>
        <xdr:cNvPr id="273" name="テキスト ボックス 272"/>
        <xdr:cNvSpPr txBox="1"/>
      </xdr:nvSpPr>
      <xdr:spPr>
        <a:xfrm>
          <a:off x="135128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76200</xdr:rowOff>
    </xdr:from>
    <xdr:to>
      <xdr:col>19</xdr:col>
      <xdr:colOff>6350</xdr:colOff>
      <xdr:row>61</xdr:row>
      <xdr:rowOff>6350</xdr:rowOff>
    </xdr:to>
    <xdr:sp macro="" textlink="">
      <xdr:nvSpPr>
        <xdr:cNvPr id="274" name="円/楕円 273"/>
        <xdr:cNvSpPr/>
      </xdr:nvSpPr>
      <xdr:spPr>
        <a:xfrm>
          <a:off x="12954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162577</xdr:rowOff>
    </xdr:from>
    <xdr:ext cx="762000" cy="259045"/>
    <xdr:sp macro="" textlink="">
      <xdr:nvSpPr>
        <xdr:cNvPr id="275" name="テキスト ボックス 274"/>
        <xdr:cNvSpPr txBox="1"/>
      </xdr:nvSpPr>
      <xdr:spPr>
        <a:xfrm>
          <a:off x="12623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広域ごみ処理事業分担金</a:t>
          </a:r>
          <a:r>
            <a:rPr kumimoji="1" lang="ja-JP" altLang="ja-JP" sz="1300">
              <a:solidFill>
                <a:schemeClr val="dk1"/>
              </a:solidFill>
              <a:effectLst/>
              <a:latin typeface="+mn-lt"/>
              <a:ea typeface="+mn-ea"/>
              <a:cs typeface="+mn-cs"/>
            </a:rPr>
            <a:t>で減となったものの、</a:t>
          </a:r>
          <a:r>
            <a:rPr kumimoji="1" lang="ja-JP" altLang="en-US" sz="1300">
              <a:solidFill>
                <a:schemeClr val="dk1"/>
              </a:solidFill>
              <a:effectLst/>
              <a:latin typeface="+mn-lt"/>
              <a:ea typeface="+mn-ea"/>
              <a:cs typeface="+mn-cs"/>
            </a:rPr>
            <a:t>障害児保育などを実施するための私立保育所運営助成が増となった</a:t>
          </a:r>
          <a:r>
            <a:rPr kumimoji="1" lang="ja-JP" altLang="ja-JP" sz="1300">
              <a:solidFill>
                <a:schemeClr val="dk1"/>
              </a:solidFill>
              <a:effectLst/>
              <a:latin typeface="+mn-lt"/>
              <a:ea typeface="+mn-ea"/>
              <a:cs typeface="+mn-cs"/>
            </a:rPr>
            <a:t>ため、</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a:t>
          </a:r>
          <a:r>
            <a:rPr kumimoji="1" lang="ja-JP" altLang="ja-JP" sz="1300">
              <a:solidFill>
                <a:schemeClr val="dk1"/>
              </a:solidFill>
              <a:effectLst/>
              <a:latin typeface="+mn-lt"/>
              <a:ea typeface="+mn-ea"/>
              <a:cs typeface="+mn-cs"/>
            </a:rPr>
            <a:t>０．</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ポイント増加した。</a:t>
          </a:r>
          <a:endParaRPr lang="ja-JP" altLang="ja-JP" sz="1300">
            <a:effectLst/>
          </a:endParaRPr>
        </a:p>
        <a:p>
          <a:r>
            <a:rPr kumimoji="1" lang="ja-JP" altLang="ja-JP" sz="1300">
              <a:solidFill>
                <a:schemeClr val="dk1"/>
              </a:solidFill>
              <a:effectLst/>
              <a:latin typeface="+mn-lt"/>
              <a:ea typeface="+mn-ea"/>
              <a:cs typeface="+mn-cs"/>
            </a:rPr>
            <a:t>　今後</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他の事業についても広域化を進め、トータル経費の抑制に努める。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50800</xdr:rowOff>
    </xdr:from>
    <xdr:to>
      <xdr:col>24</xdr:col>
      <xdr:colOff>31750</xdr:colOff>
      <xdr:row>34</xdr:row>
      <xdr:rowOff>76200</xdr:rowOff>
    </xdr:to>
    <xdr:cxnSp macro="">
      <xdr:nvCxnSpPr>
        <xdr:cNvPr id="308" name="直線コネクタ 307"/>
        <xdr:cNvCxnSpPr/>
      </xdr:nvCxnSpPr>
      <xdr:spPr>
        <a:xfrm>
          <a:off x="15671800" y="5880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80027</xdr:rowOff>
    </xdr:from>
    <xdr:ext cx="762000" cy="259045"/>
    <xdr:sp macro="" textlink="">
      <xdr:nvSpPr>
        <xdr:cNvPr id="309"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38100</xdr:rowOff>
    </xdr:from>
    <xdr:to>
      <xdr:col>22</xdr:col>
      <xdr:colOff>565150</xdr:colOff>
      <xdr:row>34</xdr:row>
      <xdr:rowOff>50800</xdr:rowOff>
    </xdr:to>
    <xdr:cxnSp macro="">
      <xdr:nvCxnSpPr>
        <xdr:cNvPr id="311" name="直線コネクタ 310"/>
        <xdr:cNvCxnSpPr/>
      </xdr:nvCxnSpPr>
      <xdr:spPr>
        <a:xfrm>
          <a:off x="14782800" y="586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44450</xdr:rowOff>
    </xdr:from>
    <xdr:to>
      <xdr:col>22</xdr:col>
      <xdr:colOff>615950</xdr:colOff>
      <xdr:row>37</xdr:row>
      <xdr:rowOff>146050</xdr:rowOff>
    </xdr:to>
    <xdr:sp macro="" textlink="">
      <xdr:nvSpPr>
        <xdr:cNvPr id="312" name="フローチャート : 判断 311"/>
        <xdr:cNvSpPr/>
      </xdr:nvSpPr>
      <xdr:spPr>
        <a:xfrm>
          <a:off x="15621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130827</xdr:rowOff>
    </xdr:from>
    <xdr:ext cx="736600" cy="259045"/>
    <xdr:sp macro="" textlink="">
      <xdr:nvSpPr>
        <xdr:cNvPr id="313" name="テキスト ボックス 312"/>
        <xdr:cNvSpPr txBox="1"/>
      </xdr:nvSpPr>
      <xdr:spPr>
        <a:xfrm>
          <a:off x="15290800" y="647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25400</xdr:rowOff>
    </xdr:from>
    <xdr:to>
      <xdr:col>21</xdr:col>
      <xdr:colOff>361950</xdr:colOff>
      <xdr:row>34</xdr:row>
      <xdr:rowOff>38100</xdr:rowOff>
    </xdr:to>
    <xdr:cxnSp macro="">
      <xdr:nvCxnSpPr>
        <xdr:cNvPr id="314" name="直線コネクタ 313"/>
        <xdr:cNvCxnSpPr/>
      </xdr:nvCxnSpPr>
      <xdr:spPr>
        <a:xfrm>
          <a:off x="13893800" y="585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5" name="フローチャート : 判断 314"/>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16" name="テキスト ボックス 315"/>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158750</xdr:rowOff>
    </xdr:from>
    <xdr:to>
      <xdr:col>20</xdr:col>
      <xdr:colOff>158750</xdr:colOff>
      <xdr:row>34</xdr:row>
      <xdr:rowOff>25400</xdr:rowOff>
    </xdr:to>
    <xdr:cxnSp macro="">
      <xdr:nvCxnSpPr>
        <xdr:cNvPr id="317" name="直線コネクタ 316"/>
        <xdr:cNvCxnSpPr/>
      </xdr:nvCxnSpPr>
      <xdr:spPr>
        <a:xfrm>
          <a:off x="13004800" y="581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92727</xdr:rowOff>
    </xdr:from>
    <xdr:ext cx="762000" cy="259045"/>
    <xdr:sp macro="" textlink="">
      <xdr:nvSpPr>
        <xdr:cNvPr id="319" name="テキスト ボックス 318"/>
        <xdr:cNvSpPr txBox="1"/>
      </xdr:nvSpPr>
      <xdr:spPr>
        <a:xfrm>
          <a:off x="13512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0" name="フローチャート : 判断 319"/>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21" name="テキスト ボックス 320"/>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25400</xdr:rowOff>
    </xdr:from>
    <xdr:to>
      <xdr:col>24</xdr:col>
      <xdr:colOff>82550</xdr:colOff>
      <xdr:row>34</xdr:row>
      <xdr:rowOff>127000</xdr:rowOff>
    </xdr:to>
    <xdr:sp macro="" textlink="">
      <xdr:nvSpPr>
        <xdr:cNvPr id="327" name="円/楕円 326"/>
        <xdr:cNvSpPr/>
      </xdr:nvSpPr>
      <xdr:spPr>
        <a:xfrm>
          <a:off x="164592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41927</xdr:rowOff>
    </xdr:from>
    <xdr:ext cx="762000" cy="259045"/>
    <xdr:sp macro="" textlink="">
      <xdr:nvSpPr>
        <xdr:cNvPr id="328" name="補助費等該当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0</xdr:rowOff>
    </xdr:from>
    <xdr:to>
      <xdr:col>22</xdr:col>
      <xdr:colOff>615950</xdr:colOff>
      <xdr:row>34</xdr:row>
      <xdr:rowOff>101600</xdr:rowOff>
    </xdr:to>
    <xdr:sp macro="" textlink="">
      <xdr:nvSpPr>
        <xdr:cNvPr id="329" name="円/楕円 328"/>
        <xdr:cNvSpPr/>
      </xdr:nvSpPr>
      <xdr:spPr>
        <a:xfrm>
          <a:off x="15621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111777</xdr:rowOff>
    </xdr:from>
    <xdr:ext cx="736600" cy="259045"/>
    <xdr:sp macro="" textlink="">
      <xdr:nvSpPr>
        <xdr:cNvPr id="330" name="テキスト ボックス 329"/>
        <xdr:cNvSpPr txBox="1"/>
      </xdr:nvSpPr>
      <xdr:spPr>
        <a:xfrm>
          <a:off x="15290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158750</xdr:rowOff>
    </xdr:from>
    <xdr:to>
      <xdr:col>21</xdr:col>
      <xdr:colOff>412750</xdr:colOff>
      <xdr:row>34</xdr:row>
      <xdr:rowOff>88900</xdr:rowOff>
    </xdr:to>
    <xdr:sp macro="" textlink="">
      <xdr:nvSpPr>
        <xdr:cNvPr id="331" name="円/楕円 330"/>
        <xdr:cNvSpPr/>
      </xdr:nvSpPr>
      <xdr:spPr>
        <a:xfrm>
          <a:off x="147320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99077</xdr:rowOff>
    </xdr:from>
    <xdr:ext cx="762000" cy="259045"/>
    <xdr:sp macro="" textlink="">
      <xdr:nvSpPr>
        <xdr:cNvPr id="332" name="テキスト ボックス 331"/>
        <xdr:cNvSpPr txBox="1"/>
      </xdr:nvSpPr>
      <xdr:spPr>
        <a:xfrm>
          <a:off x="144018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146050</xdr:rowOff>
    </xdr:from>
    <xdr:to>
      <xdr:col>20</xdr:col>
      <xdr:colOff>209550</xdr:colOff>
      <xdr:row>34</xdr:row>
      <xdr:rowOff>76200</xdr:rowOff>
    </xdr:to>
    <xdr:sp macro="" textlink="">
      <xdr:nvSpPr>
        <xdr:cNvPr id="333" name="円/楕円 332"/>
        <xdr:cNvSpPr/>
      </xdr:nvSpPr>
      <xdr:spPr>
        <a:xfrm>
          <a:off x="13843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86377</xdr:rowOff>
    </xdr:from>
    <xdr:ext cx="762000" cy="259045"/>
    <xdr:sp macro="" textlink="">
      <xdr:nvSpPr>
        <xdr:cNvPr id="334" name="テキスト ボックス 333"/>
        <xdr:cNvSpPr txBox="1"/>
      </xdr:nvSpPr>
      <xdr:spPr>
        <a:xfrm>
          <a:off x="135128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107950</xdr:rowOff>
    </xdr:from>
    <xdr:to>
      <xdr:col>19</xdr:col>
      <xdr:colOff>6350</xdr:colOff>
      <xdr:row>34</xdr:row>
      <xdr:rowOff>38100</xdr:rowOff>
    </xdr:to>
    <xdr:sp macro="" textlink="">
      <xdr:nvSpPr>
        <xdr:cNvPr id="335" name="円/楕円 334"/>
        <xdr:cNvSpPr/>
      </xdr:nvSpPr>
      <xdr:spPr>
        <a:xfrm>
          <a:off x="129540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48277</xdr:rowOff>
    </xdr:from>
    <xdr:ext cx="762000" cy="259045"/>
    <xdr:sp macro="" textlink="">
      <xdr:nvSpPr>
        <xdr:cNvPr id="336" name="テキスト ボックス 335"/>
        <xdr:cNvSpPr txBox="1"/>
      </xdr:nvSpPr>
      <xdr:spPr>
        <a:xfrm>
          <a:off x="126238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臨時財政対策債</a:t>
          </a:r>
          <a:r>
            <a:rPr kumimoji="1" lang="ja-JP" altLang="en-US" sz="1300">
              <a:solidFill>
                <a:schemeClr val="dk1"/>
              </a:solidFill>
              <a:effectLst/>
              <a:latin typeface="+mn-lt"/>
              <a:ea typeface="+mn-ea"/>
              <a:cs typeface="+mn-cs"/>
            </a:rPr>
            <a:t>や学校教育施設債などの</a:t>
          </a:r>
          <a:r>
            <a:rPr kumimoji="1" lang="ja-JP" altLang="ja-JP" sz="1300">
              <a:solidFill>
                <a:schemeClr val="dk1"/>
              </a:solidFill>
              <a:effectLst/>
              <a:latin typeface="+mn-lt"/>
              <a:ea typeface="+mn-ea"/>
              <a:cs typeface="+mn-cs"/>
            </a:rPr>
            <a:t>償還額</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増加し</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ことなどから、</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年度は０．７</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した。</a:t>
          </a:r>
          <a:endParaRPr lang="ja-JP" altLang="ja-JP" sz="1300">
            <a:effectLst/>
          </a:endParaRPr>
        </a:p>
        <a:p>
          <a:r>
            <a:rPr kumimoji="1" lang="ja-JP" altLang="ja-JP" sz="1300">
              <a:solidFill>
                <a:schemeClr val="dk1"/>
              </a:solidFill>
              <a:effectLst/>
              <a:latin typeface="+mn-lt"/>
              <a:ea typeface="+mn-ea"/>
              <a:cs typeface="+mn-cs"/>
            </a:rPr>
            <a:t>　今後も</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市債残高を注視しながら計画的な</a:t>
          </a:r>
          <a:r>
            <a:rPr kumimoji="1" lang="ja-JP" altLang="en-US" sz="1300">
              <a:solidFill>
                <a:schemeClr val="dk1"/>
              </a:solidFill>
              <a:effectLst/>
              <a:latin typeface="+mn-lt"/>
              <a:ea typeface="+mn-ea"/>
              <a:cs typeface="+mn-cs"/>
            </a:rPr>
            <a:t>公債</a:t>
          </a:r>
          <a:r>
            <a:rPr kumimoji="1" lang="ja-JP" altLang="ja-JP" sz="1300">
              <a:solidFill>
                <a:schemeClr val="dk1"/>
              </a:solidFill>
              <a:effectLst/>
              <a:latin typeface="+mn-lt"/>
              <a:ea typeface="+mn-ea"/>
              <a:cs typeface="+mn-cs"/>
            </a:rPr>
            <a:t>管理に努める。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133858</xdr:rowOff>
    </xdr:from>
    <xdr:to>
      <xdr:col>7</xdr:col>
      <xdr:colOff>15875</xdr:colOff>
      <xdr:row>77</xdr:row>
      <xdr:rowOff>165863</xdr:rowOff>
    </xdr:to>
    <xdr:cxnSp macro="">
      <xdr:nvCxnSpPr>
        <xdr:cNvPr id="366" name="直線コネクタ 365"/>
        <xdr:cNvCxnSpPr/>
      </xdr:nvCxnSpPr>
      <xdr:spPr>
        <a:xfrm>
          <a:off x="3987800" y="1333550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7"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133858</xdr:rowOff>
    </xdr:from>
    <xdr:to>
      <xdr:col>5</xdr:col>
      <xdr:colOff>549275</xdr:colOff>
      <xdr:row>78</xdr:row>
      <xdr:rowOff>8128</xdr:rowOff>
    </xdr:to>
    <xdr:cxnSp macro="">
      <xdr:nvCxnSpPr>
        <xdr:cNvPr id="369" name="直線コネクタ 368"/>
        <xdr:cNvCxnSpPr/>
      </xdr:nvCxnSpPr>
      <xdr:spPr>
        <a:xfrm flipV="1">
          <a:off x="3098800" y="133355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0" name="フローチャート :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71" name="テキスト ボックス 370"/>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8128</xdr:rowOff>
    </xdr:from>
    <xdr:to>
      <xdr:col>4</xdr:col>
      <xdr:colOff>346075</xdr:colOff>
      <xdr:row>78</xdr:row>
      <xdr:rowOff>17272</xdr:rowOff>
    </xdr:to>
    <xdr:cxnSp macro="">
      <xdr:nvCxnSpPr>
        <xdr:cNvPr id="372" name="直線コネクタ 371"/>
        <xdr:cNvCxnSpPr/>
      </xdr:nvCxnSpPr>
      <xdr:spPr>
        <a:xfrm flipV="1">
          <a:off x="2209800" y="133812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3" name="フローチャート : 判断 372"/>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4" name="テキスト ボックス 373"/>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xdr:rowOff>
    </xdr:from>
    <xdr:to>
      <xdr:col>3</xdr:col>
      <xdr:colOff>142875</xdr:colOff>
      <xdr:row>78</xdr:row>
      <xdr:rowOff>17272</xdr:rowOff>
    </xdr:to>
    <xdr:cxnSp macro="">
      <xdr:nvCxnSpPr>
        <xdr:cNvPr id="375" name="直線コネクタ 374"/>
        <xdr:cNvCxnSpPr/>
      </xdr:nvCxnSpPr>
      <xdr:spPr>
        <a:xfrm>
          <a:off x="1320800" y="133766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6" name="フローチャート : 判断 37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77" name="テキスト ボックス 376"/>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8" name="フローチャート :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79" name="テキスト ボックス 378"/>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115063</xdr:rowOff>
    </xdr:from>
    <xdr:to>
      <xdr:col>7</xdr:col>
      <xdr:colOff>66675</xdr:colOff>
      <xdr:row>78</xdr:row>
      <xdr:rowOff>45213</xdr:rowOff>
    </xdr:to>
    <xdr:sp macro="" textlink="">
      <xdr:nvSpPr>
        <xdr:cNvPr id="385" name="円/楕円 384"/>
        <xdr:cNvSpPr/>
      </xdr:nvSpPr>
      <xdr:spPr>
        <a:xfrm>
          <a:off x="4775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87140</xdr:rowOff>
    </xdr:from>
    <xdr:ext cx="762000" cy="259045"/>
    <xdr:sp macro="" textlink="">
      <xdr:nvSpPr>
        <xdr:cNvPr id="386" name="公債費該当値テキスト"/>
        <xdr:cNvSpPr txBox="1"/>
      </xdr:nvSpPr>
      <xdr:spPr>
        <a:xfrm>
          <a:off x="4914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83058</xdr:rowOff>
    </xdr:from>
    <xdr:to>
      <xdr:col>5</xdr:col>
      <xdr:colOff>600075</xdr:colOff>
      <xdr:row>78</xdr:row>
      <xdr:rowOff>13208</xdr:rowOff>
    </xdr:to>
    <xdr:sp macro="" textlink="">
      <xdr:nvSpPr>
        <xdr:cNvPr id="387" name="円/楕円 386"/>
        <xdr:cNvSpPr/>
      </xdr:nvSpPr>
      <xdr:spPr>
        <a:xfrm>
          <a:off x="3937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169435</xdr:rowOff>
    </xdr:from>
    <xdr:ext cx="736600" cy="259045"/>
    <xdr:sp macro="" textlink="">
      <xdr:nvSpPr>
        <xdr:cNvPr id="388" name="テキスト ボックス 387"/>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128778</xdr:rowOff>
    </xdr:from>
    <xdr:to>
      <xdr:col>4</xdr:col>
      <xdr:colOff>396875</xdr:colOff>
      <xdr:row>78</xdr:row>
      <xdr:rowOff>58928</xdr:rowOff>
    </xdr:to>
    <xdr:sp macro="" textlink="">
      <xdr:nvSpPr>
        <xdr:cNvPr id="389" name="円/楕円 388"/>
        <xdr:cNvSpPr/>
      </xdr:nvSpPr>
      <xdr:spPr>
        <a:xfrm>
          <a:off x="3048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43705</xdr:rowOff>
    </xdr:from>
    <xdr:ext cx="762000" cy="259045"/>
    <xdr:sp macro="" textlink="">
      <xdr:nvSpPr>
        <xdr:cNvPr id="390" name="テキスト ボックス 389"/>
        <xdr:cNvSpPr txBox="1"/>
      </xdr:nvSpPr>
      <xdr:spPr>
        <a:xfrm>
          <a:off x="2717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137922</xdr:rowOff>
    </xdr:from>
    <xdr:to>
      <xdr:col>3</xdr:col>
      <xdr:colOff>193675</xdr:colOff>
      <xdr:row>78</xdr:row>
      <xdr:rowOff>68072</xdr:rowOff>
    </xdr:to>
    <xdr:sp macro="" textlink="">
      <xdr:nvSpPr>
        <xdr:cNvPr id="391" name="円/楕円 390"/>
        <xdr:cNvSpPr/>
      </xdr:nvSpPr>
      <xdr:spPr>
        <a:xfrm>
          <a:off x="2159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92" name="テキスト ボックス 391"/>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93" name="円/楕円 392"/>
        <xdr:cNvSpPr/>
      </xdr:nvSpPr>
      <xdr:spPr>
        <a:xfrm>
          <a:off x="1270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94" name="テキスト ボックス 393"/>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本市の特徴として、低所得者が多いことから生活保護費などの扶助費や国民健康保険特別会計への繰出金など社会保障関連経費が、</a:t>
          </a:r>
          <a:r>
            <a:rPr kumimoji="1" lang="ja-JP" altLang="en-US" sz="1300">
              <a:solidFill>
                <a:schemeClr val="dk1"/>
              </a:solidFill>
              <a:effectLst/>
              <a:latin typeface="+mn-lt"/>
              <a:ea typeface="+mn-ea"/>
              <a:cs typeface="+mn-cs"/>
            </a:rPr>
            <a:t>類似団体内平均値</a:t>
          </a:r>
          <a:r>
            <a:rPr kumimoji="1" lang="ja-JP" altLang="ja-JP" sz="1300">
              <a:solidFill>
                <a:schemeClr val="dk1"/>
              </a:solidFill>
              <a:effectLst/>
              <a:latin typeface="+mn-lt"/>
              <a:ea typeface="+mn-ea"/>
              <a:cs typeface="+mn-cs"/>
            </a:rPr>
            <a:t>と比較して高い状況が続いている。</a:t>
          </a:r>
          <a:endParaRPr lang="ja-JP" altLang="ja-JP" sz="1300">
            <a:effectLst/>
          </a:endParaRPr>
        </a:p>
        <a:p>
          <a:r>
            <a:rPr kumimoji="1" lang="ja-JP" altLang="ja-JP" sz="1300">
              <a:solidFill>
                <a:schemeClr val="dk1"/>
              </a:solidFill>
              <a:effectLst/>
              <a:latin typeface="+mn-lt"/>
              <a:ea typeface="+mn-ea"/>
              <a:cs typeface="+mn-cs"/>
            </a:rPr>
            <a:t>　企業誘致</a:t>
          </a:r>
          <a:r>
            <a:rPr kumimoji="1" lang="ja-JP" altLang="en-US" sz="1300">
              <a:solidFill>
                <a:schemeClr val="dk1"/>
              </a:solidFill>
              <a:effectLst/>
              <a:latin typeface="+mn-lt"/>
              <a:ea typeface="+mn-ea"/>
              <a:cs typeface="+mn-cs"/>
            </a:rPr>
            <a:t>をはじめとする雇用の拡大など、自主財源の確保に努める。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152146</xdr:rowOff>
    </xdr:from>
    <xdr:to>
      <xdr:col>24</xdr:col>
      <xdr:colOff>31750</xdr:colOff>
      <xdr:row>80</xdr:row>
      <xdr:rowOff>85852</xdr:rowOff>
    </xdr:to>
    <xdr:cxnSp macro="">
      <xdr:nvCxnSpPr>
        <xdr:cNvPr id="425" name="直線コネクタ 424"/>
        <xdr:cNvCxnSpPr/>
      </xdr:nvCxnSpPr>
      <xdr:spPr>
        <a:xfrm>
          <a:off x="15671800" y="13696696"/>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24147</xdr:rowOff>
    </xdr:from>
    <xdr:ext cx="762000" cy="259045"/>
    <xdr:sp macro="" textlink="">
      <xdr:nvSpPr>
        <xdr:cNvPr id="426" name="公債費以外平均値テキスト"/>
        <xdr:cNvSpPr txBox="1"/>
      </xdr:nvSpPr>
      <xdr:spPr>
        <a:xfrm>
          <a:off x="16598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152146</xdr:rowOff>
    </xdr:from>
    <xdr:to>
      <xdr:col>22</xdr:col>
      <xdr:colOff>565150</xdr:colOff>
      <xdr:row>79</xdr:row>
      <xdr:rowOff>161289</xdr:rowOff>
    </xdr:to>
    <xdr:cxnSp macro="">
      <xdr:nvCxnSpPr>
        <xdr:cNvPr id="428" name="直線コネクタ 427"/>
        <xdr:cNvCxnSpPr/>
      </xdr:nvCxnSpPr>
      <xdr:spPr>
        <a:xfrm flipV="1">
          <a:off x="14782800" y="136966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29" name="フローチャート : 判断 428"/>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30" name="テキスト ボックス 429"/>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74422</xdr:rowOff>
    </xdr:from>
    <xdr:to>
      <xdr:col>21</xdr:col>
      <xdr:colOff>361950</xdr:colOff>
      <xdr:row>79</xdr:row>
      <xdr:rowOff>161289</xdr:rowOff>
    </xdr:to>
    <xdr:cxnSp macro="">
      <xdr:nvCxnSpPr>
        <xdr:cNvPr id="431" name="直線コネクタ 430"/>
        <xdr:cNvCxnSpPr/>
      </xdr:nvCxnSpPr>
      <xdr:spPr>
        <a:xfrm>
          <a:off x="13893800" y="13618972"/>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2" name="フローチャート : 判断 431"/>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94251</xdr:rowOff>
    </xdr:from>
    <xdr:ext cx="762000" cy="259045"/>
    <xdr:sp macro="" textlink="">
      <xdr:nvSpPr>
        <xdr:cNvPr id="433" name="テキスト ボックス 432"/>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74422</xdr:rowOff>
    </xdr:from>
    <xdr:to>
      <xdr:col>20</xdr:col>
      <xdr:colOff>158750</xdr:colOff>
      <xdr:row>79</xdr:row>
      <xdr:rowOff>92711</xdr:rowOff>
    </xdr:to>
    <xdr:cxnSp macro="">
      <xdr:nvCxnSpPr>
        <xdr:cNvPr id="434" name="直線コネクタ 433"/>
        <xdr:cNvCxnSpPr/>
      </xdr:nvCxnSpPr>
      <xdr:spPr>
        <a:xfrm flipV="1">
          <a:off x="13004800" y="136189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37" name="フローチャート : 判断 436"/>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53103</xdr:rowOff>
    </xdr:from>
    <xdr:ext cx="762000" cy="259045"/>
    <xdr:sp macro="" textlink="">
      <xdr:nvSpPr>
        <xdr:cNvPr id="438" name="テキスト ボックス 437"/>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80</xdr:row>
      <xdr:rowOff>35052</xdr:rowOff>
    </xdr:from>
    <xdr:to>
      <xdr:col>24</xdr:col>
      <xdr:colOff>82550</xdr:colOff>
      <xdr:row>80</xdr:row>
      <xdr:rowOff>136652</xdr:rowOff>
    </xdr:to>
    <xdr:sp macro="" textlink="">
      <xdr:nvSpPr>
        <xdr:cNvPr id="444" name="円/楕円 443"/>
        <xdr:cNvSpPr/>
      </xdr:nvSpPr>
      <xdr:spPr>
        <a:xfrm>
          <a:off x="164592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115079</xdr:rowOff>
    </xdr:from>
    <xdr:ext cx="762000" cy="259045"/>
    <xdr:sp macro="" textlink="">
      <xdr:nvSpPr>
        <xdr:cNvPr id="445" name="公債費以外該当値テキスト"/>
        <xdr:cNvSpPr txBox="1"/>
      </xdr:nvSpPr>
      <xdr:spPr>
        <a:xfrm>
          <a:off x="16598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101346</xdr:rowOff>
    </xdr:from>
    <xdr:to>
      <xdr:col>22</xdr:col>
      <xdr:colOff>615950</xdr:colOff>
      <xdr:row>80</xdr:row>
      <xdr:rowOff>31496</xdr:rowOff>
    </xdr:to>
    <xdr:sp macro="" textlink="">
      <xdr:nvSpPr>
        <xdr:cNvPr id="446" name="円/楕円 445"/>
        <xdr:cNvSpPr/>
      </xdr:nvSpPr>
      <xdr:spPr>
        <a:xfrm>
          <a:off x="15621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16273</xdr:rowOff>
    </xdr:from>
    <xdr:ext cx="736600" cy="259045"/>
    <xdr:sp macro="" textlink="">
      <xdr:nvSpPr>
        <xdr:cNvPr id="447" name="テキスト ボックス 446"/>
        <xdr:cNvSpPr txBox="1"/>
      </xdr:nvSpPr>
      <xdr:spPr>
        <a:xfrm>
          <a:off x="15290800" y="13732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110489</xdr:rowOff>
    </xdr:from>
    <xdr:to>
      <xdr:col>21</xdr:col>
      <xdr:colOff>412750</xdr:colOff>
      <xdr:row>80</xdr:row>
      <xdr:rowOff>40639</xdr:rowOff>
    </xdr:to>
    <xdr:sp macro="" textlink="">
      <xdr:nvSpPr>
        <xdr:cNvPr id="448" name="円/楕円 447"/>
        <xdr:cNvSpPr/>
      </xdr:nvSpPr>
      <xdr:spPr>
        <a:xfrm>
          <a:off x="14732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25416</xdr:rowOff>
    </xdr:from>
    <xdr:ext cx="762000" cy="259045"/>
    <xdr:sp macro="" textlink="">
      <xdr:nvSpPr>
        <xdr:cNvPr id="449" name="テキスト ボックス 448"/>
        <xdr:cNvSpPr txBox="1"/>
      </xdr:nvSpPr>
      <xdr:spPr>
        <a:xfrm>
          <a:off x="14401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23622</xdr:rowOff>
    </xdr:from>
    <xdr:to>
      <xdr:col>20</xdr:col>
      <xdr:colOff>209550</xdr:colOff>
      <xdr:row>79</xdr:row>
      <xdr:rowOff>125222</xdr:rowOff>
    </xdr:to>
    <xdr:sp macro="" textlink="">
      <xdr:nvSpPr>
        <xdr:cNvPr id="450" name="円/楕円 449"/>
        <xdr:cNvSpPr/>
      </xdr:nvSpPr>
      <xdr:spPr>
        <a:xfrm>
          <a:off x="13843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109999</xdr:rowOff>
    </xdr:from>
    <xdr:ext cx="762000" cy="259045"/>
    <xdr:sp macro="" textlink="">
      <xdr:nvSpPr>
        <xdr:cNvPr id="451" name="テキスト ボックス 450"/>
        <xdr:cNvSpPr txBox="1"/>
      </xdr:nvSpPr>
      <xdr:spPr>
        <a:xfrm>
          <a:off x="13512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41911</xdr:rowOff>
    </xdr:from>
    <xdr:to>
      <xdr:col>19</xdr:col>
      <xdr:colOff>6350</xdr:colOff>
      <xdr:row>79</xdr:row>
      <xdr:rowOff>143511</xdr:rowOff>
    </xdr:to>
    <xdr:sp macro="" textlink="">
      <xdr:nvSpPr>
        <xdr:cNvPr id="452" name="円/楕円 451"/>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128288</xdr:rowOff>
    </xdr:from>
    <xdr:ext cx="762000" cy="259045"/>
    <xdr:sp macro="" textlink="">
      <xdr:nvSpPr>
        <xdr:cNvPr id="453" name="テキスト ボックス 452"/>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大阪府松原市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67020</xdr:rowOff>
    </xdr:from>
    <xdr:to>
      <xdr:col>4</xdr:col>
      <xdr:colOff>1117600</xdr:colOff>
      <xdr:row>16</xdr:row>
      <xdr:rowOff>86875</xdr:rowOff>
    </xdr:to>
    <xdr:cxnSp macro="">
      <xdr:nvCxnSpPr>
        <xdr:cNvPr id="52" name="直線コネクタ 51"/>
        <xdr:cNvCxnSpPr/>
      </xdr:nvCxnSpPr>
      <xdr:spPr bwMode="auto">
        <a:xfrm flipV="1">
          <a:off x="5003800" y="2857845"/>
          <a:ext cx="647700" cy="19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51797</xdr:rowOff>
    </xdr:from>
    <xdr:ext cx="762000" cy="259045"/>
    <xdr:sp macro="" textlink="">
      <xdr:nvSpPr>
        <xdr:cNvPr id="53" name="人口1人当たり決算額の推移平均値テキスト130"/>
        <xdr:cNvSpPr txBox="1"/>
      </xdr:nvSpPr>
      <xdr:spPr>
        <a:xfrm>
          <a:off x="5740400" y="28426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86875</xdr:rowOff>
    </xdr:from>
    <xdr:to>
      <xdr:col>4</xdr:col>
      <xdr:colOff>469900</xdr:colOff>
      <xdr:row>17</xdr:row>
      <xdr:rowOff>48993</xdr:rowOff>
    </xdr:to>
    <xdr:cxnSp macro="">
      <xdr:nvCxnSpPr>
        <xdr:cNvPr id="55" name="直線コネクタ 54"/>
        <xdr:cNvCxnSpPr/>
      </xdr:nvCxnSpPr>
      <xdr:spPr bwMode="auto">
        <a:xfrm flipV="1">
          <a:off x="4305300" y="2877700"/>
          <a:ext cx="698500" cy="133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120102</xdr:rowOff>
    </xdr:from>
    <xdr:to>
      <xdr:col>4</xdr:col>
      <xdr:colOff>520700</xdr:colOff>
      <xdr:row>16</xdr:row>
      <xdr:rowOff>50252</xdr:rowOff>
    </xdr:to>
    <xdr:sp macro="" textlink="">
      <xdr:nvSpPr>
        <xdr:cNvPr id="56" name="フローチャート : 判断 55"/>
        <xdr:cNvSpPr/>
      </xdr:nvSpPr>
      <xdr:spPr bwMode="auto">
        <a:xfrm>
          <a:off x="4953000" y="27394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60429</xdr:rowOff>
    </xdr:from>
    <xdr:ext cx="736600" cy="259045"/>
    <xdr:sp macro="" textlink="">
      <xdr:nvSpPr>
        <xdr:cNvPr id="57" name="テキスト ボックス 56"/>
        <xdr:cNvSpPr txBox="1"/>
      </xdr:nvSpPr>
      <xdr:spPr>
        <a:xfrm>
          <a:off x="4622800" y="2508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48993</xdr:rowOff>
    </xdr:from>
    <xdr:to>
      <xdr:col>3</xdr:col>
      <xdr:colOff>904875</xdr:colOff>
      <xdr:row>17</xdr:row>
      <xdr:rowOff>94648</xdr:rowOff>
    </xdr:to>
    <xdr:cxnSp macro="">
      <xdr:nvCxnSpPr>
        <xdr:cNvPr id="58" name="直線コネクタ 57"/>
        <xdr:cNvCxnSpPr/>
      </xdr:nvCxnSpPr>
      <xdr:spPr bwMode="auto">
        <a:xfrm flipV="1">
          <a:off x="3606800" y="3011268"/>
          <a:ext cx="698500" cy="45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118698</xdr:rowOff>
    </xdr:from>
    <xdr:to>
      <xdr:col>3</xdr:col>
      <xdr:colOff>955675</xdr:colOff>
      <xdr:row>16</xdr:row>
      <xdr:rowOff>48848</xdr:rowOff>
    </xdr:to>
    <xdr:sp macro="" textlink="">
      <xdr:nvSpPr>
        <xdr:cNvPr id="59" name="フローチャート : 判断 58"/>
        <xdr:cNvSpPr/>
      </xdr:nvSpPr>
      <xdr:spPr bwMode="auto">
        <a:xfrm>
          <a:off x="4254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59025</xdr:rowOff>
    </xdr:from>
    <xdr:ext cx="762000" cy="259045"/>
    <xdr:sp macro="" textlink="">
      <xdr:nvSpPr>
        <xdr:cNvPr id="60" name="テキスト ボックス 59"/>
        <xdr:cNvSpPr txBox="1"/>
      </xdr:nvSpPr>
      <xdr:spPr>
        <a:xfrm>
          <a:off x="3924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49189</xdr:rowOff>
    </xdr:from>
    <xdr:to>
      <xdr:col>3</xdr:col>
      <xdr:colOff>206375</xdr:colOff>
      <xdr:row>17</xdr:row>
      <xdr:rowOff>94648</xdr:rowOff>
    </xdr:to>
    <xdr:cxnSp macro="">
      <xdr:nvCxnSpPr>
        <xdr:cNvPr id="61" name="直線コネクタ 60"/>
        <xdr:cNvCxnSpPr/>
      </xdr:nvCxnSpPr>
      <xdr:spPr bwMode="auto">
        <a:xfrm>
          <a:off x="2908300" y="3011464"/>
          <a:ext cx="698500" cy="45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162556</xdr:rowOff>
    </xdr:from>
    <xdr:to>
      <xdr:col>3</xdr:col>
      <xdr:colOff>257175</xdr:colOff>
      <xdr:row>16</xdr:row>
      <xdr:rowOff>92706</xdr:rowOff>
    </xdr:to>
    <xdr:sp macro="" textlink="">
      <xdr:nvSpPr>
        <xdr:cNvPr id="62" name="フローチャート : 判断 61"/>
        <xdr:cNvSpPr/>
      </xdr:nvSpPr>
      <xdr:spPr bwMode="auto">
        <a:xfrm>
          <a:off x="3556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102883</xdr:rowOff>
    </xdr:from>
    <xdr:ext cx="762000" cy="259045"/>
    <xdr:sp macro="" textlink="">
      <xdr:nvSpPr>
        <xdr:cNvPr id="63" name="テキスト ボックス 62"/>
        <xdr:cNvSpPr txBox="1"/>
      </xdr:nvSpPr>
      <xdr:spPr>
        <a:xfrm>
          <a:off x="32258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93356</xdr:rowOff>
    </xdr:from>
    <xdr:to>
      <xdr:col>2</xdr:col>
      <xdr:colOff>692150</xdr:colOff>
      <xdr:row>16</xdr:row>
      <xdr:rowOff>23506</xdr:rowOff>
    </xdr:to>
    <xdr:sp macro="" textlink="">
      <xdr:nvSpPr>
        <xdr:cNvPr id="64" name="フローチャート : 判断 63"/>
        <xdr:cNvSpPr/>
      </xdr:nvSpPr>
      <xdr:spPr bwMode="auto">
        <a:xfrm>
          <a:off x="2857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33683</xdr:rowOff>
    </xdr:from>
    <xdr:ext cx="762000" cy="259045"/>
    <xdr:sp macro="" textlink="">
      <xdr:nvSpPr>
        <xdr:cNvPr id="65" name="テキスト ボックス 64"/>
        <xdr:cNvSpPr txBox="1"/>
      </xdr:nvSpPr>
      <xdr:spPr>
        <a:xfrm>
          <a:off x="2527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16220</xdr:rowOff>
    </xdr:from>
    <xdr:to>
      <xdr:col>5</xdr:col>
      <xdr:colOff>34925</xdr:colOff>
      <xdr:row>16</xdr:row>
      <xdr:rowOff>117820</xdr:rowOff>
    </xdr:to>
    <xdr:sp macro="" textlink="">
      <xdr:nvSpPr>
        <xdr:cNvPr id="71" name="円/楕円 70"/>
        <xdr:cNvSpPr/>
      </xdr:nvSpPr>
      <xdr:spPr bwMode="auto">
        <a:xfrm>
          <a:off x="5600700" y="2807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32747</xdr:rowOff>
    </xdr:from>
    <xdr:ext cx="762000" cy="259045"/>
    <xdr:sp macro="" textlink="">
      <xdr:nvSpPr>
        <xdr:cNvPr id="72" name="人口1人当たり決算額の推移該当値テキスト130"/>
        <xdr:cNvSpPr txBox="1"/>
      </xdr:nvSpPr>
      <xdr:spPr>
        <a:xfrm>
          <a:off x="5740400" y="2652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63,045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36075</xdr:rowOff>
    </xdr:from>
    <xdr:to>
      <xdr:col>4</xdr:col>
      <xdr:colOff>520700</xdr:colOff>
      <xdr:row>16</xdr:row>
      <xdr:rowOff>137675</xdr:rowOff>
    </xdr:to>
    <xdr:sp macro="" textlink="">
      <xdr:nvSpPr>
        <xdr:cNvPr id="73" name="円/楕円 72"/>
        <xdr:cNvSpPr/>
      </xdr:nvSpPr>
      <xdr:spPr bwMode="auto">
        <a:xfrm>
          <a:off x="4953000" y="2826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122452</xdr:rowOff>
    </xdr:from>
    <xdr:ext cx="736600" cy="259045"/>
    <xdr:sp macro="" textlink="">
      <xdr:nvSpPr>
        <xdr:cNvPr id="74" name="テキスト ボックス 73"/>
        <xdr:cNvSpPr txBox="1"/>
      </xdr:nvSpPr>
      <xdr:spPr>
        <a:xfrm>
          <a:off x="4622800" y="291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62,437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169643</xdr:rowOff>
    </xdr:from>
    <xdr:to>
      <xdr:col>3</xdr:col>
      <xdr:colOff>955675</xdr:colOff>
      <xdr:row>17</xdr:row>
      <xdr:rowOff>99793</xdr:rowOff>
    </xdr:to>
    <xdr:sp macro="" textlink="">
      <xdr:nvSpPr>
        <xdr:cNvPr id="75" name="円/楕円 74"/>
        <xdr:cNvSpPr/>
      </xdr:nvSpPr>
      <xdr:spPr bwMode="auto">
        <a:xfrm>
          <a:off x="4254500" y="2960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84570</xdr:rowOff>
    </xdr:from>
    <xdr:ext cx="762000" cy="259045"/>
    <xdr:sp macro="" textlink="">
      <xdr:nvSpPr>
        <xdr:cNvPr id="76" name="テキスト ボックス 75"/>
        <xdr:cNvSpPr txBox="1"/>
      </xdr:nvSpPr>
      <xdr:spPr>
        <a:xfrm>
          <a:off x="3924300" y="304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58,347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43848</xdr:rowOff>
    </xdr:from>
    <xdr:to>
      <xdr:col>3</xdr:col>
      <xdr:colOff>257175</xdr:colOff>
      <xdr:row>17</xdr:row>
      <xdr:rowOff>145448</xdr:rowOff>
    </xdr:to>
    <xdr:sp macro="" textlink="">
      <xdr:nvSpPr>
        <xdr:cNvPr id="77" name="円/楕円 76"/>
        <xdr:cNvSpPr/>
      </xdr:nvSpPr>
      <xdr:spPr bwMode="auto">
        <a:xfrm>
          <a:off x="3556000" y="3006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130225</xdr:rowOff>
    </xdr:from>
    <xdr:ext cx="762000" cy="259045"/>
    <xdr:sp macro="" textlink="">
      <xdr:nvSpPr>
        <xdr:cNvPr id="78" name="テキスト ボックス 77"/>
        <xdr:cNvSpPr txBox="1"/>
      </xdr:nvSpPr>
      <xdr:spPr>
        <a:xfrm>
          <a:off x="3225800" y="309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56,949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169839</xdr:rowOff>
    </xdr:from>
    <xdr:to>
      <xdr:col>2</xdr:col>
      <xdr:colOff>692150</xdr:colOff>
      <xdr:row>17</xdr:row>
      <xdr:rowOff>99989</xdr:rowOff>
    </xdr:to>
    <xdr:sp macro="" textlink="">
      <xdr:nvSpPr>
        <xdr:cNvPr id="79" name="円/楕円 78"/>
        <xdr:cNvSpPr/>
      </xdr:nvSpPr>
      <xdr:spPr bwMode="auto">
        <a:xfrm>
          <a:off x="2857500" y="2960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84766</xdr:rowOff>
    </xdr:from>
    <xdr:ext cx="762000" cy="259045"/>
    <xdr:sp macro="" textlink="">
      <xdr:nvSpPr>
        <xdr:cNvPr id="80" name="テキスト ボックス 79"/>
        <xdr:cNvSpPr txBox="1"/>
      </xdr:nvSpPr>
      <xdr:spPr>
        <a:xfrm>
          <a:off x="2527300" y="304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135785</xdr:rowOff>
    </xdr:from>
    <xdr:to>
      <xdr:col>4</xdr:col>
      <xdr:colOff>1117600</xdr:colOff>
      <xdr:row>35</xdr:row>
      <xdr:rowOff>188689</xdr:rowOff>
    </xdr:to>
    <xdr:cxnSp macro="">
      <xdr:nvCxnSpPr>
        <xdr:cNvPr id="115" name="直線コネクタ 114"/>
        <xdr:cNvCxnSpPr/>
      </xdr:nvCxnSpPr>
      <xdr:spPr bwMode="auto">
        <a:xfrm>
          <a:off x="5003800" y="6746135"/>
          <a:ext cx="647700" cy="52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309339</xdr:rowOff>
    </xdr:from>
    <xdr:ext cx="762000" cy="259045"/>
    <xdr:sp macro="" textlink="">
      <xdr:nvSpPr>
        <xdr:cNvPr id="116" name="人口1人当たり決算額の推移平均値テキスト445"/>
        <xdr:cNvSpPr txBox="1"/>
      </xdr:nvSpPr>
      <xdr:spPr>
        <a:xfrm>
          <a:off x="5740400" y="6919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135785</xdr:rowOff>
    </xdr:from>
    <xdr:to>
      <xdr:col>4</xdr:col>
      <xdr:colOff>469900</xdr:colOff>
      <xdr:row>35</xdr:row>
      <xdr:rowOff>164392</xdr:rowOff>
    </xdr:to>
    <xdr:cxnSp macro="">
      <xdr:nvCxnSpPr>
        <xdr:cNvPr id="118" name="直線コネクタ 117"/>
        <xdr:cNvCxnSpPr/>
      </xdr:nvCxnSpPr>
      <xdr:spPr bwMode="auto">
        <a:xfrm flipV="1">
          <a:off x="4305300" y="6746135"/>
          <a:ext cx="698500" cy="28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258427</xdr:rowOff>
    </xdr:from>
    <xdr:to>
      <xdr:col>4</xdr:col>
      <xdr:colOff>520700</xdr:colOff>
      <xdr:row>36</xdr:row>
      <xdr:rowOff>17127</xdr:rowOff>
    </xdr:to>
    <xdr:sp macro="" textlink="">
      <xdr:nvSpPr>
        <xdr:cNvPr id="119" name="フローチャート : 判断 118"/>
        <xdr:cNvSpPr/>
      </xdr:nvSpPr>
      <xdr:spPr bwMode="auto">
        <a:xfrm>
          <a:off x="4953000" y="6868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1904</xdr:rowOff>
    </xdr:from>
    <xdr:ext cx="736600" cy="259045"/>
    <xdr:sp macro="" textlink="">
      <xdr:nvSpPr>
        <xdr:cNvPr id="120" name="テキスト ボックス 119"/>
        <xdr:cNvSpPr txBox="1"/>
      </xdr:nvSpPr>
      <xdr:spPr>
        <a:xfrm>
          <a:off x="4622800" y="6955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74095</xdr:rowOff>
    </xdr:from>
    <xdr:to>
      <xdr:col>3</xdr:col>
      <xdr:colOff>904875</xdr:colOff>
      <xdr:row>35</xdr:row>
      <xdr:rowOff>164392</xdr:rowOff>
    </xdr:to>
    <xdr:cxnSp macro="">
      <xdr:nvCxnSpPr>
        <xdr:cNvPr id="121" name="直線コネクタ 120"/>
        <xdr:cNvCxnSpPr/>
      </xdr:nvCxnSpPr>
      <xdr:spPr bwMode="auto">
        <a:xfrm>
          <a:off x="3606800" y="6684445"/>
          <a:ext cx="698500" cy="90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241576</xdr:rowOff>
    </xdr:from>
    <xdr:to>
      <xdr:col>3</xdr:col>
      <xdr:colOff>955675</xdr:colOff>
      <xdr:row>36</xdr:row>
      <xdr:rowOff>276</xdr:rowOff>
    </xdr:to>
    <xdr:sp macro="" textlink="">
      <xdr:nvSpPr>
        <xdr:cNvPr id="122" name="フローチャート : 判断 121"/>
        <xdr:cNvSpPr/>
      </xdr:nvSpPr>
      <xdr:spPr bwMode="auto">
        <a:xfrm>
          <a:off x="4254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327953</xdr:rowOff>
    </xdr:from>
    <xdr:ext cx="762000" cy="259045"/>
    <xdr:sp macro="" textlink="">
      <xdr:nvSpPr>
        <xdr:cNvPr id="123" name="テキスト ボックス 122"/>
        <xdr:cNvSpPr txBox="1"/>
      </xdr:nvSpPr>
      <xdr:spPr>
        <a:xfrm>
          <a:off x="3924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74095</xdr:rowOff>
    </xdr:from>
    <xdr:to>
      <xdr:col>3</xdr:col>
      <xdr:colOff>206375</xdr:colOff>
      <xdr:row>35</xdr:row>
      <xdr:rowOff>93625</xdr:rowOff>
    </xdr:to>
    <xdr:cxnSp macro="">
      <xdr:nvCxnSpPr>
        <xdr:cNvPr id="124" name="直線コネクタ 123"/>
        <xdr:cNvCxnSpPr/>
      </xdr:nvCxnSpPr>
      <xdr:spPr bwMode="auto">
        <a:xfrm flipV="1">
          <a:off x="2908300" y="6684445"/>
          <a:ext cx="698500" cy="19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178482</xdr:rowOff>
    </xdr:from>
    <xdr:to>
      <xdr:col>3</xdr:col>
      <xdr:colOff>257175</xdr:colOff>
      <xdr:row>35</xdr:row>
      <xdr:rowOff>280082</xdr:rowOff>
    </xdr:to>
    <xdr:sp macro="" textlink="">
      <xdr:nvSpPr>
        <xdr:cNvPr id="125" name="フローチャート : 判断 124"/>
        <xdr:cNvSpPr/>
      </xdr:nvSpPr>
      <xdr:spPr bwMode="auto">
        <a:xfrm>
          <a:off x="3556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264859</xdr:rowOff>
    </xdr:from>
    <xdr:ext cx="762000" cy="259045"/>
    <xdr:sp macro="" textlink="">
      <xdr:nvSpPr>
        <xdr:cNvPr id="126" name="テキスト ボックス 125"/>
        <xdr:cNvSpPr txBox="1"/>
      </xdr:nvSpPr>
      <xdr:spPr>
        <a:xfrm>
          <a:off x="3225800" y="687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148601</xdr:rowOff>
    </xdr:from>
    <xdr:to>
      <xdr:col>2</xdr:col>
      <xdr:colOff>692150</xdr:colOff>
      <xdr:row>35</xdr:row>
      <xdr:rowOff>250201</xdr:rowOff>
    </xdr:to>
    <xdr:sp macro="" textlink="">
      <xdr:nvSpPr>
        <xdr:cNvPr id="127" name="フローチャート : 判断 126"/>
        <xdr:cNvSpPr/>
      </xdr:nvSpPr>
      <xdr:spPr bwMode="auto">
        <a:xfrm>
          <a:off x="2857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234978</xdr:rowOff>
    </xdr:from>
    <xdr:ext cx="762000" cy="259045"/>
    <xdr:sp macro="" textlink="">
      <xdr:nvSpPr>
        <xdr:cNvPr id="128" name="テキスト ボックス 127"/>
        <xdr:cNvSpPr txBox="1"/>
      </xdr:nvSpPr>
      <xdr:spPr>
        <a:xfrm>
          <a:off x="2527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137889</xdr:rowOff>
    </xdr:from>
    <xdr:to>
      <xdr:col>5</xdr:col>
      <xdr:colOff>34925</xdr:colOff>
      <xdr:row>35</xdr:row>
      <xdr:rowOff>239489</xdr:rowOff>
    </xdr:to>
    <xdr:sp macro="" textlink="">
      <xdr:nvSpPr>
        <xdr:cNvPr id="134" name="円/楕円 133"/>
        <xdr:cNvSpPr/>
      </xdr:nvSpPr>
      <xdr:spPr bwMode="auto">
        <a:xfrm>
          <a:off x="5600700" y="6748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325866</xdr:rowOff>
    </xdr:from>
    <xdr:ext cx="762000" cy="259045"/>
    <xdr:sp macro="" textlink="">
      <xdr:nvSpPr>
        <xdr:cNvPr id="135" name="人口1人当たり決算額の推移該当値テキスト445"/>
        <xdr:cNvSpPr txBox="1"/>
      </xdr:nvSpPr>
      <xdr:spPr>
        <a:xfrm>
          <a:off x="5740400" y="65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14,861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84985</xdr:rowOff>
    </xdr:from>
    <xdr:to>
      <xdr:col>4</xdr:col>
      <xdr:colOff>520700</xdr:colOff>
      <xdr:row>35</xdr:row>
      <xdr:rowOff>186585</xdr:rowOff>
    </xdr:to>
    <xdr:sp macro="" textlink="">
      <xdr:nvSpPr>
        <xdr:cNvPr id="136" name="円/楕円 135"/>
        <xdr:cNvSpPr/>
      </xdr:nvSpPr>
      <xdr:spPr bwMode="auto">
        <a:xfrm>
          <a:off x="4953000" y="6695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196762</xdr:rowOff>
    </xdr:from>
    <xdr:ext cx="736600" cy="259045"/>
    <xdr:sp macro="" textlink="">
      <xdr:nvSpPr>
        <xdr:cNvPr id="137" name="テキスト ボックス 136"/>
        <xdr:cNvSpPr txBox="1"/>
      </xdr:nvSpPr>
      <xdr:spPr>
        <a:xfrm>
          <a:off x="4622800" y="6464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16,481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113592</xdr:rowOff>
    </xdr:from>
    <xdr:to>
      <xdr:col>3</xdr:col>
      <xdr:colOff>955675</xdr:colOff>
      <xdr:row>35</xdr:row>
      <xdr:rowOff>215192</xdr:rowOff>
    </xdr:to>
    <xdr:sp macro="" textlink="">
      <xdr:nvSpPr>
        <xdr:cNvPr id="138" name="円/楕円 137"/>
        <xdr:cNvSpPr/>
      </xdr:nvSpPr>
      <xdr:spPr bwMode="auto">
        <a:xfrm>
          <a:off x="4254500" y="6723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225369</xdr:rowOff>
    </xdr:from>
    <xdr:ext cx="762000" cy="259045"/>
    <xdr:sp macro="" textlink="">
      <xdr:nvSpPr>
        <xdr:cNvPr id="139" name="テキスト ボックス 138"/>
        <xdr:cNvSpPr txBox="1"/>
      </xdr:nvSpPr>
      <xdr:spPr>
        <a:xfrm>
          <a:off x="3924300" y="6492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15,605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23295</xdr:rowOff>
    </xdr:from>
    <xdr:to>
      <xdr:col>3</xdr:col>
      <xdr:colOff>257175</xdr:colOff>
      <xdr:row>35</xdr:row>
      <xdr:rowOff>124895</xdr:rowOff>
    </xdr:to>
    <xdr:sp macro="" textlink="">
      <xdr:nvSpPr>
        <xdr:cNvPr id="140" name="円/楕円 139"/>
        <xdr:cNvSpPr/>
      </xdr:nvSpPr>
      <xdr:spPr bwMode="auto">
        <a:xfrm>
          <a:off x="3556000" y="6633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135072</xdr:rowOff>
    </xdr:from>
    <xdr:ext cx="762000" cy="259045"/>
    <xdr:sp macro="" textlink="">
      <xdr:nvSpPr>
        <xdr:cNvPr id="141" name="テキスト ボックス 140"/>
        <xdr:cNvSpPr txBox="1"/>
      </xdr:nvSpPr>
      <xdr:spPr>
        <a:xfrm>
          <a:off x="3225800" y="640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18,370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42825</xdr:rowOff>
    </xdr:from>
    <xdr:to>
      <xdr:col>2</xdr:col>
      <xdr:colOff>692150</xdr:colOff>
      <xdr:row>35</xdr:row>
      <xdr:rowOff>144425</xdr:rowOff>
    </xdr:to>
    <xdr:sp macro="" textlink="">
      <xdr:nvSpPr>
        <xdr:cNvPr id="142" name="円/楕円 141"/>
        <xdr:cNvSpPr/>
      </xdr:nvSpPr>
      <xdr:spPr bwMode="auto">
        <a:xfrm>
          <a:off x="2857500" y="665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154602</xdr:rowOff>
    </xdr:from>
    <xdr:ext cx="762000" cy="259045"/>
    <xdr:sp macro="" textlink="">
      <xdr:nvSpPr>
        <xdr:cNvPr id="143" name="テキスト ボックス 142"/>
        <xdr:cNvSpPr txBox="1"/>
      </xdr:nvSpPr>
      <xdr:spPr>
        <a:xfrm>
          <a:off x="2527300" y="642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大阪府松原市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121,467
120,107
16.66
44,881,557
44,733,349
147,500
24,221,413
42,031,331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86.9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109296</xdr:rowOff>
    </xdr:from>
    <xdr:to>
      <xdr:col>6</xdr:col>
      <xdr:colOff>511175</xdr:colOff>
      <xdr:row>33</xdr:row>
      <xdr:rowOff>127486</xdr:rowOff>
    </xdr:to>
    <xdr:cxnSp macro="">
      <xdr:nvCxnSpPr>
        <xdr:cNvPr id="63" name="直線コネクタ 62"/>
        <xdr:cNvCxnSpPr/>
      </xdr:nvCxnSpPr>
      <xdr:spPr>
        <a:xfrm>
          <a:off x="3797300" y="5767146"/>
          <a:ext cx="838200" cy="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17982</xdr:rowOff>
    </xdr:from>
    <xdr:ext cx="534377" cy="259045"/>
    <xdr:sp macro="" textlink="">
      <xdr:nvSpPr>
        <xdr:cNvPr id="64" name="人件費平均値テキスト"/>
        <xdr:cNvSpPr txBox="1"/>
      </xdr:nvSpPr>
      <xdr:spPr>
        <a:xfrm>
          <a:off x="4686300" y="5847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109296</xdr:rowOff>
    </xdr:from>
    <xdr:to>
      <xdr:col>5</xdr:col>
      <xdr:colOff>358775</xdr:colOff>
      <xdr:row>34</xdr:row>
      <xdr:rowOff>68704</xdr:rowOff>
    </xdr:to>
    <xdr:cxnSp macro="">
      <xdr:nvCxnSpPr>
        <xdr:cNvPr id="66" name="直線コネクタ 65"/>
        <xdr:cNvCxnSpPr/>
      </xdr:nvCxnSpPr>
      <xdr:spPr>
        <a:xfrm flipV="1">
          <a:off x="2908300" y="5767146"/>
          <a:ext cx="889000" cy="13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39229</xdr:rowOff>
    </xdr:from>
    <xdr:to>
      <xdr:col>5</xdr:col>
      <xdr:colOff>409575</xdr:colOff>
      <xdr:row>34</xdr:row>
      <xdr:rowOff>140829</xdr:rowOff>
    </xdr:to>
    <xdr:sp macro="" textlink="">
      <xdr:nvSpPr>
        <xdr:cNvPr id="67" name="フローチャート : 判断 66"/>
        <xdr:cNvSpPr/>
      </xdr:nvSpPr>
      <xdr:spPr>
        <a:xfrm>
          <a:off x="3746500" y="586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131956</xdr:rowOff>
    </xdr:from>
    <xdr:ext cx="534377" cy="259045"/>
    <xdr:sp macro="" textlink="">
      <xdr:nvSpPr>
        <xdr:cNvPr id="68" name="テキスト ボックス 67"/>
        <xdr:cNvSpPr txBox="1"/>
      </xdr:nvSpPr>
      <xdr:spPr>
        <a:xfrm>
          <a:off x="3530111" y="596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3030</xdr:rowOff>
    </xdr:from>
    <xdr:to>
      <xdr:col>4</xdr:col>
      <xdr:colOff>155575</xdr:colOff>
      <xdr:row>34</xdr:row>
      <xdr:rowOff>68704</xdr:rowOff>
    </xdr:to>
    <xdr:cxnSp macro="">
      <xdr:nvCxnSpPr>
        <xdr:cNvPr id="69" name="直線コネクタ 68"/>
        <xdr:cNvCxnSpPr/>
      </xdr:nvCxnSpPr>
      <xdr:spPr>
        <a:xfrm>
          <a:off x="2019300" y="5832330"/>
          <a:ext cx="889000" cy="6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130995</xdr:rowOff>
    </xdr:from>
    <xdr:to>
      <xdr:col>4</xdr:col>
      <xdr:colOff>206375</xdr:colOff>
      <xdr:row>34</xdr:row>
      <xdr:rowOff>61145</xdr:rowOff>
    </xdr:to>
    <xdr:sp macro="" textlink="">
      <xdr:nvSpPr>
        <xdr:cNvPr id="70" name="フローチャート : 判断 69"/>
        <xdr:cNvSpPr/>
      </xdr:nvSpPr>
      <xdr:spPr>
        <a:xfrm>
          <a:off x="2857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77672</xdr:rowOff>
    </xdr:from>
    <xdr:ext cx="534377" cy="259045"/>
    <xdr:sp macro="" textlink="">
      <xdr:nvSpPr>
        <xdr:cNvPr id="71" name="テキスト ボックス 70"/>
        <xdr:cNvSpPr txBox="1"/>
      </xdr:nvSpPr>
      <xdr:spPr>
        <a:xfrm>
          <a:off x="2641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3030</xdr:rowOff>
    </xdr:from>
    <xdr:to>
      <xdr:col>2</xdr:col>
      <xdr:colOff>638175</xdr:colOff>
      <xdr:row>34</xdr:row>
      <xdr:rowOff>13382</xdr:rowOff>
    </xdr:to>
    <xdr:cxnSp macro="">
      <xdr:nvCxnSpPr>
        <xdr:cNvPr id="72" name="直線コネクタ 71"/>
        <xdr:cNvCxnSpPr/>
      </xdr:nvCxnSpPr>
      <xdr:spPr>
        <a:xfrm flipV="1">
          <a:off x="1130300" y="5832330"/>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149251</xdr:rowOff>
    </xdr:from>
    <xdr:to>
      <xdr:col>3</xdr:col>
      <xdr:colOff>3175</xdr:colOff>
      <xdr:row>34</xdr:row>
      <xdr:rowOff>79401</xdr:rowOff>
    </xdr:to>
    <xdr:sp macro="" textlink="">
      <xdr:nvSpPr>
        <xdr:cNvPr id="73" name="フローチャート : 判断 72"/>
        <xdr:cNvSpPr/>
      </xdr:nvSpPr>
      <xdr:spPr>
        <a:xfrm>
          <a:off x="1968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70528</xdr:rowOff>
    </xdr:from>
    <xdr:ext cx="534377" cy="259045"/>
    <xdr:sp macro="" textlink="">
      <xdr:nvSpPr>
        <xdr:cNvPr id="74" name="テキスト ボックス 73"/>
        <xdr:cNvSpPr txBox="1"/>
      </xdr:nvSpPr>
      <xdr:spPr>
        <a:xfrm>
          <a:off x="1752111" y="589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53532</xdr:rowOff>
    </xdr:from>
    <xdr:to>
      <xdr:col>1</xdr:col>
      <xdr:colOff>485775</xdr:colOff>
      <xdr:row>33</xdr:row>
      <xdr:rowOff>155132</xdr:rowOff>
    </xdr:to>
    <xdr:sp macro="" textlink="">
      <xdr:nvSpPr>
        <xdr:cNvPr id="75" name="フローチャート : 判断 74"/>
        <xdr:cNvSpPr/>
      </xdr:nvSpPr>
      <xdr:spPr>
        <a:xfrm>
          <a:off x="1079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209</xdr:rowOff>
    </xdr:from>
    <xdr:ext cx="534377" cy="259045"/>
    <xdr:sp macro="" textlink="">
      <xdr:nvSpPr>
        <xdr:cNvPr id="76" name="テキスト ボックス 75"/>
        <xdr:cNvSpPr txBox="1"/>
      </xdr:nvSpPr>
      <xdr:spPr>
        <a:xfrm>
          <a:off x="863111" y="5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76686</xdr:rowOff>
    </xdr:from>
    <xdr:to>
      <xdr:col>6</xdr:col>
      <xdr:colOff>561975</xdr:colOff>
      <xdr:row>34</xdr:row>
      <xdr:rowOff>6836</xdr:rowOff>
    </xdr:to>
    <xdr:sp macro="" textlink="">
      <xdr:nvSpPr>
        <xdr:cNvPr id="82" name="円/楕円 81"/>
        <xdr:cNvSpPr/>
      </xdr:nvSpPr>
      <xdr:spPr>
        <a:xfrm>
          <a:off x="4584700" y="573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99563</xdr:rowOff>
    </xdr:from>
    <xdr:ext cx="534377" cy="259045"/>
    <xdr:sp macro="" textlink="">
      <xdr:nvSpPr>
        <xdr:cNvPr id="83" name="人件費該当値テキスト"/>
        <xdr:cNvSpPr txBox="1"/>
      </xdr:nvSpPr>
      <xdr:spPr>
        <a:xfrm>
          <a:off x="4686300" y="558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60,624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58496</xdr:rowOff>
    </xdr:from>
    <xdr:to>
      <xdr:col>5</xdr:col>
      <xdr:colOff>409575</xdr:colOff>
      <xdr:row>33</xdr:row>
      <xdr:rowOff>160096</xdr:rowOff>
    </xdr:to>
    <xdr:sp macro="" textlink="">
      <xdr:nvSpPr>
        <xdr:cNvPr id="84" name="円/楕円 83"/>
        <xdr:cNvSpPr/>
      </xdr:nvSpPr>
      <xdr:spPr>
        <a:xfrm>
          <a:off x="3746500" y="571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5173</xdr:rowOff>
    </xdr:from>
    <xdr:ext cx="534377" cy="259045"/>
    <xdr:sp macro="" textlink="">
      <xdr:nvSpPr>
        <xdr:cNvPr id="85" name="テキスト ボックス 84"/>
        <xdr:cNvSpPr txBox="1"/>
      </xdr:nvSpPr>
      <xdr:spPr>
        <a:xfrm>
          <a:off x="3530111" y="549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61,181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17904</xdr:rowOff>
    </xdr:from>
    <xdr:to>
      <xdr:col>4</xdr:col>
      <xdr:colOff>206375</xdr:colOff>
      <xdr:row>34</xdr:row>
      <xdr:rowOff>119504</xdr:rowOff>
    </xdr:to>
    <xdr:sp macro="" textlink="">
      <xdr:nvSpPr>
        <xdr:cNvPr id="86" name="円/楕円 85"/>
        <xdr:cNvSpPr/>
      </xdr:nvSpPr>
      <xdr:spPr>
        <a:xfrm>
          <a:off x="2857500" y="584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110631</xdr:rowOff>
    </xdr:from>
    <xdr:ext cx="534377" cy="259045"/>
    <xdr:sp macro="" textlink="">
      <xdr:nvSpPr>
        <xdr:cNvPr id="87" name="テキスト ボックス 86"/>
        <xdr:cNvSpPr txBox="1"/>
      </xdr:nvSpPr>
      <xdr:spPr>
        <a:xfrm>
          <a:off x="2641111" y="593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57,174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123680</xdr:rowOff>
    </xdr:from>
    <xdr:to>
      <xdr:col>3</xdr:col>
      <xdr:colOff>3175</xdr:colOff>
      <xdr:row>34</xdr:row>
      <xdr:rowOff>53830</xdr:rowOff>
    </xdr:to>
    <xdr:sp macro="" textlink="">
      <xdr:nvSpPr>
        <xdr:cNvPr id="88" name="円/楕円 87"/>
        <xdr:cNvSpPr/>
      </xdr:nvSpPr>
      <xdr:spPr>
        <a:xfrm>
          <a:off x="1968500" y="5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70357</xdr:rowOff>
    </xdr:from>
    <xdr:ext cx="534377" cy="259045"/>
    <xdr:sp macro="" textlink="">
      <xdr:nvSpPr>
        <xdr:cNvPr id="89" name="テキスト ボックス 88"/>
        <xdr:cNvSpPr txBox="1"/>
      </xdr:nvSpPr>
      <xdr:spPr>
        <a:xfrm>
          <a:off x="1752111" y="555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59,185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134032</xdr:rowOff>
    </xdr:from>
    <xdr:to>
      <xdr:col>1</xdr:col>
      <xdr:colOff>485775</xdr:colOff>
      <xdr:row>34</xdr:row>
      <xdr:rowOff>64182</xdr:rowOff>
    </xdr:to>
    <xdr:sp macro="" textlink="">
      <xdr:nvSpPr>
        <xdr:cNvPr id="90" name="円/楕円 89"/>
        <xdr:cNvSpPr/>
      </xdr:nvSpPr>
      <xdr:spPr>
        <a:xfrm>
          <a:off x="1079500" y="579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55309</xdr:rowOff>
    </xdr:from>
    <xdr:ext cx="534377" cy="259045"/>
    <xdr:sp macro="" textlink="">
      <xdr:nvSpPr>
        <xdr:cNvPr id="91" name="テキスト ボックス 90"/>
        <xdr:cNvSpPr txBox="1"/>
      </xdr:nvSpPr>
      <xdr:spPr>
        <a:xfrm>
          <a:off x="863111" y="58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11981</xdr:rowOff>
    </xdr:from>
    <xdr:to>
      <xdr:col>6</xdr:col>
      <xdr:colOff>511175</xdr:colOff>
      <xdr:row>59</xdr:row>
      <xdr:rowOff>21194</xdr:rowOff>
    </xdr:to>
    <xdr:cxnSp macro="">
      <xdr:nvCxnSpPr>
        <xdr:cNvPr id="119" name="直線コネクタ 118"/>
        <xdr:cNvCxnSpPr/>
      </xdr:nvCxnSpPr>
      <xdr:spPr>
        <a:xfrm flipV="1">
          <a:off x="3797300" y="10127531"/>
          <a:ext cx="838200" cy="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25755</xdr:rowOff>
    </xdr:from>
    <xdr:ext cx="534377" cy="259045"/>
    <xdr:sp macro="" textlink="">
      <xdr:nvSpPr>
        <xdr:cNvPr id="120" name="物件費平均値テキスト"/>
        <xdr:cNvSpPr txBox="1"/>
      </xdr:nvSpPr>
      <xdr:spPr>
        <a:xfrm>
          <a:off x="4686300" y="9626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116405</xdr:rowOff>
    </xdr:from>
    <xdr:to>
      <xdr:col>5</xdr:col>
      <xdr:colOff>358775</xdr:colOff>
      <xdr:row>59</xdr:row>
      <xdr:rowOff>21194</xdr:rowOff>
    </xdr:to>
    <xdr:cxnSp macro="">
      <xdr:nvCxnSpPr>
        <xdr:cNvPr id="122" name="直線コネクタ 121"/>
        <xdr:cNvCxnSpPr/>
      </xdr:nvCxnSpPr>
      <xdr:spPr>
        <a:xfrm>
          <a:off x="2908300" y="10060505"/>
          <a:ext cx="889000" cy="7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144838</xdr:rowOff>
    </xdr:from>
    <xdr:to>
      <xdr:col>5</xdr:col>
      <xdr:colOff>409575</xdr:colOff>
      <xdr:row>57</xdr:row>
      <xdr:rowOff>74988</xdr:rowOff>
    </xdr:to>
    <xdr:sp macro="" textlink="">
      <xdr:nvSpPr>
        <xdr:cNvPr id="123" name="フローチャート : 判断 122"/>
        <xdr:cNvSpPr/>
      </xdr:nvSpPr>
      <xdr:spPr>
        <a:xfrm>
          <a:off x="3746500" y="974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91515</xdr:rowOff>
    </xdr:from>
    <xdr:ext cx="534377" cy="259045"/>
    <xdr:sp macro="" textlink="">
      <xdr:nvSpPr>
        <xdr:cNvPr id="124" name="テキスト ボックス 123"/>
        <xdr:cNvSpPr txBox="1"/>
      </xdr:nvSpPr>
      <xdr:spPr>
        <a:xfrm>
          <a:off x="3530111" y="952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116405</xdr:rowOff>
    </xdr:from>
    <xdr:to>
      <xdr:col>4</xdr:col>
      <xdr:colOff>155575</xdr:colOff>
      <xdr:row>58</xdr:row>
      <xdr:rowOff>138580</xdr:rowOff>
    </xdr:to>
    <xdr:cxnSp macro="">
      <xdr:nvCxnSpPr>
        <xdr:cNvPr id="125" name="直線コネクタ 124"/>
        <xdr:cNvCxnSpPr/>
      </xdr:nvCxnSpPr>
      <xdr:spPr>
        <a:xfrm flipV="1">
          <a:off x="2019300" y="10060505"/>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26309</xdr:rowOff>
    </xdr:from>
    <xdr:to>
      <xdr:col>4</xdr:col>
      <xdr:colOff>206375</xdr:colOff>
      <xdr:row>57</xdr:row>
      <xdr:rowOff>127909</xdr:rowOff>
    </xdr:to>
    <xdr:sp macro="" textlink="">
      <xdr:nvSpPr>
        <xdr:cNvPr id="126" name="フローチャート : 判断 125"/>
        <xdr:cNvSpPr/>
      </xdr:nvSpPr>
      <xdr:spPr>
        <a:xfrm>
          <a:off x="2857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144436</xdr:rowOff>
    </xdr:from>
    <xdr:ext cx="534377" cy="259045"/>
    <xdr:sp macro="" textlink="">
      <xdr:nvSpPr>
        <xdr:cNvPr id="127" name="テキスト ボックス 126"/>
        <xdr:cNvSpPr txBox="1"/>
      </xdr:nvSpPr>
      <xdr:spPr>
        <a:xfrm>
          <a:off x="2641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135196</xdr:rowOff>
    </xdr:from>
    <xdr:to>
      <xdr:col>2</xdr:col>
      <xdr:colOff>638175</xdr:colOff>
      <xdr:row>58</xdr:row>
      <xdr:rowOff>138580</xdr:rowOff>
    </xdr:to>
    <xdr:cxnSp macro="">
      <xdr:nvCxnSpPr>
        <xdr:cNvPr id="128" name="直線コネクタ 127"/>
        <xdr:cNvCxnSpPr/>
      </xdr:nvCxnSpPr>
      <xdr:spPr>
        <a:xfrm>
          <a:off x="1130300" y="10079296"/>
          <a:ext cx="8890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85745</xdr:rowOff>
    </xdr:from>
    <xdr:to>
      <xdr:col>3</xdr:col>
      <xdr:colOff>3175</xdr:colOff>
      <xdr:row>58</xdr:row>
      <xdr:rowOff>15895</xdr:rowOff>
    </xdr:to>
    <xdr:sp macro="" textlink="">
      <xdr:nvSpPr>
        <xdr:cNvPr id="129" name="フローチャート : 判断 128"/>
        <xdr:cNvSpPr/>
      </xdr:nvSpPr>
      <xdr:spPr>
        <a:xfrm>
          <a:off x="1968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32422</xdr:rowOff>
    </xdr:from>
    <xdr:ext cx="534377" cy="259045"/>
    <xdr:sp macro="" textlink="">
      <xdr:nvSpPr>
        <xdr:cNvPr id="130" name="テキスト ボックス 129"/>
        <xdr:cNvSpPr txBox="1"/>
      </xdr:nvSpPr>
      <xdr:spPr>
        <a:xfrm>
          <a:off x="1752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101381</xdr:rowOff>
    </xdr:from>
    <xdr:to>
      <xdr:col>1</xdr:col>
      <xdr:colOff>485775</xdr:colOff>
      <xdr:row>58</xdr:row>
      <xdr:rowOff>31531</xdr:rowOff>
    </xdr:to>
    <xdr:sp macro="" textlink="">
      <xdr:nvSpPr>
        <xdr:cNvPr id="131" name="フローチャート : 判断 130"/>
        <xdr:cNvSpPr/>
      </xdr:nvSpPr>
      <xdr:spPr>
        <a:xfrm>
          <a:off x="1079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48058</xdr:rowOff>
    </xdr:from>
    <xdr:ext cx="534377" cy="259045"/>
    <xdr:sp macro="" textlink="">
      <xdr:nvSpPr>
        <xdr:cNvPr id="132" name="テキスト ボックス 131"/>
        <xdr:cNvSpPr txBox="1"/>
      </xdr:nvSpPr>
      <xdr:spPr>
        <a:xfrm>
          <a:off x="863111" y="96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132631</xdr:rowOff>
    </xdr:from>
    <xdr:to>
      <xdr:col>6</xdr:col>
      <xdr:colOff>561975</xdr:colOff>
      <xdr:row>59</xdr:row>
      <xdr:rowOff>62781</xdr:rowOff>
    </xdr:to>
    <xdr:sp macro="" textlink="">
      <xdr:nvSpPr>
        <xdr:cNvPr id="138" name="円/楕円 137"/>
        <xdr:cNvSpPr/>
      </xdr:nvSpPr>
      <xdr:spPr>
        <a:xfrm>
          <a:off x="4584700" y="1007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47558</xdr:rowOff>
    </xdr:from>
    <xdr:ext cx="534377" cy="259045"/>
    <xdr:sp macro="" textlink="">
      <xdr:nvSpPr>
        <xdr:cNvPr id="139" name="物件費該当値テキスト"/>
        <xdr:cNvSpPr txBox="1"/>
      </xdr:nvSpPr>
      <xdr:spPr>
        <a:xfrm>
          <a:off x="4686300" y="99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38,087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141844</xdr:rowOff>
    </xdr:from>
    <xdr:to>
      <xdr:col>5</xdr:col>
      <xdr:colOff>409575</xdr:colOff>
      <xdr:row>59</xdr:row>
      <xdr:rowOff>71994</xdr:rowOff>
    </xdr:to>
    <xdr:sp macro="" textlink="">
      <xdr:nvSpPr>
        <xdr:cNvPr id="140" name="円/楕円 139"/>
        <xdr:cNvSpPr/>
      </xdr:nvSpPr>
      <xdr:spPr>
        <a:xfrm>
          <a:off x="3746500" y="1008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63121</xdr:rowOff>
    </xdr:from>
    <xdr:ext cx="534377" cy="259045"/>
    <xdr:sp macro="" textlink="">
      <xdr:nvSpPr>
        <xdr:cNvPr id="141" name="テキスト ボックス 140"/>
        <xdr:cNvSpPr txBox="1"/>
      </xdr:nvSpPr>
      <xdr:spPr>
        <a:xfrm>
          <a:off x="3530111" y="1017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37,684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65605</xdr:rowOff>
    </xdr:from>
    <xdr:to>
      <xdr:col>4</xdr:col>
      <xdr:colOff>206375</xdr:colOff>
      <xdr:row>58</xdr:row>
      <xdr:rowOff>167205</xdr:rowOff>
    </xdr:to>
    <xdr:sp macro="" textlink="">
      <xdr:nvSpPr>
        <xdr:cNvPr id="142" name="円/楕円 141"/>
        <xdr:cNvSpPr/>
      </xdr:nvSpPr>
      <xdr:spPr>
        <a:xfrm>
          <a:off x="2857500" y="1000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158332</xdr:rowOff>
    </xdr:from>
    <xdr:ext cx="534377" cy="259045"/>
    <xdr:sp macro="" textlink="">
      <xdr:nvSpPr>
        <xdr:cNvPr id="143" name="テキスト ボックス 142"/>
        <xdr:cNvSpPr txBox="1"/>
      </xdr:nvSpPr>
      <xdr:spPr>
        <a:xfrm>
          <a:off x="2641111" y="1010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41,019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87780</xdr:rowOff>
    </xdr:from>
    <xdr:to>
      <xdr:col>3</xdr:col>
      <xdr:colOff>3175</xdr:colOff>
      <xdr:row>59</xdr:row>
      <xdr:rowOff>17930</xdr:rowOff>
    </xdr:to>
    <xdr:sp macro="" textlink="">
      <xdr:nvSpPr>
        <xdr:cNvPr id="144" name="円/楕円 143"/>
        <xdr:cNvSpPr/>
      </xdr:nvSpPr>
      <xdr:spPr>
        <a:xfrm>
          <a:off x="1968500" y="1003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9057</xdr:rowOff>
    </xdr:from>
    <xdr:ext cx="534377" cy="259045"/>
    <xdr:sp macro="" textlink="">
      <xdr:nvSpPr>
        <xdr:cNvPr id="145" name="テキスト ボックス 144"/>
        <xdr:cNvSpPr txBox="1"/>
      </xdr:nvSpPr>
      <xdr:spPr>
        <a:xfrm>
          <a:off x="1752111" y="1012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40,049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84396</xdr:rowOff>
    </xdr:from>
    <xdr:to>
      <xdr:col>1</xdr:col>
      <xdr:colOff>485775</xdr:colOff>
      <xdr:row>59</xdr:row>
      <xdr:rowOff>14546</xdr:rowOff>
    </xdr:to>
    <xdr:sp macro="" textlink="">
      <xdr:nvSpPr>
        <xdr:cNvPr id="146" name="円/楕円 145"/>
        <xdr:cNvSpPr/>
      </xdr:nvSpPr>
      <xdr:spPr>
        <a:xfrm>
          <a:off x="1079500" y="100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5673</xdr:rowOff>
    </xdr:from>
    <xdr:ext cx="534377" cy="259045"/>
    <xdr:sp macro="" textlink="">
      <xdr:nvSpPr>
        <xdr:cNvPr id="147" name="テキスト ボックス 146"/>
        <xdr:cNvSpPr txBox="1"/>
      </xdr:nvSpPr>
      <xdr:spPr>
        <a:xfrm>
          <a:off x="863111" y="1012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103124</xdr:rowOff>
    </xdr:from>
    <xdr:to>
      <xdr:col>6</xdr:col>
      <xdr:colOff>511175</xdr:colOff>
      <xdr:row>77</xdr:row>
      <xdr:rowOff>152527</xdr:rowOff>
    </xdr:to>
    <xdr:cxnSp macro="">
      <xdr:nvCxnSpPr>
        <xdr:cNvPr id="176" name="直線コネクタ 175"/>
        <xdr:cNvCxnSpPr/>
      </xdr:nvCxnSpPr>
      <xdr:spPr>
        <a:xfrm flipV="1">
          <a:off x="3797300" y="13304774"/>
          <a:ext cx="838200"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113047</xdr:rowOff>
    </xdr:from>
    <xdr:ext cx="469744" cy="259045"/>
    <xdr:sp macro="" textlink="">
      <xdr:nvSpPr>
        <xdr:cNvPr id="177" name="維持補修費平均値テキスト"/>
        <xdr:cNvSpPr txBox="1"/>
      </xdr:nvSpPr>
      <xdr:spPr>
        <a:xfrm>
          <a:off x="4686300" y="1297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137288</xdr:rowOff>
    </xdr:from>
    <xdr:to>
      <xdr:col>5</xdr:col>
      <xdr:colOff>358775</xdr:colOff>
      <xdr:row>77</xdr:row>
      <xdr:rowOff>152527</xdr:rowOff>
    </xdr:to>
    <xdr:cxnSp macro="">
      <xdr:nvCxnSpPr>
        <xdr:cNvPr id="179" name="直線コネクタ 178"/>
        <xdr:cNvCxnSpPr/>
      </xdr:nvCxnSpPr>
      <xdr:spPr>
        <a:xfrm>
          <a:off x="2908300" y="13338938"/>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11557</xdr:rowOff>
    </xdr:from>
    <xdr:to>
      <xdr:col>5</xdr:col>
      <xdr:colOff>409575</xdr:colOff>
      <xdr:row>76</xdr:row>
      <xdr:rowOff>113157</xdr:rowOff>
    </xdr:to>
    <xdr:sp macro="" textlink="">
      <xdr:nvSpPr>
        <xdr:cNvPr id="180" name="フローチャート : 判断 179"/>
        <xdr:cNvSpPr/>
      </xdr:nvSpPr>
      <xdr:spPr>
        <a:xfrm>
          <a:off x="3746500" y="1304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129684</xdr:rowOff>
    </xdr:from>
    <xdr:ext cx="469744" cy="259045"/>
    <xdr:sp macro="" textlink="">
      <xdr:nvSpPr>
        <xdr:cNvPr id="181" name="テキスト ボックス 180"/>
        <xdr:cNvSpPr txBox="1"/>
      </xdr:nvSpPr>
      <xdr:spPr>
        <a:xfrm>
          <a:off x="3562427" y="1281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137288</xdr:rowOff>
    </xdr:from>
    <xdr:to>
      <xdr:col>4</xdr:col>
      <xdr:colOff>155575</xdr:colOff>
      <xdr:row>77</xdr:row>
      <xdr:rowOff>150749</xdr:rowOff>
    </xdr:to>
    <xdr:cxnSp macro="">
      <xdr:nvCxnSpPr>
        <xdr:cNvPr id="182" name="直線コネクタ 181"/>
        <xdr:cNvCxnSpPr/>
      </xdr:nvCxnSpPr>
      <xdr:spPr>
        <a:xfrm flipV="1">
          <a:off x="2019300" y="13338938"/>
          <a:ext cx="889000" cy="1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3811</xdr:rowOff>
    </xdr:from>
    <xdr:to>
      <xdr:col>4</xdr:col>
      <xdr:colOff>206375</xdr:colOff>
      <xdr:row>76</xdr:row>
      <xdr:rowOff>105411</xdr:rowOff>
    </xdr:to>
    <xdr:sp macro="" textlink="">
      <xdr:nvSpPr>
        <xdr:cNvPr id="183" name="フローチャート : 判断 182"/>
        <xdr:cNvSpPr/>
      </xdr:nvSpPr>
      <xdr:spPr>
        <a:xfrm>
          <a:off x="2857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121937</xdr:rowOff>
    </xdr:from>
    <xdr:ext cx="469744" cy="259045"/>
    <xdr:sp macro="" textlink="">
      <xdr:nvSpPr>
        <xdr:cNvPr id="184" name="テキスト ボックス 183"/>
        <xdr:cNvSpPr txBox="1"/>
      </xdr:nvSpPr>
      <xdr:spPr>
        <a:xfrm>
          <a:off x="2673427"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150749</xdr:rowOff>
    </xdr:from>
    <xdr:to>
      <xdr:col>2</xdr:col>
      <xdr:colOff>638175</xdr:colOff>
      <xdr:row>77</xdr:row>
      <xdr:rowOff>166497</xdr:rowOff>
    </xdr:to>
    <xdr:cxnSp macro="">
      <xdr:nvCxnSpPr>
        <xdr:cNvPr id="185" name="直線コネクタ 184"/>
        <xdr:cNvCxnSpPr/>
      </xdr:nvCxnSpPr>
      <xdr:spPr>
        <a:xfrm flipV="1">
          <a:off x="1130300" y="13352399"/>
          <a:ext cx="8890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32258</xdr:rowOff>
    </xdr:from>
    <xdr:to>
      <xdr:col>3</xdr:col>
      <xdr:colOff>3175</xdr:colOff>
      <xdr:row>76</xdr:row>
      <xdr:rowOff>133858</xdr:rowOff>
    </xdr:to>
    <xdr:sp macro="" textlink="">
      <xdr:nvSpPr>
        <xdr:cNvPr id="186" name="フローチャート : 判断 185"/>
        <xdr:cNvSpPr/>
      </xdr:nvSpPr>
      <xdr:spPr>
        <a:xfrm>
          <a:off x="1968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150385</xdr:rowOff>
    </xdr:from>
    <xdr:ext cx="469744" cy="259045"/>
    <xdr:sp macro="" textlink="">
      <xdr:nvSpPr>
        <xdr:cNvPr id="187" name="テキスト ボックス 186"/>
        <xdr:cNvSpPr txBox="1"/>
      </xdr:nvSpPr>
      <xdr:spPr>
        <a:xfrm>
          <a:off x="1784427"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26163</xdr:rowOff>
    </xdr:from>
    <xdr:to>
      <xdr:col>1</xdr:col>
      <xdr:colOff>485775</xdr:colOff>
      <xdr:row>76</xdr:row>
      <xdr:rowOff>127763</xdr:rowOff>
    </xdr:to>
    <xdr:sp macro="" textlink="">
      <xdr:nvSpPr>
        <xdr:cNvPr id="188" name="フローチャート : 判断 187"/>
        <xdr:cNvSpPr/>
      </xdr:nvSpPr>
      <xdr:spPr>
        <a:xfrm>
          <a:off x="1079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144289</xdr:rowOff>
    </xdr:from>
    <xdr:ext cx="469744" cy="259045"/>
    <xdr:sp macro="" textlink="">
      <xdr:nvSpPr>
        <xdr:cNvPr id="189" name="テキスト ボックス 188"/>
        <xdr:cNvSpPr txBox="1"/>
      </xdr:nvSpPr>
      <xdr:spPr>
        <a:xfrm>
          <a:off x="895427" y="128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52324</xdr:rowOff>
    </xdr:from>
    <xdr:to>
      <xdr:col>6</xdr:col>
      <xdr:colOff>561975</xdr:colOff>
      <xdr:row>77</xdr:row>
      <xdr:rowOff>153924</xdr:rowOff>
    </xdr:to>
    <xdr:sp macro="" textlink="">
      <xdr:nvSpPr>
        <xdr:cNvPr id="195" name="円/楕円 194"/>
        <xdr:cNvSpPr/>
      </xdr:nvSpPr>
      <xdr:spPr>
        <a:xfrm>
          <a:off x="4584700" y="132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30751</xdr:rowOff>
    </xdr:from>
    <xdr:ext cx="469744" cy="259045"/>
    <xdr:sp macro="" textlink="">
      <xdr:nvSpPr>
        <xdr:cNvPr id="196" name="維持補修費該当値テキスト"/>
        <xdr:cNvSpPr txBox="1"/>
      </xdr:nvSpPr>
      <xdr:spPr>
        <a:xfrm>
          <a:off x="4686300" y="1323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101727</xdr:rowOff>
    </xdr:from>
    <xdr:to>
      <xdr:col>5</xdr:col>
      <xdr:colOff>409575</xdr:colOff>
      <xdr:row>78</xdr:row>
      <xdr:rowOff>31877</xdr:rowOff>
    </xdr:to>
    <xdr:sp macro="" textlink="">
      <xdr:nvSpPr>
        <xdr:cNvPr id="197" name="円/楕円 196"/>
        <xdr:cNvSpPr/>
      </xdr:nvSpPr>
      <xdr:spPr>
        <a:xfrm>
          <a:off x="3746500" y="1330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23004</xdr:rowOff>
    </xdr:from>
    <xdr:ext cx="469744" cy="259045"/>
    <xdr:sp macro="" textlink="">
      <xdr:nvSpPr>
        <xdr:cNvPr id="198" name="テキスト ボックス 197"/>
        <xdr:cNvSpPr txBox="1"/>
      </xdr:nvSpPr>
      <xdr:spPr>
        <a:xfrm>
          <a:off x="3562427" y="1339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86488</xdr:rowOff>
    </xdr:from>
    <xdr:to>
      <xdr:col>4</xdr:col>
      <xdr:colOff>206375</xdr:colOff>
      <xdr:row>78</xdr:row>
      <xdr:rowOff>16638</xdr:rowOff>
    </xdr:to>
    <xdr:sp macro="" textlink="">
      <xdr:nvSpPr>
        <xdr:cNvPr id="199" name="円/楕円 198"/>
        <xdr:cNvSpPr/>
      </xdr:nvSpPr>
      <xdr:spPr>
        <a:xfrm>
          <a:off x="2857500" y="1328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7765</xdr:rowOff>
    </xdr:from>
    <xdr:ext cx="469744" cy="259045"/>
    <xdr:sp macro="" textlink="">
      <xdr:nvSpPr>
        <xdr:cNvPr id="200" name="テキスト ボックス 199"/>
        <xdr:cNvSpPr txBox="1"/>
      </xdr:nvSpPr>
      <xdr:spPr>
        <a:xfrm>
          <a:off x="2673427" y="1338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99949</xdr:rowOff>
    </xdr:from>
    <xdr:to>
      <xdr:col>3</xdr:col>
      <xdr:colOff>3175</xdr:colOff>
      <xdr:row>78</xdr:row>
      <xdr:rowOff>30099</xdr:rowOff>
    </xdr:to>
    <xdr:sp macro="" textlink="">
      <xdr:nvSpPr>
        <xdr:cNvPr id="201" name="円/楕円 200"/>
        <xdr:cNvSpPr/>
      </xdr:nvSpPr>
      <xdr:spPr>
        <a:xfrm>
          <a:off x="1968500" y="133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21226</xdr:rowOff>
    </xdr:from>
    <xdr:ext cx="469744" cy="259045"/>
    <xdr:sp macro="" textlink="">
      <xdr:nvSpPr>
        <xdr:cNvPr id="202" name="テキスト ボックス 201"/>
        <xdr:cNvSpPr txBox="1"/>
      </xdr:nvSpPr>
      <xdr:spPr>
        <a:xfrm>
          <a:off x="1784427" y="1339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115697</xdr:rowOff>
    </xdr:from>
    <xdr:to>
      <xdr:col>1</xdr:col>
      <xdr:colOff>485775</xdr:colOff>
      <xdr:row>78</xdr:row>
      <xdr:rowOff>45847</xdr:rowOff>
    </xdr:to>
    <xdr:sp macro="" textlink="">
      <xdr:nvSpPr>
        <xdr:cNvPr id="203" name="円/楕円 202"/>
        <xdr:cNvSpPr/>
      </xdr:nvSpPr>
      <xdr:spPr>
        <a:xfrm>
          <a:off x="1079500" y="1331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36974</xdr:rowOff>
    </xdr:from>
    <xdr:ext cx="469744" cy="259045"/>
    <xdr:sp macro="" textlink="">
      <xdr:nvSpPr>
        <xdr:cNvPr id="204" name="テキスト ボックス 203"/>
        <xdr:cNvSpPr txBox="1"/>
      </xdr:nvSpPr>
      <xdr:spPr>
        <a:xfrm>
          <a:off x="895427" y="1341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0"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2"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122961</xdr:rowOff>
    </xdr:from>
    <xdr:to>
      <xdr:col>6</xdr:col>
      <xdr:colOff>511175</xdr:colOff>
      <xdr:row>95</xdr:row>
      <xdr:rowOff>11937</xdr:rowOff>
    </xdr:to>
    <xdr:cxnSp macro="">
      <xdr:nvCxnSpPr>
        <xdr:cNvPr id="234" name="直線コネクタ 233"/>
        <xdr:cNvCxnSpPr/>
      </xdr:nvCxnSpPr>
      <xdr:spPr>
        <a:xfrm flipV="1">
          <a:off x="3797300" y="16239261"/>
          <a:ext cx="838200" cy="6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164343</xdr:rowOff>
    </xdr:from>
    <xdr:ext cx="534377" cy="259045"/>
    <xdr:sp macro="" textlink="">
      <xdr:nvSpPr>
        <xdr:cNvPr id="235" name="扶助費平均値テキスト"/>
        <xdr:cNvSpPr txBox="1"/>
      </xdr:nvSpPr>
      <xdr:spPr>
        <a:xfrm>
          <a:off x="4686300" y="1645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11937</xdr:rowOff>
    </xdr:from>
    <xdr:to>
      <xdr:col>5</xdr:col>
      <xdr:colOff>358775</xdr:colOff>
      <xdr:row>95</xdr:row>
      <xdr:rowOff>92011</xdr:rowOff>
    </xdr:to>
    <xdr:cxnSp macro="">
      <xdr:nvCxnSpPr>
        <xdr:cNvPr id="237" name="直線コネクタ 236"/>
        <xdr:cNvCxnSpPr/>
      </xdr:nvCxnSpPr>
      <xdr:spPr>
        <a:xfrm flipV="1">
          <a:off x="2908300" y="16299687"/>
          <a:ext cx="889000" cy="8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116421</xdr:rowOff>
    </xdr:from>
    <xdr:to>
      <xdr:col>5</xdr:col>
      <xdr:colOff>409575</xdr:colOff>
      <xdr:row>98</xdr:row>
      <xdr:rowOff>46571</xdr:rowOff>
    </xdr:to>
    <xdr:sp macro="" textlink="">
      <xdr:nvSpPr>
        <xdr:cNvPr id="238" name="フローチャート : 判断 237"/>
        <xdr:cNvSpPr/>
      </xdr:nvSpPr>
      <xdr:spPr>
        <a:xfrm>
          <a:off x="3746500" y="1674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37698</xdr:rowOff>
    </xdr:from>
    <xdr:ext cx="534377" cy="259045"/>
    <xdr:sp macro="" textlink="">
      <xdr:nvSpPr>
        <xdr:cNvPr id="239" name="テキスト ボックス 238"/>
        <xdr:cNvSpPr txBox="1"/>
      </xdr:nvSpPr>
      <xdr:spPr>
        <a:xfrm>
          <a:off x="3530111" y="1683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92011</xdr:rowOff>
    </xdr:from>
    <xdr:to>
      <xdr:col>4</xdr:col>
      <xdr:colOff>155575</xdr:colOff>
      <xdr:row>96</xdr:row>
      <xdr:rowOff>33338</xdr:rowOff>
    </xdr:to>
    <xdr:cxnSp macro="">
      <xdr:nvCxnSpPr>
        <xdr:cNvPr id="240" name="直線コネクタ 239"/>
        <xdr:cNvCxnSpPr/>
      </xdr:nvCxnSpPr>
      <xdr:spPr>
        <a:xfrm flipV="1">
          <a:off x="2019300" y="16379761"/>
          <a:ext cx="889000" cy="11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5728</xdr:rowOff>
    </xdr:from>
    <xdr:to>
      <xdr:col>4</xdr:col>
      <xdr:colOff>206375</xdr:colOff>
      <xdr:row>97</xdr:row>
      <xdr:rowOff>107328</xdr:rowOff>
    </xdr:to>
    <xdr:sp macro="" textlink="">
      <xdr:nvSpPr>
        <xdr:cNvPr id="241" name="フローチャート : 判断 240"/>
        <xdr:cNvSpPr/>
      </xdr:nvSpPr>
      <xdr:spPr>
        <a:xfrm>
          <a:off x="2857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98455</xdr:rowOff>
    </xdr:from>
    <xdr:ext cx="534377" cy="259045"/>
    <xdr:sp macro="" textlink="">
      <xdr:nvSpPr>
        <xdr:cNvPr id="242" name="テキスト ボックス 241"/>
        <xdr:cNvSpPr txBox="1"/>
      </xdr:nvSpPr>
      <xdr:spPr>
        <a:xfrm>
          <a:off x="2641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33338</xdr:rowOff>
    </xdr:from>
    <xdr:to>
      <xdr:col>2</xdr:col>
      <xdr:colOff>638175</xdr:colOff>
      <xdr:row>96</xdr:row>
      <xdr:rowOff>41111</xdr:rowOff>
    </xdr:to>
    <xdr:cxnSp macro="">
      <xdr:nvCxnSpPr>
        <xdr:cNvPr id="243" name="直線コネクタ 242"/>
        <xdr:cNvCxnSpPr/>
      </xdr:nvCxnSpPr>
      <xdr:spPr>
        <a:xfrm flipV="1">
          <a:off x="1130300" y="16492538"/>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81662</xdr:rowOff>
    </xdr:from>
    <xdr:to>
      <xdr:col>3</xdr:col>
      <xdr:colOff>3175</xdr:colOff>
      <xdr:row>98</xdr:row>
      <xdr:rowOff>11812</xdr:rowOff>
    </xdr:to>
    <xdr:sp macro="" textlink="">
      <xdr:nvSpPr>
        <xdr:cNvPr id="244" name="フローチャート : 判断 243"/>
        <xdr:cNvSpPr/>
      </xdr:nvSpPr>
      <xdr:spPr>
        <a:xfrm>
          <a:off x="1968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2939</xdr:rowOff>
    </xdr:from>
    <xdr:ext cx="534377" cy="259045"/>
    <xdr:sp macro="" textlink="">
      <xdr:nvSpPr>
        <xdr:cNvPr id="245" name="テキスト ボックス 244"/>
        <xdr:cNvSpPr txBox="1"/>
      </xdr:nvSpPr>
      <xdr:spPr>
        <a:xfrm>
          <a:off x="1752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91199</xdr:rowOff>
    </xdr:from>
    <xdr:to>
      <xdr:col>1</xdr:col>
      <xdr:colOff>485775</xdr:colOff>
      <xdr:row>98</xdr:row>
      <xdr:rowOff>21349</xdr:rowOff>
    </xdr:to>
    <xdr:sp macro="" textlink="">
      <xdr:nvSpPr>
        <xdr:cNvPr id="246" name="フローチャート : 判断 245"/>
        <xdr:cNvSpPr/>
      </xdr:nvSpPr>
      <xdr:spPr>
        <a:xfrm>
          <a:off x="1079500" y="1672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12476</xdr:rowOff>
    </xdr:from>
    <xdr:ext cx="534377" cy="259045"/>
    <xdr:sp macro="" textlink="">
      <xdr:nvSpPr>
        <xdr:cNvPr id="247" name="テキスト ボックス 246"/>
        <xdr:cNvSpPr txBox="1"/>
      </xdr:nvSpPr>
      <xdr:spPr>
        <a:xfrm>
          <a:off x="863111" y="1681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72161</xdr:rowOff>
    </xdr:from>
    <xdr:to>
      <xdr:col>6</xdr:col>
      <xdr:colOff>561975</xdr:colOff>
      <xdr:row>95</xdr:row>
      <xdr:rowOff>2311</xdr:rowOff>
    </xdr:to>
    <xdr:sp macro="" textlink="">
      <xdr:nvSpPr>
        <xdr:cNvPr id="253" name="円/楕円 252"/>
        <xdr:cNvSpPr/>
      </xdr:nvSpPr>
      <xdr:spPr>
        <a:xfrm>
          <a:off x="4584700" y="161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95038</xdr:rowOff>
    </xdr:from>
    <xdr:ext cx="599010" cy="259045"/>
    <xdr:sp macro="" textlink="">
      <xdr:nvSpPr>
        <xdr:cNvPr id="254" name="扶助費該当値テキスト"/>
        <xdr:cNvSpPr txBox="1"/>
      </xdr:nvSpPr>
      <xdr:spPr>
        <a:xfrm>
          <a:off x="4686300" y="1603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121,318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132587</xdr:rowOff>
    </xdr:from>
    <xdr:to>
      <xdr:col>5</xdr:col>
      <xdr:colOff>409575</xdr:colOff>
      <xdr:row>95</xdr:row>
      <xdr:rowOff>62737</xdr:rowOff>
    </xdr:to>
    <xdr:sp macro="" textlink="">
      <xdr:nvSpPr>
        <xdr:cNvPr id="255" name="円/楕円 254"/>
        <xdr:cNvSpPr/>
      </xdr:nvSpPr>
      <xdr:spPr>
        <a:xfrm>
          <a:off x="3746500" y="1624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79264</xdr:rowOff>
    </xdr:from>
    <xdr:ext cx="599010" cy="259045"/>
    <xdr:sp macro="" textlink="">
      <xdr:nvSpPr>
        <xdr:cNvPr id="256" name="テキスト ボックス 255"/>
        <xdr:cNvSpPr txBox="1"/>
      </xdr:nvSpPr>
      <xdr:spPr>
        <a:xfrm>
          <a:off x="3497794" y="1602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116,560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41211</xdr:rowOff>
    </xdr:from>
    <xdr:to>
      <xdr:col>4</xdr:col>
      <xdr:colOff>206375</xdr:colOff>
      <xdr:row>95</xdr:row>
      <xdr:rowOff>142811</xdr:rowOff>
    </xdr:to>
    <xdr:sp macro="" textlink="">
      <xdr:nvSpPr>
        <xdr:cNvPr id="257" name="円/楕円 256"/>
        <xdr:cNvSpPr/>
      </xdr:nvSpPr>
      <xdr:spPr>
        <a:xfrm>
          <a:off x="2857500" y="1632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159338</xdr:rowOff>
    </xdr:from>
    <xdr:ext cx="599010" cy="259045"/>
    <xdr:sp macro="" textlink="">
      <xdr:nvSpPr>
        <xdr:cNvPr id="258" name="テキスト ボックス 257"/>
        <xdr:cNvSpPr txBox="1"/>
      </xdr:nvSpPr>
      <xdr:spPr>
        <a:xfrm>
          <a:off x="2608794" y="1610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110,255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153988</xdr:rowOff>
    </xdr:from>
    <xdr:to>
      <xdr:col>3</xdr:col>
      <xdr:colOff>3175</xdr:colOff>
      <xdr:row>96</xdr:row>
      <xdr:rowOff>84138</xdr:rowOff>
    </xdr:to>
    <xdr:sp macro="" textlink="">
      <xdr:nvSpPr>
        <xdr:cNvPr id="259" name="円/楕円 258"/>
        <xdr:cNvSpPr/>
      </xdr:nvSpPr>
      <xdr:spPr>
        <a:xfrm>
          <a:off x="1968500" y="1644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100665</xdr:rowOff>
    </xdr:from>
    <xdr:ext cx="599010" cy="259045"/>
    <xdr:sp macro="" textlink="">
      <xdr:nvSpPr>
        <xdr:cNvPr id="260" name="テキスト ボックス 259"/>
        <xdr:cNvSpPr txBox="1"/>
      </xdr:nvSpPr>
      <xdr:spPr>
        <a:xfrm>
          <a:off x="1719794" y="1621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101,375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161761</xdr:rowOff>
    </xdr:from>
    <xdr:to>
      <xdr:col>1</xdr:col>
      <xdr:colOff>485775</xdr:colOff>
      <xdr:row>96</xdr:row>
      <xdr:rowOff>91911</xdr:rowOff>
    </xdr:to>
    <xdr:sp macro="" textlink="">
      <xdr:nvSpPr>
        <xdr:cNvPr id="261" name="円/楕円 260"/>
        <xdr:cNvSpPr/>
      </xdr:nvSpPr>
      <xdr:spPr>
        <a:xfrm>
          <a:off x="1079500" y="1644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108438</xdr:rowOff>
    </xdr:from>
    <xdr:ext cx="599010" cy="259045"/>
    <xdr:sp macro="" textlink="">
      <xdr:nvSpPr>
        <xdr:cNvPr id="262" name="テキスト ボックス 261"/>
        <xdr:cNvSpPr txBox="1"/>
      </xdr:nvSpPr>
      <xdr:spPr>
        <a:xfrm>
          <a:off x="830794" y="1622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5"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7"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70800</xdr:rowOff>
    </xdr:from>
    <xdr:to>
      <xdr:col>15</xdr:col>
      <xdr:colOff>180975</xdr:colOff>
      <xdr:row>36</xdr:row>
      <xdr:rowOff>117411</xdr:rowOff>
    </xdr:to>
    <xdr:cxnSp macro="">
      <xdr:nvCxnSpPr>
        <xdr:cNvPr id="289" name="直線コネクタ 288"/>
        <xdr:cNvCxnSpPr/>
      </xdr:nvCxnSpPr>
      <xdr:spPr>
        <a:xfrm>
          <a:off x="9639300" y="6243000"/>
          <a:ext cx="838200" cy="4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79316</xdr:rowOff>
    </xdr:from>
    <xdr:ext cx="534377" cy="259045"/>
    <xdr:sp macro="" textlink="">
      <xdr:nvSpPr>
        <xdr:cNvPr id="290" name="補助費等平均値テキスト"/>
        <xdr:cNvSpPr txBox="1"/>
      </xdr:nvSpPr>
      <xdr:spPr>
        <a:xfrm>
          <a:off x="10528300" y="5737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70800</xdr:rowOff>
    </xdr:from>
    <xdr:to>
      <xdr:col>14</xdr:col>
      <xdr:colOff>28575</xdr:colOff>
      <xdr:row>36</xdr:row>
      <xdr:rowOff>157348</xdr:rowOff>
    </xdr:to>
    <xdr:cxnSp macro="">
      <xdr:nvCxnSpPr>
        <xdr:cNvPr id="292" name="直線コネクタ 291"/>
        <xdr:cNvCxnSpPr/>
      </xdr:nvCxnSpPr>
      <xdr:spPr>
        <a:xfrm flipV="1">
          <a:off x="8750300" y="6243000"/>
          <a:ext cx="889000" cy="8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37328</xdr:rowOff>
    </xdr:from>
    <xdr:to>
      <xdr:col>14</xdr:col>
      <xdr:colOff>79375</xdr:colOff>
      <xdr:row>34</xdr:row>
      <xdr:rowOff>138928</xdr:rowOff>
    </xdr:to>
    <xdr:sp macro="" textlink="">
      <xdr:nvSpPr>
        <xdr:cNvPr id="293" name="フローチャート : 判断 292"/>
        <xdr:cNvSpPr/>
      </xdr:nvSpPr>
      <xdr:spPr>
        <a:xfrm>
          <a:off x="9588500" y="586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155455</xdr:rowOff>
    </xdr:from>
    <xdr:ext cx="534377" cy="259045"/>
    <xdr:sp macro="" textlink="">
      <xdr:nvSpPr>
        <xdr:cNvPr id="294" name="テキスト ボックス 293"/>
        <xdr:cNvSpPr txBox="1"/>
      </xdr:nvSpPr>
      <xdr:spPr>
        <a:xfrm>
          <a:off x="9372111" y="564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157348</xdr:rowOff>
    </xdr:from>
    <xdr:to>
      <xdr:col>12</xdr:col>
      <xdr:colOff>511175</xdr:colOff>
      <xdr:row>36</xdr:row>
      <xdr:rowOff>171110</xdr:rowOff>
    </xdr:to>
    <xdr:cxnSp macro="">
      <xdr:nvCxnSpPr>
        <xdr:cNvPr id="295" name="直線コネクタ 294"/>
        <xdr:cNvCxnSpPr/>
      </xdr:nvCxnSpPr>
      <xdr:spPr>
        <a:xfrm flipV="1">
          <a:off x="7861300" y="6329548"/>
          <a:ext cx="8890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41123</xdr:rowOff>
    </xdr:from>
    <xdr:to>
      <xdr:col>12</xdr:col>
      <xdr:colOff>561975</xdr:colOff>
      <xdr:row>34</xdr:row>
      <xdr:rowOff>142723</xdr:rowOff>
    </xdr:to>
    <xdr:sp macro="" textlink="">
      <xdr:nvSpPr>
        <xdr:cNvPr id="296" name="フローチャート : 判断 295"/>
        <xdr:cNvSpPr/>
      </xdr:nvSpPr>
      <xdr:spPr>
        <a:xfrm>
          <a:off x="8699500" y="587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159250</xdr:rowOff>
    </xdr:from>
    <xdr:ext cx="534377" cy="259045"/>
    <xdr:sp macro="" textlink="">
      <xdr:nvSpPr>
        <xdr:cNvPr id="297" name="テキスト ボックス 296"/>
        <xdr:cNvSpPr txBox="1"/>
      </xdr:nvSpPr>
      <xdr:spPr>
        <a:xfrm>
          <a:off x="8483111" y="564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171110</xdr:rowOff>
    </xdr:from>
    <xdr:to>
      <xdr:col>11</xdr:col>
      <xdr:colOff>307975</xdr:colOff>
      <xdr:row>37</xdr:row>
      <xdr:rowOff>20828</xdr:rowOff>
    </xdr:to>
    <xdr:cxnSp macro="">
      <xdr:nvCxnSpPr>
        <xdr:cNvPr id="298" name="直線コネクタ 297"/>
        <xdr:cNvCxnSpPr/>
      </xdr:nvCxnSpPr>
      <xdr:spPr>
        <a:xfrm flipV="1">
          <a:off x="6972300" y="6343310"/>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38700</xdr:rowOff>
    </xdr:from>
    <xdr:to>
      <xdr:col>11</xdr:col>
      <xdr:colOff>358775</xdr:colOff>
      <xdr:row>34</xdr:row>
      <xdr:rowOff>140300</xdr:rowOff>
    </xdr:to>
    <xdr:sp macro="" textlink="">
      <xdr:nvSpPr>
        <xdr:cNvPr id="299" name="フローチャート : 判断 298"/>
        <xdr:cNvSpPr/>
      </xdr:nvSpPr>
      <xdr:spPr>
        <a:xfrm>
          <a:off x="7810500" y="58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156827</xdr:rowOff>
    </xdr:from>
    <xdr:ext cx="534377" cy="259045"/>
    <xdr:sp macro="" textlink="">
      <xdr:nvSpPr>
        <xdr:cNvPr id="300" name="テキスト ボックス 299"/>
        <xdr:cNvSpPr txBox="1"/>
      </xdr:nvSpPr>
      <xdr:spPr>
        <a:xfrm>
          <a:off x="7594111" y="56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96489</xdr:rowOff>
    </xdr:from>
    <xdr:to>
      <xdr:col>10</xdr:col>
      <xdr:colOff>155575</xdr:colOff>
      <xdr:row>35</xdr:row>
      <xdr:rowOff>26639</xdr:rowOff>
    </xdr:to>
    <xdr:sp macro="" textlink="">
      <xdr:nvSpPr>
        <xdr:cNvPr id="301" name="フローチャート : 判断 300"/>
        <xdr:cNvSpPr/>
      </xdr:nvSpPr>
      <xdr:spPr>
        <a:xfrm>
          <a:off x="6921500" y="592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43166</xdr:rowOff>
    </xdr:from>
    <xdr:ext cx="534377" cy="259045"/>
    <xdr:sp macro="" textlink="">
      <xdr:nvSpPr>
        <xdr:cNvPr id="302" name="テキスト ボックス 301"/>
        <xdr:cNvSpPr txBox="1"/>
      </xdr:nvSpPr>
      <xdr:spPr>
        <a:xfrm>
          <a:off x="6705111" y="570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66611</xdr:rowOff>
    </xdr:from>
    <xdr:to>
      <xdr:col>15</xdr:col>
      <xdr:colOff>231775</xdr:colOff>
      <xdr:row>36</xdr:row>
      <xdr:rowOff>168211</xdr:rowOff>
    </xdr:to>
    <xdr:sp macro="" textlink="">
      <xdr:nvSpPr>
        <xdr:cNvPr id="308" name="円/楕円 307"/>
        <xdr:cNvSpPr/>
      </xdr:nvSpPr>
      <xdr:spPr>
        <a:xfrm>
          <a:off x="10426700" y="62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152988</xdr:rowOff>
    </xdr:from>
    <xdr:ext cx="534377" cy="259045"/>
    <xdr:sp macro="" textlink="">
      <xdr:nvSpPr>
        <xdr:cNvPr id="309" name="補助費等該当値テキスト"/>
        <xdr:cNvSpPr txBox="1"/>
      </xdr:nvSpPr>
      <xdr:spPr>
        <a:xfrm>
          <a:off x="10528300" y="615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15,975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20000</xdr:rowOff>
    </xdr:from>
    <xdr:to>
      <xdr:col>14</xdr:col>
      <xdr:colOff>79375</xdr:colOff>
      <xdr:row>36</xdr:row>
      <xdr:rowOff>121600</xdr:rowOff>
    </xdr:to>
    <xdr:sp macro="" textlink="">
      <xdr:nvSpPr>
        <xdr:cNvPr id="310" name="円/楕円 309"/>
        <xdr:cNvSpPr/>
      </xdr:nvSpPr>
      <xdr:spPr>
        <a:xfrm>
          <a:off x="9588500" y="61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112727</xdr:rowOff>
    </xdr:from>
    <xdr:ext cx="534377" cy="259045"/>
    <xdr:sp macro="" textlink="">
      <xdr:nvSpPr>
        <xdr:cNvPr id="311" name="テキスト ボックス 310"/>
        <xdr:cNvSpPr txBox="1"/>
      </xdr:nvSpPr>
      <xdr:spPr>
        <a:xfrm>
          <a:off x="9372111" y="628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106548</xdr:rowOff>
    </xdr:from>
    <xdr:to>
      <xdr:col>12</xdr:col>
      <xdr:colOff>561975</xdr:colOff>
      <xdr:row>37</xdr:row>
      <xdr:rowOff>36698</xdr:rowOff>
    </xdr:to>
    <xdr:sp macro="" textlink="">
      <xdr:nvSpPr>
        <xdr:cNvPr id="312" name="円/楕円 311"/>
        <xdr:cNvSpPr/>
      </xdr:nvSpPr>
      <xdr:spPr>
        <a:xfrm>
          <a:off x="8699500" y="627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27825</xdr:rowOff>
    </xdr:from>
    <xdr:ext cx="534377" cy="259045"/>
    <xdr:sp macro="" textlink="">
      <xdr:nvSpPr>
        <xdr:cNvPr id="313" name="テキスト ボックス 312"/>
        <xdr:cNvSpPr txBox="1"/>
      </xdr:nvSpPr>
      <xdr:spPr>
        <a:xfrm>
          <a:off x="8483111" y="63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120310</xdr:rowOff>
    </xdr:from>
    <xdr:to>
      <xdr:col>11</xdr:col>
      <xdr:colOff>358775</xdr:colOff>
      <xdr:row>37</xdr:row>
      <xdr:rowOff>50460</xdr:rowOff>
    </xdr:to>
    <xdr:sp macro="" textlink="">
      <xdr:nvSpPr>
        <xdr:cNvPr id="314" name="円/楕円 313"/>
        <xdr:cNvSpPr/>
      </xdr:nvSpPr>
      <xdr:spPr>
        <a:xfrm>
          <a:off x="7810500" y="629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41587</xdr:rowOff>
    </xdr:from>
    <xdr:ext cx="534377" cy="259045"/>
    <xdr:sp macro="" textlink="">
      <xdr:nvSpPr>
        <xdr:cNvPr id="315" name="テキスト ボックス 314"/>
        <xdr:cNvSpPr txBox="1"/>
      </xdr:nvSpPr>
      <xdr:spPr>
        <a:xfrm>
          <a:off x="7594111" y="638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141478</xdr:rowOff>
    </xdr:from>
    <xdr:to>
      <xdr:col>10</xdr:col>
      <xdr:colOff>155575</xdr:colOff>
      <xdr:row>37</xdr:row>
      <xdr:rowOff>71628</xdr:rowOff>
    </xdr:to>
    <xdr:sp macro="" textlink="">
      <xdr:nvSpPr>
        <xdr:cNvPr id="316" name="円/楕円 315"/>
        <xdr:cNvSpPr/>
      </xdr:nvSpPr>
      <xdr:spPr>
        <a:xfrm>
          <a:off x="6921500" y="63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62755</xdr:rowOff>
    </xdr:from>
    <xdr:ext cx="534377" cy="259045"/>
    <xdr:sp macro="" textlink="">
      <xdr:nvSpPr>
        <xdr:cNvPr id="317" name="テキスト ボックス 316"/>
        <xdr:cNvSpPr txBox="1"/>
      </xdr:nvSpPr>
      <xdr:spPr>
        <a:xfrm>
          <a:off x="6705111" y="640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4"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6"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66722</xdr:rowOff>
    </xdr:from>
    <xdr:to>
      <xdr:col>15</xdr:col>
      <xdr:colOff>180975</xdr:colOff>
      <xdr:row>58</xdr:row>
      <xdr:rowOff>74810</xdr:rowOff>
    </xdr:to>
    <xdr:cxnSp macro="">
      <xdr:nvCxnSpPr>
        <xdr:cNvPr id="348" name="直線コネクタ 347"/>
        <xdr:cNvCxnSpPr/>
      </xdr:nvCxnSpPr>
      <xdr:spPr>
        <a:xfrm flipV="1">
          <a:off x="9639300" y="9839372"/>
          <a:ext cx="838200" cy="17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140309</xdr:rowOff>
    </xdr:from>
    <xdr:ext cx="534377" cy="259045"/>
    <xdr:sp macro="" textlink="">
      <xdr:nvSpPr>
        <xdr:cNvPr id="349" name="普通建設事業費平均値テキスト"/>
        <xdr:cNvSpPr txBox="1"/>
      </xdr:nvSpPr>
      <xdr:spPr>
        <a:xfrm>
          <a:off x="10528300" y="9570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168841</xdr:rowOff>
    </xdr:from>
    <xdr:to>
      <xdr:col>14</xdr:col>
      <xdr:colOff>28575</xdr:colOff>
      <xdr:row>58</xdr:row>
      <xdr:rowOff>74810</xdr:rowOff>
    </xdr:to>
    <xdr:cxnSp macro="">
      <xdr:nvCxnSpPr>
        <xdr:cNvPr id="351" name="直線コネクタ 350"/>
        <xdr:cNvCxnSpPr/>
      </xdr:nvCxnSpPr>
      <xdr:spPr>
        <a:xfrm>
          <a:off x="8750300" y="9941491"/>
          <a:ext cx="889000" cy="7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56896</xdr:rowOff>
    </xdr:from>
    <xdr:to>
      <xdr:col>14</xdr:col>
      <xdr:colOff>79375</xdr:colOff>
      <xdr:row>56</xdr:row>
      <xdr:rowOff>158496</xdr:rowOff>
    </xdr:to>
    <xdr:sp macro="" textlink="">
      <xdr:nvSpPr>
        <xdr:cNvPr id="352" name="フローチャート : 判断 351"/>
        <xdr:cNvSpPr/>
      </xdr:nvSpPr>
      <xdr:spPr>
        <a:xfrm>
          <a:off x="9588500" y="965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3573</xdr:rowOff>
    </xdr:from>
    <xdr:ext cx="534377" cy="259045"/>
    <xdr:sp macro="" textlink="">
      <xdr:nvSpPr>
        <xdr:cNvPr id="353" name="テキスト ボックス 352"/>
        <xdr:cNvSpPr txBox="1"/>
      </xdr:nvSpPr>
      <xdr:spPr>
        <a:xfrm>
          <a:off x="9372111" y="943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146896</xdr:rowOff>
    </xdr:from>
    <xdr:to>
      <xdr:col>12</xdr:col>
      <xdr:colOff>511175</xdr:colOff>
      <xdr:row>57</xdr:row>
      <xdr:rowOff>168841</xdr:rowOff>
    </xdr:to>
    <xdr:cxnSp macro="">
      <xdr:nvCxnSpPr>
        <xdr:cNvPr id="354" name="直線コネクタ 353"/>
        <xdr:cNvCxnSpPr/>
      </xdr:nvCxnSpPr>
      <xdr:spPr>
        <a:xfrm>
          <a:off x="7861300" y="9919546"/>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150350</xdr:rowOff>
    </xdr:from>
    <xdr:to>
      <xdr:col>12</xdr:col>
      <xdr:colOff>561975</xdr:colOff>
      <xdr:row>56</xdr:row>
      <xdr:rowOff>80500</xdr:rowOff>
    </xdr:to>
    <xdr:sp macro="" textlink="">
      <xdr:nvSpPr>
        <xdr:cNvPr id="355" name="フローチャート : 判断 354"/>
        <xdr:cNvSpPr/>
      </xdr:nvSpPr>
      <xdr:spPr>
        <a:xfrm>
          <a:off x="8699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97027</xdr:rowOff>
    </xdr:from>
    <xdr:ext cx="534377" cy="259045"/>
    <xdr:sp macro="" textlink="">
      <xdr:nvSpPr>
        <xdr:cNvPr id="356" name="テキスト ボックス 355"/>
        <xdr:cNvSpPr txBox="1"/>
      </xdr:nvSpPr>
      <xdr:spPr>
        <a:xfrm>
          <a:off x="8483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146896</xdr:rowOff>
    </xdr:from>
    <xdr:to>
      <xdr:col>11</xdr:col>
      <xdr:colOff>307975</xdr:colOff>
      <xdr:row>58</xdr:row>
      <xdr:rowOff>100609</xdr:rowOff>
    </xdr:to>
    <xdr:cxnSp macro="">
      <xdr:nvCxnSpPr>
        <xdr:cNvPr id="357" name="直線コネクタ 356"/>
        <xdr:cNvCxnSpPr/>
      </xdr:nvCxnSpPr>
      <xdr:spPr>
        <a:xfrm flipV="1">
          <a:off x="6972300" y="9919546"/>
          <a:ext cx="889000" cy="12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8999</xdr:rowOff>
    </xdr:from>
    <xdr:to>
      <xdr:col>11</xdr:col>
      <xdr:colOff>358775</xdr:colOff>
      <xdr:row>56</xdr:row>
      <xdr:rowOff>110599</xdr:rowOff>
    </xdr:to>
    <xdr:sp macro="" textlink="">
      <xdr:nvSpPr>
        <xdr:cNvPr id="358" name="フローチャート : 判断 357"/>
        <xdr:cNvSpPr/>
      </xdr:nvSpPr>
      <xdr:spPr>
        <a:xfrm>
          <a:off x="7810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127126</xdr:rowOff>
    </xdr:from>
    <xdr:ext cx="534377" cy="259045"/>
    <xdr:sp macro="" textlink="">
      <xdr:nvSpPr>
        <xdr:cNvPr id="359" name="テキスト ボックス 358"/>
        <xdr:cNvSpPr txBox="1"/>
      </xdr:nvSpPr>
      <xdr:spPr>
        <a:xfrm>
          <a:off x="7594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88976</xdr:rowOff>
    </xdr:from>
    <xdr:to>
      <xdr:col>10</xdr:col>
      <xdr:colOff>155575</xdr:colOff>
      <xdr:row>57</xdr:row>
      <xdr:rowOff>19126</xdr:rowOff>
    </xdr:to>
    <xdr:sp macro="" textlink="">
      <xdr:nvSpPr>
        <xdr:cNvPr id="360" name="フローチャート : 判断 359"/>
        <xdr:cNvSpPr/>
      </xdr:nvSpPr>
      <xdr:spPr>
        <a:xfrm>
          <a:off x="6921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35653</xdr:rowOff>
    </xdr:from>
    <xdr:ext cx="534377" cy="259045"/>
    <xdr:sp macro="" textlink="">
      <xdr:nvSpPr>
        <xdr:cNvPr id="361" name="テキスト ボックス 360"/>
        <xdr:cNvSpPr txBox="1"/>
      </xdr:nvSpPr>
      <xdr:spPr>
        <a:xfrm>
          <a:off x="6705111" y="946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15922</xdr:rowOff>
    </xdr:from>
    <xdr:to>
      <xdr:col>15</xdr:col>
      <xdr:colOff>231775</xdr:colOff>
      <xdr:row>57</xdr:row>
      <xdr:rowOff>117522</xdr:rowOff>
    </xdr:to>
    <xdr:sp macro="" textlink="">
      <xdr:nvSpPr>
        <xdr:cNvPr id="367" name="円/楕円 366"/>
        <xdr:cNvSpPr/>
      </xdr:nvSpPr>
      <xdr:spPr>
        <a:xfrm>
          <a:off x="10426700" y="978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165799</xdr:rowOff>
    </xdr:from>
    <xdr:ext cx="534377" cy="259045"/>
    <xdr:sp macro="" textlink="">
      <xdr:nvSpPr>
        <xdr:cNvPr id="368" name="普通建設事業費該当値テキスト"/>
        <xdr:cNvSpPr txBox="1"/>
      </xdr:nvSpPr>
      <xdr:spPr>
        <a:xfrm>
          <a:off x="10528300" y="976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34,454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24010</xdr:rowOff>
    </xdr:from>
    <xdr:to>
      <xdr:col>14</xdr:col>
      <xdr:colOff>79375</xdr:colOff>
      <xdr:row>58</xdr:row>
      <xdr:rowOff>125610</xdr:rowOff>
    </xdr:to>
    <xdr:sp macro="" textlink="">
      <xdr:nvSpPr>
        <xdr:cNvPr id="369" name="円/楕円 368"/>
        <xdr:cNvSpPr/>
      </xdr:nvSpPr>
      <xdr:spPr>
        <a:xfrm>
          <a:off x="9588500" y="99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116737</xdr:rowOff>
    </xdr:from>
    <xdr:ext cx="534377" cy="259045"/>
    <xdr:sp macro="" textlink="">
      <xdr:nvSpPr>
        <xdr:cNvPr id="370" name="テキスト ボックス 369"/>
        <xdr:cNvSpPr txBox="1"/>
      </xdr:nvSpPr>
      <xdr:spPr>
        <a:xfrm>
          <a:off x="9372111" y="1006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118041</xdr:rowOff>
    </xdr:from>
    <xdr:to>
      <xdr:col>12</xdr:col>
      <xdr:colOff>561975</xdr:colOff>
      <xdr:row>58</xdr:row>
      <xdr:rowOff>48191</xdr:rowOff>
    </xdr:to>
    <xdr:sp macro="" textlink="">
      <xdr:nvSpPr>
        <xdr:cNvPr id="371" name="円/楕円 370"/>
        <xdr:cNvSpPr/>
      </xdr:nvSpPr>
      <xdr:spPr>
        <a:xfrm>
          <a:off x="8699500" y="989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39318</xdr:rowOff>
    </xdr:from>
    <xdr:ext cx="534377" cy="259045"/>
    <xdr:sp macro="" textlink="">
      <xdr:nvSpPr>
        <xdr:cNvPr id="372" name="テキスト ボックス 371"/>
        <xdr:cNvSpPr txBox="1"/>
      </xdr:nvSpPr>
      <xdr:spPr>
        <a:xfrm>
          <a:off x="8483111" y="998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25,073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96096</xdr:rowOff>
    </xdr:from>
    <xdr:to>
      <xdr:col>11</xdr:col>
      <xdr:colOff>358775</xdr:colOff>
      <xdr:row>58</xdr:row>
      <xdr:rowOff>26246</xdr:rowOff>
    </xdr:to>
    <xdr:sp macro="" textlink="">
      <xdr:nvSpPr>
        <xdr:cNvPr id="373" name="円/楕円 372"/>
        <xdr:cNvSpPr/>
      </xdr:nvSpPr>
      <xdr:spPr>
        <a:xfrm>
          <a:off x="7810500" y="98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17373</xdr:rowOff>
    </xdr:from>
    <xdr:ext cx="534377" cy="259045"/>
    <xdr:sp macro="" textlink="">
      <xdr:nvSpPr>
        <xdr:cNvPr id="374" name="テキスト ボックス 373"/>
        <xdr:cNvSpPr txBox="1"/>
      </xdr:nvSpPr>
      <xdr:spPr>
        <a:xfrm>
          <a:off x="7594111" y="99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27,089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49809</xdr:rowOff>
    </xdr:from>
    <xdr:to>
      <xdr:col>10</xdr:col>
      <xdr:colOff>155575</xdr:colOff>
      <xdr:row>58</xdr:row>
      <xdr:rowOff>151409</xdr:rowOff>
    </xdr:to>
    <xdr:sp macro="" textlink="">
      <xdr:nvSpPr>
        <xdr:cNvPr id="375" name="円/楕円 374"/>
        <xdr:cNvSpPr/>
      </xdr:nvSpPr>
      <xdr:spPr>
        <a:xfrm>
          <a:off x="6921500" y="99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142536</xdr:rowOff>
    </xdr:from>
    <xdr:ext cx="534377" cy="259045"/>
    <xdr:sp macro="" textlink="">
      <xdr:nvSpPr>
        <xdr:cNvPr id="376" name="テキスト ボックス 375"/>
        <xdr:cNvSpPr txBox="1"/>
      </xdr:nvSpPr>
      <xdr:spPr>
        <a:xfrm>
          <a:off x="6705111" y="1008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0" name="直線コネクタ 399"/>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3" name="普通建設事業費 （ うち新規整備　）最大値テキスト"/>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4" name="直線コネクタ 403"/>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2654</xdr:rowOff>
    </xdr:from>
    <xdr:to>
      <xdr:col>15</xdr:col>
      <xdr:colOff>180975</xdr:colOff>
      <xdr:row>77</xdr:row>
      <xdr:rowOff>90284</xdr:rowOff>
    </xdr:to>
    <xdr:cxnSp macro="">
      <xdr:nvCxnSpPr>
        <xdr:cNvPr id="405" name="直線コネクタ 404"/>
        <xdr:cNvCxnSpPr/>
      </xdr:nvCxnSpPr>
      <xdr:spPr>
        <a:xfrm flipV="1">
          <a:off x="9639300" y="13032854"/>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118418</xdr:rowOff>
    </xdr:from>
    <xdr:ext cx="469744" cy="259045"/>
    <xdr:sp macro="" textlink="">
      <xdr:nvSpPr>
        <xdr:cNvPr id="406" name="普通建設事業費 （ うち新規整備　）平均値テキスト"/>
        <xdr:cNvSpPr txBox="1"/>
      </xdr:nvSpPr>
      <xdr:spPr>
        <a:xfrm>
          <a:off x="10528300" y="13148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7" name="フローチャート : 判断 406"/>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11912</xdr:rowOff>
    </xdr:from>
    <xdr:to>
      <xdr:col>14</xdr:col>
      <xdr:colOff>28575</xdr:colOff>
      <xdr:row>77</xdr:row>
      <xdr:rowOff>90284</xdr:rowOff>
    </xdr:to>
    <xdr:cxnSp macro="">
      <xdr:nvCxnSpPr>
        <xdr:cNvPr id="408" name="直線コネクタ 407"/>
        <xdr:cNvCxnSpPr/>
      </xdr:nvCxnSpPr>
      <xdr:spPr>
        <a:xfrm>
          <a:off x="8750300" y="13042112"/>
          <a:ext cx="889000" cy="24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65963</xdr:rowOff>
    </xdr:from>
    <xdr:to>
      <xdr:col>14</xdr:col>
      <xdr:colOff>79375</xdr:colOff>
      <xdr:row>75</xdr:row>
      <xdr:rowOff>167563</xdr:rowOff>
    </xdr:to>
    <xdr:sp macro="" textlink="">
      <xdr:nvSpPr>
        <xdr:cNvPr id="409" name="フローチャート : 判断 408"/>
        <xdr:cNvSpPr/>
      </xdr:nvSpPr>
      <xdr:spPr>
        <a:xfrm>
          <a:off x="9588500" y="12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12640</xdr:rowOff>
    </xdr:from>
    <xdr:ext cx="534377" cy="259045"/>
    <xdr:sp macro="" textlink="">
      <xdr:nvSpPr>
        <xdr:cNvPr id="410" name="テキスト ボックス 409"/>
        <xdr:cNvSpPr txBox="1"/>
      </xdr:nvSpPr>
      <xdr:spPr>
        <a:xfrm>
          <a:off x="9372111" y="1269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1" name="フローチャート : 判断 410"/>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159021</xdr:rowOff>
    </xdr:from>
    <xdr:ext cx="534377" cy="259045"/>
    <xdr:sp macro="" textlink="">
      <xdr:nvSpPr>
        <xdr:cNvPr id="412" name="テキスト ボックス 411"/>
        <xdr:cNvSpPr txBox="1"/>
      </xdr:nvSpPr>
      <xdr:spPr>
        <a:xfrm>
          <a:off x="8483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123304</xdr:rowOff>
    </xdr:from>
    <xdr:to>
      <xdr:col>15</xdr:col>
      <xdr:colOff>231775</xdr:colOff>
      <xdr:row>76</xdr:row>
      <xdr:rowOff>53454</xdr:rowOff>
    </xdr:to>
    <xdr:sp macro="" textlink="">
      <xdr:nvSpPr>
        <xdr:cNvPr id="418" name="円/楕円 417"/>
        <xdr:cNvSpPr/>
      </xdr:nvSpPr>
      <xdr:spPr>
        <a:xfrm>
          <a:off x="10426700" y="1298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146181</xdr:rowOff>
    </xdr:from>
    <xdr:ext cx="534377" cy="259045"/>
    <xdr:sp macro="" textlink="">
      <xdr:nvSpPr>
        <xdr:cNvPr id="419" name="普通建設事業費 （ うち新規整備　）該当値テキスト"/>
        <xdr:cNvSpPr txBox="1"/>
      </xdr:nvSpPr>
      <xdr:spPr>
        <a:xfrm>
          <a:off x="10528300" y="1283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14,597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39484</xdr:rowOff>
    </xdr:from>
    <xdr:to>
      <xdr:col>14</xdr:col>
      <xdr:colOff>79375</xdr:colOff>
      <xdr:row>77</xdr:row>
      <xdr:rowOff>141084</xdr:rowOff>
    </xdr:to>
    <xdr:sp macro="" textlink="">
      <xdr:nvSpPr>
        <xdr:cNvPr id="420" name="円/楕円 419"/>
        <xdr:cNvSpPr/>
      </xdr:nvSpPr>
      <xdr:spPr>
        <a:xfrm>
          <a:off x="9588500" y="132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132211</xdr:rowOff>
    </xdr:from>
    <xdr:ext cx="469744" cy="259045"/>
    <xdr:sp macro="" textlink="">
      <xdr:nvSpPr>
        <xdr:cNvPr id="421" name="テキスト ボックス 420"/>
        <xdr:cNvSpPr txBox="1"/>
      </xdr:nvSpPr>
      <xdr:spPr>
        <a:xfrm>
          <a:off x="9404427" y="1333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132562</xdr:rowOff>
    </xdr:from>
    <xdr:to>
      <xdr:col>12</xdr:col>
      <xdr:colOff>561975</xdr:colOff>
      <xdr:row>76</xdr:row>
      <xdr:rowOff>62712</xdr:rowOff>
    </xdr:to>
    <xdr:sp macro="" textlink="">
      <xdr:nvSpPr>
        <xdr:cNvPr id="422" name="円/楕円 421"/>
        <xdr:cNvSpPr/>
      </xdr:nvSpPr>
      <xdr:spPr>
        <a:xfrm>
          <a:off x="8699500" y="1299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53839</xdr:rowOff>
    </xdr:from>
    <xdr:ext cx="534377" cy="259045"/>
    <xdr:sp macro="" textlink="">
      <xdr:nvSpPr>
        <xdr:cNvPr id="423" name="テキスト ボックス 422"/>
        <xdr:cNvSpPr txBox="1"/>
      </xdr:nvSpPr>
      <xdr:spPr>
        <a:xfrm>
          <a:off x="8483111" y="1308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7" name="直線コネクタ 446"/>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48"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49" name="直線コネクタ 448"/>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0"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1" name="直線コネクタ 450"/>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58559</xdr:rowOff>
    </xdr:from>
    <xdr:to>
      <xdr:col>15</xdr:col>
      <xdr:colOff>180975</xdr:colOff>
      <xdr:row>98</xdr:row>
      <xdr:rowOff>137274</xdr:rowOff>
    </xdr:to>
    <xdr:cxnSp macro="">
      <xdr:nvCxnSpPr>
        <xdr:cNvPr id="452" name="直線コネクタ 451"/>
        <xdr:cNvCxnSpPr/>
      </xdr:nvCxnSpPr>
      <xdr:spPr>
        <a:xfrm flipV="1">
          <a:off x="9639300" y="16860659"/>
          <a:ext cx="838200" cy="7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79709</xdr:rowOff>
    </xdr:from>
    <xdr:ext cx="534377" cy="259045"/>
    <xdr:sp macro="" textlink="">
      <xdr:nvSpPr>
        <xdr:cNvPr id="453" name="普通建設事業費 （ うち更新整備　）平均値テキスト"/>
        <xdr:cNvSpPr txBox="1"/>
      </xdr:nvSpPr>
      <xdr:spPr>
        <a:xfrm>
          <a:off x="10528300" y="165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4" name="フローチャート : 判断 453"/>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137274</xdr:rowOff>
    </xdr:from>
    <xdr:to>
      <xdr:col>14</xdr:col>
      <xdr:colOff>28575</xdr:colOff>
      <xdr:row>98</xdr:row>
      <xdr:rowOff>140182</xdr:rowOff>
    </xdr:to>
    <xdr:cxnSp macro="">
      <xdr:nvCxnSpPr>
        <xdr:cNvPr id="455" name="直線コネクタ 454"/>
        <xdr:cNvCxnSpPr/>
      </xdr:nvCxnSpPr>
      <xdr:spPr>
        <a:xfrm flipV="1">
          <a:off x="8750300" y="16939374"/>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73622</xdr:rowOff>
    </xdr:from>
    <xdr:to>
      <xdr:col>14</xdr:col>
      <xdr:colOff>79375</xdr:colOff>
      <xdr:row>98</xdr:row>
      <xdr:rowOff>3772</xdr:rowOff>
    </xdr:to>
    <xdr:sp macro="" textlink="">
      <xdr:nvSpPr>
        <xdr:cNvPr id="456" name="フローチャート : 判断 455"/>
        <xdr:cNvSpPr/>
      </xdr:nvSpPr>
      <xdr:spPr>
        <a:xfrm>
          <a:off x="9588500" y="1670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20299</xdr:rowOff>
    </xdr:from>
    <xdr:ext cx="534377" cy="259045"/>
    <xdr:sp macro="" textlink="">
      <xdr:nvSpPr>
        <xdr:cNvPr id="457" name="テキスト ボックス 456"/>
        <xdr:cNvSpPr txBox="1"/>
      </xdr:nvSpPr>
      <xdr:spPr>
        <a:xfrm>
          <a:off x="9372111" y="1647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58" name="フローチャート : 判断 457"/>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11853</xdr:rowOff>
    </xdr:from>
    <xdr:ext cx="534377" cy="259045"/>
    <xdr:sp macro="" textlink="">
      <xdr:nvSpPr>
        <xdr:cNvPr id="459" name="テキスト ボックス 458"/>
        <xdr:cNvSpPr txBox="1"/>
      </xdr:nvSpPr>
      <xdr:spPr>
        <a:xfrm>
          <a:off x="8483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7759</xdr:rowOff>
    </xdr:from>
    <xdr:to>
      <xdr:col>15</xdr:col>
      <xdr:colOff>231775</xdr:colOff>
      <xdr:row>98</xdr:row>
      <xdr:rowOff>109359</xdr:rowOff>
    </xdr:to>
    <xdr:sp macro="" textlink="">
      <xdr:nvSpPr>
        <xdr:cNvPr id="465" name="円/楕円 464"/>
        <xdr:cNvSpPr/>
      </xdr:nvSpPr>
      <xdr:spPr>
        <a:xfrm>
          <a:off x="10426700" y="1680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157636</xdr:rowOff>
    </xdr:from>
    <xdr:ext cx="534377" cy="259045"/>
    <xdr:sp macro="" textlink="">
      <xdr:nvSpPr>
        <xdr:cNvPr id="466" name="普通建設事業費 （ うち更新整備　）該当値テキスト"/>
        <xdr:cNvSpPr txBox="1"/>
      </xdr:nvSpPr>
      <xdr:spPr>
        <a:xfrm>
          <a:off x="10528300" y="1678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12,389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86474</xdr:rowOff>
    </xdr:from>
    <xdr:to>
      <xdr:col>14</xdr:col>
      <xdr:colOff>79375</xdr:colOff>
      <xdr:row>99</xdr:row>
      <xdr:rowOff>16624</xdr:rowOff>
    </xdr:to>
    <xdr:sp macro="" textlink="">
      <xdr:nvSpPr>
        <xdr:cNvPr id="467" name="円/楕円 466"/>
        <xdr:cNvSpPr/>
      </xdr:nvSpPr>
      <xdr:spPr>
        <a:xfrm>
          <a:off x="9588500" y="1688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7751</xdr:rowOff>
    </xdr:from>
    <xdr:ext cx="469744" cy="259045"/>
    <xdr:sp macro="" textlink="">
      <xdr:nvSpPr>
        <xdr:cNvPr id="468" name="テキスト ボックス 467"/>
        <xdr:cNvSpPr txBox="1"/>
      </xdr:nvSpPr>
      <xdr:spPr>
        <a:xfrm>
          <a:off x="9404427" y="1698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89382</xdr:rowOff>
    </xdr:from>
    <xdr:to>
      <xdr:col>12</xdr:col>
      <xdr:colOff>561975</xdr:colOff>
      <xdr:row>99</xdr:row>
      <xdr:rowOff>19532</xdr:rowOff>
    </xdr:to>
    <xdr:sp macro="" textlink="">
      <xdr:nvSpPr>
        <xdr:cNvPr id="469" name="円/楕円 468"/>
        <xdr:cNvSpPr/>
      </xdr:nvSpPr>
      <xdr:spPr>
        <a:xfrm>
          <a:off x="8699500" y="1689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10659</xdr:rowOff>
    </xdr:from>
    <xdr:ext cx="469744" cy="259045"/>
    <xdr:sp macro="" textlink="">
      <xdr:nvSpPr>
        <xdr:cNvPr id="470" name="テキスト ボックス 469"/>
        <xdr:cNvSpPr txBox="1"/>
      </xdr:nvSpPr>
      <xdr:spPr>
        <a:xfrm>
          <a:off x="8515427" y="1698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4" name="テキスト ボックス 48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6" name="テキスト ボックス 48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8" name="テキスト ボックス 48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0" name="テキスト ボックス 489"/>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6" name="直線コネクタ 495"/>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499"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0" name="直線コネクタ 499"/>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1" name="直線コネクタ 50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152272</xdr:rowOff>
    </xdr:from>
    <xdr:ext cx="378565" cy="259045"/>
    <xdr:sp macro="" textlink="">
      <xdr:nvSpPr>
        <xdr:cNvPr id="502" name="災害復旧事業費平均値テキスト"/>
        <xdr:cNvSpPr txBox="1"/>
      </xdr:nvSpPr>
      <xdr:spPr>
        <a:xfrm>
          <a:off x="16370300" y="6495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3" name="フローチャート : 判断 502"/>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4" name="直線コネクタ 50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137559</xdr:rowOff>
    </xdr:from>
    <xdr:to>
      <xdr:col>22</xdr:col>
      <xdr:colOff>415925</xdr:colOff>
      <xdr:row>39</xdr:row>
      <xdr:rowOff>67709</xdr:rowOff>
    </xdr:to>
    <xdr:sp macro="" textlink="">
      <xdr:nvSpPr>
        <xdr:cNvPr id="505" name="フローチャート : 判断 504"/>
        <xdr:cNvSpPr/>
      </xdr:nvSpPr>
      <xdr:spPr>
        <a:xfrm>
          <a:off x="15430500" y="665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84236</xdr:rowOff>
    </xdr:from>
    <xdr:ext cx="378565" cy="259045"/>
    <xdr:sp macro="" textlink="">
      <xdr:nvSpPr>
        <xdr:cNvPr id="506" name="テキスト ボックス 505"/>
        <xdr:cNvSpPr txBox="1"/>
      </xdr:nvSpPr>
      <xdr:spPr>
        <a:xfrm>
          <a:off x="15292017" y="6427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7" name="直線コネクタ 50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107352</xdr:rowOff>
    </xdr:from>
    <xdr:to>
      <xdr:col>21</xdr:col>
      <xdr:colOff>212725</xdr:colOff>
      <xdr:row>39</xdr:row>
      <xdr:rowOff>37502</xdr:rowOff>
    </xdr:to>
    <xdr:sp macro="" textlink="">
      <xdr:nvSpPr>
        <xdr:cNvPr id="508" name="フローチャート : 判断 507"/>
        <xdr:cNvSpPr/>
      </xdr:nvSpPr>
      <xdr:spPr>
        <a:xfrm>
          <a:off x="14541500" y="66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54028</xdr:rowOff>
    </xdr:from>
    <xdr:ext cx="378565" cy="259045"/>
    <xdr:sp macro="" textlink="">
      <xdr:nvSpPr>
        <xdr:cNvPr id="509" name="テキスト ボックス 508"/>
        <xdr:cNvSpPr txBox="1"/>
      </xdr:nvSpPr>
      <xdr:spPr>
        <a:xfrm>
          <a:off x="14403017" y="639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10" name="直線コネクタ 50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104249</xdr:rowOff>
    </xdr:from>
    <xdr:to>
      <xdr:col>20</xdr:col>
      <xdr:colOff>9525</xdr:colOff>
      <xdr:row>39</xdr:row>
      <xdr:rowOff>34399</xdr:rowOff>
    </xdr:to>
    <xdr:sp macro="" textlink="">
      <xdr:nvSpPr>
        <xdr:cNvPr id="511" name="フローチャート : 判断 510"/>
        <xdr:cNvSpPr/>
      </xdr:nvSpPr>
      <xdr:spPr>
        <a:xfrm>
          <a:off x="13652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50926</xdr:rowOff>
    </xdr:from>
    <xdr:ext cx="378565" cy="259045"/>
    <xdr:sp macro="" textlink="">
      <xdr:nvSpPr>
        <xdr:cNvPr id="512" name="テキスト ボックス 511"/>
        <xdr:cNvSpPr txBox="1"/>
      </xdr:nvSpPr>
      <xdr:spPr>
        <a:xfrm>
          <a:off x="13514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22606</xdr:rowOff>
    </xdr:from>
    <xdr:to>
      <xdr:col>18</xdr:col>
      <xdr:colOff>492125</xdr:colOff>
      <xdr:row>38</xdr:row>
      <xdr:rowOff>124206</xdr:rowOff>
    </xdr:to>
    <xdr:sp macro="" textlink="">
      <xdr:nvSpPr>
        <xdr:cNvPr id="513" name="フローチャート : 判断 512"/>
        <xdr:cNvSpPr/>
      </xdr:nvSpPr>
      <xdr:spPr>
        <a:xfrm>
          <a:off x="1276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140733</xdr:rowOff>
    </xdr:from>
    <xdr:ext cx="469744" cy="259045"/>
    <xdr:sp macro="" textlink="">
      <xdr:nvSpPr>
        <xdr:cNvPr id="514" name="テキスト ボックス 513"/>
        <xdr:cNvSpPr txBox="1"/>
      </xdr:nvSpPr>
      <xdr:spPr>
        <a:xfrm>
          <a:off x="12579427"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0" name="円/楕円 51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2" name="円/楕円 52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3" name="テキスト ボックス 522"/>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4" name="円/楕円 52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5" name="テキスト ボックス 524"/>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6" name="円/楕円 52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7" name="テキスト ボックス 526"/>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28" name="円/楕円 52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29" name="テキスト ボックス 528"/>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2" name="直線コネクタ 601"/>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3"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4" name="直線コネクタ 603"/>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5"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6" name="直線コネクタ 605"/>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123470</xdr:rowOff>
    </xdr:from>
    <xdr:to>
      <xdr:col>23</xdr:col>
      <xdr:colOff>517525</xdr:colOff>
      <xdr:row>77</xdr:row>
      <xdr:rowOff>127904</xdr:rowOff>
    </xdr:to>
    <xdr:cxnSp macro="">
      <xdr:nvCxnSpPr>
        <xdr:cNvPr id="607" name="直線コネクタ 606"/>
        <xdr:cNvCxnSpPr/>
      </xdr:nvCxnSpPr>
      <xdr:spPr>
        <a:xfrm flipV="1">
          <a:off x="15481300" y="13325120"/>
          <a:ext cx="8382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94000</xdr:rowOff>
    </xdr:from>
    <xdr:ext cx="534377" cy="259045"/>
    <xdr:sp macro="" textlink="">
      <xdr:nvSpPr>
        <xdr:cNvPr id="608" name="公債費平均値テキスト"/>
        <xdr:cNvSpPr txBox="1"/>
      </xdr:nvSpPr>
      <xdr:spPr>
        <a:xfrm>
          <a:off x="16370300" y="1312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09" name="フローチャート : 判断 608"/>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124239</xdr:rowOff>
    </xdr:from>
    <xdr:to>
      <xdr:col>22</xdr:col>
      <xdr:colOff>365125</xdr:colOff>
      <xdr:row>77</xdr:row>
      <xdr:rowOff>127904</xdr:rowOff>
    </xdr:to>
    <xdr:cxnSp macro="">
      <xdr:nvCxnSpPr>
        <xdr:cNvPr id="610" name="直線コネクタ 609"/>
        <xdr:cNvCxnSpPr/>
      </xdr:nvCxnSpPr>
      <xdr:spPr>
        <a:xfrm>
          <a:off x="14592300" y="13325889"/>
          <a:ext cx="889000" cy="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62505</xdr:rowOff>
    </xdr:from>
    <xdr:to>
      <xdr:col>22</xdr:col>
      <xdr:colOff>415925</xdr:colOff>
      <xdr:row>77</xdr:row>
      <xdr:rowOff>164105</xdr:rowOff>
    </xdr:to>
    <xdr:sp macro="" textlink="">
      <xdr:nvSpPr>
        <xdr:cNvPr id="611" name="フローチャート : 判断 610"/>
        <xdr:cNvSpPr/>
      </xdr:nvSpPr>
      <xdr:spPr>
        <a:xfrm>
          <a:off x="15430500" y="1326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9182</xdr:rowOff>
    </xdr:from>
    <xdr:ext cx="534377" cy="259045"/>
    <xdr:sp macro="" textlink="">
      <xdr:nvSpPr>
        <xdr:cNvPr id="612" name="テキスト ボックス 611"/>
        <xdr:cNvSpPr txBox="1"/>
      </xdr:nvSpPr>
      <xdr:spPr>
        <a:xfrm>
          <a:off x="15214111" y="1303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124239</xdr:rowOff>
    </xdr:from>
    <xdr:to>
      <xdr:col>21</xdr:col>
      <xdr:colOff>161925</xdr:colOff>
      <xdr:row>77</xdr:row>
      <xdr:rowOff>124932</xdr:rowOff>
    </xdr:to>
    <xdr:cxnSp macro="">
      <xdr:nvCxnSpPr>
        <xdr:cNvPr id="613" name="直線コネクタ 612"/>
        <xdr:cNvCxnSpPr/>
      </xdr:nvCxnSpPr>
      <xdr:spPr>
        <a:xfrm flipV="1">
          <a:off x="13703300" y="13325889"/>
          <a:ext cx="889000" cy="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42898</xdr:rowOff>
    </xdr:from>
    <xdr:to>
      <xdr:col>21</xdr:col>
      <xdr:colOff>212725</xdr:colOff>
      <xdr:row>77</xdr:row>
      <xdr:rowOff>144498</xdr:rowOff>
    </xdr:to>
    <xdr:sp macro="" textlink="">
      <xdr:nvSpPr>
        <xdr:cNvPr id="614" name="フローチャート : 判断 613"/>
        <xdr:cNvSpPr/>
      </xdr:nvSpPr>
      <xdr:spPr>
        <a:xfrm>
          <a:off x="14541500" y="132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161025</xdr:rowOff>
    </xdr:from>
    <xdr:ext cx="534377" cy="259045"/>
    <xdr:sp macro="" textlink="">
      <xdr:nvSpPr>
        <xdr:cNvPr id="615" name="テキスト ボックス 614"/>
        <xdr:cNvSpPr txBox="1"/>
      </xdr:nvSpPr>
      <xdr:spPr>
        <a:xfrm>
          <a:off x="14325111" y="1301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124932</xdr:rowOff>
    </xdr:from>
    <xdr:to>
      <xdr:col>19</xdr:col>
      <xdr:colOff>644525</xdr:colOff>
      <xdr:row>77</xdr:row>
      <xdr:rowOff>131851</xdr:rowOff>
    </xdr:to>
    <xdr:cxnSp macro="">
      <xdr:nvCxnSpPr>
        <xdr:cNvPr id="616" name="直線コネクタ 615"/>
        <xdr:cNvCxnSpPr/>
      </xdr:nvCxnSpPr>
      <xdr:spPr>
        <a:xfrm flipV="1">
          <a:off x="12814300" y="13326582"/>
          <a:ext cx="889000" cy="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38692</xdr:rowOff>
    </xdr:from>
    <xdr:to>
      <xdr:col>20</xdr:col>
      <xdr:colOff>9525</xdr:colOff>
      <xdr:row>77</xdr:row>
      <xdr:rowOff>140292</xdr:rowOff>
    </xdr:to>
    <xdr:sp macro="" textlink="">
      <xdr:nvSpPr>
        <xdr:cNvPr id="617" name="フローチャート : 判断 616"/>
        <xdr:cNvSpPr/>
      </xdr:nvSpPr>
      <xdr:spPr>
        <a:xfrm>
          <a:off x="13652500" y="1324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156819</xdr:rowOff>
    </xdr:from>
    <xdr:ext cx="534377" cy="259045"/>
    <xdr:sp macro="" textlink="">
      <xdr:nvSpPr>
        <xdr:cNvPr id="618" name="テキスト ボックス 617"/>
        <xdr:cNvSpPr txBox="1"/>
      </xdr:nvSpPr>
      <xdr:spPr>
        <a:xfrm>
          <a:off x="13436111" y="130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40331</xdr:rowOff>
    </xdr:from>
    <xdr:to>
      <xdr:col>18</xdr:col>
      <xdr:colOff>492125</xdr:colOff>
      <xdr:row>77</xdr:row>
      <xdr:rowOff>141931</xdr:rowOff>
    </xdr:to>
    <xdr:sp macro="" textlink="">
      <xdr:nvSpPr>
        <xdr:cNvPr id="619" name="フローチャート : 判断 618"/>
        <xdr:cNvSpPr/>
      </xdr:nvSpPr>
      <xdr:spPr>
        <a:xfrm>
          <a:off x="12763500" y="132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158458</xdr:rowOff>
    </xdr:from>
    <xdr:ext cx="534377" cy="259045"/>
    <xdr:sp macro="" textlink="">
      <xdr:nvSpPr>
        <xdr:cNvPr id="620" name="テキスト ボックス 619"/>
        <xdr:cNvSpPr txBox="1"/>
      </xdr:nvSpPr>
      <xdr:spPr>
        <a:xfrm>
          <a:off x="12547111" y="1301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72670</xdr:rowOff>
    </xdr:from>
    <xdr:to>
      <xdr:col>23</xdr:col>
      <xdr:colOff>568325</xdr:colOff>
      <xdr:row>78</xdr:row>
      <xdr:rowOff>2820</xdr:rowOff>
    </xdr:to>
    <xdr:sp macro="" textlink="">
      <xdr:nvSpPr>
        <xdr:cNvPr id="626" name="円/楕円 625"/>
        <xdr:cNvSpPr/>
      </xdr:nvSpPr>
      <xdr:spPr>
        <a:xfrm>
          <a:off x="16268700" y="1327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51097</xdr:rowOff>
    </xdr:from>
    <xdr:ext cx="534377" cy="259045"/>
    <xdr:sp macro="" textlink="">
      <xdr:nvSpPr>
        <xdr:cNvPr id="627" name="公債費該当値テキスト"/>
        <xdr:cNvSpPr txBox="1"/>
      </xdr:nvSpPr>
      <xdr:spPr>
        <a:xfrm>
          <a:off x="16370300" y="1325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34,630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77104</xdr:rowOff>
    </xdr:from>
    <xdr:to>
      <xdr:col>22</xdr:col>
      <xdr:colOff>415925</xdr:colOff>
      <xdr:row>78</xdr:row>
      <xdr:rowOff>7254</xdr:rowOff>
    </xdr:to>
    <xdr:sp macro="" textlink="">
      <xdr:nvSpPr>
        <xdr:cNvPr id="628" name="円/楕円 627"/>
        <xdr:cNvSpPr/>
      </xdr:nvSpPr>
      <xdr:spPr>
        <a:xfrm>
          <a:off x="15430500" y="132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169831</xdr:rowOff>
    </xdr:from>
    <xdr:ext cx="534377" cy="259045"/>
    <xdr:sp macro="" textlink="">
      <xdr:nvSpPr>
        <xdr:cNvPr id="629" name="テキスト ボックス 628"/>
        <xdr:cNvSpPr txBox="1"/>
      </xdr:nvSpPr>
      <xdr:spPr>
        <a:xfrm>
          <a:off x="15214111" y="1337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73439</xdr:rowOff>
    </xdr:from>
    <xdr:to>
      <xdr:col>21</xdr:col>
      <xdr:colOff>212725</xdr:colOff>
      <xdr:row>78</xdr:row>
      <xdr:rowOff>3589</xdr:rowOff>
    </xdr:to>
    <xdr:sp macro="" textlink="">
      <xdr:nvSpPr>
        <xdr:cNvPr id="630" name="円/楕円 629"/>
        <xdr:cNvSpPr/>
      </xdr:nvSpPr>
      <xdr:spPr>
        <a:xfrm>
          <a:off x="14541500" y="1327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166166</xdr:rowOff>
    </xdr:from>
    <xdr:ext cx="534377" cy="259045"/>
    <xdr:sp macro="" textlink="">
      <xdr:nvSpPr>
        <xdr:cNvPr id="631" name="テキスト ボックス 630"/>
        <xdr:cNvSpPr txBox="1"/>
      </xdr:nvSpPr>
      <xdr:spPr>
        <a:xfrm>
          <a:off x="14325111" y="1336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34,529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74132</xdr:rowOff>
    </xdr:from>
    <xdr:to>
      <xdr:col>20</xdr:col>
      <xdr:colOff>9525</xdr:colOff>
      <xdr:row>78</xdr:row>
      <xdr:rowOff>4282</xdr:rowOff>
    </xdr:to>
    <xdr:sp macro="" textlink="">
      <xdr:nvSpPr>
        <xdr:cNvPr id="632" name="円/楕円 631"/>
        <xdr:cNvSpPr/>
      </xdr:nvSpPr>
      <xdr:spPr>
        <a:xfrm>
          <a:off x="13652500" y="1327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166859</xdr:rowOff>
    </xdr:from>
    <xdr:ext cx="534377" cy="259045"/>
    <xdr:sp macro="" textlink="">
      <xdr:nvSpPr>
        <xdr:cNvPr id="633" name="テキスト ボックス 632"/>
        <xdr:cNvSpPr txBox="1"/>
      </xdr:nvSpPr>
      <xdr:spPr>
        <a:xfrm>
          <a:off x="13436111" y="1336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81051</xdr:rowOff>
    </xdr:from>
    <xdr:to>
      <xdr:col>18</xdr:col>
      <xdr:colOff>492125</xdr:colOff>
      <xdr:row>78</xdr:row>
      <xdr:rowOff>11201</xdr:rowOff>
    </xdr:to>
    <xdr:sp macro="" textlink="">
      <xdr:nvSpPr>
        <xdr:cNvPr id="634" name="円/楕円 633"/>
        <xdr:cNvSpPr/>
      </xdr:nvSpPr>
      <xdr:spPr>
        <a:xfrm>
          <a:off x="12763500" y="1328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2328</xdr:rowOff>
    </xdr:from>
    <xdr:ext cx="534377" cy="259045"/>
    <xdr:sp macro="" textlink="">
      <xdr:nvSpPr>
        <xdr:cNvPr id="635" name="テキスト ボックス 634"/>
        <xdr:cNvSpPr txBox="1"/>
      </xdr:nvSpPr>
      <xdr:spPr>
        <a:xfrm>
          <a:off x="12547111" y="1337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59" name="直線コネクタ 658"/>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0"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1" name="直線コネクタ 660"/>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2"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3" name="直線コネクタ 662"/>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75388</xdr:rowOff>
    </xdr:from>
    <xdr:to>
      <xdr:col>23</xdr:col>
      <xdr:colOff>517525</xdr:colOff>
      <xdr:row>98</xdr:row>
      <xdr:rowOff>83922</xdr:rowOff>
    </xdr:to>
    <xdr:cxnSp macro="">
      <xdr:nvCxnSpPr>
        <xdr:cNvPr id="664" name="直線コネクタ 663"/>
        <xdr:cNvCxnSpPr/>
      </xdr:nvCxnSpPr>
      <xdr:spPr>
        <a:xfrm flipV="1">
          <a:off x="15481300" y="16877488"/>
          <a:ext cx="8382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157878</xdr:rowOff>
    </xdr:from>
    <xdr:ext cx="469744" cy="259045"/>
    <xdr:sp macro="" textlink="">
      <xdr:nvSpPr>
        <xdr:cNvPr id="665" name="積立金平均値テキスト"/>
        <xdr:cNvSpPr txBox="1"/>
      </xdr:nvSpPr>
      <xdr:spPr>
        <a:xfrm>
          <a:off x="16370300" y="16445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6" name="フローチャート : 判断 665"/>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60185</xdr:rowOff>
    </xdr:from>
    <xdr:to>
      <xdr:col>22</xdr:col>
      <xdr:colOff>365125</xdr:colOff>
      <xdr:row>98</xdr:row>
      <xdr:rowOff>83922</xdr:rowOff>
    </xdr:to>
    <xdr:cxnSp macro="">
      <xdr:nvCxnSpPr>
        <xdr:cNvPr id="667" name="直線コネクタ 666"/>
        <xdr:cNvCxnSpPr/>
      </xdr:nvCxnSpPr>
      <xdr:spPr>
        <a:xfrm>
          <a:off x="14592300" y="16862285"/>
          <a:ext cx="889000" cy="2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66763</xdr:rowOff>
    </xdr:from>
    <xdr:to>
      <xdr:col>22</xdr:col>
      <xdr:colOff>415925</xdr:colOff>
      <xdr:row>96</xdr:row>
      <xdr:rowOff>168363</xdr:rowOff>
    </xdr:to>
    <xdr:sp macro="" textlink="">
      <xdr:nvSpPr>
        <xdr:cNvPr id="668" name="フローチャート : 判断 667"/>
        <xdr:cNvSpPr/>
      </xdr:nvSpPr>
      <xdr:spPr>
        <a:xfrm>
          <a:off x="15430500" y="165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13440</xdr:rowOff>
    </xdr:from>
    <xdr:ext cx="534377" cy="259045"/>
    <xdr:sp macro="" textlink="">
      <xdr:nvSpPr>
        <xdr:cNvPr id="669" name="テキスト ボックス 668"/>
        <xdr:cNvSpPr txBox="1"/>
      </xdr:nvSpPr>
      <xdr:spPr>
        <a:xfrm>
          <a:off x="15214111" y="1630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139433</xdr:rowOff>
    </xdr:from>
    <xdr:to>
      <xdr:col>21</xdr:col>
      <xdr:colOff>161925</xdr:colOff>
      <xdr:row>98</xdr:row>
      <xdr:rowOff>60185</xdr:rowOff>
    </xdr:to>
    <xdr:cxnSp macro="">
      <xdr:nvCxnSpPr>
        <xdr:cNvPr id="670" name="直線コネクタ 669"/>
        <xdr:cNvCxnSpPr/>
      </xdr:nvCxnSpPr>
      <xdr:spPr>
        <a:xfrm>
          <a:off x="13703300" y="16770083"/>
          <a:ext cx="88900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71" name="フローチャート : 判断 670"/>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67809</xdr:rowOff>
    </xdr:from>
    <xdr:ext cx="534377" cy="259045"/>
    <xdr:sp macro="" textlink="">
      <xdr:nvSpPr>
        <xdr:cNvPr id="672" name="テキスト ボックス 671"/>
        <xdr:cNvSpPr txBox="1"/>
      </xdr:nvSpPr>
      <xdr:spPr>
        <a:xfrm>
          <a:off x="14325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139433</xdr:rowOff>
    </xdr:from>
    <xdr:to>
      <xdr:col>19</xdr:col>
      <xdr:colOff>644525</xdr:colOff>
      <xdr:row>98</xdr:row>
      <xdr:rowOff>45441</xdr:rowOff>
    </xdr:to>
    <xdr:cxnSp macro="">
      <xdr:nvCxnSpPr>
        <xdr:cNvPr id="673" name="直線コネクタ 672"/>
        <xdr:cNvCxnSpPr/>
      </xdr:nvCxnSpPr>
      <xdr:spPr>
        <a:xfrm flipV="1">
          <a:off x="12814300" y="16770083"/>
          <a:ext cx="889000" cy="7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4" name="フローチャート : 判断 673"/>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152582</xdr:rowOff>
    </xdr:from>
    <xdr:ext cx="534377" cy="259045"/>
    <xdr:sp macro="" textlink="">
      <xdr:nvSpPr>
        <xdr:cNvPr id="675" name="テキスト ボックス 674"/>
        <xdr:cNvSpPr txBox="1"/>
      </xdr:nvSpPr>
      <xdr:spPr>
        <a:xfrm>
          <a:off x="13436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6" name="フローチャート : 判断 675"/>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99889</xdr:rowOff>
    </xdr:from>
    <xdr:ext cx="469744" cy="259045"/>
    <xdr:sp macro="" textlink="">
      <xdr:nvSpPr>
        <xdr:cNvPr id="677" name="テキスト ボックス 676"/>
        <xdr:cNvSpPr txBox="1"/>
      </xdr:nvSpPr>
      <xdr:spPr>
        <a:xfrm>
          <a:off x="12579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24588</xdr:rowOff>
    </xdr:from>
    <xdr:to>
      <xdr:col>23</xdr:col>
      <xdr:colOff>568325</xdr:colOff>
      <xdr:row>98</xdr:row>
      <xdr:rowOff>126188</xdr:rowOff>
    </xdr:to>
    <xdr:sp macro="" textlink="">
      <xdr:nvSpPr>
        <xdr:cNvPr id="683" name="円/楕円 682"/>
        <xdr:cNvSpPr/>
      </xdr:nvSpPr>
      <xdr:spPr>
        <a:xfrm>
          <a:off x="16268700" y="1682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3015</xdr:rowOff>
    </xdr:from>
    <xdr:ext cx="469744" cy="259045"/>
    <xdr:sp macro="" textlink="">
      <xdr:nvSpPr>
        <xdr:cNvPr id="684" name="積立金該当値テキスト"/>
        <xdr:cNvSpPr txBox="1"/>
      </xdr:nvSpPr>
      <xdr:spPr>
        <a:xfrm>
          <a:off x="16370300" y="1680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33122</xdr:rowOff>
    </xdr:from>
    <xdr:to>
      <xdr:col>22</xdr:col>
      <xdr:colOff>415925</xdr:colOff>
      <xdr:row>98</xdr:row>
      <xdr:rowOff>134722</xdr:rowOff>
    </xdr:to>
    <xdr:sp macro="" textlink="">
      <xdr:nvSpPr>
        <xdr:cNvPr id="685" name="円/楕円 684"/>
        <xdr:cNvSpPr/>
      </xdr:nvSpPr>
      <xdr:spPr>
        <a:xfrm>
          <a:off x="15430500" y="1683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125849</xdr:rowOff>
    </xdr:from>
    <xdr:ext cx="469744" cy="259045"/>
    <xdr:sp macro="" textlink="">
      <xdr:nvSpPr>
        <xdr:cNvPr id="686" name="テキスト ボックス 685"/>
        <xdr:cNvSpPr txBox="1"/>
      </xdr:nvSpPr>
      <xdr:spPr>
        <a:xfrm>
          <a:off x="15246427" y="1692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9385</xdr:rowOff>
    </xdr:from>
    <xdr:to>
      <xdr:col>21</xdr:col>
      <xdr:colOff>212725</xdr:colOff>
      <xdr:row>98</xdr:row>
      <xdr:rowOff>110985</xdr:rowOff>
    </xdr:to>
    <xdr:sp macro="" textlink="">
      <xdr:nvSpPr>
        <xdr:cNvPr id="687" name="円/楕円 686"/>
        <xdr:cNvSpPr/>
      </xdr:nvSpPr>
      <xdr:spPr>
        <a:xfrm>
          <a:off x="14541500" y="168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102112</xdr:rowOff>
    </xdr:from>
    <xdr:ext cx="469744" cy="259045"/>
    <xdr:sp macro="" textlink="">
      <xdr:nvSpPr>
        <xdr:cNvPr id="688" name="テキスト ボックス 687"/>
        <xdr:cNvSpPr txBox="1"/>
      </xdr:nvSpPr>
      <xdr:spPr>
        <a:xfrm>
          <a:off x="14357427" y="1690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88633</xdr:rowOff>
    </xdr:from>
    <xdr:to>
      <xdr:col>20</xdr:col>
      <xdr:colOff>9525</xdr:colOff>
      <xdr:row>98</xdr:row>
      <xdr:rowOff>18783</xdr:rowOff>
    </xdr:to>
    <xdr:sp macro="" textlink="">
      <xdr:nvSpPr>
        <xdr:cNvPr id="689" name="円/楕円 688"/>
        <xdr:cNvSpPr/>
      </xdr:nvSpPr>
      <xdr:spPr>
        <a:xfrm>
          <a:off x="13652500" y="1671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9910</xdr:rowOff>
    </xdr:from>
    <xdr:ext cx="469744" cy="259045"/>
    <xdr:sp macro="" textlink="">
      <xdr:nvSpPr>
        <xdr:cNvPr id="690" name="テキスト ボックス 689"/>
        <xdr:cNvSpPr txBox="1"/>
      </xdr:nvSpPr>
      <xdr:spPr>
        <a:xfrm>
          <a:off x="13468427" y="1681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166091</xdr:rowOff>
    </xdr:from>
    <xdr:to>
      <xdr:col>18</xdr:col>
      <xdr:colOff>492125</xdr:colOff>
      <xdr:row>98</xdr:row>
      <xdr:rowOff>96241</xdr:rowOff>
    </xdr:to>
    <xdr:sp macro="" textlink="">
      <xdr:nvSpPr>
        <xdr:cNvPr id="691" name="円/楕円 690"/>
        <xdr:cNvSpPr/>
      </xdr:nvSpPr>
      <xdr:spPr>
        <a:xfrm>
          <a:off x="12763500" y="1679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87368</xdr:rowOff>
    </xdr:from>
    <xdr:ext cx="469744" cy="259045"/>
    <xdr:sp macro="" textlink="">
      <xdr:nvSpPr>
        <xdr:cNvPr id="692" name="テキスト ボックス 691"/>
        <xdr:cNvSpPr txBox="1"/>
      </xdr:nvSpPr>
      <xdr:spPr>
        <a:xfrm>
          <a:off x="12579427" y="1688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4" name="テキスト ボックス 70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6" name="テキスト ボックス 70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8" name="テキスト ボックス 70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0" name="テキスト ボックス 70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4" name="直線コネクタ 713"/>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6" name="直線コネクタ 71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7"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18" name="直線コネクタ 717"/>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9" name="直線コネクタ 71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140809</xdr:rowOff>
    </xdr:from>
    <xdr:ext cx="378565" cy="259045"/>
    <xdr:sp macro="" textlink="">
      <xdr:nvSpPr>
        <xdr:cNvPr id="720" name="投資及び出資金平均値テキスト"/>
        <xdr:cNvSpPr txBox="1"/>
      </xdr:nvSpPr>
      <xdr:spPr>
        <a:xfrm>
          <a:off x="22212300" y="63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1" name="フローチャート : 判断 720"/>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2" name="直線コネクタ 72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84100</xdr:rowOff>
    </xdr:from>
    <xdr:to>
      <xdr:col>31</xdr:col>
      <xdr:colOff>85725</xdr:colOff>
      <xdr:row>37</xdr:row>
      <xdr:rowOff>14250</xdr:rowOff>
    </xdr:to>
    <xdr:sp macro="" textlink="">
      <xdr:nvSpPr>
        <xdr:cNvPr id="723" name="フローチャート : 判断 722"/>
        <xdr:cNvSpPr/>
      </xdr:nvSpPr>
      <xdr:spPr>
        <a:xfrm>
          <a:off x="21272500" y="62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30777</xdr:rowOff>
    </xdr:from>
    <xdr:ext cx="469744" cy="259045"/>
    <xdr:sp macro="" textlink="">
      <xdr:nvSpPr>
        <xdr:cNvPr id="724" name="テキスト ボックス 723"/>
        <xdr:cNvSpPr txBox="1"/>
      </xdr:nvSpPr>
      <xdr:spPr>
        <a:xfrm>
          <a:off x="21088427" y="60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5" name="直線コネクタ 72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23063</xdr:rowOff>
    </xdr:from>
    <xdr:to>
      <xdr:col>29</xdr:col>
      <xdr:colOff>568325</xdr:colOff>
      <xdr:row>37</xdr:row>
      <xdr:rowOff>124663</xdr:rowOff>
    </xdr:to>
    <xdr:sp macro="" textlink="">
      <xdr:nvSpPr>
        <xdr:cNvPr id="726" name="フローチャート : 判断 725"/>
        <xdr:cNvSpPr/>
      </xdr:nvSpPr>
      <xdr:spPr>
        <a:xfrm>
          <a:off x="20383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141190</xdr:rowOff>
    </xdr:from>
    <xdr:ext cx="469744" cy="259045"/>
    <xdr:sp macro="" textlink="">
      <xdr:nvSpPr>
        <xdr:cNvPr id="727" name="テキスト ボックス 726"/>
        <xdr:cNvSpPr txBox="1"/>
      </xdr:nvSpPr>
      <xdr:spPr>
        <a:xfrm>
          <a:off x="20199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8" name="直線コネクタ 72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89814</xdr:rowOff>
    </xdr:from>
    <xdr:to>
      <xdr:col>28</xdr:col>
      <xdr:colOff>365125</xdr:colOff>
      <xdr:row>37</xdr:row>
      <xdr:rowOff>19964</xdr:rowOff>
    </xdr:to>
    <xdr:sp macro="" textlink="">
      <xdr:nvSpPr>
        <xdr:cNvPr id="729" name="フローチャート : 判断 728"/>
        <xdr:cNvSpPr/>
      </xdr:nvSpPr>
      <xdr:spPr>
        <a:xfrm>
          <a:off x="19494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36491</xdr:rowOff>
    </xdr:from>
    <xdr:ext cx="469744" cy="259045"/>
    <xdr:sp macro="" textlink="">
      <xdr:nvSpPr>
        <xdr:cNvPr id="730" name="テキスト ボックス 729"/>
        <xdr:cNvSpPr txBox="1"/>
      </xdr:nvSpPr>
      <xdr:spPr>
        <a:xfrm>
          <a:off x="19310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147879</xdr:rowOff>
    </xdr:from>
    <xdr:to>
      <xdr:col>27</xdr:col>
      <xdr:colOff>161925</xdr:colOff>
      <xdr:row>37</xdr:row>
      <xdr:rowOff>78029</xdr:rowOff>
    </xdr:to>
    <xdr:sp macro="" textlink="">
      <xdr:nvSpPr>
        <xdr:cNvPr id="731" name="フローチャート : 判断 730"/>
        <xdr:cNvSpPr/>
      </xdr:nvSpPr>
      <xdr:spPr>
        <a:xfrm>
          <a:off x="18605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94556</xdr:rowOff>
    </xdr:from>
    <xdr:ext cx="469744" cy="259045"/>
    <xdr:sp macro="" textlink="">
      <xdr:nvSpPr>
        <xdr:cNvPr id="732" name="テキスト ボックス 731"/>
        <xdr:cNvSpPr txBox="1"/>
      </xdr:nvSpPr>
      <xdr:spPr>
        <a:xfrm>
          <a:off x="18421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8" name="円/楕円 73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9"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0" name="円/楕円 73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1" name="テキスト ボックス 74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2" name="円/楕円 74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3" name="テキスト ボックス 74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4" name="円/楕円 74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5" name="テキスト ボックス 74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6" name="円/楕円 74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7" name="テキスト ボックス 74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9" name="テキスト ボックス 76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3" name="直線コネクタ 772"/>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5" name="直線コネクタ 77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6"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7" name="直線コネクタ 776"/>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92151</xdr:rowOff>
    </xdr:from>
    <xdr:to>
      <xdr:col>32</xdr:col>
      <xdr:colOff>187325</xdr:colOff>
      <xdr:row>59</xdr:row>
      <xdr:rowOff>92184</xdr:rowOff>
    </xdr:to>
    <xdr:cxnSp macro="">
      <xdr:nvCxnSpPr>
        <xdr:cNvPr id="778" name="直線コネクタ 777"/>
        <xdr:cNvCxnSpPr/>
      </xdr:nvCxnSpPr>
      <xdr:spPr>
        <a:xfrm flipV="1">
          <a:off x="21323300" y="10207701"/>
          <a:ext cx="8382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114978</xdr:rowOff>
    </xdr:from>
    <xdr:ext cx="469744" cy="259045"/>
    <xdr:sp macro="" textlink="">
      <xdr:nvSpPr>
        <xdr:cNvPr id="779" name="貸付金平均値テキスト"/>
        <xdr:cNvSpPr txBox="1"/>
      </xdr:nvSpPr>
      <xdr:spPr>
        <a:xfrm>
          <a:off x="22212300" y="9887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0" name="フローチャート : 判断 779"/>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92184</xdr:rowOff>
    </xdr:from>
    <xdr:to>
      <xdr:col>31</xdr:col>
      <xdr:colOff>34925</xdr:colOff>
      <xdr:row>59</xdr:row>
      <xdr:rowOff>92249</xdr:rowOff>
    </xdr:to>
    <xdr:cxnSp macro="">
      <xdr:nvCxnSpPr>
        <xdr:cNvPr id="781" name="直線コネクタ 780"/>
        <xdr:cNvCxnSpPr/>
      </xdr:nvCxnSpPr>
      <xdr:spPr>
        <a:xfrm flipV="1">
          <a:off x="20434300" y="10207734"/>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54447</xdr:rowOff>
    </xdr:from>
    <xdr:to>
      <xdr:col>31</xdr:col>
      <xdr:colOff>85725</xdr:colOff>
      <xdr:row>58</xdr:row>
      <xdr:rowOff>156047</xdr:rowOff>
    </xdr:to>
    <xdr:sp macro="" textlink="">
      <xdr:nvSpPr>
        <xdr:cNvPr id="782" name="フローチャート : 判断 781"/>
        <xdr:cNvSpPr/>
      </xdr:nvSpPr>
      <xdr:spPr>
        <a:xfrm>
          <a:off x="21272500" y="999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1124</xdr:rowOff>
    </xdr:from>
    <xdr:ext cx="469744" cy="259045"/>
    <xdr:sp macro="" textlink="">
      <xdr:nvSpPr>
        <xdr:cNvPr id="783" name="テキスト ボックス 782"/>
        <xdr:cNvSpPr txBox="1"/>
      </xdr:nvSpPr>
      <xdr:spPr>
        <a:xfrm>
          <a:off x="21088427" y="977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89636</xdr:rowOff>
    </xdr:from>
    <xdr:to>
      <xdr:col>29</xdr:col>
      <xdr:colOff>517525</xdr:colOff>
      <xdr:row>59</xdr:row>
      <xdr:rowOff>92249</xdr:rowOff>
    </xdr:to>
    <xdr:cxnSp macro="">
      <xdr:nvCxnSpPr>
        <xdr:cNvPr id="784" name="直線コネクタ 783"/>
        <xdr:cNvCxnSpPr/>
      </xdr:nvCxnSpPr>
      <xdr:spPr>
        <a:xfrm>
          <a:off x="19545300" y="10205186"/>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85" name="フローチャート : 判断 784"/>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143509</xdr:rowOff>
    </xdr:from>
    <xdr:ext cx="469744" cy="259045"/>
    <xdr:sp macro="" textlink="">
      <xdr:nvSpPr>
        <xdr:cNvPr id="786" name="テキスト ボックス 785"/>
        <xdr:cNvSpPr txBox="1"/>
      </xdr:nvSpPr>
      <xdr:spPr>
        <a:xfrm>
          <a:off x="20199427"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89636</xdr:rowOff>
    </xdr:from>
    <xdr:to>
      <xdr:col>28</xdr:col>
      <xdr:colOff>314325</xdr:colOff>
      <xdr:row>59</xdr:row>
      <xdr:rowOff>93621</xdr:rowOff>
    </xdr:to>
    <xdr:cxnSp macro="">
      <xdr:nvCxnSpPr>
        <xdr:cNvPr id="787" name="直線コネクタ 786"/>
        <xdr:cNvCxnSpPr/>
      </xdr:nvCxnSpPr>
      <xdr:spPr>
        <a:xfrm flipV="1">
          <a:off x="18656300" y="10205186"/>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88" name="フローチャート : 判断 787"/>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130348</xdr:rowOff>
    </xdr:from>
    <xdr:ext cx="469744" cy="259045"/>
    <xdr:sp macro="" textlink="">
      <xdr:nvSpPr>
        <xdr:cNvPr id="789" name="テキスト ボックス 788"/>
        <xdr:cNvSpPr txBox="1"/>
      </xdr:nvSpPr>
      <xdr:spPr>
        <a:xfrm>
          <a:off x="19310427"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90" name="フローチャート : 判断 789"/>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109807</xdr:rowOff>
    </xdr:from>
    <xdr:ext cx="469744" cy="259045"/>
    <xdr:sp macro="" textlink="">
      <xdr:nvSpPr>
        <xdr:cNvPr id="791" name="テキスト ボックス 790"/>
        <xdr:cNvSpPr txBox="1"/>
      </xdr:nvSpPr>
      <xdr:spPr>
        <a:xfrm>
          <a:off x="18421427" y="97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41351</xdr:rowOff>
    </xdr:from>
    <xdr:to>
      <xdr:col>32</xdr:col>
      <xdr:colOff>238125</xdr:colOff>
      <xdr:row>59</xdr:row>
      <xdr:rowOff>142951</xdr:rowOff>
    </xdr:to>
    <xdr:sp macro="" textlink="">
      <xdr:nvSpPr>
        <xdr:cNvPr id="797" name="円/楕円 796"/>
        <xdr:cNvSpPr/>
      </xdr:nvSpPr>
      <xdr:spPr>
        <a:xfrm>
          <a:off x="22110700" y="1015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127728</xdr:rowOff>
    </xdr:from>
    <xdr:ext cx="378565" cy="259045"/>
    <xdr:sp macro="" textlink="">
      <xdr:nvSpPr>
        <xdr:cNvPr id="798" name="貸付金該当値テキスト"/>
        <xdr:cNvSpPr txBox="1"/>
      </xdr:nvSpPr>
      <xdr:spPr>
        <a:xfrm>
          <a:off x="22212300" y="1007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41384</xdr:rowOff>
    </xdr:from>
    <xdr:to>
      <xdr:col>31</xdr:col>
      <xdr:colOff>85725</xdr:colOff>
      <xdr:row>59</xdr:row>
      <xdr:rowOff>142984</xdr:rowOff>
    </xdr:to>
    <xdr:sp macro="" textlink="">
      <xdr:nvSpPr>
        <xdr:cNvPr id="799" name="円/楕円 798"/>
        <xdr:cNvSpPr/>
      </xdr:nvSpPr>
      <xdr:spPr>
        <a:xfrm>
          <a:off x="21272500" y="1015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134111</xdr:rowOff>
    </xdr:from>
    <xdr:ext cx="378565" cy="259045"/>
    <xdr:sp macro="" textlink="">
      <xdr:nvSpPr>
        <xdr:cNvPr id="800" name="テキスト ボックス 799"/>
        <xdr:cNvSpPr txBox="1"/>
      </xdr:nvSpPr>
      <xdr:spPr>
        <a:xfrm>
          <a:off x="21134017" y="10249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41449</xdr:rowOff>
    </xdr:from>
    <xdr:to>
      <xdr:col>29</xdr:col>
      <xdr:colOff>568325</xdr:colOff>
      <xdr:row>59</xdr:row>
      <xdr:rowOff>143049</xdr:rowOff>
    </xdr:to>
    <xdr:sp macro="" textlink="">
      <xdr:nvSpPr>
        <xdr:cNvPr id="801" name="円/楕円 800"/>
        <xdr:cNvSpPr/>
      </xdr:nvSpPr>
      <xdr:spPr>
        <a:xfrm>
          <a:off x="20383500" y="1015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134176</xdr:rowOff>
    </xdr:from>
    <xdr:ext cx="378565" cy="259045"/>
    <xdr:sp macro="" textlink="">
      <xdr:nvSpPr>
        <xdr:cNvPr id="802" name="テキスト ボックス 801"/>
        <xdr:cNvSpPr txBox="1"/>
      </xdr:nvSpPr>
      <xdr:spPr>
        <a:xfrm>
          <a:off x="20245017" y="10249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38836</xdr:rowOff>
    </xdr:from>
    <xdr:to>
      <xdr:col>28</xdr:col>
      <xdr:colOff>365125</xdr:colOff>
      <xdr:row>59</xdr:row>
      <xdr:rowOff>140436</xdr:rowOff>
    </xdr:to>
    <xdr:sp macro="" textlink="">
      <xdr:nvSpPr>
        <xdr:cNvPr id="803" name="円/楕円 802"/>
        <xdr:cNvSpPr/>
      </xdr:nvSpPr>
      <xdr:spPr>
        <a:xfrm>
          <a:off x="19494500" y="1015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131563</xdr:rowOff>
    </xdr:from>
    <xdr:ext cx="378565" cy="259045"/>
    <xdr:sp macro="" textlink="">
      <xdr:nvSpPr>
        <xdr:cNvPr id="804" name="テキスト ボックス 803"/>
        <xdr:cNvSpPr txBox="1"/>
      </xdr:nvSpPr>
      <xdr:spPr>
        <a:xfrm>
          <a:off x="19356017" y="10247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42821</xdr:rowOff>
    </xdr:from>
    <xdr:to>
      <xdr:col>27</xdr:col>
      <xdr:colOff>161925</xdr:colOff>
      <xdr:row>59</xdr:row>
      <xdr:rowOff>144421</xdr:rowOff>
    </xdr:to>
    <xdr:sp macro="" textlink="">
      <xdr:nvSpPr>
        <xdr:cNvPr id="805" name="円/楕円 804"/>
        <xdr:cNvSpPr/>
      </xdr:nvSpPr>
      <xdr:spPr>
        <a:xfrm>
          <a:off x="18605500" y="101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135548</xdr:rowOff>
    </xdr:from>
    <xdr:ext cx="378565" cy="259045"/>
    <xdr:sp macro="" textlink="">
      <xdr:nvSpPr>
        <xdr:cNvPr id="806" name="テキスト ボックス 805"/>
        <xdr:cNvSpPr txBox="1"/>
      </xdr:nvSpPr>
      <xdr:spPr>
        <a:xfrm>
          <a:off x="18467017" y="1025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8" name="直線コネクタ 81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9" name="テキスト ボックス 81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0" name="直線コネクタ 81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1" name="テキスト ボックス 82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2" name="直線コネクタ 82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3" name="テキスト ボックス 82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4" name="直線コネクタ 82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5" name="テキスト ボックス 82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6" name="直線コネクタ 82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7" name="テキスト ボックス 82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8" name="直線コネクタ 82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9" name="テキスト ボックス 82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1" name="テキスト ボックス 83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3" name="直線コネクタ 832"/>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4"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5" name="直線コネクタ 834"/>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6"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7" name="直線コネクタ 836"/>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59461</xdr:rowOff>
    </xdr:from>
    <xdr:to>
      <xdr:col>32</xdr:col>
      <xdr:colOff>187325</xdr:colOff>
      <xdr:row>72</xdr:row>
      <xdr:rowOff>88885</xdr:rowOff>
    </xdr:to>
    <xdr:cxnSp macro="">
      <xdr:nvCxnSpPr>
        <xdr:cNvPr id="838" name="直線コネクタ 837"/>
        <xdr:cNvCxnSpPr/>
      </xdr:nvCxnSpPr>
      <xdr:spPr>
        <a:xfrm>
          <a:off x="21323300" y="12403861"/>
          <a:ext cx="838200" cy="2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79867</xdr:rowOff>
    </xdr:from>
    <xdr:ext cx="534377" cy="259045"/>
    <xdr:sp macro="" textlink="">
      <xdr:nvSpPr>
        <xdr:cNvPr id="839" name="繰出金平均値テキスト"/>
        <xdr:cNvSpPr txBox="1"/>
      </xdr:nvSpPr>
      <xdr:spPr>
        <a:xfrm>
          <a:off x="22212300" y="1293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0" name="フローチャート : 判断 839"/>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59461</xdr:rowOff>
    </xdr:from>
    <xdr:to>
      <xdr:col>31</xdr:col>
      <xdr:colOff>34925</xdr:colOff>
      <xdr:row>73</xdr:row>
      <xdr:rowOff>32617</xdr:rowOff>
    </xdr:to>
    <xdr:cxnSp macro="">
      <xdr:nvCxnSpPr>
        <xdr:cNvPr id="841" name="直線コネクタ 840"/>
        <xdr:cNvCxnSpPr/>
      </xdr:nvCxnSpPr>
      <xdr:spPr>
        <a:xfrm flipV="1">
          <a:off x="20434300" y="12403861"/>
          <a:ext cx="889000" cy="14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35702</xdr:rowOff>
    </xdr:from>
    <xdr:to>
      <xdr:col>31</xdr:col>
      <xdr:colOff>85725</xdr:colOff>
      <xdr:row>75</xdr:row>
      <xdr:rowOff>137302</xdr:rowOff>
    </xdr:to>
    <xdr:sp macro="" textlink="">
      <xdr:nvSpPr>
        <xdr:cNvPr id="842" name="フローチャート : 判断 841"/>
        <xdr:cNvSpPr/>
      </xdr:nvSpPr>
      <xdr:spPr>
        <a:xfrm>
          <a:off x="21272500" y="12894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128429</xdr:rowOff>
    </xdr:from>
    <xdr:ext cx="534377" cy="259045"/>
    <xdr:sp macro="" textlink="">
      <xdr:nvSpPr>
        <xdr:cNvPr id="843" name="テキスト ボックス 842"/>
        <xdr:cNvSpPr txBox="1"/>
      </xdr:nvSpPr>
      <xdr:spPr>
        <a:xfrm>
          <a:off x="21056111" y="1298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32617</xdr:rowOff>
    </xdr:from>
    <xdr:to>
      <xdr:col>29</xdr:col>
      <xdr:colOff>517525</xdr:colOff>
      <xdr:row>73</xdr:row>
      <xdr:rowOff>87905</xdr:rowOff>
    </xdr:to>
    <xdr:cxnSp macro="">
      <xdr:nvCxnSpPr>
        <xdr:cNvPr id="844" name="直線コネクタ 843"/>
        <xdr:cNvCxnSpPr/>
      </xdr:nvCxnSpPr>
      <xdr:spPr>
        <a:xfrm flipV="1">
          <a:off x="19545300" y="12548467"/>
          <a:ext cx="889000" cy="5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5" name="フローチャート : 判断 844"/>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12104</xdr:rowOff>
    </xdr:from>
    <xdr:ext cx="534377" cy="259045"/>
    <xdr:sp macro="" textlink="">
      <xdr:nvSpPr>
        <xdr:cNvPr id="846" name="テキスト ボックス 845"/>
        <xdr:cNvSpPr txBox="1"/>
      </xdr:nvSpPr>
      <xdr:spPr>
        <a:xfrm>
          <a:off x="20167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87905</xdr:rowOff>
    </xdr:from>
    <xdr:to>
      <xdr:col>28</xdr:col>
      <xdr:colOff>314325</xdr:colOff>
      <xdr:row>73</xdr:row>
      <xdr:rowOff>115012</xdr:rowOff>
    </xdr:to>
    <xdr:cxnSp macro="">
      <xdr:nvCxnSpPr>
        <xdr:cNvPr id="847" name="直線コネクタ 846"/>
        <xdr:cNvCxnSpPr/>
      </xdr:nvCxnSpPr>
      <xdr:spPr>
        <a:xfrm flipV="1">
          <a:off x="18656300" y="12603755"/>
          <a:ext cx="889000" cy="2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8" name="フローチャート : 判断 847"/>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41332</xdr:rowOff>
    </xdr:from>
    <xdr:ext cx="534377" cy="259045"/>
    <xdr:sp macro="" textlink="">
      <xdr:nvSpPr>
        <xdr:cNvPr id="849" name="テキスト ボックス 848"/>
        <xdr:cNvSpPr txBox="1"/>
      </xdr:nvSpPr>
      <xdr:spPr>
        <a:xfrm>
          <a:off x="19278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50" name="フローチャート : 判断 849"/>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69776</xdr:rowOff>
    </xdr:from>
    <xdr:ext cx="534377" cy="259045"/>
    <xdr:sp macro="" textlink="">
      <xdr:nvSpPr>
        <xdr:cNvPr id="851" name="テキスト ボックス 850"/>
        <xdr:cNvSpPr txBox="1"/>
      </xdr:nvSpPr>
      <xdr:spPr>
        <a:xfrm>
          <a:off x="18389111" y="1309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38085</xdr:rowOff>
    </xdr:from>
    <xdr:to>
      <xdr:col>32</xdr:col>
      <xdr:colOff>238125</xdr:colOff>
      <xdr:row>72</xdr:row>
      <xdr:rowOff>139685</xdr:rowOff>
    </xdr:to>
    <xdr:sp macro="" textlink="">
      <xdr:nvSpPr>
        <xdr:cNvPr id="857" name="円/楕円 856"/>
        <xdr:cNvSpPr/>
      </xdr:nvSpPr>
      <xdr:spPr>
        <a:xfrm>
          <a:off x="22110700" y="1238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60962</xdr:rowOff>
    </xdr:from>
    <xdr:ext cx="534377" cy="259045"/>
    <xdr:sp macro="" textlink="">
      <xdr:nvSpPr>
        <xdr:cNvPr id="858" name="繰出金該当値テキスト"/>
        <xdr:cNvSpPr txBox="1"/>
      </xdr:nvSpPr>
      <xdr:spPr>
        <a:xfrm>
          <a:off x="22212300" y="1223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57,056</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8661</xdr:rowOff>
    </xdr:from>
    <xdr:to>
      <xdr:col>31</xdr:col>
      <xdr:colOff>85725</xdr:colOff>
      <xdr:row>72</xdr:row>
      <xdr:rowOff>110261</xdr:rowOff>
    </xdr:to>
    <xdr:sp macro="" textlink="">
      <xdr:nvSpPr>
        <xdr:cNvPr id="859" name="円/楕円 858"/>
        <xdr:cNvSpPr/>
      </xdr:nvSpPr>
      <xdr:spPr>
        <a:xfrm>
          <a:off x="21272500" y="123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126788</xdr:rowOff>
    </xdr:from>
    <xdr:ext cx="534377" cy="259045"/>
    <xdr:sp macro="" textlink="">
      <xdr:nvSpPr>
        <xdr:cNvPr id="860" name="テキスト ボックス 859"/>
        <xdr:cNvSpPr txBox="1"/>
      </xdr:nvSpPr>
      <xdr:spPr>
        <a:xfrm>
          <a:off x="21056111" y="1212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57,957</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153267</xdr:rowOff>
    </xdr:from>
    <xdr:to>
      <xdr:col>29</xdr:col>
      <xdr:colOff>568325</xdr:colOff>
      <xdr:row>73</xdr:row>
      <xdr:rowOff>83417</xdr:rowOff>
    </xdr:to>
    <xdr:sp macro="" textlink="">
      <xdr:nvSpPr>
        <xdr:cNvPr id="861" name="円/楕円 860"/>
        <xdr:cNvSpPr/>
      </xdr:nvSpPr>
      <xdr:spPr>
        <a:xfrm>
          <a:off x="20383500" y="1249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99944</xdr:rowOff>
    </xdr:from>
    <xdr:ext cx="534377" cy="259045"/>
    <xdr:sp macro="" textlink="">
      <xdr:nvSpPr>
        <xdr:cNvPr id="862" name="テキスト ボックス 861"/>
        <xdr:cNvSpPr txBox="1"/>
      </xdr:nvSpPr>
      <xdr:spPr>
        <a:xfrm>
          <a:off x="20167111" y="1227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53,529</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37105</xdr:rowOff>
    </xdr:from>
    <xdr:to>
      <xdr:col>28</xdr:col>
      <xdr:colOff>365125</xdr:colOff>
      <xdr:row>73</xdr:row>
      <xdr:rowOff>138705</xdr:rowOff>
    </xdr:to>
    <xdr:sp macro="" textlink="">
      <xdr:nvSpPr>
        <xdr:cNvPr id="863" name="円/楕円 862"/>
        <xdr:cNvSpPr/>
      </xdr:nvSpPr>
      <xdr:spPr>
        <a:xfrm>
          <a:off x="19494500" y="125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155232</xdr:rowOff>
    </xdr:from>
    <xdr:ext cx="534377" cy="259045"/>
    <xdr:sp macro="" textlink="">
      <xdr:nvSpPr>
        <xdr:cNvPr id="864" name="テキスト ボックス 863"/>
        <xdr:cNvSpPr txBox="1"/>
      </xdr:nvSpPr>
      <xdr:spPr>
        <a:xfrm>
          <a:off x="19278111" y="123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51,836</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64212</xdr:rowOff>
    </xdr:from>
    <xdr:to>
      <xdr:col>27</xdr:col>
      <xdr:colOff>161925</xdr:colOff>
      <xdr:row>73</xdr:row>
      <xdr:rowOff>165812</xdr:rowOff>
    </xdr:to>
    <xdr:sp macro="" textlink="">
      <xdr:nvSpPr>
        <xdr:cNvPr id="865" name="円/楕円 864"/>
        <xdr:cNvSpPr/>
      </xdr:nvSpPr>
      <xdr:spPr>
        <a:xfrm>
          <a:off x="18605500" y="1258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10889</xdr:rowOff>
    </xdr:from>
    <xdr:ext cx="534377" cy="259045"/>
    <xdr:sp macro="" textlink="">
      <xdr:nvSpPr>
        <xdr:cNvPr id="866" name="テキスト ボックス 865"/>
        <xdr:cNvSpPr txBox="1"/>
      </xdr:nvSpPr>
      <xdr:spPr>
        <a:xfrm>
          <a:off x="18389111" y="12355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51,006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7" name="直線コネクタ 87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8" name="テキスト ボックス 87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9" name="直線コネクタ 87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0" name="テキスト ボックス 87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2" name="テキスト ボックス 88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3" name="直線コネクタ 88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4" name="テキスト ボックス 88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5" name="直線コネクタ 88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6" name="テキスト ボックス 88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8" name="テキスト ボックス 88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0" name="直線コネクタ 88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5" name="直線コネクタ 89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7" name="フローチャート : 判断 89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8" name="直線コネクタ 89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9" name="フローチャート : 判断 89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0" name="テキスト ボックス 89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1" name="直線コネクタ 90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2" name="フローチャート : 判断 90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3" name="テキスト ボックス 90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4" name="直線コネクタ 90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5" name="フローチャート : 判断 90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6" name="テキスト ボックス 90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7" name="フローチャート : 判断 906"/>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8" name="テキスト ボックス 907"/>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4" name="円/楕円 91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6" name="円/楕円 91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7" name="テキスト ボックス 91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8" name="円/楕円 91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9" name="テキスト ボックス 918"/>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0" name="円/楕円 91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1" name="テキスト ボックス 92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2" name="円/楕円 92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3" name="テキスト ボックス 922"/>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扶助費では</a:t>
          </a:r>
          <a:r>
            <a:rPr kumimoji="1" lang="ja-JP" altLang="en-US" sz="1300">
              <a:solidFill>
                <a:schemeClr val="dk1"/>
              </a:solidFill>
              <a:effectLst/>
              <a:latin typeface="+mn-ea"/>
              <a:ea typeface="+mn-ea"/>
              <a:cs typeface="+mn-cs"/>
            </a:rPr>
            <a:t>低所得者層が多いため、生活保護費の経費が多大となっていることなどにより、類似団体内平均値</a:t>
          </a:r>
          <a:r>
            <a:rPr kumimoji="1" lang="ja-JP" altLang="ja-JP" sz="1300">
              <a:solidFill>
                <a:schemeClr val="dk1"/>
              </a:solidFill>
              <a:effectLst/>
              <a:latin typeface="+mn-ea"/>
              <a:ea typeface="+mn-ea"/>
              <a:cs typeface="+mn-cs"/>
            </a:rPr>
            <a:t>の住民一人当たり</a:t>
          </a:r>
          <a:r>
            <a:rPr kumimoji="1" lang="en-US" altLang="ja-JP" sz="1300">
              <a:solidFill>
                <a:schemeClr val="dk1"/>
              </a:solidFill>
              <a:effectLst/>
              <a:latin typeface="+mn-ea"/>
              <a:ea typeface="+mn-ea"/>
              <a:cs typeface="+mn-cs"/>
            </a:rPr>
            <a:t>98,861</a:t>
          </a:r>
          <a:r>
            <a:rPr kumimoji="1" lang="ja-JP" altLang="ja-JP" sz="1300">
              <a:solidFill>
                <a:schemeClr val="dk1"/>
              </a:solidFill>
              <a:effectLst/>
              <a:latin typeface="+mn-ea"/>
              <a:ea typeface="+mn-ea"/>
              <a:cs typeface="+mn-cs"/>
            </a:rPr>
            <a:t>円に対し</a:t>
          </a:r>
          <a:r>
            <a:rPr kumimoji="1" lang="ja-JP" altLang="en-US" sz="1300">
              <a:solidFill>
                <a:schemeClr val="dk1"/>
              </a:solidFill>
              <a:effectLst/>
              <a:latin typeface="+mn-ea"/>
              <a:ea typeface="+mn-ea"/>
              <a:cs typeface="+mn-cs"/>
            </a:rPr>
            <a:t>て</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121,318</a:t>
          </a:r>
          <a:r>
            <a:rPr kumimoji="1" lang="ja-JP" altLang="ja-JP" sz="1300">
              <a:solidFill>
                <a:schemeClr val="dk1"/>
              </a:solidFill>
              <a:effectLst/>
              <a:latin typeface="+mn-ea"/>
              <a:ea typeface="+mn-ea"/>
              <a:cs typeface="+mn-cs"/>
            </a:rPr>
            <a:t>円と大きく上回っている。雇用創出と併せて就労支援を行い、扶助費の抑制に努める</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人件費で</a:t>
          </a:r>
          <a:r>
            <a:rPr kumimoji="1" lang="ja-JP" altLang="en-US" sz="1300">
              <a:solidFill>
                <a:schemeClr val="dk1"/>
              </a:solidFill>
              <a:effectLst/>
              <a:latin typeface="+mn-ea"/>
              <a:ea typeface="+mn-ea"/>
              <a:cs typeface="+mn-cs"/>
            </a:rPr>
            <a:t>は類似団体内平均値と比較して</a:t>
          </a:r>
          <a:r>
            <a:rPr kumimoji="1" lang="ja-JP" altLang="ja-JP" sz="1300">
              <a:solidFill>
                <a:schemeClr val="dk1"/>
              </a:solidFill>
              <a:effectLst/>
              <a:latin typeface="+mn-ea"/>
              <a:ea typeface="+mn-ea"/>
              <a:cs typeface="+mn-cs"/>
            </a:rPr>
            <a:t>人口</a:t>
          </a:r>
          <a:r>
            <a:rPr kumimoji="1" lang="en-US" altLang="ja-JP" sz="1300">
              <a:solidFill>
                <a:schemeClr val="dk1"/>
              </a:solidFill>
              <a:effectLst/>
              <a:latin typeface="+mn-ea"/>
              <a:ea typeface="+mn-ea"/>
              <a:cs typeface="+mn-cs"/>
            </a:rPr>
            <a:t>1,000</a:t>
          </a:r>
          <a:r>
            <a:rPr kumimoji="1" lang="ja-JP" altLang="ja-JP" sz="1300">
              <a:solidFill>
                <a:schemeClr val="dk1"/>
              </a:solidFill>
              <a:effectLst/>
              <a:latin typeface="+mn-ea"/>
              <a:ea typeface="+mn-ea"/>
              <a:cs typeface="+mn-cs"/>
            </a:rPr>
            <a:t>人当たりの職員数</a:t>
          </a:r>
          <a:r>
            <a:rPr kumimoji="1" lang="ja-JP" altLang="en-US" sz="1300">
              <a:solidFill>
                <a:schemeClr val="dk1"/>
              </a:solidFill>
              <a:effectLst/>
              <a:latin typeface="+mn-ea"/>
              <a:ea typeface="+mn-ea"/>
              <a:cs typeface="+mn-cs"/>
            </a:rPr>
            <a:t>が</a:t>
          </a:r>
          <a:r>
            <a:rPr kumimoji="1" lang="en-US" altLang="ja-JP" sz="1300">
              <a:solidFill>
                <a:schemeClr val="dk1"/>
              </a:solidFill>
              <a:effectLst/>
              <a:latin typeface="+mn-ea"/>
              <a:ea typeface="+mn-ea"/>
              <a:cs typeface="+mn-cs"/>
            </a:rPr>
            <a:t>5.97</a:t>
          </a:r>
          <a:r>
            <a:rPr kumimoji="1" lang="ja-JP" altLang="ja-JP" sz="1300">
              <a:solidFill>
                <a:schemeClr val="dk1"/>
              </a:solidFill>
              <a:effectLst/>
              <a:latin typeface="+mn-ea"/>
              <a:ea typeface="+mn-ea"/>
              <a:cs typeface="+mn-cs"/>
            </a:rPr>
            <a:t>人に対して</a:t>
          </a:r>
          <a:r>
            <a:rPr kumimoji="1" lang="en-US" altLang="ja-JP" sz="1300">
              <a:solidFill>
                <a:schemeClr val="dk1"/>
              </a:solidFill>
              <a:effectLst/>
              <a:latin typeface="+mn-ea"/>
              <a:ea typeface="+mn-ea"/>
              <a:cs typeface="+mn-cs"/>
            </a:rPr>
            <a:t>6.24</a:t>
          </a:r>
          <a:r>
            <a:rPr kumimoji="1" lang="ja-JP" altLang="ja-JP" sz="1300">
              <a:solidFill>
                <a:schemeClr val="dk1"/>
              </a:solidFill>
              <a:effectLst/>
              <a:latin typeface="+mn-ea"/>
              <a:ea typeface="+mn-ea"/>
              <a:cs typeface="+mn-cs"/>
            </a:rPr>
            <a:t>人と</a:t>
          </a:r>
          <a:r>
            <a:rPr kumimoji="1" lang="ja-JP" altLang="en-US" sz="1300">
              <a:solidFill>
                <a:schemeClr val="dk1"/>
              </a:solidFill>
              <a:effectLst/>
              <a:latin typeface="+mn-ea"/>
              <a:ea typeface="+mn-ea"/>
              <a:cs typeface="+mn-cs"/>
            </a:rPr>
            <a:t>多いことに加え、</a:t>
          </a:r>
          <a:r>
            <a:rPr kumimoji="1" lang="ja-JP" altLang="ja-JP" sz="1300">
              <a:solidFill>
                <a:schemeClr val="dk1"/>
              </a:solidFill>
              <a:effectLst/>
              <a:latin typeface="+mn-ea"/>
              <a:ea typeface="+mn-ea"/>
              <a:cs typeface="+mn-cs"/>
            </a:rPr>
            <a:t>技能労務職</a:t>
          </a:r>
          <a:r>
            <a:rPr kumimoji="1" lang="ja-JP" altLang="en-US" sz="1300">
              <a:solidFill>
                <a:schemeClr val="dk1"/>
              </a:solidFill>
              <a:effectLst/>
              <a:latin typeface="+mn-ea"/>
              <a:ea typeface="+mn-ea"/>
              <a:cs typeface="+mn-cs"/>
            </a:rPr>
            <a:t>及び教育職</a:t>
          </a:r>
          <a:r>
            <a:rPr kumimoji="1" lang="ja-JP" altLang="ja-JP" sz="1300">
              <a:solidFill>
                <a:schemeClr val="dk1"/>
              </a:solidFill>
              <a:effectLst/>
              <a:latin typeface="+mn-ea"/>
              <a:ea typeface="+mn-ea"/>
              <a:cs typeface="+mn-cs"/>
            </a:rPr>
            <a:t>で給料が高い</a:t>
          </a:r>
          <a:r>
            <a:rPr kumimoji="1" lang="ja-JP" altLang="en-US" sz="1300">
              <a:solidFill>
                <a:schemeClr val="dk1"/>
              </a:solidFill>
              <a:effectLst/>
              <a:latin typeface="+mn-ea"/>
              <a:ea typeface="+mn-ea"/>
              <a:cs typeface="+mn-cs"/>
            </a:rPr>
            <a:t>等の要因により、類似団体内平均値の住民一人当たり</a:t>
          </a:r>
          <a:r>
            <a:rPr kumimoji="1" lang="en-US" altLang="ja-JP" sz="1300">
              <a:solidFill>
                <a:schemeClr val="dk1"/>
              </a:solidFill>
              <a:effectLst/>
              <a:latin typeface="+mn-ea"/>
              <a:ea typeface="+mn-ea"/>
              <a:cs typeface="+mn-cs"/>
            </a:rPr>
            <a:t>56,511</a:t>
          </a:r>
          <a:r>
            <a:rPr kumimoji="1" lang="ja-JP" altLang="en-US" sz="1300">
              <a:solidFill>
                <a:schemeClr val="dk1"/>
              </a:solidFill>
              <a:effectLst/>
              <a:latin typeface="+mn-ea"/>
              <a:ea typeface="+mn-ea"/>
              <a:cs typeface="+mn-cs"/>
            </a:rPr>
            <a:t>円に対して、住民一人当たり</a:t>
          </a:r>
          <a:r>
            <a:rPr kumimoji="1" lang="en-US" altLang="ja-JP" sz="1300">
              <a:solidFill>
                <a:schemeClr val="dk1"/>
              </a:solidFill>
              <a:effectLst/>
              <a:latin typeface="+mn-ea"/>
              <a:ea typeface="+mn-ea"/>
              <a:cs typeface="+mn-cs"/>
            </a:rPr>
            <a:t>60,624</a:t>
          </a:r>
          <a:r>
            <a:rPr kumimoji="1" lang="ja-JP" altLang="en-US" sz="1300">
              <a:solidFill>
                <a:schemeClr val="dk1"/>
              </a:solidFill>
              <a:effectLst/>
              <a:latin typeface="+mn-ea"/>
              <a:ea typeface="+mn-ea"/>
              <a:cs typeface="+mn-cs"/>
            </a:rPr>
            <a:t>円となり、高い傾向にある。</a:t>
          </a:r>
          <a:r>
            <a:rPr kumimoji="1" lang="ja-JP" altLang="ja-JP" sz="1300">
              <a:solidFill>
                <a:schemeClr val="dk1"/>
              </a:solidFill>
              <a:effectLst/>
              <a:latin typeface="+mn-ea"/>
              <a:ea typeface="+mn-ea"/>
              <a:cs typeface="+mn-cs"/>
            </a:rPr>
            <a:t>人員の適正配置などにより総人件費の抑制に努める。繰出金では</a:t>
          </a:r>
          <a:r>
            <a:rPr kumimoji="1" lang="ja-JP" altLang="en-US" sz="1300">
              <a:solidFill>
                <a:schemeClr val="dk1"/>
              </a:solidFill>
              <a:effectLst/>
              <a:latin typeface="+mn-ea"/>
              <a:ea typeface="+mn-ea"/>
              <a:cs typeface="+mn-cs"/>
            </a:rPr>
            <a:t>医療や介護に係る繰出しに加え、下水整備に係る繰出しも多大なことから、類似団体内平均値の住民一人当たり</a:t>
          </a:r>
          <a:r>
            <a:rPr kumimoji="1" lang="en-US" altLang="ja-JP" sz="1300">
              <a:solidFill>
                <a:schemeClr val="dk1"/>
              </a:solidFill>
              <a:effectLst/>
              <a:latin typeface="+mn-ea"/>
              <a:ea typeface="+mn-ea"/>
              <a:cs typeface="+mn-cs"/>
            </a:rPr>
            <a:t>39,366</a:t>
          </a:r>
          <a:r>
            <a:rPr kumimoji="1" lang="ja-JP" altLang="en-US" sz="1300">
              <a:solidFill>
                <a:schemeClr val="dk1"/>
              </a:solidFill>
              <a:effectLst/>
              <a:latin typeface="+mn-ea"/>
              <a:ea typeface="+mn-ea"/>
              <a:cs typeface="+mn-cs"/>
            </a:rPr>
            <a:t>円に対して、住民一人当たり</a:t>
          </a:r>
          <a:r>
            <a:rPr kumimoji="1" lang="en-US" altLang="ja-JP" sz="1300">
              <a:solidFill>
                <a:schemeClr val="dk1"/>
              </a:solidFill>
              <a:effectLst/>
              <a:latin typeface="+mn-ea"/>
              <a:ea typeface="+mn-ea"/>
              <a:cs typeface="+mn-cs"/>
            </a:rPr>
            <a:t>57,056</a:t>
          </a:r>
          <a:r>
            <a:rPr kumimoji="1" lang="ja-JP" altLang="en-US" sz="1300">
              <a:solidFill>
                <a:schemeClr val="dk1"/>
              </a:solidFill>
              <a:effectLst/>
              <a:latin typeface="+mn-ea"/>
              <a:ea typeface="+mn-ea"/>
              <a:cs typeface="+mn-cs"/>
            </a:rPr>
            <a:t>円と、類似団体内平均値を大きく上回っている。各特会も含めた財政の健全化により</a:t>
          </a:r>
          <a:r>
            <a:rPr kumimoji="1" lang="ja-JP" altLang="ja-JP" sz="1300">
              <a:solidFill>
                <a:schemeClr val="dk1"/>
              </a:solidFill>
              <a:effectLst/>
              <a:latin typeface="+mn-ea"/>
              <a:ea typeface="+mn-ea"/>
              <a:cs typeface="+mn-cs"/>
            </a:rPr>
            <a:t>繰出金を抑制する。物件費で</a:t>
          </a:r>
          <a:r>
            <a:rPr kumimoji="1" lang="ja-JP" altLang="en-US" sz="1300">
              <a:solidFill>
                <a:schemeClr val="dk1"/>
              </a:solidFill>
              <a:effectLst/>
              <a:latin typeface="+mn-ea"/>
              <a:ea typeface="+mn-ea"/>
              <a:cs typeface="+mn-cs"/>
            </a:rPr>
            <a:t>は公共施設への指定管理の導入や民営化により、類似団体内平均値</a:t>
          </a:r>
          <a:r>
            <a:rPr kumimoji="1" lang="ja-JP" altLang="ja-JP" sz="1300">
              <a:solidFill>
                <a:schemeClr val="dk1"/>
              </a:solidFill>
              <a:effectLst/>
              <a:latin typeface="+mn-ea"/>
              <a:ea typeface="+mn-ea"/>
              <a:cs typeface="+mn-cs"/>
            </a:rPr>
            <a:t>の住民一人当たり</a:t>
          </a:r>
          <a:r>
            <a:rPr kumimoji="1" lang="en-US" altLang="ja-JP" sz="1300">
              <a:solidFill>
                <a:schemeClr val="dk1"/>
              </a:solidFill>
              <a:effectLst/>
              <a:latin typeface="+mn-ea"/>
              <a:ea typeface="+mn-ea"/>
              <a:cs typeface="+mn-cs"/>
            </a:rPr>
            <a:t>51,263</a:t>
          </a:r>
          <a:r>
            <a:rPr kumimoji="1" lang="ja-JP" altLang="ja-JP" sz="1300">
              <a:solidFill>
                <a:schemeClr val="dk1"/>
              </a:solidFill>
              <a:effectLst/>
              <a:latin typeface="+mn-ea"/>
              <a:ea typeface="+mn-ea"/>
              <a:cs typeface="+mn-cs"/>
            </a:rPr>
            <a:t>円に対して、住民一人当たり</a:t>
          </a:r>
          <a:r>
            <a:rPr kumimoji="1" lang="en-US" altLang="ja-JP" sz="1300">
              <a:solidFill>
                <a:schemeClr val="dk1"/>
              </a:solidFill>
              <a:effectLst/>
              <a:latin typeface="+mn-ea"/>
              <a:ea typeface="+mn-ea"/>
              <a:cs typeface="+mn-cs"/>
            </a:rPr>
            <a:t>38,087</a:t>
          </a:r>
          <a:r>
            <a:rPr kumimoji="1" lang="ja-JP" altLang="ja-JP" sz="1300">
              <a:solidFill>
                <a:schemeClr val="dk1"/>
              </a:solidFill>
              <a:effectLst/>
              <a:latin typeface="+mn-ea"/>
              <a:ea typeface="+mn-ea"/>
              <a:cs typeface="+mn-cs"/>
            </a:rPr>
            <a:t>円</a:t>
          </a:r>
          <a:r>
            <a:rPr kumimoji="1" lang="ja-JP" altLang="en-US" sz="1300">
              <a:solidFill>
                <a:schemeClr val="dk1"/>
              </a:solidFill>
              <a:effectLst/>
              <a:latin typeface="+mn-ea"/>
              <a:ea typeface="+mn-ea"/>
              <a:cs typeface="+mn-cs"/>
            </a:rPr>
            <a:t>となっており</a:t>
          </a:r>
          <a:r>
            <a:rPr kumimoji="1" lang="ja-JP" altLang="ja-JP" sz="1300">
              <a:solidFill>
                <a:schemeClr val="dk1"/>
              </a:solidFill>
              <a:effectLst/>
              <a:latin typeface="+mn-ea"/>
              <a:ea typeface="+mn-ea"/>
              <a:cs typeface="+mn-cs"/>
            </a:rPr>
            <a:t>、低い傾向</a:t>
          </a:r>
          <a:r>
            <a:rPr kumimoji="1" lang="ja-JP" altLang="en-US" sz="1300">
              <a:solidFill>
                <a:schemeClr val="dk1"/>
              </a:solidFill>
              <a:effectLst/>
              <a:latin typeface="+mn-ea"/>
              <a:ea typeface="+mn-ea"/>
              <a:cs typeface="+mn-cs"/>
            </a:rPr>
            <a:t>に</a:t>
          </a:r>
          <a:r>
            <a:rPr kumimoji="1" lang="ja-JP" altLang="ja-JP" sz="1300">
              <a:solidFill>
                <a:schemeClr val="dk1"/>
              </a:solidFill>
              <a:effectLst/>
              <a:latin typeface="+mn-ea"/>
              <a:ea typeface="+mn-ea"/>
              <a:cs typeface="+mn-cs"/>
            </a:rPr>
            <a:t>ある。公債費では</a:t>
          </a:r>
          <a:r>
            <a:rPr kumimoji="1" lang="ja-JP" altLang="en-US" sz="1300">
              <a:solidFill>
                <a:schemeClr val="dk1"/>
              </a:solidFill>
              <a:effectLst/>
              <a:latin typeface="+mn-ea"/>
              <a:ea typeface="+mn-ea"/>
              <a:cs typeface="+mn-cs"/>
            </a:rPr>
            <a:t>類似団体内平均値</a:t>
          </a:r>
          <a:r>
            <a:rPr kumimoji="1" lang="ja-JP" altLang="ja-JP" sz="1300">
              <a:solidFill>
                <a:schemeClr val="dk1"/>
              </a:solidFill>
              <a:effectLst/>
              <a:latin typeface="+mn-ea"/>
              <a:ea typeface="+mn-ea"/>
              <a:cs typeface="+mn-cs"/>
            </a:rPr>
            <a:t>の住民一人当たり</a:t>
          </a:r>
          <a:r>
            <a:rPr kumimoji="1" lang="en-US" altLang="ja-JP" sz="1300">
              <a:solidFill>
                <a:schemeClr val="dk1"/>
              </a:solidFill>
              <a:effectLst/>
              <a:latin typeface="+mn-ea"/>
              <a:ea typeface="+mn-ea"/>
              <a:cs typeface="+mn-cs"/>
            </a:rPr>
            <a:t>34,833</a:t>
          </a:r>
          <a:r>
            <a:rPr kumimoji="1" lang="ja-JP" altLang="ja-JP" sz="1300">
              <a:solidFill>
                <a:schemeClr val="dk1"/>
              </a:solidFill>
              <a:effectLst/>
              <a:latin typeface="+mn-ea"/>
              <a:ea typeface="+mn-ea"/>
              <a:cs typeface="+mn-cs"/>
            </a:rPr>
            <a:t>円に対して、住民一人当たり</a:t>
          </a:r>
          <a:r>
            <a:rPr kumimoji="1" lang="en-US" altLang="ja-JP" sz="1300">
              <a:solidFill>
                <a:schemeClr val="dk1"/>
              </a:solidFill>
              <a:effectLst/>
              <a:latin typeface="+mn-ea"/>
              <a:ea typeface="+mn-ea"/>
              <a:cs typeface="+mn-cs"/>
            </a:rPr>
            <a:t>34,630</a:t>
          </a:r>
          <a:r>
            <a:rPr kumimoji="1" lang="ja-JP" altLang="ja-JP" sz="1300">
              <a:solidFill>
                <a:schemeClr val="dk1"/>
              </a:solidFill>
              <a:effectLst/>
              <a:latin typeface="+mn-ea"/>
              <a:ea typeface="+mn-ea"/>
              <a:cs typeface="+mn-cs"/>
            </a:rPr>
            <a:t>円と</a:t>
          </a:r>
          <a:r>
            <a:rPr kumimoji="1" lang="ja-JP" altLang="en-US" sz="1300">
              <a:solidFill>
                <a:schemeClr val="dk1"/>
              </a:solidFill>
              <a:effectLst/>
              <a:latin typeface="+mn-ea"/>
              <a:ea typeface="+mn-ea"/>
              <a:cs typeface="+mn-cs"/>
            </a:rPr>
            <a:t>同水準である</a:t>
          </a:r>
          <a:r>
            <a:rPr kumimoji="1" lang="ja-JP" altLang="ja-JP" sz="1300">
              <a:solidFill>
                <a:schemeClr val="dk1"/>
              </a:solidFill>
              <a:effectLst/>
              <a:latin typeface="+mn-ea"/>
              <a:ea typeface="+mn-ea"/>
              <a:cs typeface="+mn-cs"/>
            </a:rPr>
            <a:t>が、市債残高</a:t>
          </a:r>
          <a:r>
            <a:rPr kumimoji="1" lang="ja-JP" altLang="en-US" sz="1300">
              <a:solidFill>
                <a:schemeClr val="dk1"/>
              </a:solidFill>
              <a:effectLst/>
              <a:latin typeface="+mn-ea"/>
              <a:ea typeface="+mn-ea"/>
              <a:cs typeface="+mn-cs"/>
            </a:rPr>
            <a:t>を</a:t>
          </a:r>
          <a:r>
            <a:rPr kumimoji="1" lang="ja-JP" altLang="ja-JP" sz="1300">
              <a:solidFill>
                <a:schemeClr val="dk1"/>
              </a:solidFill>
              <a:effectLst/>
              <a:latin typeface="+mn-ea"/>
              <a:ea typeface="+mn-ea"/>
              <a:cs typeface="+mn-cs"/>
            </a:rPr>
            <a:t>注視しながら、</a:t>
          </a:r>
          <a:r>
            <a:rPr kumimoji="1" lang="ja-JP" altLang="en-US" sz="1300">
              <a:solidFill>
                <a:schemeClr val="dk1"/>
              </a:solidFill>
              <a:effectLst/>
              <a:latin typeface="+mn-ea"/>
              <a:ea typeface="+mn-ea"/>
              <a:cs typeface="+mn-cs"/>
            </a:rPr>
            <a:t>公債負担が多大とならないよう、</a:t>
          </a:r>
          <a:r>
            <a:rPr kumimoji="1" lang="ja-JP" altLang="ja-JP" sz="1300">
              <a:solidFill>
                <a:schemeClr val="dk1"/>
              </a:solidFill>
              <a:effectLst/>
              <a:latin typeface="+mn-ea"/>
              <a:ea typeface="+mn-ea"/>
              <a:cs typeface="+mn-cs"/>
            </a:rPr>
            <a:t>計画的な市債</a:t>
          </a:r>
          <a:r>
            <a:rPr kumimoji="1" lang="ja-JP" altLang="en-US" sz="1300">
              <a:solidFill>
                <a:schemeClr val="dk1"/>
              </a:solidFill>
              <a:effectLst/>
              <a:latin typeface="+mn-ea"/>
              <a:ea typeface="+mn-ea"/>
              <a:cs typeface="+mn-cs"/>
            </a:rPr>
            <a:t>発行に努める</a:t>
          </a:r>
          <a:r>
            <a:rPr kumimoji="1" lang="ja-JP" altLang="ja-JP" sz="1300">
              <a:solidFill>
                <a:schemeClr val="dk1"/>
              </a:solidFill>
              <a:effectLst/>
              <a:latin typeface="+mn-ea"/>
              <a:ea typeface="+mn-ea"/>
              <a:cs typeface="+mn-cs"/>
            </a:rPr>
            <a:t>。</a:t>
          </a:r>
          <a:endParaRPr lang="ja-JP" altLang="ja-JP" sz="13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大阪府松原市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121,467
120,107
16.66
44,881,557
44,733,349
147,500
24,221,413
42,031,331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9.2
86.9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38354</xdr:rowOff>
    </xdr:from>
    <xdr:to>
      <xdr:col>6</xdr:col>
      <xdr:colOff>511175</xdr:colOff>
      <xdr:row>36</xdr:row>
      <xdr:rowOff>20828</xdr:rowOff>
    </xdr:to>
    <xdr:cxnSp macro="">
      <xdr:nvCxnSpPr>
        <xdr:cNvPr id="61" name="直線コネクタ 60"/>
        <xdr:cNvCxnSpPr/>
      </xdr:nvCxnSpPr>
      <xdr:spPr>
        <a:xfrm>
          <a:off x="3797300" y="6039104"/>
          <a:ext cx="838200" cy="1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148861</xdr:rowOff>
    </xdr:from>
    <xdr:ext cx="469744" cy="259045"/>
    <xdr:sp macro="" textlink="">
      <xdr:nvSpPr>
        <xdr:cNvPr id="62" name="議会費平均値テキスト"/>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31496</xdr:rowOff>
    </xdr:from>
    <xdr:to>
      <xdr:col>5</xdr:col>
      <xdr:colOff>358775</xdr:colOff>
      <xdr:row>35</xdr:row>
      <xdr:rowOff>38354</xdr:rowOff>
    </xdr:to>
    <xdr:cxnSp macro="">
      <xdr:nvCxnSpPr>
        <xdr:cNvPr id="64" name="直線コネクタ 63"/>
        <xdr:cNvCxnSpPr/>
      </xdr:nvCxnSpPr>
      <xdr:spPr>
        <a:xfrm>
          <a:off x="2908300" y="603224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130810</xdr:rowOff>
    </xdr:from>
    <xdr:to>
      <xdr:col>5</xdr:col>
      <xdr:colOff>409575</xdr:colOff>
      <xdr:row>36</xdr:row>
      <xdr:rowOff>60960</xdr:rowOff>
    </xdr:to>
    <xdr:sp macro="" textlink="">
      <xdr:nvSpPr>
        <xdr:cNvPr id="65" name="フローチャート : 判断 64"/>
        <xdr:cNvSpPr/>
      </xdr:nvSpPr>
      <xdr:spPr>
        <a:xfrm>
          <a:off x="3746500" y="61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52087</xdr:rowOff>
    </xdr:from>
    <xdr:ext cx="469744" cy="259045"/>
    <xdr:sp macro="" textlink="">
      <xdr:nvSpPr>
        <xdr:cNvPr id="66" name="テキスト ボックス 65"/>
        <xdr:cNvSpPr txBox="1"/>
      </xdr:nvSpPr>
      <xdr:spPr>
        <a:xfrm>
          <a:off x="3562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28448</xdr:rowOff>
    </xdr:from>
    <xdr:to>
      <xdr:col>4</xdr:col>
      <xdr:colOff>155575</xdr:colOff>
      <xdr:row>35</xdr:row>
      <xdr:rowOff>31496</xdr:rowOff>
    </xdr:to>
    <xdr:cxnSp macro="">
      <xdr:nvCxnSpPr>
        <xdr:cNvPr id="67" name="直線コネクタ 66"/>
        <xdr:cNvCxnSpPr/>
      </xdr:nvCxnSpPr>
      <xdr:spPr>
        <a:xfrm>
          <a:off x="2019300" y="602919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9" name="テキスト ボックス 68"/>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1778</xdr:rowOff>
    </xdr:from>
    <xdr:to>
      <xdr:col>2</xdr:col>
      <xdr:colOff>638175</xdr:colOff>
      <xdr:row>35</xdr:row>
      <xdr:rowOff>28448</xdr:rowOff>
    </xdr:to>
    <xdr:cxnSp macro="">
      <xdr:nvCxnSpPr>
        <xdr:cNvPr id="70" name="直線コネクタ 69"/>
        <xdr:cNvCxnSpPr/>
      </xdr:nvCxnSpPr>
      <xdr:spPr>
        <a:xfrm>
          <a:off x="1130300" y="6002528"/>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162577</xdr:rowOff>
    </xdr:from>
    <xdr:ext cx="469744" cy="259045"/>
    <xdr:sp macro="" textlink="">
      <xdr:nvSpPr>
        <xdr:cNvPr id="72" name="テキスト ボックス 71"/>
        <xdr:cNvSpPr txBox="1"/>
      </xdr:nvSpPr>
      <xdr:spPr>
        <a:xfrm>
          <a:off x="1784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76471</xdr:rowOff>
    </xdr:from>
    <xdr:ext cx="469744" cy="259045"/>
    <xdr:sp macro="" textlink="">
      <xdr:nvSpPr>
        <xdr:cNvPr id="74" name="テキスト ボックス 73"/>
        <xdr:cNvSpPr txBox="1"/>
      </xdr:nvSpPr>
      <xdr:spPr>
        <a:xfrm>
          <a:off x="895427"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141478</xdr:rowOff>
    </xdr:from>
    <xdr:to>
      <xdr:col>6</xdr:col>
      <xdr:colOff>561975</xdr:colOff>
      <xdr:row>36</xdr:row>
      <xdr:rowOff>71628</xdr:rowOff>
    </xdr:to>
    <xdr:sp macro="" textlink="">
      <xdr:nvSpPr>
        <xdr:cNvPr id="80" name="円/楕円 79"/>
        <xdr:cNvSpPr/>
      </xdr:nvSpPr>
      <xdr:spPr>
        <a:xfrm>
          <a:off x="4584700" y="61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164355</xdr:rowOff>
    </xdr:from>
    <xdr:ext cx="469744" cy="259045"/>
    <xdr:sp macro="" textlink="">
      <xdr:nvSpPr>
        <xdr:cNvPr id="81" name="議会費該当値テキスト"/>
        <xdr:cNvSpPr txBox="1"/>
      </xdr:nvSpPr>
      <xdr:spPr>
        <a:xfrm>
          <a:off x="4686300" y="599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159004</xdr:rowOff>
    </xdr:from>
    <xdr:to>
      <xdr:col>5</xdr:col>
      <xdr:colOff>409575</xdr:colOff>
      <xdr:row>35</xdr:row>
      <xdr:rowOff>89154</xdr:rowOff>
    </xdr:to>
    <xdr:sp macro="" textlink="">
      <xdr:nvSpPr>
        <xdr:cNvPr id="82" name="円/楕円 81"/>
        <xdr:cNvSpPr/>
      </xdr:nvSpPr>
      <xdr:spPr>
        <a:xfrm>
          <a:off x="3746500" y="598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105681</xdr:rowOff>
    </xdr:from>
    <xdr:ext cx="469744" cy="259045"/>
    <xdr:sp macro="" textlink="">
      <xdr:nvSpPr>
        <xdr:cNvPr id="83" name="テキスト ボックス 82"/>
        <xdr:cNvSpPr txBox="1"/>
      </xdr:nvSpPr>
      <xdr:spPr>
        <a:xfrm>
          <a:off x="3562427"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152146</xdr:rowOff>
    </xdr:from>
    <xdr:to>
      <xdr:col>4</xdr:col>
      <xdr:colOff>206375</xdr:colOff>
      <xdr:row>35</xdr:row>
      <xdr:rowOff>82296</xdr:rowOff>
    </xdr:to>
    <xdr:sp macro="" textlink="">
      <xdr:nvSpPr>
        <xdr:cNvPr id="84" name="円/楕円 83"/>
        <xdr:cNvSpPr/>
      </xdr:nvSpPr>
      <xdr:spPr>
        <a:xfrm>
          <a:off x="2857500" y="59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98823</xdr:rowOff>
    </xdr:from>
    <xdr:ext cx="469744" cy="259045"/>
    <xdr:sp macro="" textlink="">
      <xdr:nvSpPr>
        <xdr:cNvPr id="85" name="テキスト ボックス 84"/>
        <xdr:cNvSpPr txBox="1"/>
      </xdr:nvSpPr>
      <xdr:spPr>
        <a:xfrm>
          <a:off x="2673427" y="57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149098</xdr:rowOff>
    </xdr:from>
    <xdr:to>
      <xdr:col>3</xdr:col>
      <xdr:colOff>3175</xdr:colOff>
      <xdr:row>35</xdr:row>
      <xdr:rowOff>79248</xdr:rowOff>
    </xdr:to>
    <xdr:sp macro="" textlink="">
      <xdr:nvSpPr>
        <xdr:cNvPr id="86" name="円/楕円 85"/>
        <xdr:cNvSpPr/>
      </xdr:nvSpPr>
      <xdr:spPr>
        <a:xfrm>
          <a:off x="1968500" y="597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95775</xdr:rowOff>
    </xdr:from>
    <xdr:ext cx="469744" cy="259045"/>
    <xdr:sp macro="" textlink="">
      <xdr:nvSpPr>
        <xdr:cNvPr id="87" name="テキスト ボックス 86"/>
        <xdr:cNvSpPr txBox="1"/>
      </xdr:nvSpPr>
      <xdr:spPr>
        <a:xfrm>
          <a:off x="1784427" y="575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122428</xdr:rowOff>
    </xdr:from>
    <xdr:to>
      <xdr:col>1</xdr:col>
      <xdr:colOff>485775</xdr:colOff>
      <xdr:row>35</xdr:row>
      <xdr:rowOff>52578</xdr:rowOff>
    </xdr:to>
    <xdr:sp macro="" textlink="">
      <xdr:nvSpPr>
        <xdr:cNvPr id="88" name="円/楕円 87"/>
        <xdr:cNvSpPr/>
      </xdr:nvSpPr>
      <xdr:spPr>
        <a:xfrm>
          <a:off x="1079500" y="59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69105</xdr:rowOff>
    </xdr:from>
    <xdr:ext cx="469744" cy="259045"/>
    <xdr:sp macro="" textlink="">
      <xdr:nvSpPr>
        <xdr:cNvPr id="89" name="テキスト ボックス 88"/>
        <xdr:cNvSpPr txBox="1"/>
      </xdr:nvSpPr>
      <xdr:spPr>
        <a:xfrm>
          <a:off x="895427" y="572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168199</xdr:rowOff>
    </xdr:from>
    <xdr:to>
      <xdr:col>6</xdr:col>
      <xdr:colOff>511175</xdr:colOff>
      <xdr:row>58</xdr:row>
      <xdr:rowOff>20409</xdr:rowOff>
    </xdr:to>
    <xdr:cxnSp macro="">
      <xdr:nvCxnSpPr>
        <xdr:cNvPr id="119" name="直線コネクタ 118"/>
        <xdr:cNvCxnSpPr/>
      </xdr:nvCxnSpPr>
      <xdr:spPr>
        <a:xfrm>
          <a:off x="3797300" y="9940849"/>
          <a:ext cx="8382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50474</xdr:rowOff>
    </xdr:from>
    <xdr:ext cx="534377" cy="259045"/>
    <xdr:sp macro="" textlink="">
      <xdr:nvSpPr>
        <xdr:cNvPr id="120" name="総務費平均値テキスト"/>
        <xdr:cNvSpPr txBox="1"/>
      </xdr:nvSpPr>
      <xdr:spPr>
        <a:xfrm>
          <a:off x="4686300" y="948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168199</xdr:rowOff>
    </xdr:from>
    <xdr:to>
      <xdr:col>5</xdr:col>
      <xdr:colOff>358775</xdr:colOff>
      <xdr:row>58</xdr:row>
      <xdr:rowOff>40221</xdr:rowOff>
    </xdr:to>
    <xdr:cxnSp macro="">
      <xdr:nvCxnSpPr>
        <xdr:cNvPr id="122" name="直線コネクタ 121"/>
        <xdr:cNvCxnSpPr/>
      </xdr:nvCxnSpPr>
      <xdr:spPr>
        <a:xfrm flipV="1">
          <a:off x="2908300" y="9940849"/>
          <a:ext cx="889000" cy="4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7900</xdr:rowOff>
    </xdr:from>
    <xdr:to>
      <xdr:col>5</xdr:col>
      <xdr:colOff>409575</xdr:colOff>
      <xdr:row>56</xdr:row>
      <xdr:rowOff>109500</xdr:rowOff>
    </xdr:to>
    <xdr:sp macro="" textlink="">
      <xdr:nvSpPr>
        <xdr:cNvPr id="123" name="フローチャート : 判断 122"/>
        <xdr:cNvSpPr/>
      </xdr:nvSpPr>
      <xdr:spPr>
        <a:xfrm>
          <a:off x="3746500" y="96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126027</xdr:rowOff>
    </xdr:from>
    <xdr:ext cx="534377" cy="259045"/>
    <xdr:sp macro="" textlink="">
      <xdr:nvSpPr>
        <xdr:cNvPr id="124" name="テキスト ボックス 123"/>
        <xdr:cNvSpPr txBox="1"/>
      </xdr:nvSpPr>
      <xdr:spPr>
        <a:xfrm>
          <a:off x="3530111" y="938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115030</xdr:rowOff>
    </xdr:from>
    <xdr:to>
      <xdr:col>4</xdr:col>
      <xdr:colOff>155575</xdr:colOff>
      <xdr:row>58</xdr:row>
      <xdr:rowOff>40221</xdr:rowOff>
    </xdr:to>
    <xdr:cxnSp macro="">
      <xdr:nvCxnSpPr>
        <xdr:cNvPr id="125" name="直線コネクタ 124"/>
        <xdr:cNvCxnSpPr/>
      </xdr:nvCxnSpPr>
      <xdr:spPr>
        <a:xfrm>
          <a:off x="2019300" y="9887680"/>
          <a:ext cx="889000" cy="9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129188</xdr:rowOff>
    </xdr:from>
    <xdr:ext cx="534377" cy="259045"/>
    <xdr:sp macro="" textlink="">
      <xdr:nvSpPr>
        <xdr:cNvPr id="127" name="テキスト ボックス 126"/>
        <xdr:cNvSpPr txBox="1"/>
      </xdr:nvSpPr>
      <xdr:spPr>
        <a:xfrm>
          <a:off x="2641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115030</xdr:rowOff>
    </xdr:from>
    <xdr:to>
      <xdr:col>2</xdr:col>
      <xdr:colOff>638175</xdr:colOff>
      <xdr:row>58</xdr:row>
      <xdr:rowOff>33687</xdr:rowOff>
    </xdr:to>
    <xdr:cxnSp macro="">
      <xdr:nvCxnSpPr>
        <xdr:cNvPr id="128" name="直線コネクタ 127"/>
        <xdr:cNvCxnSpPr/>
      </xdr:nvCxnSpPr>
      <xdr:spPr>
        <a:xfrm flipV="1">
          <a:off x="1130300" y="9887680"/>
          <a:ext cx="889000" cy="9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109643</xdr:rowOff>
    </xdr:from>
    <xdr:ext cx="534377" cy="259045"/>
    <xdr:sp macro="" textlink="">
      <xdr:nvSpPr>
        <xdr:cNvPr id="130" name="テキスト ボックス 129"/>
        <xdr:cNvSpPr txBox="1"/>
      </xdr:nvSpPr>
      <xdr:spPr>
        <a:xfrm>
          <a:off x="1752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2526</xdr:rowOff>
    </xdr:from>
    <xdr:ext cx="534377" cy="259045"/>
    <xdr:sp macro="" textlink="">
      <xdr:nvSpPr>
        <xdr:cNvPr id="132" name="テキスト ボックス 131"/>
        <xdr:cNvSpPr txBox="1"/>
      </xdr:nvSpPr>
      <xdr:spPr>
        <a:xfrm>
          <a:off x="863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141059</xdr:rowOff>
    </xdr:from>
    <xdr:to>
      <xdr:col>6</xdr:col>
      <xdr:colOff>561975</xdr:colOff>
      <xdr:row>58</xdr:row>
      <xdr:rowOff>71209</xdr:rowOff>
    </xdr:to>
    <xdr:sp macro="" textlink="">
      <xdr:nvSpPr>
        <xdr:cNvPr id="138" name="円/楕円 137"/>
        <xdr:cNvSpPr/>
      </xdr:nvSpPr>
      <xdr:spPr>
        <a:xfrm>
          <a:off x="4584700" y="991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55986</xdr:rowOff>
    </xdr:from>
    <xdr:ext cx="534377" cy="259045"/>
    <xdr:sp macro="" textlink="">
      <xdr:nvSpPr>
        <xdr:cNvPr id="139" name="総務費該当値テキスト"/>
        <xdr:cNvSpPr txBox="1"/>
      </xdr:nvSpPr>
      <xdr:spPr>
        <a:xfrm>
          <a:off x="4686300" y="982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30,262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117399</xdr:rowOff>
    </xdr:from>
    <xdr:to>
      <xdr:col>5</xdr:col>
      <xdr:colOff>409575</xdr:colOff>
      <xdr:row>58</xdr:row>
      <xdr:rowOff>47549</xdr:rowOff>
    </xdr:to>
    <xdr:sp macro="" textlink="">
      <xdr:nvSpPr>
        <xdr:cNvPr id="140" name="円/楕円 139"/>
        <xdr:cNvSpPr/>
      </xdr:nvSpPr>
      <xdr:spPr>
        <a:xfrm>
          <a:off x="3746500" y="989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38676</xdr:rowOff>
    </xdr:from>
    <xdr:ext cx="534377" cy="259045"/>
    <xdr:sp macro="" textlink="">
      <xdr:nvSpPr>
        <xdr:cNvPr id="141" name="テキスト ボックス 140"/>
        <xdr:cNvSpPr txBox="1"/>
      </xdr:nvSpPr>
      <xdr:spPr>
        <a:xfrm>
          <a:off x="3530111" y="998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160871</xdr:rowOff>
    </xdr:from>
    <xdr:to>
      <xdr:col>4</xdr:col>
      <xdr:colOff>206375</xdr:colOff>
      <xdr:row>58</xdr:row>
      <xdr:rowOff>91021</xdr:rowOff>
    </xdr:to>
    <xdr:sp macro="" textlink="">
      <xdr:nvSpPr>
        <xdr:cNvPr id="142" name="円/楕円 141"/>
        <xdr:cNvSpPr/>
      </xdr:nvSpPr>
      <xdr:spPr>
        <a:xfrm>
          <a:off x="2857500" y="993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82148</xdr:rowOff>
    </xdr:from>
    <xdr:ext cx="534377" cy="259045"/>
    <xdr:sp macro="" textlink="">
      <xdr:nvSpPr>
        <xdr:cNvPr id="143" name="テキスト ボックス 142"/>
        <xdr:cNvSpPr txBox="1"/>
      </xdr:nvSpPr>
      <xdr:spPr>
        <a:xfrm>
          <a:off x="2641111" y="1002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29,222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64230</xdr:rowOff>
    </xdr:from>
    <xdr:to>
      <xdr:col>3</xdr:col>
      <xdr:colOff>3175</xdr:colOff>
      <xdr:row>57</xdr:row>
      <xdr:rowOff>165830</xdr:rowOff>
    </xdr:to>
    <xdr:sp macro="" textlink="">
      <xdr:nvSpPr>
        <xdr:cNvPr id="144" name="円/楕円 143"/>
        <xdr:cNvSpPr/>
      </xdr:nvSpPr>
      <xdr:spPr>
        <a:xfrm>
          <a:off x="1968500" y="98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156957</xdr:rowOff>
    </xdr:from>
    <xdr:ext cx="534377" cy="259045"/>
    <xdr:sp macro="" textlink="">
      <xdr:nvSpPr>
        <xdr:cNvPr id="145" name="テキスト ボックス 144"/>
        <xdr:cNvSpPr txBox="1"/>
      </xdr:nvSpPr>
      <xdr:spPr>
        <a:xfrm>
          <a:off x="1752111" y="992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34,295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154337</xdr:rowOff>
    </xdr:from>
    <xdr:to>
      <xdr:col>1</xdr:col>
      <xdr:colOff>485775</xdr:colOff>
      <xdr:row>58</xdr:row>
      <xdr:rowOff>84487</xdr:rowOff>
    </xdr:to>
    <xdr:sp macro="" textlink="">
      <xdr:nvSpPr>
        <xdr:cNvPr id="146" name="円/楕円 145"/>
        <xdr:cNvSpPr/>
      </xdr:nvSpPr>
      <xdr:spPr>
        <a:xfrm>
          <a:off x="1079500" y="992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75614</xdr:rowOff>
    </xdr:from>
    <xdr:ext cx="534377" cy="259045"/>
    <xdr:sp macro="" textlink="">
      <xdr:nvSpPr>
        <xdr:cNvPr id="147" name="テキスト ボックス 146"/>
        <xdr:cNvSpPr txBox="1"/>
      </xdr:nvSpPr>
      <xdr:spPr>
        <a:xfrm>
          <a:off x="863111" y="1001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108360</xdr:rowOff>
    </xdr:from>
    <xdr:to>
      <xdr:col>6</xdr:col>
      <xdr:colOff>511175</xdr:colOff>
      <xdr:row>74</xdr:row>
      <xdr:rowOff>2736</xdr:rowOff>
    </xdr:to>
    <xdr:cxnSp macro="">
      <xdr:nvCxnSpPr>
        <xdr:cNvPr id="179" name="直線コネクタ 178"/>
        <xdr:cNvCxnSpPr/>
      </xdr:nvCxnSpPr>
      <xdr:spPr>
        <a:xfrm flipV="1">
          <a:off x="3797300" y="12452760"/>
          <a:ext cx="838200" cy="23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2035</xdr:rowOff>
    </xdr:from>
    <xdr:ext cx="599010" cy="259045"/>
    <xdr:sp macro="" textlink="">
      <xdr:nvSpPr>
        <xdr:cNvPr id="180" name="民生費平均値テキスト"/>
        <xdr:cNvSpPr txBox="1"/>
      </xdr:nvSpPr>
      <xdr:spPr>
        <a:xfrm>
          <a:off x="4686300" y="12860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2736</xdr:rowOff>
    </xdr:from>
    <xdr:to>
      <xdr:col>5</xdr:col>
      <xdr:colOff>358775</xdr:colOff>
      <xdr:row>74</xdr:row>
      <xdr:rowOff>88646</xdr:rowOff>
    </xdr:to>
    <xdr:cxnSp macro="">
      <xdr:nvCxnSpPr>
        <xdr:cNvPr id="182" name="直線コネクタ 181"/>
        <xdr:cNvCxnSpPr/>
      </xdr:nvCxnSpPr>
      <xdr:spPr>
        <a:xfrm flipV="1">
          <a:off x="2908300" y="12690036"/>
          <a:ext cx="889000" cy="8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128023</xdr:rowOff>
    </xdr:from>
    <xdr:to>
      <xdr:col>5</xdr:col>
      <xdr:colOff>409575</xdr:colOff>
      <xdr:row>77</xdr:row>
      <xdr:rowOff>58173</xdr:rowOff>
    </xdr:to>
    <xdr:sp macro="" textlink="">
      <xdr:nvSpPr>
        <xdr:cNvPr id="183" name="フローチャート : 判断 182"/>
        <xdr:cNvSpPr/>
      </xdr:nvSpPr>
      <xdr:spPr>
        <a:xfrm>
          <a:off x="3746500" y="1315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49300</xdr:rowOff>
    </xdr:from>
    <xdr:ext cx="599010" cy="259045"/>
    <xdr:sp macro="" textlink="">
      <xdr:nvSpPr>
        <xdr:cNvPr id="184" name="テキスト ボックス 183"/>
        <xdr:cNvSpPr txBox="1"/>
      </xdr:nvSpPr>
      <xdr:spPr>
        <a:xfrm>
          <a:off x="3497794" y="132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88646</xdr:rowOff>
    </xdr:from>
    <xdr:to>
      <xdr:col>4</xdr:col>
      <xdr:colOff>155575</xdr:colOff>
      <xdr:row>75</xdr:row>
      <xdr:rowOff>61464</xdr:rowOff>
    </xdr:to>
    <xdr:cxnSp macro="">
      <xdr:nvCxnSpPr>
        <xdr:cNvPr id="185" name="直線コネクタ 184"/>
        <xdr:cNvCxnSpPr/>
      </xdr:nvCxnSpPr>
      <xdr:spPr>
        <a:xfrm flipV="1">
          <a:off x="2019300" y="12775946"/>
          <a:ext cx="889000" cy="14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3186</xdr:rowOff>
    </xdr:from>
    <xdr:to>
      <xdr:col>4</xdr:col>
      <xdr:colOff>206375</xdr:colOff>
      <xdr:row>76</xdr:row>
      <xdr:rowOff>104786</xdr:rowOff>
    </xdr:to>
    <xdr:sp macro="" textlink="">
      <xdr:nvSpPr>
        <xdr:cNvPr id="186" name="フローチャート : 判断 185"/>
        <xdr:cNvSpPr/>
      </xdr:nvSpPr>
      <xdr:spPr>
        <a:xfrm>
          <a:off x="2857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95913</xdr:rowOff>
    </xdr:from>
    <xdr:ext cx="599010" cy="259045"/>
    <xdr:sp macro="" textlink="">
      <xdr:nvSpPr>
        <xdr:cNvPr id="187" name="テキスト ボックス 186"/>
        <xdr:cNvSpPr txBox="1"/>
      </xdr:nvSpPr>
      <xdr:spPr>
        <a:xfrm>
          <a:off x="2608794"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61464</xdr:rowOff>
    </xdr:from>
    <xdr:to>
      <xdr:col>2</xdr:col>
      <xdr:colOff>638175</xdr:colOff>
      <xdr:row>75</xdr:row>
      <xdr:rowOff>104300</xdr:rowOff>
    </xdr:to>
    <xdr:cxnSp macro="">
      <xdr:nvCxnSpPr>
        <xdr:cNvPr id="188" name="直線コネクタ 187"/>
        <xdr:cNvCxnSpPr/>
      </xdr:nvCxnSpPr>
      <xdr:spPr>
        <a:xfrm flipV="1">
          <a:off x="1130300" y="12920214"/>
          <a:ext cx="889000" cy="4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104772</xdr:rowOff>
    </xdr:from>
    <xdr:to>
      <xdr:col>3</xdr:col>
      <xdr:colOff>3175</xdr:colOff>
      <xdr:row>77</xdr:row>
      <xdr:rowOff>34922</xdr:rowOff>
    </xdr:to>
    <xdr:sp macro="" textlink="">
      <xdr:nvSpPr>
        <xdr:cNvPr id="189" name="フローチャート : 判断 188"/>
        <xdr:cNvSpPr/>
      </xdr:nvSpPr>
      <xdr:spPr>
        <a:xfrm>
          <a:off x="1968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26049</xdr:rowOff>
    </xdr:from>
    <xdr:ext cx="599010" cy="259045"/>
    <xdr:sp macro="" textlink="">
      <xdr:nvSpPr>
        <xdr:cNvPr id="190" name="テキスト ボックス 189"/>
        <xdr:cNvSpPr txBox="1"/>
      </xdr:nvSpPr>
      <xdr:spPr>
        <a:xfrm>
          <a:off x="1719794"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191" name="フローチャート : 判断 190"/>
        <xdr:cNvSpPr/>
      </xdr:nvSpPr>
      <xdr:spPr>
        <a:xfrm>
          <a:off x="1079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49040</xdr:rowOff>
    </xdr:from>
    <xdr:ext cx="599010" cy="259045"/>
    <xdr:sp macro="" textlink="">
      <xdr:nvSpPr>
        <xdr:cNvPr id="192" name="テキスト ボックス 191"/>
        <xdr:cNvSpPr txBox="1"/>
      </xdr:nvSpPr>
      <xdr:spPr>
        <a:xfrm>
          <a:off x="830794" y="1325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57560</xdr:rowOff>
    </xdr:from>
    <xdr:to>
      <xdr:col>6</xdr:col>
      <xdr:colOff>561975</xdr:colOff>
      <xdr:row>72</xdr:row>
      <xdr:rowOff>159160</xdr:rowOff>
    </xdr:to>
    <xdr:sp macro="" textlink="">
      <xdr:nvSpPr>
        <xdr:cNvPr id="198" name="円/楕円 197"/>
        <xdr:cNvSpPr/>
      </xdr:nvSpPr>
      <xdr:spPr>
        <a:xfrm>
          <a:off x="4584700" y="124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80437</xdr:rowOff>
    </xdr:from>
    <xdr:ext cx="599010" cy="259045"/>
    <xdr:sp macro="" textlink="">
      <xdr:nvSpPr>
        <xdr:cNvPr id="199" name="民生費該当値テキスト"/>
        <xdr:cNvSpPr txBox="1"/>
      </xdr:nvSpPr>
      <xdr:spPr>
        <a:xfrm>
          <a:off x="4686300" y="1225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199,379</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123386</xdr:rowOff>
    </xdr:from>
    <xdr:to>
      <xdr:col>5</xdr:col>
      <xdr:colOff>409575</xdr:colOff>
      <xdr:row>74</xdr:row>
      <xdr:rowOff>53536</xdr:rowOff>
    </xdr:to>
    <xdr:sp macro="" textlink="">
      <xdr:nvSpPr>
        <xdr:cNvPr id="200" name="円/楕円 199"/>
        <xdr:cNvSpPr/>
      </xdr:nvSpPr>
      <xdr:spPr>
        <a:xfrm>
          <a:off x="3746500" y="126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70063</xdr:rowOff>
    </xdr:from>
    <xdr:ext cx="599010" cy="259045"/>
    <xdr:sp macro="" textlink="">
      <xdr:nvSpPr>
        <xdr:cNvPr id="201" name="テキスト ボックス 200"/>
        <xdr:cNvSpPr txBox="1"/>
      </xdr:nvSpPr>
      <xdr:spPr>
        <a:xfrm>
          <a:off x="3497794" y="12414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177,582</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37846</xdr:rowOff>
    </xdr:from>
    <xdr:to>
      <xdr:col>4</xdr:col>
      <xdr:colOff>206375</xdr:colOff>
      <xdr:row>74</xdr:row>
      <xdr:rowOff>139446</xdr:rowOff>
    </xdr:to>
    <xdr:sp macro="" textlink="">
      <xdr:nvSpPr>
        <xdr:cNvPr id="202" name="円/楕円 201"/>
        <xdr:cNvSpPr/>
      </xdr:nvSpPr>
      <xdr:spPr>
        <a:xfrm>
          <a:off x="2857500" y="1272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155973</xdr:rowOff>
    </xdr:from>
    <xdr:ext cx="599010" cy="259045"/>
    <xdr:sp macro="" textlink="">
      <xdr:nvSpPr>
        <xdr:cNvPr id="203" name="テキスト ボックス 202"/>
        <xdr:cNvSpPr txBox="1"/>
      </xdr:nvSpPr>
      <xdr:spPr>
        <a:xfrm>
          <a:off x="2608794" y="1250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169,690</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10664</xdr:rowOff>
    </xdr:from>
    <xdr:to>
      <xdr:col>3</xdr:col>
      <xdr:colOff>3175</xdr:colOff>
      <xdr:row>75</xdr:row>
      <xdr:rowOff>112264</xdr:rowOff>
    </xdr:to>
    <xdr:sp macro="" textlink="">
      <xdr:nvSpPr>
        <xdr:cNvPr id="204" name="円/楕円 203"/>
        <xdr:cNvSpPr/>
      </xdr:nvSpPr>
      <xdr:spPr>
        <a:xfrm>
          <a:off x="1968500" y="1286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128791</xdr:rowOff>
    </xdr:from>
    <xdr:ext cx="599010" cy="259045"/>
    <xdr:sp macro="" textlink="">
      <xdr:nvSpPr>
        <xdr:cNvPr id="205" name="テキスト ボックス 204"/>
        <xdr:cNvSpPr txBox="1"/>
      </xdr:nvSpPr>
      <xdr:spPr>
        <a:xfrm>
          <a:off x="1719794" y="1264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156,437</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53500</xdr:rowOff>
    </xdr:from>
    <xdr:to>
      <xdr:col>1</xdr:col>
      <xdr:colOff>485775</xdr:colOff>
      <xdr:row>75</xdr:row>
      <xdr:rowOff>155101</xdr:rowOff>
    </xdr:to>
    <xdr:sp macro="" textlink="">
      <xdr:nvSpPr>
        <xdr:cNvPr id="206" name="円/楕円 205"/>
        <xdr:cNvSpPr/>
      </xdr:nvSpPr>
      <xdr:spPr>
        <a:xfrm>
          <a:off x="1079500" y="129122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177</xdr:rowOff>
    </xdr:from>
    <xdr:ext cx="599010" cy="259045"/>
    <xdr:sp macro="" textlink="">
      <xdr:nvSpPr>
        <xdr:cNvPr id="207" name="テキスト ボックス 206"/>
        <xdr:cNvSpPr txBox="1"/>
      </xdr:nvSpPr>
      <xdr:spPr>
        <a:xfrm>
          <a:off x="830794" y="1268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10449</xdr:rowOff>
    </xdr:from>
    <xdr:to>
      <xdr:col>6</xdr:col>
      <xdr:colOff>511175</xdr:colOff>
      <xdr:row>98</xdr:row>
      <xdr:rowOff>33790</xdr:rowOff>
    </xdr:to>
    <xdr:cxnSp macro="">
      <xdr:nvCxnSpPr>
        <xdr:cNvPr id="235" name="直線コネクタ 234"/>
        <xdr:cNvCxnSpPr/>
      </xdr:nvCxnSpPr>
      <xdr:spPr>
        <a:xfrm flipV="1">
          <a:off x="3797300" y="16812549"/>
          <a:ext cx="838200" cy="2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160994</xdr:rowOff>
    </xdr:from>
    <xdr:ext cx="534377" cy="259045"/>
    <xdr:sp macro="" textlink="">
      <xdr:nvSpPr>
        <xdr:cNvPr id="236" name="衛生費平均値テキスト"/>
        <xdr:cNvSpPr txBox="1"/>
      </xdr:nvSpPr>
      <xdr:spPr>
        <a:xfrm>
          <a:off x="4686300" y="16448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4415</xdr:rowOff>
    </xdr:from>
    <xdr:to>
      <xdr:col>5</xdr:col>
      <xdr:colOff>358775</xdr:colOff>
      <xdr:row>98</xdr:row>
      <xdr:rowOff>33790</xdr:rowOff>
    </xdr:to>
    <xdr:cxnSp macro="">
      <xdr:nvCxnSpPr>
        <xdr:cNvPr id="238" name="直線コネクタ 237"/>
        <xdr:cNvCxnSpPr/>
      </xdr:nvCxnSpPr>
      <xdr:spPr>
        <a:xfrm>
          <a:off x="2908300" y="16806515"/>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161023</xdr:rowOff>
    </xdr:from>
    <xdr:to>
      <xdr:col>5</xdr:col>
      <xdr:colOff>409575</xdr:colOff>
      <xdr:row>97</xdr:row>
      <xdr:rowOff>91173</xdr:rowOff>
    </xdr:to>
    <xdr:sp macro="" textlink="">
      <xdr:nvSpPr>
        <xdr:cNvPr id="239" name="フローチャート : 判断 238"/>
        <xdr:cNvSpPr/>
      </xdr:nvSpPr>
      <xdr:spPr>
        <a:xfrm>
          <a:off x="3746500" y="1662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107700</xdr:rowOff>
    </xdr:from>
    <xdr:ext cx="534377" cy="259045"/>
    <xdr:sp macro="" textlink="">
      <xdr:nvSpPr>
        <xdr:cNvPr id="240" name="テキスト ボックス 239"/>
        <xdr:cNvSpPr txBox="1"/>
      </xdr:nvSpPr>
      <xdr:spPr>
        <a:xfrm>
          <a:off x="3530111" y="1639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170355</xdr:rowOff>
    </xdr:from>
    <xdr:to>
      <xdr:col>4</xdr:col>
      <xdr:colOff>155575</xdr:colOff>
      <xdr:row>98</xdr:row>
      <xdr:rowOff>4415</xdr:rowOff>
    </xdr:to>
    <xdr:cxnSp macro="">
      <xdr:nvCxnSpPr>
        <xdr:cNvPr id="241" name="直線コネクタ 240"/>
        <xdr:cNvCxnSpPr/>
      </xdr:nvCxnSpPr>
      <xdr:spPr>
        <a:xfrm>
          <a:off x="2019300" y="16801005"/>
          <a:ext cx="8890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2" name="フローチャート : 判断 241"/>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105598</xdr:rowOff>
    </xdr:from>
    <xdr:ext cx="534377" cy="259045"/>
    <xdr:sp macro="" textlink="">
      <xdr:nvSpPr>
        <xdr:cNvPr id="243" name="テキスト ボックス 242"/>
        <xdr:cNvSpPr txBox="1"/>
      </xdr:nvSpPr>
      <xdr:spPr>
        <a:xfrm>
          <a:off x="2641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149918</xdr:rowOff>
    </xdr:from>
    <xdr:to>
      <xdr:col>2</xdr:col>
      <xdr:colOff>638175</xdr:colOff>
      <xdr:row>97</xdr:row>
      <xdr:rowOff>170355</xdr:rowOff>
    </xdr:to>
    <xdr:cxnSp macro="">
      <xdr:nvCxnSpPr>
        <xdr:cNvPr id="244" name="直線コネクタ 243"/>
        <xdr:cNvCxnSpPr/>
      </xdr:nvCxnSpPr>
      <xdr:spPr>
        <a:xfrm>
          <a:off x="1130300" y="16780568"/>
          <a:ext cx="889000" cy="2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5" name="フローチャート : 判断 244"/>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117005</xdr:rowOff>
    </xdr:from>
    <xdr:ext cx="534377" cy="259045"/>
    <xdr:sp macro="" textlink="">
      <xdr:nvSpPr>
        <xdr:cNvPr id="246" name="テキスト ボックス 245"/>
        <xdr:cNvSpPr txBox="1"/>
      </xdr:nvSpPr>
      <xdr:spPr>
        <a:xfrm>
          <a:off x="1752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7" name="フローチャート : 判断 246"/>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104500</xdr:rowOff>
    </xdr:from>
    <xdr:ext cx="534377" cy="259045"/>
    <xdr:sp macro="" textlink="">
      <xdr:nvSpPr>
        <xdr:cNvPr id="248" name="テキスト ボックス 247"/>
        <xdr:cNvSpPr txBox="1"/>
      </xdr:nvSpPr>
      <xdr:spPr>
        <a:xfrm>
          <a:off x="863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131099</xdr:rowOff>
    </xdr:from>
    <xdr:to>
      <xdr:col>6</xdr:col>
      <xdr:colOff>561975</xdr:colOff>
      <xdr:row>98</xdr:row>
      <xdr:rowOff>61249</xdr:rowOff>
    </xdr:to>
    <xdr:sp macro="" textlink="">
      <xdr:nvSpPr>
        <xdr:cNvPr id="254" name="円/楕円 253"/>
        <xdr:cNvSpPr/>
      </xdr:nvSpPr>
      <xdr:spPr>
        <a:xfrm>
          <a:off x="4584700" y="1676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109526</xdr:rowOff>
    </xdr:from>
    <xdr:ext cx="534377" cy="259045"/>
    <xdr:sp macro="" textlink="">
      <xdr:nvSpPr>
        <xdr:cNvPr id="255" name="衛生費該当値テキスト"/>
        <xdr:cNvSpPr txBox="1"/>
      </xdr:nvSpPr>
      <xdr:spPr>
        <a:xfrm>
          <a:off x="4686300" y="1674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25,654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154440</xdr:rowOff>
    </xdr:from>
    <xdr:to>
      <xdr:col>5</xdr:col>
      <xdr:colOff>409575</xdr:colOff>
      <xdr:row>98</xdr:row>
      <xdr:rowOff>84590</xdr:rowOff>
    </xdr:to>
    <xdr:sp macro="" textlink="">
      <xdr:nvSpPr>
        <xdr:cNvPr id="256" name="円/楕円 255"/>
        <xdr:cNvSpPr/>
      </xdr:nvSpPr>
      <xdr:spPr>
        <a:xfrm>
          <a:off x="3746500" y="167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75717</xdr:rowOff>
    </xdr:from>
    <xdr:ext cx="534377" cy="259045"/>
    <xdr:sp macro="" textlink="">
      <xdr:nvSpPr>
        <xdr:cNvPr id="257" name="テキスト ボックス 256"/>
        <xdr:cNvSpPr txBox="1"/>
      </xdr:nvSpPr>
      <xdr:spPr>
        <a:xfrm>
          <a:off x="3530111" y="1687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24,633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125065</xdr:rowOff>
    </xdr:from>
    <xdr:to>
      <xdr:col>4</xdr:col>
      <xdr:colOff>206375</xdr:colOff>
      <xdr:row>98</xdr:row>
      <xdr:rowOff>55215</xdr:rowOff>
    </xdr:to>
    <xdr:sp macro="" textlink="">
      <xdr:nvSpPr>
        <xdr:cNvPr id="258" name="円/楕円 257"/>
        <xdr:cNvSpPr/>
      </xdr:nvSpPr>
      <xdr:spPr>
        <a:xfrm>
          <a:off x="2857500" y="167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46342</xdr:rowOff>
    </xdr:from>
    <xdr:ext cx="534377" cy="259045"/>
    <xdr:sp macro="" textlink="">
      <xdr:nvSpPr>
        <xdr:cNvPr id="259" name="テキスト ボックス 258"/>
        <xdr:cNvSpPr txBox="1"/>
      </xdr:nvSpPr>
      <xdr:spPr>
        <a:xfrm>
          <a:off x="2641111" y="1684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25,918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119555</xdr:rowOff>
    </xdr:from>
    <xdr:to>
      <xdr:col>3</xdr:col>
      <xdr:colOff>3175</xdr:colOff>
      <xdr:row>98</xdr:row>
      <xdr:rowOff>49705</xdr:rowOff>
    </xdr:to>
    <xdr:sp macro="" textlink="">
      <xdr:nvSpPr>
        <xdr:cNvPr id="260" name="円/楕円 259"/>
        <xdr:cNvSpPr/>
      </xdr:nvSpPr>
      <xdr:spPr>
        <a:xfrm>
          <a:off x="1968500" y="167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40832</xdr:rowOff>
    </xdr:from>
    <xdr:ext cx="534377" cy="259045"/>
    <xdr:sp macro="" textlink="">
      <xdr:nvSpPr>
        <xdr:cNvPr id="261" name="テキスト ボックス 260"/>
        <xdr:cNvSpPr txBox="1"/>
      </xdr:nvSpPr>
      <xdr:spPr>
        <a:xfrm>
          <a:off x="1752111" y="1684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99118</xdr:rowOff>
    </xdr:from>
    <xdr:to>
      <xdr:col>1</xdr:col>
      <xdr:colOff>485775</xdr:colOff>
      <xdr:row>98</xdr:row>
      <xdr:rowOff>29268</xdr:rowOff>
    </xdr:to>
    <xdr:sp macro="" textlink="">
      <xdr:nvSpPr>
        <xdr:cNvPr id="262" name="円/楕円 261"/>
        <xdr:cNvSpPr/>
      </xdr:nvSpPr>
      <xdr:spPr>
        <a:xfrm>
          <a:off x="1079500" y="167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20395</xdr:rowOff>
    </xdr:from>
    <xdr:ext cx="534377" cy="259045"/>
    <xdr:sp macro="" textlink="">
      <xdr:nvSpPr>
        <xdr:cNvPr id="263" name="テキスト ボックス 262"/>
        <xdr:cNvSpPr txBox="1"/>
      </xdr:nvSpPr>
      <xdr:spPr>
        <a:xfrm>
          <a:off x="863111" y="1682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106172</xdr:rowOff>
    </xdr:from>
    <xdr:to>
      <xdr:col>15</xdr:col>
      <xdr:colOff>180975</xdr:colOff>
      <xdr:row>35</xdr:row>
      <xdr:rowOff>107315</xdr:rowOff>
    </xdr:to>
    <xdr:cxnSp macro="">
      <xdr:nvCxnSpPr>
        <xdr:cNvPr id="292" name="直線コネクタ 291"/>
        <xdr:cNvCxnSpPr/>
      </xdr:nvCxnSpPr>
      <xdr:spPr>
        <a:xfrm flipV="1">
          <a:off x="9639300" y="6106922"/>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142384</xdr:rowOff>
    </xdr:from>
    <xdr:ext cx="378565" cy="259045"/>
    <xdr:sp macro="" textlink="">
      <xdr:nvSpPr>
        <xdr:cNvPr id="293" name="労働費平均値テキスト"/>
        <xdr:cNvSpPr txBox="1"/>
      </xdr:nvSpPr>
      <xdr:spPr>
        <a:xfrm>
          <a:off x="10528300" y="6314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74168</xdr:rowOff>
    </xdr:from>
    <xdr:to>
      <xdr:col>14</xdr:col>
      <xdr:colOff>28575</xdr:colOff>
      <xdr:row>35</xdr:row>
      <xdr:rowOff>107315</xdr:rowOff>
    </xdr:to>
    <xdr:cxnSp macro="">
      <xdr:nvCxnSpPr>
        <xdr:cNvPr id="295" name="直線コネクタ 294"/>
        <xdr:cNvCxnSpPr/>
      </xdr:nvCxnSpPr>
      <xdr:spPr>
        <a:xfrm>
          <a:off x="8750300" y="6074918"/>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30226</xdr:rowOff>
    </xdr:from>
    <xdr:to>
      <xdr:col>14</xdr:col>
      <xdr:colOff>79375</xdr:colOff>
      <xdr:row>34</xdr:row>
      <xdr:rowOff>131826</xdr:rowOff>
    </xdr:to>
    <xdr:sp macro="" textlink="">
      <xdr:nvSpPr>
        <xdr:cNvPr id="296" name="フローチャート : 判断 295"/>
        <xdr:cNvSpPr/>
      </xdr:nvSpPr>
      <xdr:spPr>
        <a:xfrm>
          <a:off x="9588500" y="585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32</xdr:row>
      <xdr:rowOff>148353</xdr:rowOff>
    </xdr:from>
    <xdr:ext cx="469744" cy="259045"/>
    <xdr:sp macro="" textlink="">
      <xdr:nvSpPr>
        <xdr:cNvPr id="297" name="テキスト ボックス 296"/>
        <xdr:cNvSpPr txBox="1"/>
      </xdr:nvSpPr>
      <xdr:spPr>
        <a:xfrm>
          <a:off x="9404427" y="563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3683</xdr:rowOff>
    </xdr:from>
    <xdr:to>
      <xdr:col>12</xdr:col>
      <xdr:colOff>511175</xdr:colOff>
      <xdr:row>35</xdr:row>
      <xdr:rowOff>74168</xdr:rowOff>
    </xdr:to>
    <xdr:cxnSp macro="">
      <xdr:nvCxnSpPr>
        <xdr:cNvPr id="298" name="直線コネクタ 297"/>
        <xdr:cNvCxnSpPr/>
      </xdr:nvCxnSpPr>
      <xdr:spPr>
        <a:xfrm>
          <a:off x="7861300" y="6004433"/>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14986</xdr:rowOff>
    </xdr:from>
    <xdr:to>
      <xdr:col>12</xdr:col>
      <xdr:colOff>561975</xdr:colOff>
      <xdr:row>35</xdr:row>
      <xdr:rowOff>116586</xdr:rowOff>
    </xdr:to>
    <xdr:sp macro="" textlink="">
      <xdr:nvSpPr>
        <xdr:cNvPr id="299" name="フローチャート : 判断 298"/>
        <xdr:cNvSpPr/>
      </xdr:nvSpPr>
      <xdr:spPr>
        <a:xfrm>
          <a:off x="8699500" y="60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133113</xdr:rowOff>
    </xdr:from>
    <xdr:ext cx="469744" cy="259045"/>
    <xdr:sp macro="" textlink="">
      <xdr:nvSpPr>
        <xdr:cNvPr id="300" name="テキスト ボックス 299"/>
        <xdr:cNvSpPr txBox="1"/>
      </xdr:nvSpPr>
      <xdr:spPr>
        <a:xfrm>
          <a:off x="8515427"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99314</xdr:rowOff>
    </xdr:from>
    <xdr:to>
      <xdr:col>11</xdr:col>
      <xdr:colOff>307975</xdr:colOff>
      <xdr:row>35</xdr:row>
      <xdr:rowOff>3683</xdr:rowOff>
    </xdr:to>
    <xdr:cxnSp macro="">
      <xdr:nvCxnSpPr>
        <xdr:cNvPr id="301" name="直線コネクタ 300"/>
        <xdr:cNvCxnSpPr/>
      </xdr:nvCxnSpPr>
      <xdr:spPr>
        <a:xfrm>
          <a:off x="6972300" y="5928614"/>
          <a:ext cx="8890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109855</xdr:rowOff>
    </xdr:from>
    <xdr:to>
      <xdr:col>11</xdr:col>
      <xdr:colOff>358775</xdr:colOff>
      <xdr:row>35</xdr:row>
      <xdr:rowOff>40005</xdr:rowOff>
    </xdr:to>
    <xdr:sp macro="" textlink="">
      <xdr:nvSpPr>
        <xdr:cNvPr id="302" name="フローチャート : 判断 301"/>
        <xdr:cNvSpPr/>
      </xdr:nvSpPr>
      <xdr:spPr>
        <a:xfrm>
          <a:off x="7810500" y="59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56532</xdr:rowOff>
    </xdr:from>
    <xdr:ext cx="469744" cy="259045"/>
    <xdr:sp macro="" textlink="">
      <xdr:nvSpPr>
        <xdr:cNvPr id="303" name="テキスト ボックス 302"/>
        <xdr:cNvSpPr txBox="1"/>
      </xdr:nvSpPr>
      <xdr:spPr>
        <a:xfrm>
          <a:off x="7626427" y="571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18034</xdr:rowOff>
    </xdr:from>
    <xdr:to>
      <xdr:col>10</xdr:col>
      <xdr:colOff>155575</xdr:colOff>
      <xdr:row>34</xdr:row>
      <xdr:rowOff>119634</xdr:rowOff>
    </xdr:to>
    <xdr:sp macro="" textlink="">
      <xdr:nvSpPr>
        <xdr:cNvPr id="304" name="フローチャート : 判断 303"/>
        <xdr:cNvSpPr/>
      </xdr:nvSpPr>
      <xdr:spPr>
        <a:xfrm>
          <a:off x="6921500" y="584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136161</xdr:rowOff>
    </xdr:from>
    <xdr:ext cx="469744" cy="259045"/>
    <xdr:sp macro="" textlink="">
      <xdr:nvSpPr>
        <xdr:cNvPr id="305" name="テキスト ボックス 304"/>
        <xdr:cNvSpPr txBox="1"/>
      </xdr:nvSpPr>
      <xdr:spPr>
        <a:xfrm>
          <a:off x="6737427"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55372</xdr:rowOff>
    </xdr:from>
    <xdr:to>
      <xdr:col>15</xdr:col>
      <xdr:colOff>231775</xdr:colOff>
      <xdr:row>35</xdr:row>
      <xdr:rowOff>156972</xdr:rowOff>
    </xdr:to>
    <xdr:sp macro="" textlink="">
      <xdr:nvSpPr>
        <xdr:cNvPr id="311" name="円/楕円 310"/>
        <xdr:cNvSpPr/>
      </xdr:nvSpPr>
      <xdr:spPr>
        <a:xfrm>
          <a:off x="10426700" y="605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78249</xdr:rowOff>
    </xdr:from>
    <xdr:ext cx="469744" cy="259045"/>
    <xdr:sp macro="" textlink="">
      <xdr:nvSpPr>
        <xdr:cNvPr id="312" name="労働費該当値テキスト"/>
        <xdr:cNvSpPr txBox="1"/>
      </xdr:nvSpPr>
      <xdr:spPr>
        <a:xfrm>
          <a:off x="10528300" y="590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56515</xdr:rowOff>
    </xdr:from>
    <xdr:to>
      <xdr:col>14</xdr:col>
      <xdr:colOff>79375</xdr:colOff>
      <xdr:row>35</xdr:row>
      <xdr:rowOff>158115</xdr:rowOff>
    </xdr:to>
    <xdr:sp macro="" textlink="">
      <xdr:nvSpPr>
        <xdr:cNvPr id="313" name="円/楕円 312"/>
        <xdr:cNvSpPr/>
      </xdr:nvSpPr>
      <xdr:spPr>
        <a:xfrm>
          <a:off x="9588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149242</xdr:rowOff>
    </xdr:from>
    <xdr:ext cx="469744" cy="259045"/>
    <xdr:sp macro="" textlink="">
      <xdr:nvSpPr>
        <xdr:cNvPr id="314" name="テキスト ボックス 313"/>
        <xdr:cNvSpPr txBox="1"/>
      </xdr:nvSpPr>
      <xdr:spPr>
        <a:xfrm>
          <a:off x="9404427" y="614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23368</xdr:rowOff>
    </xdr:from>
    <xdr:to>
      <xdr:col>12</xdr:col>
      <xdr:colOff>561975</xdr:colOff>
      <xdr:row>35</xdr:row>
      <xdr:rowOff>124968</xdr:rowOff>
    </xdr:to>
    <xdr:sp macro="" textlink="">
      <xdr:nvSpPr>
        <xdr:cNvPr id="315" name="円/楕円 314"/>
        <xdr:cNvSpPr/>
      </xdr:nvSpPr>
      <xdr:spPr>
        <a:xfrm>
          <a:off x="8699500" y="602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116095</xdr:rowOff>
    </xdr:from>
    <xdr:ext cx="469744" cy="259045"/>
    <xdr:sp macro="" textlink="">
      <xdr:nvSpPr>
        <xdr:cNvPr id="316" name="テキスト ボックス 315"/>
        <xdr:cNvSpPr txBox="1"/>
      </xdr:nvSpPr>
      <xdr:spPr>
        <a:xfrm>
          <a:off x="8515427" y="611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1,722</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124333</xdr:rowOff>
    </xdr:from>
    <xdr:to>
      <xdr:col>11</xdr:col>
      <xdr:colOff>358775</xdr:colOff>
      <xdr:row>35</xdr:row>
      <xdr:rowOff>54483</xdr:rowOff>
    </xdr:to>
    <xdr:sp macro="" textlink="">
      <xdr:nvSpPr>
        <xdr:cNvPr id="317" name="円/楕円 316"/>
        <xdr:cNvSpPr/>
      </xdr:nvSpPr>
      <xdr:spPr>
        <a:xfrm>
          <a:off x="7810500" y="59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45610</xdr:rowOff>
    </xdr:from>
    <xdr:ext cx="469744" cy="259045"/>
    <xdr:sp macro="" textlink="">
      <xdr:nvSpPr>
        <xdr:cNvPr id="318" name="テキスト ボックス 317"/>
        <xdr:cNvSpPr txBox="1"/>
      </xdr:nvSpPr>
      <xdr:spPr>
        <a:xfrm>
          <a:off x="7626427" y="604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48514</xdr:rowOff>
    </xdr:from>
    <xdr:to>
      <xdr:col>10</xdr:col>
      <xdr:colOff>155575</xdr:colOff>
      <xdr:row>34</xdr:row>
      <xdr:rowOff>150114</xdr:rowOff>
    </xdr:to>
    <xdr:sp macro="" textlink="">
      <xdr:nvSpPr>
        <xdr:cNvPr id="319" name="円/楕円 318"/>
        <xdr:cNvSpPr/>
      </xdr:nvSpPr>
      <xdr:spPr>
        <a:xfrm>
          <a:off x="6921500" y="587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141241</xdr:rowOff>
    </xdr:from>
    <xdr:ext cx="469744" cy="259045"/>
    <xdr:sp macro="" textlink="">
      <xdr:nvSpPr>
        <xdr:cNvPr id="320" name="テキスト ボックス 319"/>
        <xdr:cNvSpPr txBox="1"/>
      </xdr:nvSpPr>
      <xdr:spPr>
        <a:xfrm>
          <a:off x="6737427" y="597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1"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3"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152730</xdr:rowOff>
    </xdr:from>
    <xdr:to>
      <xdr:col>15</xdr:col>
      <xdr:colOff>180975</xdr:colOff>
      <xdr:row>57</xdr:row>
      <xdr:rowOff>158045</xdr:rowOff>
    </xdr:to>
    <xdr:cxnSp macro="">
      <xdr:nvCxnSpPr>
        <xdr:cNvPr id="345" name="直線コネクタ 344"/>
        <xdr:cNvCxnSpPr/>
      </xdr:nvCxnSpPr>
      <xdr:spPr>
        <a:xfrm flipV="1">
          <a:off x="9639300" y="9925380"/>
          <a:ext cx="8382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112292</xdr:rowOff>
    </xdr:from>
    <xdr:ext cx="469744" cy="259045"/>
    <xdr:sp macro="" textlink="">
      <xdr:nvSpPr>
        <xdr:cNvPr id="346" name="農林水産業費平均値テキスト"/>
        <xdr:cNvSpPr txBox="1"/>
      </xdr:nvSpPr>
      <xdr:spPr>
        <a:xfrm>
          <a:off x="10528300" y="9542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158045</xdr:rowOff>
    </xdr:from>
    <xdr:to>
      <xdr:col>14</xdr:col>
      <xdr:colOff>28575</xdr:colOff>
      <xdr:row>57</xdr:row>
      <xdr:rowOff>162046</xdr:rowOff>
    </xdr:to>
    <xdr:cxnSp macro="">
      <xdr:nvCxnSpPr>
        <xdr:cNvPr id="348" name="直線コネクタ 347"/>
        <xdr:cNvCxnSpPr/>
      </xdr:nvCxnSpPr>
      <xdr:spPr>
        <a:xfrm flipV="1">
          <a:off x="8750300" y="9930695"/>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89757</xdr:rowOff>
    </xdr:from>
    <xdr:to>
      <xdr:col>14</xdr:col>
      <xdr:colOff>79375</xdr:colOff>
      <xdr:row>56</xdr:row>
      <xdr:rowOff>19907</xdr:rowOff>
    </xdr:to>
    <xdr:sp macro="" textlink="">
      <xdr:nvSpPr>
        <xdr:cNvPr id="349" name="フローチャート : 判断 348"/>
        <xdr:cNvSpPr/>
      </xdr:nvSpPr>
      <xdr:spPr>
        <a:xfrm>
          <a:off x="9588500" y="95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36434</xdr:rowOff>
    </xdr:from>
    <xdr:ext cx="469744" cy="259045"/>
    <xdr:sp macro="" textlink="">
      <xdr:nvSpPr>
        <xdr:cNvPr id="350" name="テキスト ボックス 349"/>
        <xdr:cNvSpPr txBox="1"/>
      </xdr:nvSpPr>
      <xdr:spPr>
        <a:xfrm>
          <a:off x="9404427" y="929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161474</xdr:rowOff>
    </xdr:from>
    <xdr:to>
      <xdr:col>12</xdr:col>
      <xdr:colOff>511175</xdr:colOff>
      <xdr:row>57</xdr:row>
      <xdr:rowOff>162046</xdr:rowOff>
    </xdr:to>
    <xdr:cxnSp macro="">
      <xdr:nvCxnSpPr>
        <xdr:cNvPr id="351" name="直線コネクタ 350"/>
        <xdr:cNvCxnSpPr/>
      </xdr:nvCxnSpPr>
      <xdr:spPr>
        <a:xfrm>
          <a:off x="7861300" y="993412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12891</xdr:rowOff>
    </xdr:from>
    <xdr:to>
      <xdr:col>12</xdr:col>
      <xdr:colOff>561975</xdr:colOff>
      <xdr:row>55</xdr:row>
      <xdr:rowOff>114491</xdr:rowOff>
    </xdr:to>
    <xdr:sp macro="" textlink="">
      <xdr:nvSpPr>
        <xdr:cNvPr id="352" name="フローチャート : 判断 351"/>
        <xdr:cNvSpPr/>
      </xdr:nvSpPr>
      <xdr:spPr>
        <a:xfrm>
          <a:off x="8699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131018</xdr:rowOff>
    </xdr:from>
    <xdr:ext cx="469744" cy="259045"/>
    <xdr:sp macro="" textlink="">
      <xdr:nvSpPr>
        <xdr:cNvPr id="353" name="テキスト ボックス 352"/>
        <xdr:cNvSpPr txBox="1"/>
      </xdr:nvSpPr>
      <xdr:spPr>
        <a:xfrm>
          <a:off x="8515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161474</xdr:rowOff>
    </xdr:from>
    <xdr:to>
      <xdr:col>11</xdr:col>
      <xdr:colOff>307975</xdr:colOff>
      <xdr:row>57</xdr:row>
      <xdr:rowOff>161589</xdr:rowOff>
    </xdr:to>
    <xdr:cxnSp macro="">
      <xdr:nvCxnSpPr>
        <xdr:cNvPr id="354" name="直線コネクタ 353"/>
        <xdr:cNvCxnSpPr/>
      </xdr:nvCxnSpPr>
      <xdr:spPr>
        <a:xfrm flipV="1">
          <a:off x="6972300" y="9934124"/>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66040</xdr:rowOff>
    </xdr:from>
    <xdr:to>
      <xdr:col>11</xdr:col>
      <xdr:colOff>358775</xdr:colOff>
      <xdr:row>55</xdr:row>
      <xdr:rowOff>167640</xdr:rowOff>
    </xdr:to>
    <xdr:sp macro="" textlink="">
      <xdr:nvSpPr>
        <xdr:cNvPr id="355" name="フローチャート : 判断 354"/>
        <xdr:cNvSpPr/>
      </xdr:nvSpPr>
      <xdr:spPr>
        <a:xfrm>
          <a:off x="7810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12717</xdr:rowOff>
    </xdr:from>
    <xdr:ext cx="469744" cy="259045"/>
    <xdr:sp macro="" textlink="">
      <xdr:nvSpPr>
        <xdr:cNvPr id="356" name="テキスト ボックス 355"/>
        <xdr:cNvSpPr txBox="1"/>
      </xdr:nvSpPr>
      <xdr:spPr>
        <a:xfrm>
          <a:off x="7626427"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91701</xdr:rowOff>
    </xdr:from>
    <xdr:to>
      <xdr:col>10</xdr:col>
      <xdr:colOff>155575</xdr:colOff>
      <xdr:row>56</xdr:row>
      <xdr:rowOff>21851</xdr:rowOff>
    </xdr:to>
    <xdr:sp macro="" textlink="">
      <xdr:nvSpPr>
        <xdr:cNvPr id="357" name="フローチャート : 判断 356"/>
        <xdr:cNvSpPr/>
      </xdr:nvSpPr>
      <xdr:spPr>
        <a:xfrm>
          <a:off x="6921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38378</xdr:rowOff>
    </xdr:from>
    <xdr:ext cx="469744" cy="259045"/>
    <xdr:sp macro="" textlink="">
      <xdr:nvSpPr>
        <xdr:cNvPr id="358" name="テキスト ボックス 357"/>
        <xdr:cNvSpPr txBox="1"/>
      </xdr:nvSpPr>
      <xdr:spPr>
        <a:xfrm>
          <a:off x="6737427" y="92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101930</xdr:rowOff>
    </xdr:from>
    <xdr:to>
      <xdr:col>15</xdr:col>
      <xdr:colOff>231775</xdr:colOff>
      <xdr:row>58</xdr:row>
      <xdr:rowOff>32080</xdr:rowOff>
    </xdr:to>
    <xdr:sp macro="" textlink="">
      <xdr:nvSpPr>
        <xdr:cNvPr id="364" name="円/楕円 363"/>
        <xdr:cNvSpPr/>
      </xdr:nvSpPr>
      <xdr:spPr>
        <a:xfrm>
          <a:off x="10426700" y="98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16857</xdr:rowOff>
    </xdr:from>
    <xdr:ext cx="378565" cy="259045"/>
    <xdr:sp macro="" textlink="">
      <xdr:nvSpPr>
        <xdr:cNvPr id="365" name="農林水産業費該当値テキスト"/>
        <xdr:cNvSpPr txBox="1"/>
      </xdr:nvSpPr>
      <xdr:spPr>
        <a:xfrm>
          <a:off x="10528300" y="9789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107245</xdr:rowOff>
    </xdr:from>
    <xdr:to>
      <xdr:col>14</xdr:col>
      <xdr:colOff>79375</xdr:colOff>
      <xdr:row>58</xdr:row>
      <xdr:rowOff>37395</xdr:rowOff>
    </xdr:to>
    <xdr:sp macro="" textlink="">
      <xdr:nvSpPr>
        <xdr:cNvPr id="366" name="円/楕円 365"/>
        <xdr:cNvSpPr/>
      </xdr:nvSpPr>
      <xdr:spPr>
        <a:xfrm>
          <a:off x="9588500" y="98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58</xdr:row>
      <xdr:rowOff>28522</xdr:rowOff>
    </xdr:from>
    <xdr:ext cx="378565" cy="259045"/>
    <xdr:sp macro="" textlink="">
      <xdr:nvSpPr>
        <xdr:cNvPr id="367" name="テキスト ボックス 366"/>
        <xdr:cNvSpPr txBox="1"/>
      </xdr:nvSpPr>
      <xdr:spPr>
        <a:xfrm>
          <a:off x="9450017" y="9972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111246</xdr:rowOff>
    </xdr:from>
    <xdr:to>
      <xdr:col>12</xdr:col>
      <xdr:colOff>561975</xdr:colOff>
      <xdr:row>58</xdr:row>
      <xdr:rowOff>41396</xdr:rowOff>
    </xdr:to>
    <xdr:sp macro="" textlink="">
      <xdr:nvSpPr>
        <xdr:cNvPr id="368" name="円/楕円 367"/>
        <xdr:cNvSpPr/>
      </xdr:nvSpPr>
      <xdr:spPr>
        <a:xfrm>
          <a:off x="8699500" y="988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58</xdr:row>
      <xdr:rowOff>32523</xdr:rowOff>
    </xdr:from>
    <xdr:ext cx="378565" cy="259045"/>
    <xdr:sp macro="" textlink="">
      <xdr:nvSpPr>
        <xdr:cNvPr id="369" name="テキスト ボックス 368"/>
        <xdr:cNvSpPr txBox="1"/>
      </xdr:nvSpPr>
      <xdr:spPr>
        <a:xfrm>
          <a:off x="8561017" y="997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110674</xdr:rowOff>
    </xdr:from>
    <xdr:to>
      <xdr:col>11</xdr:col>
      <xdr:colOff>358775</xdr:colOff>
      <xdr:row>58</xdr:row>
      <xdr:rowOff>40824</xdr:rowOff>
    </xdr:to>
    <xdr:sp macro="" textlink="">
      <xdr:nvSpPr>
        <xdr:cNvPr id="370" name="円/楕円 369"/>
        <xdr:cNvSpPr/>
      </xdr:nvSpPr>
      <xdr:spPr>
        <a:xfrm>
          <a:off x="7810500" y="98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58</xdr:row>
      <xdr:rowOff>31951</xdr:rowOff>
    </xdr:from>
    <xdr:ext cx="378565" cy="259045"/>
    <xdr:sp macro="" textlink="">
      <xdr:nvSpPr>
        <xdr:cNvPr id="371" name="テキスト ボックス 370"/>
        <xdr:cNvSpPr txBox="1"/>
      </xdr:nvSpPr>
      <xdr:spPr>
        <a:xfrm>
          <a:off x="7672017" y="9976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110789</xdr:rowOff>
    </xdr:from>
    <xdr:to>
      <xdr:col>10</xdr:col>
      <xdr:colOff>155575</xdr:colOff>
      <xdr:row>58</xdr:row>
      <xdr:rowOff>40939</xdr:rowOff>
    </xdr:to>
    <xdr:sp macro="" textlink="">
      <xdr:nvSpPr>
        <xdr:cNvPr id="372" name="円/楕円 371"/>
        <xdr:cNvSpPr/>
      </xdr:nvSpPr>
      <xdr:spPr>
        <a:xfrm>
          <a:off x="6921500" y="988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58</xdr:row>
      <xdr:rowOff>32066</xdr:rowOff>
    </xdr:from>
    <xdr:ext cx="378565" cy="259045"/>
    <xdr:sp macro="" textlink="">
      <xdr:nvSpPr>
        <xdr:cNvPr id="373" name="テキスト ボックス 372"/>
        <xdr:cNvSpPr txBox="1"/>
      </xdr:nvSpPr>
      <xdr:spPr>
        <a:xfrm>
          <a:off x="6783017" y="9976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6"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8"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70960</xdr:rowOff>
    </xdr:from>
    <xdr:to>
      <xdr:col>15</xdr:col>
      <xdr:colOff>180975</xdr:colOff>
      <xdr:row>78</xdr:row>
      <xdr:rowOff>101958</xdr:rowOff>
    </xdr:to>
    <xdr:cxnSp macro="">
      <xdr:nvCxnSpPr>
        <xdr:cNvPr id="400" name="直線コネクタ 399"/>
        <xdr:cNvCxnSpPr/>
      </xdr:nvCxnSpPr>
      <xdr:spPr>
        <a:xfrm>
          <a:off x="9639300" y="13444060"/>
          <a:ext cx="8382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136329</xdr:rowOff>
    </xdr:from>
    <xdr:ext cx="469744" cy="259045"/>
    <xdr:sp macro="" textlink="">
      <xdr:nvSpPr>
        <xdr:cNvPr id="401" name="商工費平均値テキスト"/>
        <xdr:cNvSpPr txBox="1"/>
      </xdr:nvSpPr>
      <xdr:spPr>
        <a:xfrm>
          <a:off x="10528300" y="1316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70960</xdr:rowOff>
    </xdr:from>
    <xdr:to>
      <xdr:col>14</xdr:col>
      <xdr:colOff>28575</xdr:colOff>
      <xdr:row>78</xdr:row>
      <xdr:rowOff>106004</xdr:rowOff>
    </xdr:to>
    <xdr:cxnSp macro="">
      <xdr:nvCxnSpPr>
        <xdr:cNvPr id="403" name="直線コネクタ 402"/>
        <xdr:cNvCxnSpPr/>
      </xdr:nvCxnSpPr>
      <xdr:spPr>
        <a:xfrm flipV="1">
          <a:off x="8750300" y="13444060"/>
          <a:ext cx="889000" cy="3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31590</xdr:rowOff>
    </xdr:from>
    <xdr:to>
      <xdr:col>14</xdr:col>
      <xdr:colOff>79375</xdr:colOff>
      <xdr:row>77</xdr:row>
      <xdr:rowOff>133190</xdr:rowOff>
    </xdr:to>
    <xdr:sp macro="" textlink="">
      <xdr:nvSpPr>
        <xdr:cNvPr id="404" name="フローチャート : 判断 403"/>
        <xdr:cNvSpPr/>
      </xdr:nvSpPr>
      <xdr:spPr>
        <a:xfrm>
          <a:off x="9588500" y="132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149717</xdr:rowOff>
    </xdr:from>
    <xdr:ext cx="534377" cy="259045"/>
    <xdr:sp macro="" textlink="">
      <xdr:nvSpPr>
        <xdr:cNvPr id="405" name="テキスト ボックス 404"/>
        <xdr:cNvSpPr txBox="1"/>
      </xdr:nvSpPr>
      <xdr:spPr>
        <a:xfrm>
          <a:off x="9372111" y="130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106004</xdr:rowOff>
    </xdr:from>
    <xdr:to>
      <xdr:col>12</xdr:col>
      <xdr:colOff>511175</xdr:colOff>
      <xdr:row>78</xdr:row>
      <xdr:rowOff>107970</xdr:rowOff>
    </xdr:to>
    <xdr:cxnSp macro="">
      <xdr:nvCxnSpPr>
        <xdr:cNvPr id="406" name="直線コネクタ 405"/>
        <xdr:cNvCxnSpPr/>
      </xdr:nvCxnSpPr>
      <xdr:spPr>
        <a:xfrm flipV="1">
          <a:off x="7861300" y="13479104"/>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07" name="フローチャート : 判断 406"/>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17243</xdr:rowOff>
    </xdr:from>
    <xdr:ext cx="469744" cy="259045"/>
    <xdr:sp macro="" textlink="">
      <xdr:nvSpPr>
        <xdr:cNvPr id="408" name="テキスト ボックス 407"/>
        <xdr:cNvSpPr txBox="1"/>
      </xdr:nvSpPr>
      <xdr:spPr>
        <a:xfrm>
          <a:off x="8515427"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107970</xdr:rowOff>
    </xdr:from>
    <xdr:to>
      <xdr:col>11</xdr:col>
      <xdr:colOff>307975</xdr:colOff>
      <xdr:row>78</xdr:row>
      <xdr:rowOff>109434</xdr:rowOff>
    </xdr:to>
    <xdr:cxnSp macro="">
      <xdr:nvCxnSpPr>
        <xdr:cNvPr id="409" name="直線コネクタ 408"/>
        <xdr:cNvCxnSpPr/>
      </xdr:nvCxnSpPr>
      <xdr:spPr>
        <a:xfrm flipV="1">
          <a:off x="6972300" y="13481070"/>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10" name="フローチャート : 判断 409"/>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10317</xdr:rowOff>
    </xdr:from>
    <xdr:ext cx="469744" cy="259045"/>
    <xdr:sp macro="" textlink="">
      <xdr:nvSpPr>
        <xdr:cNvPr id="411" name="テキスト ボックス 410"/>
        <xdr:cNvSpPr txBox="1"/>
      </xdr:nvSpPr>
      <xdr:spPr>
        <a:xfrm>
          <a:off x="7626427"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2" name="フローチャート : 判断 411"/>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16809</xdr:rowOff>
    </xdr:from>
    <xdr:ext cx="469744" cy="259045"/>
    <xdr:sp macro="" textlink="">
      <xdr:nvSpPr>
        <xdr:cNvPr id="413" name="テキスト ボックス 412"/>
        <xdr:cNvSpPr txBox="1"/>
      </xdr:nvSpPr>
      <xdr:spPr>
        <a:xfrm>
          <a:off x="6737427" y="1304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51158</xdr:rowOff>
    </xdr:from>
    <xdr:to>
      <xdr:col>15</xdr:col>
      <xdr:colOff>231775</xdr:colOff>
      <xdr:row>78</xdr:row>
      <xdr:rowOff>152758</xdr:rowOff>
    </xdr:to>
    <xdr:sp macro="" textlink="">
      <xdr:nvSpPr>
        <xdr:cNvPr id="419" name="円/楕円 418"/>
        <xdr:cNvSpPr/>
      </xdr:nvSpPr>
      <xdr:spPr>
        <a:xfrm>
          <a:off x="10426700" y="1342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137535</xdr:rowOff>
    </xdr:from>
    <xdr:ext cx="469744" cy="259045"/>
    <xdr:sp macro="" textlink="">
      <xdr:nvSpPr>
        <xdr:cNvPr id="420" name="商工費該当値テキスト"/>
        <xdr:cNvSpPr txBox="1"/>
      </xdr:nvSpPr>
      <xdr:spPr>
        <a:xfrm>
          <a:off x="10528300" y="1333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20160</xdr:rowOff>
    </xdr:from>
    <xdr:to>
      <xdr:col>14</xdr:col>
      <xdr:colOff>79375</xdr:colOff>
      <xdr:row>78</xdr:row>
      <xdr:rowOff>121760</xdr:rowOff>
    </xdr:to>
    <xdr:sp macro="" textlink="">
      <xdr:nvSpPr>
        <xdr:cNvPr id="421" name="円/楕円 420"/>
        <xdr:cNvSpPr/>
      </xdr:nvSpPr>
      <xdr:spPr>
        <a:xfrm>
          <a:off x="9588500" y="1339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112887</xdr:rowOff>
    </xdr:from>
    <xdr:ext cx="469744" cy="259045"/>
    <xdr:sp macro="" textlink="">
      <xdr:nvSpPr>
        <xdr:cNvPr id="422" name="テキスト ボックス 421"/>
        <xdr:cNvSpPr txBox="1"/>
      </xdr:nvSpPr>
      <xdr:spPr>
        <a:xfrm>
          <a:off x="9404427" y="13485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55204</xdr:rowOff>
    </xdr:from>
    <xdr:to>
      <xdr:col>12</xdr:col>
      <xdr:colOff>561975</xdr:colOff>
      <xdr:row>78</xdr:row>
      <xdr:rowOff>156804</xdr:rowOff>
    </xdr:to>
    <xdr:sp macro="" textlink="">
      <xdr:nvSpPr>
        <xdr:cNvPr id="423" name="円/楕円 422"/>
        <xdr:cNvSpPr/>
      </xdr:nvSpPr>
      <xdr:spPr>
        <a:xfrm>
          <a:off x="8699500" y="1342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147931</xdr:rowOff>
    </xdr:from>
    <xdr:ext cx="469744" cy="259045"/>
    <xdr:sp macro="" textlink="">
      <xdr:nvSpPr>
        <xdr:cNvPr id="424" name="テキスト ボックス 423"/>
        <xdr:cNvSpPr txBox="1"/>
      </xdr:nvSpPr>
      <xdr:spPr>
        <a:xfrm>
          <a:off x="8515427" y="1352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57170</xdr:rowOff>
    </xdr:from>
    <xdr:to>
      <xdr:col>11</xdr:col>
      <xdr:colOff>358775</xdr:colOff>
      <xdr:row>78</xdr:row>
      <xdr:rowOff>158770</xdr:rowOff>
    </xdr:to>
    <xdr:sp macro="" textlink="">
      <xdr:nvSpPr>
        <xdr:cNvPr id="425" name="円/楕円 424"/>
        <xdr:cNvSpPr/>
      </xdr:nvSpPr>
      <xdr:spPr>
        <a:xfrm>
          <a:off x="7810500" y="1343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149897</xdr:rowOff>
    </xdr:from>
    <xdr:ext cx="469744" cy="259045"/>
    <xdr:sp macro="" textlink="">
      <xdr:nvSpPr>
        <xdr:cNvPr id="426" name="テキスト ボックス 425"/>
        <xdr:cNvSpPr txBox="1"/>
      </xdr:nvSpPr>
      <xdr:spPr>
        <a:xfrm>
          <a:off x="7626427" y="1352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58634</xdr:rowOff>
    </xdr:from>
    <xdr:to>
      <xdr:col>10</xdr:col>
      <xdr:colOff>155575</xdr:colOff>
      <xdr:row>78</xdr:row>
      <xdr:rowOff>160234</xdr:rowOff>
    </xdr:to>
    <xdr:sp macro="" textlink="">
      <xdr:nvSpPr>
        <xdr:cNvPr id="427" name="円/楕円 426"/>
        <xdr:cNvSpPr/>
      </xdr:nvSpPr>
      <xdr:spPr>
        <a:xfrm>
          <a:off x="6921500" y="1343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151361</xdr:rowOff>
    </xdr:from>
    <xdr:ext cx="469744" cy="259045"/>
    <xdr:sp macro="" textlink="">
      <xdr:nvSpPr>
        <xdr:cNvPr id="428" name="テキスト ボックス 427"/>
        <xdr:cNvSpPr txBox="1"/>
      </xdr:nvSpPr>
      <xdr:spPr>
        <a:xfrm>
          <a:off x="6737427" y="1352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4"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6"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108649</xdr:rowOff>
    </xdr:from>
    <xdr:to>
      <xdr:col>15</xdr:col>
      <xdr:colOff>180975</xdr:colOff>
      <xdr:row>97</xdr:row>
      <xdr:rowOff>111258</xdr:rowOff>
    </xdr:to>
    <xdr:cxnSp macro="">
      <xdr:nvCxnSpPr>
        <xdr:cNvPr id="458" name="直線コネクタ 457"/>
        <xdr:cNvCxnSpPr/>
      </xdr:nvCxnSpPr>
      <xdr:spPr>
        <a:xfrm>
          <a:off x="9639300" y="16739299"/>
          <a:ext cx="838200" cy="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50664</xdr:rowOff>
    </xdr:from>
    <xdr:ext cx="534377" cy="259045"/>
    <xdr:sp macro="" textlink="">
      <xdr:nvSpPr>
        <xdr:cNvPr id="459" name="土木費平均値テキスト"/>
        <xdr:cNvSpPr txBox="1"/>
      </xdr:nvSpPr>
      <xdr:spPr>
        <a:xfrm>
          <a:off x="10528300" y="1650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108649</xdr:rowOff>
    </xdr:from>
    <xdr:to>
      <xdr:col>14</xdr:col>
      <xdr:colOff>28575</xdr:colOff>
      <xdr:row>97</xdr:row>
      <xdr:rowOff>112325</xdr:rowOff>
    </xdr:to>
    <xdr:cxnSp macro="">
      <xdr:nvCxnSpPr>
        <xdr:cNvPr id="461" name="直線コネクタ 460"/>
        <xdr:cNvCxnSpPr/>
      </xdr:nvCxnSpPr>
      <xdr:spPr>
        <a:xfrm flipV="1">
          <a:off x="8750300" y="16739299"/>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123437</xdr:rowOff>
    </xdr:from>
    <xdr:to>
      <xdr:col>14</xdr:col>
      <xdr:colOff>79375</xdr:colOff>
      <xdr:row>97</xdr:row>
      <xdr:rowOff>53587</xdr:rowOff>
    </xdr:to>
    <xdr:sp macro="" textlink="">
      <xdr:nvSpPr>
        <xdr:cNvPr id="462" name="フローチャート : 判断 461"/>
        <xdr:cNvSpPr/>
      </xdr:nvSpPr>
      <xdr:spPr>
        <a:xfrm>
          <a:off x="9588500" y="1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70114</xdr:rowOff>
    </xdr:from>
    <xdr:ext cx="534377" cy="259045"/>
    <xdr:sp macro="" textlink="">
      <xdr:nvSpPr>
        <xdr:cNvPr id="463" name="テキスト ボックス 462"/>
        <xdr:cNvSpPr txBox="1"/>
      </xdr:nvSpPr>
      <xdr:spPr>
        <a:xfrm>
          <a:off x="9372111" y="1635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103809</xdr:rowOff>
    </xdr:from>
    <xdr:to>
      <xdr:col>12</xdr:col>
      <xdr:colOff>511175</xdr:colOff>
      <xdr:row>97</xdr:row>
      <xdr:rowOff>112325</xdr:rowOff>
    </xdr:to>
    <xdr:cxnSp macro="">
      <xdr:nvCxnSpPr>
        <xdr:cNvPr id="464" name="直線コネクタ 463"/>
        <xdr:cNvCxnSpPr/>
      </xdr:nvCxnSpPr>
      <xdr:spPr>
        <a:xfrm>
          <a:off x="7861300" y="16734459"/>
          <a:ext cx="889000" cy="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65" name="フローチャート : 判断 464"/>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58760</xdr:rowOff>
    </xdr:from>
    <xdr:ext cx="534377" cy="259045"/>
    <xdr:sp macro="" textlink="">
      <xdr:nvSpPr>
        <xdr:cNvPr id="466" name="テキスト ボックス 465"/>
        <xdr:cNvSpPr txBox="1"/>
      </xdr:nvSpPr>
      <xdr:spPr>
        <a:xfrm>
          <a:off x="8483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103809</xdr:rowOff>
    </xdr:from>
    <xdr:to>
      <xdr:col>11</xdr:col>
      <xdr:colOff>307975</xdr:colOff>
      <xdr:row>97</xdr:row>
      <xdr:rowOff>150121</xdr:rowOff>
    </xdr:to>
    <xdr:cxnSp macro="">
      <xdr:nvCxnSpPr>
        <xdr:cNvPr id="467" name="直線コネクタ 466"/>
        <xdr:cNvCxnSpPr/>
      </xdr:nvCxnSpPr>
      <xdr:spPr>
        <a:xfrm flipV="1">
          <a:off x="6972300" y="16734459"/>
          <a:ext cx="889000" cy="4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68" name="フローチャート : 判断 467"/>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17460</xdr:rowOff>
    </xdr:from>
    <xdr:ext cx="534377" cy="259045"/>
    <xdr:sp macro="" textlink="">
      <xdr:nvSpPr>
        <xdr:cNvPr id="469" name="テキスト ボックス 468"/>
        <xdr:cNvSpPr txBox="1"/>
      </xdr:nvSpPr>
      <xdr:spPr>
        <a:xfrm>
          <a:off x="7594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0" name="フローチャート : 判断 469"/>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77945</xdr:rowOff>
    </xdr:from>
    <xdr:ext cx="534377" cy="259045"/>
    <xdr:sp macro="" textlink="">
      <xdr:nvSpPr>
        <xdr:cNvPr id="471" name="テキスト ボックス 470"/>
        <xdr:cNvSpPr txBox="1"/>
      </xdr:nvSpPr>
      <xdr:spPr>
        <a:xfrm>
          <a:off x="6705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60458</xdr:rowOff>
    </xdr:from>
    <xdr:to>
      <xdr:col>15</xdr:col>
      <xdr:colOff>231775</xdr:colOff>
      <xdr:row>97</xdr:row>
      <xdr:rowOff>162058</xdr:rowOff>
    </xdr:to>
    <xdr:sp macro="" textlink="">
      <xdr:nvSpPr>
        <xdr:cNvPr id="477" name="円/楕円 476"/>
        <xdr:cNvSpPr/>
      </xdr:nvSpPr>
      <xdr:spPr>
        <a:xfrm>
          <a:off x="10426700" y="1669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38885</xdr:rowOff>
    </xdr:from>
    <xdr:ext cx="534377" cy="259045"/>
    <xdr:sp macro="" textlink="">
      <xdr:nvSpPr>
        <xdr:cNvPr id="478" name="土木費該当値テキスト"/>
        <xdr:cNvSpPr txBox="1"/>
      </xdr:nvSpPr>
      <xdr:spPr>
        <a:xfrm>
          <a:off x="10528300" y="1666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34,493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57849</xdr:rowOff>
    </xdr:from>
    <xdr:to>
      <xdr:col>14</xdr:col>
      <xdr:colOff>79375</xdr:colOff>
      <xdr:row>97</xdr:row>
      <xdr:rowOff>159449</xdr:rowOff>
    </xdr:to>
    <xdr:sp macro="" textlink="">
      <xdr:nvSpPr>
        <xdr:cNvPr id="479" name="円/楕円 478"/>
        <xdr:cNvSpPr/>
      </xdr:nvSpPr>
      <xdr:spPr>
        <a:xfrm>
          <a:off x="9588500" y="1668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150576</xdr:rowOff>
    </xdr:from>
    <xdr:ext cx="534377" cy="259045"/>
    <xdr:sp macro="" textlink="">
      <xdr:nvSpPr>
        <xdr:cNvPr id="480" name="テキスト ボックス 479"/>
        <xdr:cNvSpPr txBox="1"/>
      </xdr:nvSpPr>
      <xdr:spPr>
        <a:xfrm>
          <a:off x="9372111" y="1678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61525</xdr:rowOff>
    </xdr:from>
    <xdr:to>
      <xdr:col>12</xdr:col>
      <xdr:colOff>561975</xdr:colOff>
      <xdr:row>97</xdr:row>
      <xdr:rowOff>163125</xdr:rowOff>
    </xdr:to>
    <xdr:sp macro="" textlink="">
      <xdr:nvSpPr>
        <xdr:cNvPr id="481" name="円/楕円 480"/>
        <xdr:cNvSpPr/>
      </xdr:nvSpPr>
      <xdr:spPr>
        <a:xfrm>
          <a:off x="8699500" y="166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154252</xdr:rowOff>
    </xdr:from>
    <xdr:ext cx="534377" cy="259045"/>
    <xdr:sp macro="" textlink="">
      <xdr:nvSpPr>
        <xdr:cNvPr id="482" name="テキスト ボックス 481"/>
        <xdr:cNvSpPr txBox="1"/>
      </xdr:nvSpPr>
      <xdr:spPr>
        <a:xfrm>
          <a:off x="8483111" y="1678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34,437</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53009</xdr:rowOff>
    </xdr:from>
    <xdr:to>
      <xdr:col>11</xdr:col>
      <xdr:colOff>358775</xdr:colOff>
      <xdr:row>97</xdr:row>
      <xdr:rowOff>154609</xdr:rowOff>
    </xdr:to>
    <xdr:sp macro="" textlink="">
      <xdr:nvSpPr>
        <xdr:cNvPr id="483" name="円/楕円 482"/>
        <xdr:cNvSpPr/>
      </xdr:nvSpPr>
      <xdr:spPr>
        <a:xfrm>
          <a:off x="7810500" y="1668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145736</xdr:rowOff>
    </xdr:from>
    <xdr:ext cx="534377" cy="259045"/>
    <xdr:sp macro="" textlink="">
      <xdr:nvSpPr>
        <xdr:cNvPr id="484" name="テキスト ボックス 483"/>
        <xdr:cNvSpPr txBox="1"/>
      </xdr:nvSpPr>
      <xdr:spPr>
        <a:xfrm>
          <a:off x="7594111" y="1677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34,884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99321</xdr:rowOff>
    </xdr:from>
    <xdr:to>
      <xdr:col>10</xdr:col>
      <xdr:colOff>155575</xdr:colOff>
      <xdr:row>98</xdr:row>
      <xdr:rowOff>29471</xdr:rowOff>
    </xdr:to>
    <xdr:sp macro="" textlink="">
      <xdr:nvSpPr>
        <xdr:cNvPr id="485" name="円/楕円 484"/>
        <xdr:cNvSpPr/>
      </xdr:nvSpPr>
      <xdr:spPr>
        <a:xfrm>
          <a:off x="6921500" y="167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20598</xdr:rowOff>
    </xdr:from>
    <xdr:ext cx="534377" cy="259045"/>
    <xdr:sp macro="" textlink="">
      <xdr:nvSpPr>
        <xdr:cNvPr id="486" name="テキスト ボックス 485"/>
        <xdr:cNvSpPr txBox="1"/>
      </xdr:nvSpPr>
      <xdr:spPr>
        <a:xfrm>
          <a:off x="6705111" y="168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168927</xdr:rowOff>
    </xdr:from>
    <xdr:ext cx="467179" cy="259045"/>
    <xdr:sp macro="" textlink="">
      <xdr:nvSpPr>
        <xdr:cNvPr id="499" name="テキスト ボックス 498"/>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37</xdr:row>
      <xdr:rowOff>54627</xdr:rowOff>
    </xdr:from>
    <xdr:ext cx="467179" cy="259045"/>
    <xdr:sp macro="" textlink="">
      <xdr:nvSpPr>
        <xdr:cNvPr id="501" name="テキスト ボックス 500"/>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509" name="テキスト ボックス 508"/>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28</xdr:row>
      <xdr:rowOff>168927</xdr:rowOff>
    </xdr:from>
    <xdr:ext cx="531299" cy="259045"/>
    <xdr:sp macro="" textlink="">
      <xdr:nvSpPr>
        <xdr:cNvPr id="511" name="テキスト ボックス 510"/>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144177</xdr:rowOff>
    </xdr:from>
    <xdr:to>
      <xdr:col>23</xdr:col>
      <xdr:colOff>516889</xdr:colOff>
      <xdr:row>38</xdr:row>
      <xdr:rowOff>74168</xdr:rowOff>
    </xdr:to>
    <xdr:cxnSp macro="">
      <xdr:nvCxnSpPr>
        <xdr:cNvPr id="515" name="直線コネクタ 514"/>
        <xdr:cNvCxnSpPr/>
      </xdr:nvCxnSpPr>
      <xdr:spPr>
        <a:xfrm flipV="1">
          <a:off x="16317595" y="5287677"/>
          <a:ext cx="1269" cy="130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77995</xdr:rowOff>
    </xdr:from>
    <xdr:ext cx="469744" cy="259045"/>
    <xdr:sp macro="" textlink="">
      <xdr:nvSpPr>
        <xdr:cNvPr id="516" name="消防費最小値テキスト"/>
        <xdr:cNvSpPr txBox="1"/>
      </xdr:nvSpPr>
      <xdr:spPr>
        <a:xfrm>
          <a:off x="16370300" y="659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38</xdr:row>
      <xdr:rowOff>74168</xdr:rowOff>
    </xdr:from>
    <xdr:to>
      <xdr:col>23</xdr:col>
      <xdr:colOff>606425</xdr:colOff>
      <xdr:row>38</xdr:row>
      <xdr:rowOff>74168</xdr:rowOff>
    </xdr:to>
    <xdr:cxnSp macro="">
      <xdr:nvCxnSpPr>
        <xdr:cNvPr id="517" name="直線コネクタ 516"/>
        <xdr:cNvCxnSpPr/>
      </xdr:nvCxnSpPr>
      <xdr:spPr>
        <a:xfrm>
          <a:off x="162306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90854</xdr:rowOff>
    </xdr:from>
    <xdr:ext cx="534377" cy="259045"/>
    <xdr:sp macro="" textlink="">
      <xdr:nvSpPr>
        <xdr:cNvPr id="518" name="消防費最大値テキスト"/>
        <xdr:cNvSpPr txBox="1"/>
      </xdr:nvSpPr>
      <xdr:spPr>
        <a:xfrm>
          <a:off x="16370300" y="506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30</xdr:row>
      <xdr:rowOff>144177</xdr:rowOff>
    </xdr:from>
    <xdr:to>
      <xdr:col>23</xdr:col>
      <xdr:colOff>606425</xdr:colOff>
      <xdr:row>30</xdr:row>
      <xdr:rowOff>144177</xdr:rowOff>
    </xdr:to>
    <xdr:cxnSp macro="">
      <xdr:nvCxnSpPr>
        <xdr:cNvPr id="519" name="直線コネクタ 518"/>
        <xdr:cNvCxnSpPr/>
      </xdr:nvCxnSpPr>
      <xdr:spPr>
        <a:xfrm>
          <a:off x="16230600" y="5287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4731</xdr:rowOff>
    </xdr:from>
    <xdr:to>
      <xdr:col>23</xdr:col>
      <xdr:colOff>517525</xdr:colOff>
      <xdr:row>37</xdr:row>
      <xdr:rowOff>128175</xdr:rowOff>
    </xdr:to>
    <xdr:cxnSp macro="">
      <xdr:nvCxnSpPr>
        <xdr:cNvPr id="520" name="直線コネクタ 519"/>
        <xdr:cNvCxnSpPr/>
      </xdr:nvCxnSpPr>
      <xdr:spPr>
        <a:xfrm flipV="1">
          <a:off x="15481300" y="6348381"/>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79487</xdr:rowOff>
    </xdr:from>
    <xdr:ext cx="534377" cy="259045"/>
    <xdr:sp macro="" textlink="">
      <xdr:nvSpPr>
        <xdr:cNvPr id="521" name="消防費平均値テキスト"/>
        <xdr:cNvSpPr txBox="1"/>
      </xdr:nvSpPr>
      <xdr:spPr>
        <a:xfrm>
          <a:off x="16370300" y="5908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56610</xdr:rowOff>
    </xdr:from>
    <xdr:to>
      <xdr:col>23</xdr:col>
      <xdr:colOff>568325</xdr:colOff>
      <xdr:row>35</xdr:row>
      <xdr:rowOff>158210</xdr:rowOff>
    </xdr:to>
    <xdr:sp macro="" textlink="">
      <xdr:nvSpPr>
        <xdr:cNvPr id="522" name="フローチャート : 判断 521"/>
        <xdr:cNvSpPr/>
      </xdr:nvSpPr>
      <xdr:spPr>
        <a:xfrm>
          <a:off x="16268700" y="605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128270</xdr:rowOff>
    </xdr:from>
    <xdr:to>
      <xdr:col>22</xdr:col>
      <xdr:colOff>365125</xdr:colOff>
      <xdr:row>37</xdr:row>
      <xdr:rowOff>128175</xdr:rowOff>
    </xdr:to>
    <xdr:cxnSp macro="">
      <xdr:nvCxnSpPr>
        <xdr:cNvPr id="523" name="直線コネクタ 522"/>
        <xdr:cNvCxnSpPr/>
      </xdr:nvCxnSpPr>
      <xdr:spPr>
        <a:xfrm>
          <a:off x="14592300" y="6300470"/>
          <a:ext cx="889000" cy="17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4604</xdr:rowOff>
    </xdr:from>
    <xdr:to>
      <xdr:col>22</xdr:col>
      <xdr:colOff>415925</xdr:colOff>
      <xdr:row>34</xdr:row>
      <xdr:rowOff>106204</xdr:rowOff>
    </xdr:to>
    <xdr:sp macro="" textlink="">
      <xdr:nvSpPr>
        <xdr:cNvPr id="524" name="フローチャート : 判断 523"/>
        <xdr:cNvSpPr/>
      </xdr:nvSpPr>
      <xdr:spPr>
        <a:xfrm>
          <a:off x="15430500" y="583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122731</xdr:rowOff>
    </xdr:from>
    <xdr:ext cx="534377" cy="259045"/>
    <xdr:sp macro="" textlink="">
      <xdr:nvSpPr>
        <xdr:cNvPr id="525" name="テキスト ボックス 524"/>
        <xdr:cNvSpPr txBox="1"/>
      </xdr:nvSpPr>
      <xdr:spPr>
        <a:xfrm>
          <a:off x="15214111" y="560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84550</xdr:rowOff>
    </xdr:from>
    <xdr:to>
      <xdr:col>21</xdr:col>
      <xdr:colOff>161925</xdr:colOff>
      <xdr:row>36</xdr:row>
      <xdr:rowOff>128270</xdr:rowOff>
    </xdr:to>
    <xdr:cxnSp macro="">
      <xdr:nvCxnSpPr>
        <xdr:cNvPr id="526" name="直線コネクタ 525"/>
        <xdr:cNvCxnSpPr/>
      </xdr:nvCxnSpPr>
      <xdr:spPr>
        <a:xfrm>
          <a:off x="13703300" y="6256750"/>
          <a:ext cx="889000" cy="4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116808</xdr:rowOff>
    </xdr:from>
    <xdr:to>
      <xdr:col>21</xdr:col>
      <xdr:colOff>212725</xdr:colOff>
      <xdr:row>35</xdr:row>
      <xdr:rowOff>46958</xdr:rowOff>
    </xdr:to>
    <xdr:sp macro="" textlink="">
      <xdr:nvSpPr>
        <xdr:cNvPr id="527" name="フローチャート : 判断 526"/>
        <xdr:cNvSpPr/>
      </xdr:nvSpPr>
      <xdr:spPr>
        <a:xfrm>
          <a:off x="14541500" y="594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63485</xdr:rowOff>
    </xdr:from>
    <xdr:ext cx="534377" cy="259045"/>
    <xdr:sp macro="" textlink="">
      <xdr:nvSpPr>
        <xdr:cNvPr id="528" name="テキスト ボックス 527"/>
        <xdr:cNvSpPr txBox="1"/>
      </xdr:nvSpPr>
      <xdr:spPr>
        <a:xfrm>
          <a:off x="14325111" y="572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84550</xdr:rowOff>
    </xdr:from>
    <xdr:to>
      <xdr:col>19</xdr:col>
      <xdr:colOff>644525</xdr:colOff>
      <xdr:row>38</xdr:row>
      <xdr:rowOff>121031</xdr:rowOff>
    </xdr:to>
    <xdr:cxnSp macro="">
      <xdr:nvCxnSpPr>
        <xdr:cNvPr id="529" name="直線コネクタ 528"/>
        <xdr:cNvCxnSpPr/>
      </xdr:nvCxnSpPr>
      <xdr:spPr>
        <a:xfrm flipV="1">
          <a:off x="12814300" y="6256750"/>
          <a:ext cx="889000" cy="37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1365</xdr:rowOff>
    </xdr:from>
    <xdr:to>
      <xdr:col>20</xdr:col>
      <xdr:colOff>9525</xdr:colOff>
      <xdr:row>35</xdr:row>
      <xdr:rowOff>102965</xdr:rowOff>
    </xdr:to>
    <xdr:sp macro="" textlink="">
      <xdr:nvSpPr>
        <xdr:cNvPr id="530" name="フローチャート : 判断 529"/>
        <xdr:cNvSpPr/>
      </xdr:nvSpPr>
      <xdr:spPr>
        <a:xfrm>
          <a:off x="13652500" y="600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119492</xdr:rowOff>
    </xdr:from>
    <xdr:ext cx="534377" cy="259045"/>
    <xdr:sp macro="" textlink="">
      <xdr:nvSpPr>
        <xdr:cNvPr id="531" name="テキスト ボックス 530"/>
        <xdr:cNvSpPr txBox="1"/>
      </xdr:nvSpPr>
      <xdr:spPr>
        <a:xfrm>
          <a:off x="13436111" y="577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65373</xdr:rowOff>
    </xdr:from>
    <xdr:to>
      <xdr:col>18</xdr:col>
      <xdr:colOff>492125</xdr:colOff>
      <xdr:row>35</xdr:row>
      <xdr:rowOff>166973</xdr:rowOff>
    </xdr:to>
    <xdr:sp macro="" textlink="">
      <xdr:nvSpPr>
        <xdr:cNvPr id="532" name="フローチャート : 判断 531"/>
        <xdr:cNvSpPr/>
      </xdr:nvSpPr>
      <xdr:spPr>
        <a:xfrm>
          <a:off x="12763500" y="606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12050</xdr:rowOff>
    </xdr:from>
    <xdr:ext cx="534377" cy="259045"/>
    <xdr:sp macro="" textlink="">
      <xdr:nvSpPr>
        <xdr:cNvPr id="533" name="テキスト ボックス 532"/>
        <xdr:cNvSpPr txBox="1"/>
      </xdr:nvSpPr>
      <xdr:spPr>
        <a:xfrm>
          <a:off x="12547111" y="584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125381</xdr:rowOff>
    </xdr:from>
    <xdr:to>
      <xdr:col>23</xdr:col>
      <xdr:colOff>568325</xdr:colOff>
      <xdr:row>37</xdr:row>
      <xdr:rowOff>55531</xdr:rowOff>
    </xdr:to>
    <xdr:sp macro="" textlink="">
      <xdr:nvSpPr>
        <xdr:cNvPr id="539" name="円/楕円 538"/>
        <xdr:cNvSpPr/>
      </xdr:nvSpPr>
      <xdr:spPr>
        <a:xfrm>
          <a:off x="16268700" y="629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103808</xdr:rowOff>
    </xdr:from>
    <xdr:ext cx="534377" cy="259045"/>
    <xdr:sp macro="" textlink="">
      <xdr:nvSpPr>
        <xdr:cNvPr id="540" name="消防費該当値テキスト"/>
        <xdr:cNvSpPr txBox="1"/>
      </xdr:nvSpPr>
      <xdr:spPr>
        <a:xfrm>
          <a:off x="16370300" y="627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77375</xdr:rowOff>
    </xdr:from>
    <xdr:to>
      <xdr:col>22</xdr:col>
      <xdr:colOff>415925</xdr:colOff>
      <xdr:row>38</xdr:row>
      <xdr:rowOff>7525</xdr:rowOff>
    </xdr:to>
    <xdr:sp macro="" textlink="">
      <xdr:nvSpPr>
        <xdr:cNvPr id="541" name="円/楕円 540"/>
        <xdr:cNvSpPr/>
      </xdr:nvSpPr>
      <xdr:spPr>
        <a:xfrm>
          <a:off x="15430500" y="642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170102</xdr:rowOff>
    </xdr:from>
    <xdr:ext cx="469744" cy="259045"/>
    <xdr:sp macro="" textlink="">
      <xdr:nvSpPr>
        <xdr:cNvPr id="542" name="テキスト ボックス 541"/>
        <xdr:cNvSpPr txBox="1"/>
      </xdr:nvSpPr>
      <xdr:spPr>
        <a:xfrm>
          <a:off x="15246427" y="651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77470</xdr:rowOff>
    </xdr:from>
    <xdr:to>
      <xdr:col>21</xdr:col>
      <xdr:colOff>212725</xdr:colOff>
      <xdr:row>37</xdr:row>
      <xdr:rowOff>7620</xdr:rowOff>
    </xdr:to>
    <xdr:sp macro="" textlink="">
      <xdr:nvSpPr>
        <xdr:cNvPr id="543" name="円/楕円 542"/>
        <xdr:cNvSpPr/>
      </xdr:nvSpPr>
      <xdr:spPr>
        <a:xfrm>
          <a:off x="14541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170197</xdr:rowOff>
    </xdr:from>
    <xdr:ext cx="534377" cy="259045"/>
    <xdr:sp macro="" textlink="">
      <xdr:nvSpPr>
        <xdr:cNvPr id="544" name="テキスト ボックス 543"/>
        <xdr:cNvSpPr txBox="1"/>
      </xdr:nvSpPr>
      <xdr:spPr>
        <a:xfrm>
          <a:off x="14325111" y="63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33750</xdr:rowOff>
    </xdr:from>
    <xdr:to>
      <xdr:col>20</xdr:col>
      <xdr:colOff>9525</xdr:colOff>
      <xdr:row>36</xdr:row>
      <xdr:rowOff>135350</xdr:rowOff>
    </xdr:to>
    <xdr:sp macro="" textlink="">
      <xdr:nvSpPr>
        <xdr:cNvPr id="545" name="円/楕円 544"/>
        <xdr:cNvSpPr/>
      </xdr:nvSpPr>
      <xdr:spPr>
        <a:xfrm>
          <a:off x="13652500" y="62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126477</xdr:rowOff>
    </xdr:from>
    <xdr:ext cx="534377" cy="259045"/>
    <xdr:sp macro="" textlink="">
      <xdr:nvSpPr>
        <xdr:cNvPr id="546" name="テキスト ボックス 545"/>
        <xdr:cNvSpPr txBox="1"/>
      </xdr:nvSpPr>
      <xdr:spPr>
        <a:xfrm>
          <a:off x="13436111" y="62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70231</xdr:rowOff>
    </xdr:from>
    <xdr:to>
      <xdr:col>18</xdr:col>
      <xdr:colOff>492125</xdr:colOff>
      <xdr:row>39</xdr:row>
      <xdr:rowOff>381</xdr:rowOff>
    </xdr:to>
    <xdr:sp macro="" textlink="">
      <xdr:nvSpPr>
        <xdr:cNvPr id="547" name="円/楕円 546"/>
        <xdr:cNvSpPr/>
      </xdr:nvSpPr>
      <xdr:spPr>
        <a:xfrm>
          <a:off x="12763500" y="65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162958</xdr:rowOff>
    </xdr:from>
    <xdr:ext cx="469744" cy="259045"/>
    <xdr:sp macro="" textlink="">
      <xdr:nvSpPr>
        <xdr:cNvPr id="548" name="テキスト ボックス 547"/>
        <xdr:cNvSpPr txBox="1"/>
      </xdr:nvSpPr>
      <xdr:spPr>
        <a:xfrm>
          <a:off x="12579427" y="667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71" name="直線コネクタ 570"/>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2"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3" name="直線コネクタ 572"/>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4"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5" name="直線コネクタ 574"/>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115331</xdr:rowOff>
    </xdr:from>
    <xdr:to>
      <xdr:col>23</xdr:col>
      <xdr:colOff>517525</xdr:colOff>
      <xdr:row>58</xdr:row>
      <xdr:rowOff>1077</xdr:rowOff>
    </xdr:to>
    <xdr:cxnSp macro="">
      <xdr:nvCxnSpPr>
        <xdr:cNvPr id="576" name="直線コネクタ 575"/>
        <xdr:cNvCxnSpPr/>
      </xdr:nvCxnSpPr>
      <xdr:spPr>
        <a:xfrm>
          <a:off x="15481300" y="9887981"/>
          <a:ext cx="838200" cy="5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27172</xdr:rowOff>
    </xdr:from>
    <xdr:ext cx="534377" cy="259045"/>
    <xdr:sp macro="" textlink="">
      <xdr:nvSpPr>
        <xdr:cNvPr id="577" name="教育費平均値テキスト"/>
        <xdr:cNvSpPr txBox="1"/>
      </xdr:nvSpPr>
      <xdr:spPr>
        <a:xfrm>
          <a:off x="16370300" y="945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8" name="フローチャート : 判断 577"/>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82093</xdr:rowOff>
    </xdr:from>
    <xdr:to>
      <xdr:col>22</xdr:col>
      <xdr:colOff>365125</xdr:colOff>
      <xdr:row>57</xdr:row>
      <xdr:rowOff>115331</xdr:rowOff>
    </xdr:to>
    <xdr:cxnSp macro="">
      <xdr:nvCxnSpPr>
        <xdr:cNvPr id="579" name="直線コネクタ 578"/>
        <xdr:cNvCxnSpPr/>
      </xdr:nvCxnSpPr>
      <xdr:spPr>
        <a:xfrm>
          <a:off x="14592300" y="9854743"/>
          <a:ext cx="889000" cy="3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89883</xdr:rowOff>
    </xdr:from>
    <xdr:to>
      <xdr:col>22</xdr:col>
      <xdr:colOff>415925</xdr:colOff>
      <xdr:row>56</xdr:row>
      <xdr:rowOff>20033</xdr:rowOff>
    </xdr:to>
    <xdr:sp macro="" textlink="">
      <xdr:nvSpPr>
        <xdr:cNvPr id="580" name="フローチャート : 判断 579"/>
        <xdr:cNvSpPr/>
      </xdr:nvSpPr>
      <xdr:spPr>
        <a:xfrm>
          <a:off x="15430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36560</xdr:rowOff>
    </xdr:from>
    <xdr:ext cx="534377" cy="259045"/>
    <xdr:sp macro="" textlink="">
      <xdr:nvSpPr>
        <xdr:cNvPr id="581" name="テキスト ボックス 580"/>
        <xdr:cNvSpPr txBox="1"/>
      </xdr:nvSpPr>
      <xdr:spPr>
        <a:xfrm>
          <a:off x="15214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54729</xdr:rowOff>
    </xdr:from>
    <xdr:to>
      <xdr:col>21</xdr:col>
      <xdr:colOff>161925</xdr:colOff>
      <xdr:row>57</xdr:row>
      <xdr:rowOff>82093</xdr:rowOff>
    </xdr:to>
    <xdr:cxnSp macro="">
      <xdr:nvCxnSpPr>
        <xdr:cNvPr id="582" name="直線コネクタ 581"/>
        <xdr:cNvCxnSpPr/>
      </xdr:nvCxnSpPr>
      <xdr:spPr>
        <a:xfrm>
          <a:off x="13703300" y="9827379"/>
          <a:ext cx="889000" cy="2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3" name="フローチャート : 判断 582"/>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84" name="テキスト ボックス 583"/>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54729</xdr:rowOff>
    </xdr:from>
    <xdr:to>
      <xdr:col>19</xdr:col>
      <xdr:colOff>644525</xdr:colOff>
      <xdr:row>57</xdr:row>
      <xdr:rowOff>107238</xdr:rowOff>
    </xdr:to>
    <xdr:cxnSp macro="">
      <xdr:nvCxnSpPr>
        <xdr:cNvPr id="585" name="直線コネクタ 584"/>
        <xdr:cNvCxnSpPr/>
      </xdr:nvCxnSpPr>
      <xdr:spPr>
        <a:xfrm flipV="1">
          <a:off x="12814300" y="9827379"/>
          <a:ext cx="889000" cy="5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6" name="フローチャート : 判断 585"/>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7" name="テキスト ボックス 586"/>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8" name="フローチャート : 判断 587"/>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9" name="テキスト ボックス 588"/>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121727</xdr:rowOff>
    </xdr:from>
    <xdr:to>
      <xdr:col>23</xdr:col>
      <xdr:colOff>568325</xdr:colOff>
      <xdr:row>58</xdr:row>
      <xdr:rowOff>51877</xdr:rowOff>
    </xdr:to>
    <xdr:sp macro="" textlink="">
      <xdr:nvSpPr>
        <xdr:cNvPr id="595" name="円/楕円 594"/>
        <xdr:cNvSpPr/>
      </xdr:nvSpPr>
      <xdr:spPr>
        <a:xfrm>
          <a:off x="16268700" y="989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36654</xdr:rowOff>
    </xdr:from>
    <xdr:ext cx="534377" cy="259045"/>
    <xdr:sp macro="" textlink="">
      <xdr:nvSpPr>
        <xdr:cNvPr id="596" name="教育費該当値テキスト"/>
        <xdr:cNvSpPr txBox="1"/>
      </xdr:nvSpPr>
      <xdr:spPr>
        <a:xfrm>
          <a:off x="16370300" y="980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26,064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64531</xdr:rowOff>
    </xdr:from>
    <xdr:to>
      <xdr:col>22</xdr:col>
      <xdr:colOff>415925</xdr:colOff>
      <xdr:row>57</xdr:row>
      <xdr:rowOff>166131</xdr:rowOff>
    </xdr:to>
    <xdr:sp macro="" textlink="">
      <xdr:nvSpPr>
        <xdr:cNvPr id="597" name="円/楕円 596"/>
        <xdr:cNvSpPr/>
      </xdr:nvSpPr>
      <xdr:spPr>
        <a:xfrm>
          <a:off x="15430500" y="983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157258</xdr:rowOff>
    </xdr:from>
    <xdr:ext cx="534377" cy="259045"/>
    <xdr:sp macro="" textlink="">
      <xdr:nvSpPr>
        <xdr:cNvPr id="598" name="テキスト ボックス 597"/>
        <xdr:cNvSpPr txBox="1"/>
      </xdr:nvSpPr>
      <xdr:spPr>
        <a:xfrm>
          <a:off x="15214111" y="992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31293</xdr:rowOff>
    </xdr:from>
    <xdr:to>
      <xdr:col>21</xdr:col>
      <xdr:colOff>212725</xdr:colOff>
      <xdr:row>57</xdr:row>
      <xdr:rowOff>132893</xdr:rowOff>
    </xdr:to>
    <xdr:sp macro="" textlink="">
      <xdr:nvSpPr>
        <xdr:cNvPr id="599" name="円/楕円 598"/>
        <xdr:cNvSpPr/>
      </xdr:nvSpPr>
      <xdr:spPr>
        <a:xfrm>
          <a:off x="14541500" y="980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124020</xdr:rowOff>
    </xdr:from>
    <xdr:ext cx="534377" cy="259045"/>
    <xdr:sp macro="" textlink="">
      <xdr:nvSpPr>
        <xdr:cNvPr id="600" name="テキスト ボックス 599"/>
        <xdr:cNvSpPr txBox="1"/>
      </xdr:nvSpPr>
      <xdr:spPr>
        <a:xfrm>
          <a:off x="14325111" y="989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3929</xdr:rowOff>
    </xdr:from>
    <xdr:to>
      <xdr:col>20</xdr:col>
      <xdr:colOff>9525</xdr:colOff>
      <xdr:row>57</xdr:row>
      <xdr:rowOff>105529</xdr:rowOff>
    </xdr:to>
    <xdr:sp macro="" textlink="">
      <xdr:nvSpPr>
        <xdr:cNvPr id="601" name="円/楕円 600"/>
        <xdr:cNvSpPr/>
      </xdr:nvSpPr>
      <xdr:spPr>
        <a:xfrm>
          <a:off x="13652500" y="977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96656</xdr:rowOff>
    </xdr:from>
    <xdr:ext cx="534377" cy="259045"/>
    <xdr:sp macro="" textlink="">
      <xdr:nvSpPr>
        <xdr:cNvPr id="602" name="テキスト ボックス 601"/>
        <xdr:cNvSpPr txBox="1"/>
      </xdr:nvSpPr>
      <xdr:spPr>
        <a:xfrm>
          <a:off x="13436111" y="986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31,217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56438</xdr:rowOff>
    </xdr:from>
    <xdr:to>
      <xdr:col>18</xdr:col>
      <xdr:colOff>492125</xdr:colOff>
      <xdr:row>57</xdr:row>
      <xdr:rowOff>158038</xdr:rowOff>
    </xdr:to>
    <xdr:sp macro="" textlink="">
      <xdr:nvSpPr>
        <xdr:cNvPr id="603" name="円/楕円 602"/>
        <xdr:cNvSpPr/>
      </xdr:nvSpPr>
      <xdr:spPr>
        <a:xfrm>
          <a:off x="12763500" y="982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149165</xdr:rowOff>
    </xdr:from>
    <xdr:ext cx="534377" cy="259045"/>
    <xdr:sp macro="" textlink="">
      <xdr:nvSpPr>
        <xdr:cNvPr id="604" name="テキスト ボックス 603"/>
        <xdr:cNvSpPr txBox="1"/>
      </xdr:nvSpPr>
      <xdr:spPr>
        <a:xfrm>
          <a:off x="12547111" y="992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8" name="テキスト ボックス 617"/>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20" name="テキスト ボックス 619"/>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2" name="テキスト ボックス 621"/>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4" name="テキスト ボックス 623"/>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30" name="直線コネクタ 629"/>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3"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4" name="直線コネクタ 633"/>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152272</xdr:rowOff>
    </xdr:from>
    <xdr:ext cx="378565" cy="259045"/>
    <xdr:sp macro="" textlink="">
      <xdr:nvSpPr>
        <xdr:cNvPr id="636" name="災害復旧費平均値テキスト"/>
        <xdr:cNvSpPr txBox="1"/>
      </xdr:nvSpPr>
      <xdr:spPr>
        <a:xfrm>
          <a:off x="16370300" y="13353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7" name="フローチャート : 判断 636"/>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137559</xdr:rowOff>
    </xdr:from>
    <xdr:to>
      <xdr:col>22</xdr:col>
      <xdr:colOff>415925</xdr:colOff>
      <xdr:row>79</xdr:row>
      <xdr:rowOff>67709</xdr:rowOff>
    </xdr:to>
    <xdr:sp macro="" textlink="">
      <xdr:nvSpPr>
        <xdr:cNvPr id="639" name="フローチャート : 判断 638"/>
        <xdr:cNvSpPr/>
      </xdr:nvSpPr>
      <xdr:spPr>
        <a:xfrm>
          <a:off x="15430500" y="1351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84236</xdr:rowOff>
    </xdr:from>
    <xdr:ext cx="378565" cy="259045"/>
    <xdr:sp macro="" textlink="">
      <xdr:nvSpPr>
        <xdr:cNvPr id="640" name="テキスト ボックス 639"/>
        <xdr:cNvSpPr txBox="1"/>
      </xdr:nvSpPr>
      <xdr:spPr>
        <a:xfrm>
          <a:off x="15292017" y="13285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107352</xdr:rowOff>
    </xdr:from>
    <xdr:to>
      <xdr:col>21</xdr:col>
      <xdr:colOff>212725</xdr:colOff>
      <xdr:row>79</xdr:row>
      <xdr:rowOff>37502</xdr:rowOff>
    </xdr:to>
    <xdr:sp macro="" textlink="">
      <xdr:nvSpPr>
        <xdr:cNvPr id="642" name="フローチャート : 判断 641"/>
        <xdr:cNvSpPr/>
      </xdr:nvSpPr>
      <xdr:spPr>
        <a:xfrm>
          <a:off x="14541500" y="1348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54029</xdr:rowOff>
    </xdr:from>
    <xdr:ext cx="378565" cy="259045"/>
    <xdr:sp macro="" textlink="">
      <xdr:nvSpPr>
        <xdr:cNvPr id="643" name="テキスト ボックス 642"/>
        <xdr:cNvSpPr txBox="1"/>
      </xdr:nvSpPr>
      <xdr:spPr>
        <a:xfrm>
          <a:off x="14403017" y="1325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104249</xdr:rowOff>
    </xdr:from>
    <xdr:to>
      <xdr:col>20</xdr:col>
      <xdr:colOff>9525</xdr:colOff>
      <xdr:row>79</xdr:row>
      <xdr:rowOff>34399</xdr:rowOff>
    </xdr:to>
    <xdr:sp macro="" textlink="">
      <xdr:nvSpPr>
        <xdr:cNvPr id="645" name="フローチャート : 判断 644"/>
        <xdr:cNvSpPr/>
      </xdr:nvSpPr>
      <xdr:spPr>
        <a:xfrm>
          <a:off x="13652500" y="1347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50926</xdr:rowOff>
    </xdr:from>
    <xdr:ext cx="378565" cy="259045"/>
    <xdr:sp macro="" textlink="">
      <xdr:nvSpPr>
        <xdr:cNvPr id="646" name="テキスト ボックス 645"/>
        <xdr:cNvSpPr txBox="1"/>
      </xdr:nvSpPr>
      <xdr:spPr>
        <a:xfrm>
          <a:off x="13514017" y="13252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7" name="フローチャート : 判断 646"/>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140733</xdr:rowOff>
    </xdr:from>
    <xdr:ext cx="469744" cy="259045"/>
    <xdr:sp macro="" textlink="">
      <xdr:nvSpPr>
        <xdr:cNvPr id="648" name="テキスト ボックス 647"/>
        <xdr:cNvSpPr txBox="1"/>
      </xdr:nvSpPr>
      <xdr:spPr>
        <a:xfrm>
          <a:off x="12579427" y="131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4" name="円/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5"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6" name="円/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7" name="テキスト ボックス 656"/>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8" name="円/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9" name="テキスト ボックス 658"/>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0" name="円/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1" name="テキスト ボックス 660"/>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2" name="円/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3" name="テキスト ボックス 662"/>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7" name="直線コネクタ 686"/>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8"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9" name="直線コネクタ 688"/>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90"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91" name="直線コネクタ 690"/>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123400</xdr:rowOff>
    </xdr:from>
    <xdr:to>
      <xdr:col>23</xdr:col>
      <xdr:colOff>517525</xdr:colOff>
      <xdr:row>97</xdr:row>
      <xdr:rowOff>127836</xdr:rowOff>
    </xdr:to>
    <xdr:cxnSp macro="">
      <xdr:nvCxnSpPr>
        <xdr:cNvPr id="692" name="直線コネクタ 691"/>
        <xdr:cNvCxnSpPr/>
      </xdr:nvCxnSpPr>
      <xdr:spPr>
        <a:xfrm flipV="1">
          <a:off x="15481300" y="16754050"/>
          <a:ext cx="838200" cy="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93984</xdr:rowOff>
    </xdr:from>
    <xdr:ext cx="534377" cy="259045"/>
    <xdr:sp macro="" textlink="">
      <xdr:nvSpPr>
        <xdr:cNvPr id="693" name="公債費平均値テキスト"/>
        <xdr:cNvSpPr txBox="1"/>
      </xdr:nvSpPr>
      <xdr:spPr>
        <a:xfrm>
          <a:off x="16370300" y="1655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4" name="フローチャート : 判断 693"/>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124171</xdr:rowOff>
    </xdr:from>
    <xdr:to>
      <xdr:col>22</xdr:col>
      <xdr:colOff>365125</xdr:colOff>
      <xdr:row>97</xdr:row>
      <xdr:rowOff>127836</xdr:rowOff>
    </xdr:to>
    <xdr:cxnSp macro="">
      <xdr:nvCxnSpPr>
        <xdr:cNvPr id="695" name="直線コネクタ 694"/>
        <xdr:cNvCxnSpPr/>
      </xdr:nvCxnSpPr>
      <xdr:spPr>
        <a:xfrm>
          <a:off x="14592300" y="16754821"/>
          <a:ext cx="889000" cy="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62497</xdr:rowOff>
    </xdr:from>
    <xdr:to>
      <xdr:col>22</xdr:col>
      <xdr:colOff>415925</xdr:colOff>
      <xdr:row>97</xdr:row>
      <xdr:rowOff>164097</xdr:rowOff>
    </xdr:to>
    <xdr:sp macro="" textlink="">
      <xdr:nvSpPr>
        <xdr:cNvPr id="696" name="フローチャート : 判断 695"/>
        <xdr:cNvSpPr/>
      </xdr:nvSpPr>
      <xdr:spPr>
        <a:xfrm>
          <a:off x="15430500" y="166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9174</xdr:rowOff>
    </xdr:from>
    <xdr:ext cx="534377" cy="259045"/>
    <xdr:sp macro="" textlink="">
      <xdr:nvSpPr>
        <xdr:cNvPr id="697" name="テキスト ボックス 696"/>
        <xdr:cNvSpPr txBox="1"/>
      </xdr:nvSpPr>
      <xdr:spPr>
        <a:xfrm>
          <a:off x="15214111" y="1646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124171</xdr:rowOff>
    </xdr:from>
    <xdr:to>
      <xdr:col>21</xdr:col>
      <xdr:colOff>161925</xdr:colOff>
      <xdr:row>97</xdr:row>
      <xdr:rowOff>124871</xdr:rowOff>
    </xdr:to>
    <xdr:cxnSp macro="">
      <xdr:nvCxnSpPr>
        <xdr:cNvPr id="698" name="直線コネクタ 697"/>
        <xdr:cNvCxnSpPr/>
      </xdr:nvCxnSpPr>
      <xdr:spPr>
        <a:xfrm flipV="1">
          <a:off x="13703300" y="16754821"/>
          <a:ext cx="889000" cy="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42838</xdr:rowOff>
    </xdr:from>
    <xdr:to>
      <xdr:col>21</xdr:col>
      <xdr:colOff>212725</xdr:colOff>
      <xdr:row>97</xdr:row>
      <xdr:rowOff>144438</xdr:rowOff>
    </xdr:to>
    <xdr:sp macro="" textlink="">
      <xdr:nvSpPr>
        <xdr:cNvPr id="699" name="フローチャート : 判断 698"/>
        <xdr:cNvSpPr/>
      </xdr:nvSpPr>
      <xdr:spPr>
        <a:xfrm>
          <a:off x="14541500" y="166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160965</xdr:rowOff>
    </xdr:from>
    <xdr:ext cx="534377" cy="259045"/>
    <xdr:sp macro="" textlink="">
      <xdr:nvSpPr>
        <xdr:cNvPr id="700" name="テキスト ボックス 699"/>
        <xdr:cNvSpPr txBox="1"/>
      </xdr:nvSpPr>
      <xdr:spPr>
        <a:xfrm>
          <a:off x="14325111" y="1644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124871</xdr:rowOff>
    </xdr:from>
    <xdr:to>
      <xdr:col>19</xdr:col>
      <xdr:colOff>644525</xdr:colOff>
      <xdr:row>97</xdr:row>
      <xdr:rowOff>131783</xdr:rowOff>
    </xdr:to>
    <xdr:cxnSp macro="">
      <xdr:nvCxnSpPr>
        <xdr:cNvPr id="701" name="直線コネクタ 700"/>
        <xdr:cNvCxnSpPr/>
      </xdr:nvCxnSpPr>
      <xdr:spPr>
        <a:xfrm flipV="1">
          <a:off x="12814300" y="16755521"/>
          <a:ext cx="889000" cy="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38684</xdr:rowOff>
    </xdr:from>
    <xdr:to>
      <xdr:col>20</xdr:col>
      <xdr:colOff>9525</xdr:colOff>
      <xdr:row>97</xdr:row>
      <xdr:rowOff>140284</xdr:rowOff>
    </xdr:to>
    <xdr:sp macro="" textlink="">
      <xdr:nvSpPr>
        <xdr:cNvPr id="702" name="フローチャート : 判断 701"/>
        <xdr:cNvSpPr/>
      </xdr:nvSpPr>
      <xdr:spPr>
        <a:xfrm>
          <a:off x="13652500" y="1666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156811</xdr:rowOff>
    </xdr:from>
    <xdr:ext cx="534377" cy="259045"/>
    <xdr:sp macro="" textlink="">
      <xdr:nvSpPr>
        <xdr:cNvPr id="703" name="テキスト ボックス 702"/>
        <xdr:cNvSpPr txBox="1"/>
      </xdr:nvSpPr>
      <xdr:spPr>
        <a:xfrm>
          <a:off x="13436111" y="1644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40323</xdr:rowOff>
    </xdr:from>
    <xdr:to>
      <xdr:col>18</xdr:col>
      <xdr:colOff>492125</xdr:colOff>
      <xdr:row>97</xdr:row>
      <xdr:rowOff>141923</xdr:rowOff>
    </xdr:to>
    <xdr:sp macro="" textlink="">
      <xdr:nvSpPr>
        <xdr:cNvPr id="704" name="フローチャート : 判断 703"/>
        <xdr:cNvSpPr/>
      </xdr:nvSpPr>
      <xdr:spPr>
        <a:xfrm>
          <a:off x="12763500" y="1667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158450</xdr:rowOff>
    </xdr:from>
    <xdr:ext cx="534377" cy="259045"/>
    <xdr:sp macro="" textlink="">
      <xdr:nvSpPr>
        <xdr:cNvPr id="705" name="テキスト ボックス 704"/>
        <xdr:cNvSpPr txBox="1"/>
      </xdr:nvSpPr>
      <xdr:spPr>
        <a:xfrm>
          <a:off x="12547111" y="1644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72600</xdr:rowOff>
    </xdr:from>
    <xdr:to>
      <xdr:col>23</xdr:col>
      <xdr:colOff>568325</xdr:colOff>
      <xdr:row>98</xdr:row>
      <xdr:rowOff>2750</xdr:rowOff>
    </xdr:to>
    <xdr:sp macro="" textlink="">
      <xdr:nvSpPr>
        <xdr:cNvPr id="711" name="円/楕円 710"/>
        <xdr:cNvSpPr/>
      </xdr:nvSpPr>
      <xdr:spPr>
        <a:xfrm>
          <a:off x="16268700" y="167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51027</xdr:rowOff>
    </xdr:from>
    <xdr:ext cx="534377" cy="259045"/>
    <xdr:sp macro="" textlink="">
      <xdr:nvSpPr>
        <xdr:cNvPr id="712" name="公債費該当値テキスト"/>
        <xdr:cNvSpPr txBox="1"/>
      </xdr:nvSpPr>
      <xdr:spPr>
        <a:xfrm>
          <a:off x="16370300" y="1668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34,639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77036</xdr:rowOff>
    </xdr:from>
    <xdr:to>
      <xdr:col>22</xdr:col>
      <xdr:colOff>415925</xdr:colOff>
      <xdr:row>98</xdr:row>
      <xdr:rowOff>7186</xdr:rowOff>
    </xdr:to>
    <xdr:sp macro="" textlink="">
      <xdr:nvSpPr>
        <xdr:cNvPr id="713" name="円/楕円 712"/>
        <xdr:cNvSpPr/>
      </xdr:nvSpPr>
      <xdr:spPr>
        <a:xfrm>
          <a:off x="15430500" y="1670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169763</xdr:rowOff>
    </xdr:from>
    <xdr:ext cx="534377" cy="259045"/>
    <xdr:sp macro="" textlink="">
      <xdr:nvSpPr>
        <xdr:cNvPr id="714" name="テキスト ボックス 713"/>
        <xdr:cNvSpPr txBox="1"/>
      </xdr:nvSpPr>
      <xdr:spPr>
        <a:xfrm>
          <a:off x="15214111" y="1680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34,057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73371</xdr:rowOff>
    </xdr:from>
    <xdr:to>
      <xdr:col>21</xdr:col>
      <xdr:colOff>212725</xdr:colOff>
      <xdr:row>98</xdr:row>
      <xdr:rowOff>3521</xdr:rowOff>
    </xdr:to>
    <xdr:sp macro="" textlink="">
      <xdr:nvSpPr>
        <xdr:cNvPr id="715" name="円/楕円 714"/>
        <xdr:cNvSpPr/>
      </xdr:nvSpPr>
      <xdr:spPr>
        <a:xfrm>
          <a:off x="14541500" y="1670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166098</xdr:rowOff>
    </xdr:from>
    <xdr:ext cx="534377" cy="259045"/>
    <xdr:sp macro="" textlink="">
      <xdr:nvSpPr>
        <xdr:cNvPr id="716" name="テキスト ボックス 715"/>
        <xdr:cNvSpPr txBox="1"/>
      </xdr:nvSpPr>
      <xdr:spPr>
        <a:xfrm>
          <a:off x="14325111" y="1679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34,538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74071</xdr:rowOff>
    </xdr:from>
    <xdr:to>
      <xdr:col>20</xdr:col>
      <xdr:colOff>9525</xdr:colOff>
      <xdr:row>98</xdr:row>
      <xdr:rowOff>4221</xdr:rowOff>
    </xdr:to>
    <xdr:sp macro="" textlink="">
      <xdr:nvSpPr>
        <xdr:cNvPr id="717" name="円/楕円 716"/>
        <xdr:cNvSpPr/>
      </xdr:nvSpPr>
      <xdr:spPr>
        <a:xfrm>
          <a:off x="13652500" y="1670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166798</xdr:rowOff>
    </xdr:from>
    <xdr:ext cx="534377" cy="259045"/>
    <xdr:sp macro="" textlink="">
      <xdr:nvSpPr>
        <xdr:cNvPr id="718" name="テキスト ボックス 717"/>
        <xdr:cNvSpPr txBox="1"/>
      </xdr:nvSpPr>
      <xdr:spPr>
        <a:xfrm>
          <a:off x="13436111" y="1679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34,446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80983</xdr:rowOff>
    </xdr:from>
    <xdr:to>
      <xdr:col>18</xdr:col>
      <xdr:colOff>492125</xdr:colOff>
      <xdr:row>98</xdr:row>
      <xdr:rowOff>11133</xdr:rowOff>
    </xdr:to>
    <xdr:sp macro="" textlink="">
      <xdr:nvSpPr>
        <xdr:cNvPr id="719" name="円/楕円 718"/>
        <xdr:cNvSpPr/>
      </xdr:nvSpPr>
      <xdr:spPr>
        <a:xfrm>
          <a:off x="12763500" y="1671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2260</xdr:rowOff>
    </xdr:from>
    <xdr:ext cx="534377" cy="259045"/>
    <xdr:sp macro="" textlink="">
      <xdr:nvSpPr>
        <xdr:cNvPr id="720" name="テキスト ボックス 719"/>
        <xdr:cNvSpPr txBox="1"/>
      </xdr:nvSpPr>
      <xdr:spPr>
        <a:xfrm>
          <a:off x="12547111" y="168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4" name="直線コネクタ 743"/>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5"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7"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8" name="直線コネクタ 747"/>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50"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51" name="フローチャート : 判断 750"/>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136906</xdr:rowOff>
    </xdr:from>
    <xdr:to>
      <xdr:col>31</xdr:col>
      <xdr:colOff>85725</xdr:colOff>
      <xdr:row>39</xdr:row>
      <xdr:rowOff>67056</xdr:rowOff>
    </xdr:to>
    <xdr:sp macro="" textlink="">
      <xdr:nvSpPr>
        <xdr:cNvPr id="753" name="フローチャート : 判断 752"/>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83583</xdr:rowOff>
    </xdr:from>
    <xdr:ext cx="378565" cy="259045"/>
    <xdr:sp macro="" textlink="">
      <xdr:nvSpPr>
        <xdr:cNvPr id="754" name="テキスト ボックス 753"/>
        <xdr:cNvSpPr txBox="1"/>
      </xdr:nvSpPr>
      <xdr:spPr>
        <a:xfrm>
          <a:off x="21134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6" name="フローチャート : 判断 755"/>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72915</xdr:rowOff>
    </xdr:from>
    <xdr:ext cx="378565" cy="259045"/>
    <xdr:sp macro="" textlink="">
      <xdr:nvSpPr>
        <xdr:cNvPr id="757" name="テキスト ボックス 756"/>
        <xdr:cNvSpPr txBox="1"/>
      </xdr:nvSpPr>
      <xdr:spPr>
        <a:xfrm>
          <a:off x="20245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9" name="フローチャート : 判断 758"/>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76916</xdr:rowOff>
    </xdr:from>
    <xdr:ext cx="378565" cy="259045"/>
    <xdr:sp macro="" textlink="">
      <xdr:nvSpPr>
        <xdr:cNvPr id="760" name="テキスト ボックス 759"/>
        <xdr:cNvSpPr txBox="1"/>
      </xdr:nvSpPr>
      <xdr:spPr>
        <a:xfrm>
          <a:off x="19356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61" name="フローチャート : 判断 760"/>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27195</xdr:rowOff>
    </xdr:from>
    <xdr:ext cx="378565" cy="259045"/>
    <xdr:sp macro="" textlink="">
      <xdr:nvSpPr>
        <xdr:cNvPr id="762" name="テキスト ボックス 761"/>
        <xdr:cNvSpPr txBox="1"/>
      </xdr:nvSpPr>
      <xdr:spPr>
        <a:xfrm>
          <a:off x="18467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9" name="諸支出金該当値テキスト"/>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1" name="テキスト ボックス 790"/>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3" name="テキスト ボックス 792"/>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5" name="テキスト ボックス 794"/>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7" name="テキスト ボックス 796"/>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9" name="テキスト ボックス 79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1" name="直線コネクタ 800"/>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2"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4"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5" name="直線コネクタ 80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6" name="直線コネクタ 805"/>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7"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8" name="フローチャート : 判断 807"/>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9" name="直線コネクタ 808"/>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10" name="フローチャート : 判断 809"/>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11" name="テキスト ボックス 81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2" name="直線コネクタ 811"/>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3" name="フローチャート : 判断 812"/>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4" name="テキスト ボックス 813"/>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5" name="直線コネクタ 814"/>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6" name="フローチャート : 判断 815"/>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7" name="テキスト ボックス 81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8" name="フローチャート : 判断 817"/>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9" name="テキスト ボックス 818"/>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5" name="円/楕円 824"/>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6"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7" name="円/楕円 826"/>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8" name="テキスト ボックス 827"/>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9" name="円/楕円 828"/>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30" name="テキスト ボックス 829"/>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1" name="円/楕円 830"/>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2" name="テキスト ボックス 831"/>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3" name="円/楕円 832"/>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4" name="テキスト ボックス 833"/>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ea"/>
              <a:ea typeface="+mn-ea"/>
              <a:cs typeface="+mn-cs"/>
            </a:rPr>
            <a:t>民生費では</a:t>
          </a:r>
          <a:r>
            <a:rPr kumimoji="1" lang="ja-JP" altLang="en-US" sz="1300">
              <a:solidFill>
                <a:schemeClr val="dk1"/>
              </a:solidFill>
              <a:effectLst/>
              <a:latin typeface="+mn-ea"/>
              <a:ea typeface="+mn-ea"/>
              <a:cs typeface="+mn-cs"/>
            </a:rPr>
            <a:t>類似団体内平均値</a:t>
          </a:r>
          <a:r>
            <a:rPr kumimoji="1" lang="ja-JP" altLang="ja-JP" sz="1300">
              <a:solidFill>
                <a:schemeClr val="dk1"/>
              </a:solidFill>
              <a:effectLst/>
              <a:latin typeface="+mn-ea"/>
              <a:ea typeface="+mn-ea"/>
              <a:cs typeface="+mn-cs"/>
            </a:rPr>
            <a:t>の住民一人当たり</a:t>
          </a:r>
          <a:r>
            <a:rPr kumimoji="1" lang="en-US" altLang="ja-JP" sz="1300">
              <a:solidFill>
                <a:schemeClr val="dk1"/>
              </a:solidFill>
              <a:effectLst/>
              <a:latin typeface="+mn-ea"/>
              <a:ea typeface="+mn-ea"/>
              <a:cs typeface="+mn-cs"/>
            </a:rPr>
            <a:t>155,248</a:t>
          </a:r>
          <a:r>
            <a:rPr kumimoji="1" lang="ja-JP" altLang="ja-JP" sz="1300">
              <a:solidFill>
                <a:schemeClr val="dk1"/>
              </a:solidFill>
              <a:effectLst/>
              <a:latin typeface="+mn-ea"/>
              <a:ea typeface="+mn-ea"/>
              <a:cs typeface="+mn-cs"/>
            </a:rPr>
            <a:t>円に対し</a:t>
          </a:r>
          <a:r>
            <a:rPr kumimoji="1" lang="ja-JP" altLang="en-US" sz="1300">
              <a:solidFill>
                <a:schemeClr val="dk1"/>
              </a:solidFill>
              <a:effectLst/>
              <a:latin typeface="+mn-ea"/>
              <a:ea typeface="+mn-ea"/>
              <a:cs typeface="+mn-cs"/>
            </a:rPr>
            <a:t>て</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199,379</a:t>
          </a:r>
          <a:r>
            <a:rPr kumimoji="1" lang="ja-JP" altLang="ja-JP" sz="1300">
              <a:solidFill>
                <a:schemeClr val="dk1"/>
              </a:solidFill>
              <a:effectLst/>
              <a:latin typeface="+mn-ea"/>
              <a:ea typeface="+mn-ea"/>
              <a:cs typeface="+mn-cs"/>
            </a:rPr>
            <a:t>円で</a:t>
          </a:r>
          <a:r>
            <a:rPr kumimoji="1" lang="ja-JP" altLang="en-US" sz="1300">
              <a:solidFill>
                <a:schemeClr val="dk1"/>
              </a:solidFill>
              <a:effectLst/>
              <a:latin typeface="+mn-ea"/>
              <a:ea typeface="+mn-ea"/>
              <a:cs typeface="+mn-cs"/>
            </a:rPr>
            <a:t>類似団体内</a:t>
          </a:r>
          <a:r>
            <a:rPr kumimoji="1" lang="ja-JP" altLang="ja-JP" sz="1300">
              <a:solidFill>
                <a:schemeClr val="dk1"/>
              </a:solidFill>
              <a:effectLst/>
              <a:latin typeface="+mn-ea"/>
              <a:ea typeface="+mn-ea"/>
              <a:cs typeface="+mn-cs"/>
            </a:rPr>
            <a:t>では</a:t>
          </a:r>
          <a:r>
            <a:rPr kumimoji="1" lang="ja-JP" altLang="en-US" sz="1300">
              <a:solidFill>
                <a:schemeClr val="dk1"/>
              </a:solidFill>
              <a:effectLst/>
              <a:latin typeface="+mn-ea"/>
              <a:ea typeface="+mn-ea"/>
              <a:cs typeface="+mn-cs"/>
            </a:rPr>
            <a:t>非常に</a:t>
          </a:r>
          <a:r>
            <a:rPr kumimoji="1" lang="ja-JP" altLang="ja-JP" sz="1300">
              <a:solidFill>
                <a:schemeClr val="dk1"/>
              </a:solidFill>
              <a:effectLst/>
              <a:latin typeface="+mn-ea"/>
              <a:ea typeface="+mn-ea"/>
              <a:cs typeface="+mn-cs"/>
            </a:rPr>
            <a:t>高い状況である。主な要因は</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生活保護費が</a:t>
          </a:r>
          <a:r>
            <a:rPr kumimoji="1" lang="ja-JP" altLang="en-US" sz="1300">
              <a:solidFill>
                <a:schemeClr val="dk1"/>
              </a:solidFill>
              <a:effectLst/>
              <a:latin typeface="+mn-ea"/>
              <a:ea typeface="+mn-ea"/>
              <a:cs typeface="+mn-cs"/>
            </a:rPr>
            <a:t>多大である</a:t>
          </a:r>
          <a:r>
            <a:rPr kumimoji="1" lang="ja-JP" altLang="ja-JP" sz="1300">
              <a:solidFill>
                <a:schemeClr val="dk1"/>
              </a:solidFill>
              <a:effectLst/>
              <a:latin typeface="+mn-ea"/>
              <a:ea typeface="+mn-ea"/>
              <a:cs typeface="+mn-cs"/>
            </a:rPr>
            <a:t>こと</a:t>
          </a:r>
          <a:r>
            <a:rPr kumimoji="1" lang="ja-JP" altLang="en-US" sz="1300">
              <a:solidFill>
                <a:schemeClr val="dk1"/>
              </a:solidFill>
              <a:effectLst/>
              <a:latin typeface="+mn-ea"/>
              <a:ea typeface="+mn-ea"/>
              <a:cs typeface="+mn-cs"/>
            </a:rPr>
            <a:t>に加え、医療や介護に係る繰出しが多大となるほか、近年では</a:t>
          </a:r>
          <a:r>
            <a:rPr kumimoji="1" lang="ja-JP" altLang="ja-JP" sz="1300">
              <a:solidFill>
                <a:schemeClr val="dk1"/>
              </a:solidFill>
              <a:effectLst/>
              <a:latin typeface="+mn-ea"/>
              <a:ea typeface="+mn-ea"/>
              <a:cs typeface="+mn-cs"/>
            </a:rPr>
            <a:t>障害者自立支援費の増加</a:t>
          </a:r>
          <a:r>
            <a:rPr kumimoji="1" lang="ja-JP" altLang="en-US" sz="1300">
              <a:solidFill>
                <a:schemeClr val="dk1"/>
              </a:solidFill>
              <a:effectLst/>
              <a:latin typeface="+mn-ea"/>
              <a:ea typeface="+mn-ea"/>
              <a:cs typeface="+mn-cs"/>
            </a:rPr>
            <a:t>が顕著となっていることなどがあげられる。</a:t>
          </a:r>
          <a:r>
            <a:rPr kumimoji="1" lang="ja-JP" altLang="ja-JP" sz="1300">
              <a:solidFill>
                <a:schemeClr val="dk1"/>
              </a:solidFill>
              <a:effectLst/>
              <a:latin typeface="+mn-ea"/>
              <a:ea typeface="+mn-ea"/>
              <a:cs typeface="+mn-cs"/>
            </a:rPr>
            <a:t>雇用創出と併せて就労支援を行い、生活保護費をはじめとした扶助費の抑制を図る。総務費では</a:t>
          </a:r>
          <a:r>
            <a:rPr kumimoji="1" lang="ja-JP" altLang="en-US" sz="1300">
              <a:solidFill>
                <a:schemeClr val="dk1"/>
              </a:solidFill>
              <a:effectLst/>
              <a:latin typeface="+mn-ea"/>
              <a:ea typeface="+mn-ea"/>
              <a:cs typeface="+mn-cs"/>
            </a:rPr>
            <a:t>類似団体内平均値</a:t>
          </a:r>
          <a:r>
            <a:rPr kumimoji="1" lang="ja-JP" altLang="ja-JP" sz="1300">
              <a:solidFill>
                <a:schemeClr val="dk1"/>
              </a:solidFill>
              <a:effectLst/>
              <a:latin typeface="+mn-ea"/>
              <a:ea typeface="+mn-ea"/>
              <a:cs typeface="+mn-cs"/>
            </a:rPr>
            <a:t>の住民一人当たり</a:t>
          </a:r>
          <a:r>
            <a:rPr kumimoji="1" lang="en-US" altLang="ja-JP" sz="1300">
              <a:solidFill>
                <a:schemeClr val="dk1"/>
              </a:solidFill>
              <a:effectLst/>
              <a:latin typeface="+mn-ea"/>
              <a:ea typeface="+mn-ea"/>
              <a:cs typeface="+mn-cs"/>
            </a:rPr>
            <a:t>45,218</a:t>
          </a:r>
          <a:r>
            <a:rPr kumimoji="1" lang="ja-JP" altLang="ja-JP" sz="1300">
              <a:solidFill>
                <a:schemeClr val="dk1"/>
              </a:solidFill>
              <a:effectLst/>
              <a:latin typeface="+mn-ea"/>
              <a:ea typeface="+mn-ea"/>
              <a:cs typeface="+mn-cs"/>
            </a:rPr>
            <a:t>円に対して、普通建設事業費が</a:t>
          </a:r>
          <a:r>
            <a:rPr kumimoji="1" lang="ja-JP" altLang="en-US" sz="1300">
              <a:solidFill>
                <a:schemeClr val="dk1"/>
              </a:solidFill>
              <a:effectLst/>
              <a:latin typeface="+mn-ea"/>
              <a:ea typeface="+mn-ea"/>
              <a:cs typeface="+mn-cs"/>
            </a:rPr>
            <a:t>類似団体内平均値と</a:t>
          </a:r>
          <a:r>
            <a:rPr kumimoji="1" lang="ja-JP" altLang="ja-JP" sz="1300">
              <a:solidFill>
                <a:schemeClr val="dk1"/>
              </a:solidFill>
              <a:effectLst/>
              <a:latin typeface="+mn-ea"/>
              <a:ea typeface="+mn-ea"/>
              <a:cs typeface="+mn-cs"/>
            </a:rPr>
            <a:t>比較して低いことなどから、住民一人当たり</a:t>
          </a:r>
          <a:r>
            <a:rPr kumimoji="1" lang="en-US" altLang="ja-JP" sz="1300">
              <a:solidFill>
                <a:schemeClr val="dk1"/>
              </a:solidFill>
              <a:effectLst/>
              <a:latin typeface="+mn-ea"/>
              <a:ea typeface="+mn-ea"/>
              <a:cs typeface="+mn-cs"/>
            </a:rPr>
            <a:t>30,262</a:t>
          </a:r>
          <a:r>
            <a:rPr kumimoji="1" lang="ja-JP" altLang="ja-JP" sz="1300">
              <a:solidFill>
                <a:schemeClr val="dk1"/>
              </a:solidFill>
              <a:effectLst/>
              <a:latin typeface="+mn-ea"/>
              <a:ea typeface="+mn-ea"/>
              <a:cs typeface="+mn-cs"/>
            </a:rPr>
            <a:t>円と下回っている。教育費では</a:t>
          </a:r>
          <a:r>
            <a:rPr kumimoji="1" lang="ja-JP" altLang="en-US" sz="1300">
              <a:solidFill>
                <a:schemeClr val="dk1"/>
              </a:solidFill>
              <a:effectLst/>
              <a:latin typeface="+mn-ea"/>
              <a:ea typeface="+mn-ea"/>
              <a:cs typeface="+mn-cs"/>
            </a:rPr>
            <a:t>類似団体内平均値</a:t>
          </a:r>
          <a:r>
            <a:rPr kumimoji="1" lang="ja-JP" altLang="ja-JP" sz="1300">
              <a:solidFill>
                <a:schemeClr val="dk1"/>
              </a:solidFill>
              <a:effectLst/>
              <a:latin typeface="+mn-ea"/>
              <a:ea typeface="+mn-ea"/>
              <a:cs typeface="+mn-cs"/>
            </a:rPr>
            <a:t>の住民一人当たり</a:t>
          </a:r>
          <a:r>
            <a:rPr kumimoji="1" lang="en-US" altLang="ja-JP" sz="1300">
              <a:solidFill>
                <a:schemeClr val="dk1"/>
              </a:solidFill>
              <a:effectLst/>
              <a:latin typeface="+mn-ea"/>
              <a:ea typeface="+mn-ea"/>
              <a:cs typeface="+mn-cs"/>
            </a:rPr>
            <a:t>38,701</a:t>
          </a:r>
          <a:r>
            <a:rPr kumimoji="1" lang="ja-JP" altLang="ja-JP" sz="1300">
              <a:solidFill>
                <a:schemeClr val="dk1"/>
              </a:solidFill>
              <a:effectLst/>
              <a:latin typeface="+mn-ea"/>
              <a:ea typeface="+mn-ea"/>
              <a:cs typeface="+mn-cs"/>
            </a:rPr>
            <a:t>円に対し</a:t>
          </a:r>
          <a:r>
            <a:rPr kumimoji="1" lang="ja-JP" altLang="en-US" sz="1300">
              <a:solidFill>
                <a:schemeClr val="dk1"/>
              </a:solidFill>
              <a:effectLst/>
              <a:latin typeface="+mn-ea"/>
              <a:ea typeface="+mn-ea"/>
              <a:cs typeface="+mn-cs"/>
            </a:rPr>
            <a:t>て</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26,064</a:t>
          </a:r>
          <a:r>
            <a:rPr kumimoji="1" lang="ja-JP" altLang="ja-JP" sz="1300">
              <a:solidFill>
                <a:schemeClr val="dk1"/>
              </a:solidFill>
              <a:effectLst/>
              <a:latin typeface="+mn-ea"/>
              <a:ea typeface="+mn-ea"/>
              <a:cs typeface="+mn-cs"/>
            </a:rPr>
            <a:t>円と下回っている。</a:t>
          </a:r>
          <a:r>
            <a:rPr kumimoji="1" lang="ja-JP" altLang="en-US" sz="1300">
              <a:solidFill>
                <a:schemeClr val="dk1"/>
              </a:solidFill>
              <a:effectLst/>
              <a:latin typeface="+mn-ea"/>
              <a:ea typeface="+mn-ea"/>
              <a:cs typeface="+mn-cs"/>
            </a:rPr>
            <a:t>普通建設事業費が類似団体内平均値</a:t>
          </a:r>
          <a:r>
            <a:rPr kumimoji="1" lang="ja-JP" altLang="ja-JP" sz="1300">
              <a:solidFill>
                <a:schemeClr val="dk1"/>
              </a:solidFill>
              <a:effectLst/>
              <a:latin typeface="+mn-ea"/>
              <a:ea typeface="+mn-ea"/>
              <a:cs typeface="+mn-cs"/>
            </a:rPr>
            <a:t>と比較して下回っているこ</a:t>
          </a:r>
          <a:r>
            <a:rPr kumimoji="1" lang="ja-JP" altLang="en-US" sz="1300">
              <a:solidFill>
                <a:schemeClr val="dk1"/>
              </a:solidFill>
              <a:effectLst/>
              <a:latin typeface="+mn-ea"/>
              <a:ea typeface="+mn-ea"/>
              <a:cs typeface="+mn-cs"/>
            </a:rPr>
            <a:t>とが主な要因である。</a:t>
          </a:r>
          <a:r>
            <a:rPr kumimoji="1" lang="ja-JP" altLang="ja-JP" sz="1300">
              <a:solidFill>
                <a:schemeClr val="dk1"/>
              </a:solidFill>
              <a:effectLst/>
              <a:latin typeface="+mn-ea"/>
              <a:ea typeface="+mn-ea"/>
              <a:cs typeface="+mn-cs"/>
            </a:rPr>
            <a:t>衛生費では</a:t>
          </a:r>
          <a:r>
            <a:rPr kumimoji="1" lang="ja-JP" altLang="en-US" sz="1300">
              <a:solidFill>
                <a:schemeClr val="dk1"/>
              </a:solidFill>
              <a:effectLst/>
              <a:latin typeface="+mn-ea"/>
              <a:ea typeface="+mn-ea"/>
              <a:cs typeface="+mn-cs"/>
            </a:rPr>
            <a:t>類似団体内平均値</a:t>
          </a:r>
          <a:r>
            <a:rPr kumimoji="1" lang="ja-JP" altLang="ja-JP" sz="1300">
              <a:solidFill>
                <a:schemeClr val="dk1"/>
              </a:solidFill>
              <a:effectLst/>
              <a:latin typeface="+mn-ea"/>
              <a:ea typeface="+mn-ea"/>
              <a:cs typeface="+mn-cs"/>
            </a:rPr>
            <a:t>の住民一人当たり</a:t>
          </a:r>
          <a:r>
            <a:rPr kumimoji="1" lang="en-US" altLang="ja-JP" sz="1300">
              <a:solidFill>
                <a:schemeClr val="dk1"/>
              </a:solidFill>
              <a:effectLst/>
              <a:latin typeface="+mn-ea"/>
              <a:ea typeface="+mn-ea"/>
              <a:cs typeface="+mn-cs"/>
            </a:rPr>
            <a:t>32,847</a:t>
          </a:r>
          <a:r>
            <a:rPr kumimoji="1" lang="ja-JP" altLang="ja-JP" sz="1300">
              <a:solidFill>
                <a:schemeClr val="dk1"/>
              </a:solidFill>
              <a:effectLst/>
              <a:latin typeface="+mn-ea"/>
              <a:ea typeface="+mn-ea"/>
              <a:cs typeface="+mn-cs"/>
            </a:rPr>
            <a:t>円に対し</a:t>
          </a:r>
          <a:r>
            <a:rPr kumimoji="1" lang="ja-JP" altLang="en-US" sz="1300">
              <a:solidFill>
                <a:schemeClr val="dk1"/>
              </a:solidFill>
              <a:effectLst/>
              <a:latin typeface="+mn-ea"/>
              <a:ea typeface="+mn-ea"/>
              <a:cs typeface="+mn-cs"/>
            </a:rPr>
            <a:t>て</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25,654</a:t>
          </a:r>
          <a:r>
            <a:rPr kumimoji="1" lang="ja-JP" altLang="ja-JP" sz="1300">
              <a:solidFill>
                <a:schemeClr val="dk1"/>
              </a:solidFill>
              <a:effectLst/>
              <a:latin typeface="+mn-ea"/>
              <a:ea typeface="+mn-ea"/>
              <a:cs typeface="+mn-cs"/>
            </a:rPr>
            <a:t>円と下回っている。可燃ごみ</a:t>
          </a:r>
          <a:r>
            <a:rPr kumimoji="1" lang="ja-JP" altLang="en-US" sz="1300">
              <a:solidFill>
                <a:schemeClr val="dk1"/>
              </a:solidFill>
              <a:effectLst/>
              <a:latin typeface="+mn-ea"/>
              <a:ea typeface="+mn-ea"/>
              <a:cs typeface="+mn-cs"/>
            </a:rPr>
            <a:t>の一部事務組合による処理を行うなど経費を削減していることから</a:t>
          </a:r>
          <a:r>
            <a:rPr kumimoji="1" lang="ja-JP" altLang="ja-JP" sz="1300">
              <a:solidFill>
                <a:schemeClr val="dk1"/>
              </a:solidFill>
              <a:effectLst/>
              <a:latin typeface="+mn-ea"/>
              <a:ea typeface="+mn-ea"/>
              <a:cs typeface="+mn-cs"/>
            </a:rPr>
            <a:t>、低い傾向が続いている。</a:t>
          </a:r>
          <a:endParaRPr kumimoji="1" lang="en-US" altLang="ja-JP" sz="1300">
            <a:solidFill>
              <a:schemeClr val="dk1"/>
            </a:solidFill>
            <a:effectLst/>
            <a:latin typeface="+mn-ea"/>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大阪府松原市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社会保障関連経費が増加している中、民間活力の導入、施設の統廃合、公有財産の有効活用による自主財源の確保等、行財政改革を着実に実施するとともに、財政調整基金からの繰入金を計画的に活用し、収支の均衡を図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今後も行財政改革を引き続き実施することで、安定的な財政運営に努める。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大阪府松原市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連結決算については、同水準で推移しているが、依然として国民健康保険特別会計における大幅な赤字を他会計の黒字で相殺している。</a:t>
          </a:r>
        </a:p>
        <a:p>
          <a:r>
            <a:rPr kumimoji="1" lang="ja-JP" altLang="en-US" sz="1400">
              <a:latin typeface="ＭＳ ゴシック" pitchFamily="49" charset="-128"/>
              <a:ea typeface="ＭＳ ゴシック" pitchFamily="49" charset="-128"/>
            </a:rPr>
            <a:t>　国民健康保険特別会計については独立採算の原則のもと、保険料率の適正化や収納率の向上を図るとともに、予防施策の充実などにより更なる財政健全化に努める。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44881557</v>
      </c>
      <c r="BO4" s="411"/>
      <c r="BP4" s="411"/>
      <c r="BQ4" s="411"/>
      <c r="BR4" s="411"/>
      <c r="BS4" s="411"/>
      <c r="BT4" s="411"/>
      <c r="BU4" s="412"/>
      <c r="BV4" s="410">
        <v>42841342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0.6</v>
      </c>
      <c r="CU4" s="588"/>
      <c r="CV4" s="588"/>
      <c r="CW4" s="588"/>
      <c r="CX4" s="588"/>
      <c r="CY4" s="588"/>
      <c r="CZ4" s="588"/>
      <c r="DA4" s="589"/>
      <c r="DB4" s="587">
        <v>1.1000000000000001</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44733349</v>
      </c>
      <c r="BO5" s="416"/>
      <c r="BP5" s="416"/>
      <c r="BQ5" s="416"/>
      <c r="BR5" s="416"/>
      <c r="BS5" s="416"/>
      <c r="BT5" s="416"/>
      <c r="BU5" s="417"/>
      <c r="BV5" s="415">
        <v>42555297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103.7</v>
      </c>
      <c r="CU5" s="386"/>
      <c r="CV5" s="386"/>
      <c r="CW5" s="386"/>
      <c r="CX5" s="386"/>
      <c r="CY5" s="386"/>
      <c r="CZ5" s="386"/>
      <c r="DA5" s="387"/>
      <c r="DB5" s="385">
        <v>100.7</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148208</v>
      </c>
      <c r="BO6" s="416"/>
      <c r="BP6" s="416"/>
      <c r="BQ6" s="416"/>
      <c r="BR6" s="416"/>
      <c r="BS6" s="416"/>
      <c r="BT6" s="416"/>
      <c r="BU6" s="417"/>
      <c r="BV6" s="415">
        <v>286045</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110.7</v>
      </c>
      <c r="CU6" s="562"/>
      <c r="CV6" s="562"/>
      <c r="CW6" s="562"/>
      <c r="CX6" s="562"/>
      <c r="CY6" s="562"/>
      <c r="CZ6" s="562"/>
      <c r="DA6" s="563"/>
      <c r="DB6" s="561">
        <v>109.6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708</v>
      </c>
      <c r="BO7" s="416"/>
      <c r="BP7" s="416"/>
      <c r="BQ7" s="416"/>
      <c r="BR7" s="416"/>
      <c r="BS7" s="416"/>
      <c r="BT7" s="416"/>
      <c r="BU7" s="417"/>
      <c r="BV7" s="415">
        <v>7374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24221413</v>
      </c>
      <c r="CU7" s="416"/>
      <c r="CV7" s="416"/>
      <c r="CW7" s="416"/>
      <c r="CX7" s="416"/>
      <c r="CY7" s="416"/>
      <c r="CZ7" s="416"/>
      <c r="DA7" s="417"/>
      <c r="DB7" s="415">
        <v>24291000</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147500</v>
      </c>
      <c r="BO8" s="416"/>
      <c r="BP8" s="416"/>
      <c r="BQ8" s="416"/>
      <c r="BR8" s="416"/>
      <c r="BS8" s="416"/>
      <c r="BT8" s="416"/>
      <c r="BU8" s="417"/>
      <c r="BV8" s="415">
        <v>278671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0.6</v>
      </c>
      <c r="CU8" s="525"/>
      <c r="CV8" s="525"/>
      <c r="CW8" s="525"/>
      <c r="CX8" s="525"/>
      <c r="CY8" s="525"/>
      <c r="CZ8" s="525"/>
      <c r="DA8" s="526"/>
      <c r="DB8" s="524">
        <v>0.59</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120750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-131171</v>
      </c>
      <c r="BO9" s="416"/>
      <c r="BP9" s="416"/>
      <c r="BQ9" s="416"/>
      <c r="BR9" s="416"/>
      <c r="BS9" s="416"/>
      <c r="BT9" s="416"/>
      <c r="BU9" s="417"/>
      <c r="BV9" s="415">
        <v>68483</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15.3</v>
      </c>
      <c r="CU9" s="386"/>
      <c r="CV9" s="386"/>
      <c r="CW9" s="386"/>
      <c r="CX9" s="386"/>
      <c r="CY9" s="386"/>
      <c r="CZ9" s="386"/>
      <c r="DA9" s="387"/>
      <c r="DB9" s="385">
        <v>15</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124594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240357</v>
      </c>
      <c r="BO10" s="416"/>
      <c r="BP10" s="416"/>
      <c r="BQ10" s="416"/>
      <c r="BR10" s="416"/>
      <c r="BS10" s="416"/>
      <c r="BT10" s="416"/>
      <c r="BU10" s="417"/>
      <c r="BV10" s="415">
        <v>269594</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121467</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707134</v>
      </c>
      <c r="BO12" s="416"/>
      <c r="BP12" s="416"/>
      <c r="BQ12" s="416"/>
      <c r="BR12" s="416"/>
      <c r="BS12" s="416"/>
      <c r="BT12" s="416"/>
      <c r="BU12" s="417"/>
      <c r="BV12" s="415">
        <v>258100</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120107</v>
      </c>
      <c r="S13" s="517"/>
      <c r="T13" s="517"/>
      <c r="U13" s="517"/>
      <c r="V13" s="518"/>
      <c r="W13" s="504" t="s">
        <v>123</v>
      </c>
      <c r="X13" s="428"/>
      <c r="Y13" s="428"/>
      <c r="Z13" s="428"/>
      <c r="AA13" s="428"/>
      <c r="AB13" s="429"/>
      <c r="AC13" s="391">
        <v>247</v>
      </c>
      <c r="AD13" s="392"/>
      <c r="AE13" s="392"/>
      <c r="AF13" s="392"/>
      <c r="AG13" s="393"/>
      <c r="AH13" s="391">
        <v>258</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-597948</v>
      </c>
      <c r="BO13" s="416"/>
      <c r="BP13" s="416"/>
      <c r="BQ13" s="416"/>
      <c r="BR13" s="416"/>
      <c r="BS13" s="416"/>
      <c r="BT13" s="416"/>
      <c r="BU13" s="417"/>
      <c r="BV13" s="415">
        <v>79977</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9.1999999999999993</v>
      </c>
      <c r="CU13" s="386"/>
      <c r="CV13" s="386"/>
      <c r="CW13" s="386"/>
      <c r="CX13" s="386"/>
      <c r="CY13" s="386"/>
      <c r="CZ13" s="386"/>
      <c r="DA13" s="387"/>
      <c r="DB13" s="385">
        <v>10</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121962</v>
      </c>
      <c r="S14" s="517"/>
      <c r="T14" s="517"/>
      <c r="U14" s="517"/>
      <c r="V14" s="518"/>
      <c r="W14" s="519"/>
      <c r="X14" s="431"/>
      <c r="Y14" s="431"/>
      <c r="Z14" s="431"/>
      <c r="AA14" s="431"/>
      <c r="AB14" s="432"/>
      <c r="AC14" s="509">
        <v>0.5</v>
      </c>
      <c r="AD14" s="510"/>
      <c r="AE14" s="510"/>
      <c r="AF14" s="510"/>
      <c r="AG14" s="511"/>
      <c r="AH14" s="509">
        <v>0.5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86.9</v>
      </c>
      <c r="CU14" s="488"/>
      <c r="CV14" s="488"/>
      <c r="CW14" s="488"/>
      <c r="CX14" s="488"/>
      <c r="CY14" s="488"/>
      <c r="CZ14" s="488"/>
      <c r="DA14" s="489"/>
      <c r="DB14" s="520">
        <v>92.6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120691</v>
      </c>
      <c r="S15" s="517"/>
      <c r="T15" s="517"/>
      <c r="U15" s="517"/>
      <c r="V15" s="518"/>
      <c r="W15" s="504" t="s">
        <v>130</v>
      </c>
      <c r="X15" s="428"/>
      <c r="Y15" s="428"/>
      <c r="Z15" s="428"/>
      <c r="AA15" s="428"/>
      <c r="AB15" s="429"/>
      <c r="AC15" s="391">
        <v>13583</v>
      </c>
      <c r="AD15" s="392"/>
      <c r="AE15" s="392"/>
      <c r="AF15" s="392"/>
      <c r="AG15" s="393"/>
      <c r="AH15" s="391">
        <v>13968</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11757084</v>
      </c>
      <c r="BO15" s="411"/>
      <c r="BP15" s="411"/>
      <c r="BQ15" s="411"/>
      <c r="BR15" s="411"/>
      <c r="BS15" s="411"/>
      <c r="BT15" s="411"/>
      <c r="BU15" s="412"/>
      <c r="BV15" s="410">
        <v>11750710</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28.6</v>
      </c>
      <c r="AD16" s="510"/>
      <c r="AE16" s="510"/>
      <c r="AF16" s="510"/>
      <c r="AG16" s="511"/>
      <c r="AH16" s="509">
        <v>28.9</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19551767</v>
      </c>
      <c r="BO16" s="416"/>
      <c r="BP16" s="416"/>
      <c r="BQ16" s="416"/>
      <c r="BR16" s="416"/>
      <c r="BS16" s="416"/>
      <c r="BT16" s="416"/>
      <c r="BU16" s="417"/>
      <c r="BV16" s="415">
        <v>19319177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33720</v>
      </c>
      <c r="AD17" s="392"/>
      <c r="AE17" s="392"/>
      <c r="AF17" s="392"/>
      <c r="AG17" s="393"/>
      <c r="AH17" s="391">
        <v>34059</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14926126</v>
      </c>
      <c r="BO17" s="416"/>
      <c r="BP17" s="416"/>
      <c r="BQ17" s="416"/>
      <c r="BR17" s="416"/>
      <c r="BS17" s="416"/>
      <c r="BT17" s="416"/>
      <c r="BU17" s="417"/>
      <c r="BV17" s="415">
        <v>14926347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16.66</v>
      </c>
      <c r="M18" s="480"/>
      <c r="N18" s="480"/>
      <c r="O18" s="480"/>
      <c r="P18" s="480"/>
      <c r="Q18" s="480"/>
      <c r="R18" s="481"/>
      <c r="S18" s="481"/>
      <c r="T18" s="481"/>
      <c r="U18" s="481"/>
      <c r="V18" s="482"/>
      <c r="W18" s="496"/>
      <c r="X18" s="497"/>
      <c r="Y18" s="497"/>
      <c r="Z18" s="497"/>
      <c r="AA18" s="497"/>
      <c r="AB18" s="505"/>
      <c r="AC18" s="379">
        <v>70.900000000000006</v>
      </c>
      <c r="AD18" s="380"/>
      <c r="AE18" s="380"/>
      <c r="AF18" s="380"/>
      <c r="AG18" s="483"/>
      <c r="AH18" s="379">
        <v>70.5</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25528479</v>
      </c>
      <c r="BO18" s="416"/>
      <c r="BP18" s="416"/>
      <c r="BQ18" s="416"/>
      <c r="BR18" s="416"/>
      <c r="BS18" s="416"/>
      <c r="BT18" s="416"/>
      <c r="BU18" s="417"/>
      <c r="BV18" s="415">
        <v>25374852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7248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27423553</v>
      </c>
      <c r="BO19" s="416"/>
      <c r="BP19" s="416"/>
      <c r="BQ19" s="416"/>
      <c r="BR19" s="416"/>
      <c r="BS19" s="416"/>
      <c r="BT19" s="416"/>
      <c r="BU19" s="417"/>
      <c r="BV19" s="415">
        <v>27632350</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49958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42031331</v>
      </c>
      <c r="BO23" s="416"/>
      <c r="BP23" s="416"/>
      <c r="BQ23" s="416"/>
      <c r="BR23" s="416"/>
      <c r="BS23" s="416"/>
      <c r="BT23" s="416"/>
      <c r="BU23" s="417"/>
      <c r="BV23" s="415">
        <v>41061012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9360</v>
      </c>
      <c r="R24" s="392"/>
      <c r="S24" s="392"/>
      <c r="T24" s="392"/>
      <c r="U24" s="392"/>
      <c r="V24" s="393"/>
      <c r="W24" s="457"/>
      <c r="X24" s="448"/>
      <c r="Y24" s="449"/>
      <c r="Z24" s="388" t="s">
        <v>154</v>
      </c>
      <c r="AA24" s="389"/>
      <c r="AB24" s="389"/>
      <c r="AC24" s="389"/>
      <c r="AD24" s="389"/>
      <c r="AE24" s="389"/>
      <c r="AF24" s="389"/>
      <c r="AG24" s="390"/>
      <c r="AH24" s="391">
        <v>717</v>
      </c>
      <c r="AI24" s="392"/>
      <c r="AJ24" s="392"/>
      <c r="AK24" s="392"/>
      <c r="AL24" s="393"/>
      <c r="AM24" s="391">
        <v>2178246</v>
      </c>
      <c r="AN24" s="392"/>
      <c r="AO24" s="392"/>
      <c r="AP24" s="392"/>
      <c r="AQ24" s="392"/>
      <c r="AR24" s="393"/>
      <c r="AS24" s="391">
        <v>3038</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26190946</v>
      </c>
      <c r="BO24" s="416"/>
      <c r="BP24" s="416"/>
      <c r="BQ24" s="416"/>
      <c r="BR24" s="416"/>
      <c r="BS24" s="416"/>
      <c r="BT24" s="416"/>
      <c r="BU24" s="417"/>
      <c r="BV24" s="415">
        <v>25223253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2</v>
      </c>
      <c r="M25" s="392"/>
      <c r="N25" s="392"/>
      <c r="O25" s="392"/>
      <c r="P25" s="393"/>
      <c r="Q25" s="391">
        <v>8265</v>
      </c>
      <c r="R25" s="392"/>
      <c r="S25" s="392"/>
      <c r="T25" s="392"/>
      <c r="U25" s="392"/>
      <c r="V25" s="393"/>
      <c r="W25" s="457"/>
      <c r="X25" s="448"/>
      <c r="Y25" s="449"/>
      <c r="Z25" s="388" t="s">
        <v>157</v>
      </c>
      <c r="AA25" s="389"/>
      <c r="AB25" s="389"/>
      <c r="AC25" s="389"/>
      <c r="AD25" s="389"/>
      <c r="AE25" s="389"/>
      <c r="AF25" s="389"/>
      <c r="AG25" s="390"/>
      <c r="AH25" s="391">
        <v>114</v>
      </c>
      <c r="AI25" s="392"/>
      <c r="AJ25" s="392"/>
      <c r="AK25" s="392"/>
      <c r="AL25" s="393"/>
      <c r="AM25" s="391">
        <v>324330</v>
      </c>
      <c r="AN25" s="392"/>
      <c r="AO25" s="392"/>
      <c r="AP25" s="392"/>
      <c r="AQ25" s="392"/>
      <c r="AR25" s="393"/>
      <c r="AS25" s="391">
        <v>2845</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3149027</v>
      </c>
      <c r="BO25" s="411"/>
      <c r="BP25" s="411"/>
      <c r="BQ25" s="411"/>
      <c r="BR25" s="411"/>
      <c r="BS25" s="411"/>
      <c r="BT25" s="411"/>
      <c r="BU25" s="412"/>
      <c r="BV25" s="410">
        <v>2671212</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7695</v>
      </c>
      <c r="R26" s="392"/>
      <c r="S26" s="392"/>
      <c r="T26" s="392"/>
      <c r="U26" s="392"/>
      <c r="V26" s="393"/>
      <c r="W26" s="457"/>
      <c r="X26" s="448"/>
      <c r="Y26" s="449"/>
      <c r="Z26" s="388" t="s">
        <v>160</v>
      </c>
      <c r="AA26" s="470"/>
      <c r="AB26" s="470"/>
      <c r="AC26" s="470"/>
      <c r="AD26" s="470"/>
      <c r="AE26" s="470"/>
      <c r="AF26" s="470"/>
      <c r="AG26" s="471"/>
      <c r="AH26" s="391">
        <v>72</v>
      </c>
      <c r="AI26" s="392"/>
      <c r="AJ26" s="392"/>
      <c r="AK26" s="392"/>
      <c r="AL26" s="393"/>
      <c r="AM26" s="391">
        <v>252072</v>
      </c>
      <c r="AN26" s="392"/>
      <c r="AO26" s="392"/>
      <c r="AP26" s="392"/>
      <c r="AQ26" s="392"/>
      <c r="AR26" s="393"/>
      <c r="AS26" s="391">
        <v>3501</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7600</v>
      </c>
      <c r="R27" s="392"/>
      <c r="S27" s="392"/>
      <c r="T27" s="392"/>
      <c r="U27" s="392"/>
      <c r="V27" s="393"/>
      <c r="W27" s="457"/>
      <c r="X27" s="448"/>
      <c r="Y27" s="449"/>
      <c r="Z27" s="388" t="s">
        <v>163</v>
      </c>
      <c r="AA27" s="389"/>
      <c r="AB27" s="389"/>
      <c r="AC27" s="389"/>
      <c r="AD27" s="389"/>
      <c r="AE27" s="389"/>
      <c r="AF27" s="389"/>
      <c r="AG27" s="390"/>
      <c r="AH27" s="391">
        <v>41</v>
      </c>
      <c r="AI27" s="392"/>
      <c r="AJ27" s="392"/>
      <c r="AK27" s="392"/>
      <c r="AL27" s="393"/>
      <c r="AM27" s="391">
        <v>134136</v>
      </c>
      <c r="AN27" s="392"/>
      <c r="AO27" s="392"/>
      <c r="AP27" s="392"/>
      <c r="AQ27" s="392"/>
      <c r="AR27" s="393"/>
      <c r="AS27" s="391">
        <v>3272</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6700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911085</v>
      </c>
      <c r="BO28" s="411"/>
      <c r="BP28" s="411"/>
      <c r="BQ28" s="411"/>
      <c r="BR28" s="411"/>
      <c r="BS28" s="411"/>
      <c r="BT28" s="411"/>
      <c r="BU28" s="412"/>
      <c r="BV28" s="410">
        <v>1377862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17</v>
      </c>
      <c r="M29" s="392"/>
      <c r="N29" s="392"/>
      <c r="O29" s="392"/>
      <c r="P29" s="393"/>
      <c r="Q29" s="391">
        <v>6200</v>
      </c>
      <c r="R29" s="392"/>
      <c r="S29" s="392"/>
      <c r="T29" s="392"/>
      <c r="U29" s="392"/>
      <c r="V29" s="393"/>
      <c r="W29" s="458"/>
      <c r="X29" s="459"/>
      <c r="Y29" s="460"/>
      <c r="Z29" s="388" t="s">
        <v>170</v>
      </c>
      <c r="AA29" s="389"/>
      <c r="AB29" s="389"/>
      <c r="AC29" s="389"/>
      <c r="AD29" s="389"/>
      <c r="AE29" s="389"/>
      <c r="AF29" s="389"/>
      <c r="AG29" s="390"/>
      <c r="AH29" s="391">
        <v>758</v>
      </c>
      <c r="AI29" s="392"/>
      <c r="AJ29" s="392"/>
      <c r="AK29" s="392"/>
      <c r="AL29" s="393"/>
      <c r="AM29" s="391">
        <v>2312382</v>
      </c>
      <c r="AN29" s="392"/>
      <c r="AO29" s="392"/>
      <c r="AP29" s="392"/>
      <c r="AQ29" s="392"/>
      <c r="AR29" s="393"/>
      <c r="AS29" s="391">
        <v>3051</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21262</v>
      </c>
      <c r="BO29" s="416"/>
      <c r="BP29" s="416"/>
      <c r="BQ29" s="416"/>
      <c r="BR29" s="416"/>
      <c r="BS29" s="416"/>
      <c r="BT29" s="416"/>
      <c r="BU29" s="417"/>
      <c r="BV29" s="415">
        <v>21260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98.8</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1067335</v>
      </c>
      <c r="BO30" s="419"/>
      <c r="BP30" s="419"/>
      <c r="BQ30" s="419"/>
      <c r="BR30" s="419"/>
      <c r="BS30" s="419"/>
      <c r="BT30" s="419"/>
      <c r="BU30" s="420"/>
      <c r="BV30" s="418">
        <v>985864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大和川右岸水防事務組合</v>
      </c>
      <c r="BZ34" s="374"/>
      <c r="CA34" s="374"/>
      <c r="CB34" s="374"/>
      <c r="CC34" s="374"/>
      <c r="CD34" s="374"/>
      <c r="CE34" s="374"/>
      <c r="CF34" s="374"/>
      <c r="CG34" s="374"/>
      <c r="CH34" s="374"/>
      <c r="CI34" s="374"/>
      <c r="CJ34" s="374"/>
      <c r="CK34" s="374"/>
      <c r="CL34" s="374"/>
      <c r="CM34" s="374"/>
      <c r="CN34" s="167"/>
      <c r="CO34" s="375">
        <f>IF(CQ34="","",MAX(C34:D43,U34:V43,AM34:AN43,BE34:BF43,BW34:BX43)+1)</f>
        <v>13</v>
      </c>
      <c r="CP34" s="375"/>
      <c r="CQ34" s="374" t="str">
        <f>IF('各会計、関係団体の財政状況及び健全化判断比率'!BS7="","",'各会計、関係団体の財政状況及び健全化判断比率'!BS7)</f>
        <v>松原都市開発株式会社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大阪市・八尾市・松原市環境施設組合</v>
      </c>
      <c r="BZ35" s="374"/>
      <c r="CA35" s="374"/>
      <c r="CB35" s="374"/>
      <c r="CC35" s="374"/>
      <c r="CD35" s="374"/>
      <c r="CE35" s="374"/>
      <c r="CF35" s="374"/>
      <c r="CG35" s="374"/>
      <c r="CH35" s="374"/>
      <c r="CI35" s="374"/>
      <c r="CJ35" s="374"/>
      <c r="CK35" s="374"/>
      <c r="CL35" s="374"/>
      <c r="CM35" s="374"/>
      <c r="CN35" s="167"/>
      <c r="CO35" s="375">
        <f t="shared" ref="CO35:CO43" si="3">IF(CQ35="","",CO34+1)</f>
        <v>14</v>
      </c>
      <c r="CP35" s="375"/>
      <c r="CQ35" s="374" t="str">
        <f>IF('各会計、関係団体の財政状況及び健全化判断比率'!BS8="","",'各会計、関係団体の財政状況及び健全化判断比率'!BS8)</f>
        <v>松原市文化情報振興事業団</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大阪府後期高齢者医療広域連合（一般）</v>
      </c>
      <c r="BZ36" s="374"/>
      <c r="CA36" s="374"/>
      <c r="CB36" s="374"/>
      <c r="CC36" s="374"/>
      <c r="CD36" s="374"/>
      <c r="CE36" s="374"/>
      <c r="CF36" s="374"/>
      <c r="CG36" s="374"/>
      <c r="CH36" s="374"/>
      <c r="CI36" s="374"/>
      <c r="CJ36" s="374"/>
      <c r="CK36" s="374"/>
      <c r="CL36" s="374"/>
      <c r="CM36" s="374"/>
      <c r="CN36" s="167"/>
      <c r="CO36" s="375">
        <f t="shared" si="3"/>
        <v>15</v>
      </c>
      <c r="CP36" s="375"/>
      <c r="CQ36" s="374" t="str">
        <f>IF('各会計、関係団体の財政状況及び健全化判断比率'!BS9="","",'各会計、関係団体の財政状況及び健全化判断比率'!BS9)</f>
        <v>松原市土地開発公社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大阪府後期高齢者医療広域連合（特会）</v>
      </c>
      <c r="BZ37" s="374"/>
      <c r="CA37" s="374"/>
      <c r="CB37" s="374"/>
      <c r="CC37" s="374"/>
      <c r="CD37" s="374"/>
      <c r="CE37" s="374"/>
      <c r="CF37" s="374"/>
      <c r="CG37" s="374"/>
      <c r="CH37" s="374"/>
      <c r="CI37" s="374"/>
      <c r="CJ37" s="374"/>
      <c r="CK37" s="374"/>
      <c r="CL37" s="374"/>
      <c r="CM37" s="374"/>
      <c r="CN37" s="167"/>
      <c r="CO37" s="375">
        <f t="shared" si="3"/>
        <v>16</v>
      </c>
      <c r="CP37" s="375"/>
      <c r="CQ37" s="374" t="str">
        <f>IF('各会計、関係団体の財政状況及び健全化判断比率'!BS10="","",'各会計、関係団体の財政状況及び健全化判断比率'!BS10)</f>
        <v>松原学校給食</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大阪広域水道企業団（水道）</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大阪広域水道企業団（工業用）</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525</v>
      </c>
      <c r="D34" s="1184"/>
      <c r="E34" s="1185"/>
      <c r="F34" s="32" t="s">
        <v>526</v>
      </c>
      <c r="G34" s="33" t="s">
        <v>527</v>
      </c>
      <c r="H34" s="33" t="s">
        <v>528</v>
      </c>
      <c r="I34" s="33" t="s">
        <v>529</v>
      </c>
      <c r="J34" s="34" t="s">
        <v>530</v>
      </c>
      <c r="K34" s="22"/>
      <c r="L34" s="22"/>
      <c r="M34" s="22"/>
      <c r="N34" s="22"/>
      <c r="O34" s="22"/>
      <c r="P34" s="22"/>
    </row>
    <row r="35" spans="1:16" ht="39" customHeight="1" x14ac:dyDescent="0.15">
      <c r="A35" s="22"/>
      <c r="B35" s="35"/>
      <c r="C35" s="1178" t="s">
        <v>531</v>
      </c>
      <c r="D35" s="1179"/>
      <c r="E35" s="1180"/>
      <c r="F35" s="36">
        <v>16.53</v>
      </c>
      <c r="G35" s="37">
        <v>17.61</v>
      </c>
      <c r="H35" s="37">
        <v>17.34</v>
      </c>
      <c r="I35" s="37">
        <v>16.260000000000002</v>
      </c>
      <c r="J35" s="38">
        <v>16.18</v>
      </c>
      <c r="K35" s="22"/>
      <c r="L35" s="22"/>
      <c r="M35" s="22"/>
      <c r="N35" s="22"/>
      <c r="O35" s="22"/>
      <c r="P35" s="22"/>
    </row>
    <row r="36" spans="1:16" ht="39" customHeight="1" x14ac:dyDescent="0.15">
      <c r="A36" s="22"/>
      <c r="B36" s="35"/>
      <c r="C36" s="1178" t="s">
        <v>532</v>
      </c>
      <c r="D36" s="1179"/>
      <c r="E36" s="1180"/>
      <c r="F36" s="36">
        <v>0.22</v>
      </c>
      <c r="G36" s="37">
        <v>0.41</v>
      </c>
      <c r="H36" s="37">
        <v>0.46</v>
      </c>
      <c r="I36" s="37">
        <v>0.64</v>
      </c>
      <c r="J36" s="38">
        <v>1.01</v>
      </c>
      <c r="K36" s="22"/>
      <c r="L36" s="22"/>
      <c r="M36" s="22"/>
      <c r="N36" s="22"/>
      <c r="O36" s="22"/>
      <c r="P36" s="22"/>
    </row>
    <row r="37" spans="1:16" ht="39" customHeight="1" x14ac:dyDescent="0.15">
      <c r="A37" s="22"/>
      <c r="B37" s="35"/>
      <c r="C37" s="1178" t="s">
        <v>533</v>
      </c>
      <c r="D37" s="1179"/>
      <c r="E37" s="1180"/>
      <c r="F37" s="36">
        <v>1.24</v>
      </c>
      <c r="G37" s="37">
        <v>1.1200000000000001</v>
      </c>
      <c r="H37" s="37">
        <v>0.88</v>
      </c>
      <c r="I37" s="37">
        <v>1.1399999999999999</v>
      </c>
      <c r="J37" s="38">
        <v>0.6</v>
      </c>
      <c r="K37" s="22"/>
      <c r="L37" s="22"/>
      <c r="M37" s="22"/>
      <c r="N37" s="22"/>
      <c r="O37" s="22"/>
      <c r="P37" s="22"/>
    </row>
    <row r="38" spans="1:16" ht="39" customHeight="1" x14ac:dyDescent="0.15">
      <c r="A38" s="22"/>
      <c r="B38" s="35"/>
      <c r="C38" s="1178" t="s">
        <v>534</v>
      </c>
      <c r="D38" s="1179"/>
      <c r="E38" s="1180"/>
      <c r="F38" s="36">
        <v>0.13</v>
      </c>
      <c r="G38" s="37">
        <v>0.11</v>
      </c>
      <c r="H38" s="37">
        <v>0.13</v>
      </c>
      <c r="I38" s="37">
        <v>0.12</v>
      </c>
      <c r="J38" s="38">
        <v>0.23</v>
      </c>
      <c r="K38" s="22"/>
      <c r="L38" s="22"/>
      <c r="M38" s="22"/>
      <c r="N38" s="22"/>
      <c r="O38" s="22"/>
      <c r="P38" s="22"/>
    </row>
    <row r="39" spans="1:16" ht="39" customHeight="1" x14ac:dyDescent="0.15">
      <c r="A39" s="22"/>
      <c r="B39" s="35"/>
      <c r="C39" s="1178" t="s">
        <v>535</v>
      </c>
      <c r="D39" s="1179"/>
      <c r="E39" s="1180"/>
      <c r="F39" s="36">
        <v>0</v>
      </c>
      <c r="G39" s="37">
        <v>0</v>
      </c>
      <c r="H39" s="37">
        <v>0</v>
      </c>
      <c r="I39" s="37">
        <v>0</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536</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537</v>
      </c>
      <c r="D43" s="1182"/>
      <c r="E43" s="1183"/>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4307</v>
      </c>
      <c r="L45" s="60">
        <v>4393</v>
      </c>
      <c r="M45" s="60">
        <v>4241</v>
      </c>
      <c r="N45" s="60">
        <v>4127</v>
      </c>
      <c r="O45" s="61">
        <v>4205</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2208</v>
      </c>
      <c r="L48" s="64">
        <v>2136</v>
      </c>
      <c r="M48" s="64">
        <v>2074</v>
      </c>
      <c r="N48" s="64">
        <v>2054</v>
      </c>
      <c r="O48" s="65">
        <v>2006</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479</v>
      </c>
      <c r="L49" s="64" t="s">
        <v>479</v>
      </c>
      <c r="M49" s="64" t="s">
        <v>479</v>
      </c>
      <c r="N49" s="64">
        <v>104</v>
      </c>
      <c r="O49" s="65">
        <v>72</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479</v>
      </c>
      <c r="L50" s="64" t="s">
        <v>479</v>
      </c>
      <c r="M50" s="64" t="s">
        <v>479</v>
      </c>
      <c r="N50" s="64" t="s">
        <v>479</v>
      </c>
      <c r="O50" s="65" t="s">
        <v>479</v>
      </c>
      <c r="P50" s="48"/>
      <c r="Q50" s="48"/>
      <c r="R50" s="48"/>
      <c r="S50" s="48"/>
      <c r="T50" s="48"/>
      <c r="U50" s="48"/>
    </row>
    <row r="51" spans="1:21" ht="30.75" customHeight="1" x14ac:dyDescent="0.15">
      <c r="A51" s="48"/>
      <c r="B51" s="1198"/>
      <c r="C51" s="1199"/>
      <c r="D51" s="66"/>
      <c r="E51" s="1188" t="s">
        <v>18</v>
      </c>
      <c r="F51" s="1188"/>
      <c r="G51" s="1188"/>
      <c r="H51" s="1188"/>
      <c r="I51" s="1188"/>
      <c r="J51" s="1189"/>
      <c r="K51" s="63">
        <v>2</v>
      </c>
      <c r="L51" s="64">
        <v>2</v>
      </c>
      <c r="M51" s="64">
        <v>1</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4313</v>
      </c>
      <c r="L52" s="64">
        <v>4260</v>
      </c>
      <c r="M52" s="64">
        <v>4398</v>
      </c>
      <c r="N52" s="64">
        <v>4275</v>
      </c>
      <c r="O52" s="65">
        <v>4478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2204</v>
      </c>
      <c r="L53" s="69">
        <v>2271</v>
      </c>
      <c r="M53" s="69">
        <v>1918</v>
      </c>
      <c r="N53" s="69">
        <v>2010</v>
      </c>
      <c r="O53" s="70">
        <v>1805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4" t="s">
        <v>24</v>
      </c>
      <c r="C41" s="1215"/>
      <c r="D41" s="81"/>
      <c r="E41" s="1216" t="s">
        <v>25</v>
      </c>
      <c r="F41" s="1216"/>
      <c r="G41" s="1216"/>
      <c r="H41" s="1217"/>
      <c r="I41" s="82">
        <v>40623</v>
      </c>
      <c r="J41" s="83">
        <v>41021</v>
      </c>
      <c r="K41" s="83">
        <v>41248</v>
      </c>
      <c r="L41" s="83">
        <v>41061</v>
      </c>
      <c r="M41" s="84">
        <v>42031</v>
      </c>
    </row>
    <row r="42" spans="2:13" ht="27.75" customHeight="1" x14ac:dyDescent="0.15">
      <c r="B42" s="1204"/>
      <c r="C42" s="1205"/>
      <c r="D42" s="85"/>
      <c r="E42" s="1208" t="s">
        <v>26</v>
      </c>
      <c r="F42" s="1208"/>
      <c r="G42" s="1208"/>
      <c r="H42" s="1209"/>
      <c r="I42" s="86" t="s">
        <v>479</v>
      </c>
      <c r="J42" s="87" t="s">
        <v>479</v>
      </c>
      <c r="K42" s="87" t="s">
        <v>479</v>
      </c>
      <c r="L42" s="87" t="s">
        <v>479</v>
      </c>
      <c r="M42" s="88">
        <v>116</v>
      </c>
    </row>
    <row r="43" spans="2:13" ht="27.75" customHeight="1" x14ac:dyDescent="0.15">
      <c r="B43" s="1204"/>
      <c r="C43" s="1205"/>
      <c r="D43" s="85"/>
      <c r="E43" s="1208" t="s">
        <v>27</v>
      </c>
      <c r="F43" s="1208"/>
      <c r="G43" s="1208"/>
      <c r="H43" s="1209"/>
      <c r="I43" s="86">
        <v>35947</v>
      </c>
      <c r="J43" s="87">
        <v>35554</v>
      </c>
      <c r="K43" s="87">
        <v>34205</v>
      </c>
      <c r="L43" s="87">
        <v>32667</v>
      </c>
      <c r="M43" s="88">
        <v>30410</v>
      </c>
    </row>
    <row r="44" spans="2:13" ht="27.75" customHeight="1" x14ac:dyDescent="0.15">
      <c r="B44" s="1204"/>
      <c r="C44" s="1205"/>
      <c r="D44" s="85"/>
      <c r="E44" s="1208" t="s">
        <v>28</v>
      </c>
      <c r="F44" s="1208"/>
      <c r="G44" s="1208"/>
      <c r="H44" s="1209"/>
      <c r="I44" s="86" t="s">
        <v>479</v>
      </c>
      <c r="J44" s="87" t="s">
        <v>479</v>
      </c>
      <c r="K44" s="87" t="s">
        <v>479</v>
      </c>
      <c r="L44" s="87">
        <v>527</v>
      </c>
      <c r="M44" s="88">
        <v>515</v>
      </c>
    </row>
    <row r="45" spans="2:13" ht="27.75" customHeight="1" x14ac:dyDescent="0.15">
      <c r="B45" s="1204"/>
      <c r="C45" s="1205"/>
      <c r="D45" s="85"/>
      <c r="E45" s="1208" t="s">
        <v>29</v>
      </c>
      <c r="F45" s="1208"/>
      <c r="G45" s="1208"/>
      <c r="H45" s="1209"/>
      <c r="I45" s="86">
        <v>6213</v>
      </c>
      <c r="J45" s="87">
        <v>5749</v>
      </c>
      <c r="K45" s="87">
        <v>5345</v>
      </c>
      <c r="L45" s="87">
        <v>5227</v>
      </c>
      <c r="M45" s="88">
        <v>5205</v>
      </c>
    </row>
    <row r="46" spans="2:13" ht="27.75" customHeight="1" x14ac:dyDescent="0.15">
      <c r="B46" s="1204"/>
      <c r="C46" s="1205"/>
      <c r="D46" s="89"/>
      <c r="E46" s="1208" t="s">
        <v>30</v>
      </c>
      <c r="F46" s="1208"/>
      <c r="G46" s="1208"/>
      <c r="H46" s="1209"/>
      <c r="I46" s="86">
        <v>805</v>
      </c>
      <c r="J46" s="87">
        <v>724</v>
      </c>
      <c r="K46" s="87">
        <v>859</v>
      </c>
      <c r="L46" s="87">
        <v>721</v>
      </c>
      <c r="M46" s="88">
        <v>696</v>
      </c>
    </row>
    <row r="47" spans="2:13" ht="27.75" customHeight="1" x14ac:dyDescent="0.15">
      <c r="B47" s="1204"/>
      <c r="C47" s="1205"/>
      <c r="D47" s="90"/>
      <c r="E47" s="1218" t="s">
        <v>31</v>
      </c>
      <c r="F47" s="1219"/>
      <c r="G47" s="1219"/>
      <c r="H47" s="1220"/>
      <c r="I47" s="86" t="s">
        <v>479</v>
      </c>
      <c r="J47" s="87" t="s">
        <v>479</v>
      </c>
      <c r="K47" s="87" t="s">
        <v>479</v>
      </c>
      <c r="L47" s="87" t="s">
        <v>479</v>
      </c>
      <c r="M47" s="88" t="s">
        <v>479</v>
      </c>
    </row>
    <row r="48" spans="2:13" ht="27.75" customHeight="1" x14ac:dyDescent="0.15">
      <c r="B48" s="1204"/>
      <c r="C48" s="1205"/>
      <c r="D48" s="85"/>
      <c r="E48" s="1208" t="s">
        <v>32</v>
      </c>
      <c r="F48" s="1208"/>
      <c r="G48" s="1208"/>
      <c r="H48" s="1209"/>
      <c r="I48" s="86" t="s">
        <v>479</v>
      </c>
      <c r="J48" s="87" t="s">
        <v>479</v>
      </c>
      <c r="K48" s="87" t="s">
        <v>479</v>
      </c>
      <c r="L48" s="87" t="s">
        <v>479</v>
      </c>
      <c r="M48" s="88" t="s">
        <v>479</v>
      </c>
    </row>
    <row r="49" spans="2:13" ht="27.75" customHeight="1" x14ac:dyDescent="0.15">
      <c r="B49" s="1206"/>
      <c r="C49" s="1207"/>
      <c r="D49" s="85"/>
      <c r="E49" s="1208" t="s">
        <v>33</v>
      </c>
      <c r="F49" s="1208"/>
      <c r="G49" s="1208"/>
      <c r="H49" s="1209"/>
      <c r="I49" s="86" t="s">
        <v>479</v>
      </c>
      <c r="J49" s="87" t="s">
        <v>479</v>
      </c>
      <c r="K49" s="87" t="s">
        <v>479</v>
      </c>
      <c r="L49" s="87" t="s">
        <v>479</v>
      </c>
      <c r="M49" s="88" t="s">
        <v>479</v>
      </c>
    </row>
    <row r="50" spans="2:13" ht="27.75" customHeight="1" x14ac:dyDescent="0.15">
      <c r="B50" s="1202" t="s">
        <v>34</v>
      </c>
      <c r="C50" s="1203"/>
      <c r="D50" s="91"/>
      <c r="E50" s="1208" t="s">
        <v>35</v>
      </c>
      <c r="F50" s="1208"/>
      <c r="G50" s="1208"/>
      <c r="H50" s="1209"/>
      <c r="I50" s="86">
        <v>2139</v>
      </c>
      <c r="J50" s="87">
        <v>2624</v>
      </c>
      <c r="K50" s="87">
        <v>2401</v>
      </c>
      <c r="L50" s="87">
        <v>2436</v>
      </c>
      <c r="M50" s="88">
        <v>2075</v>
      </c>
    </row>
    <row r="51" spans="2:13" ht="27.75" customHeight="1" x14ac:dyDescent="0.15">
      <c r="B51" s="1204"/>
      <c r="C51" s="1205"/>
      <c r="D51" s="85"/>
      <c r="E51" s="1208" t="s">
        <v>36</v>
      </c>
      <c r="F51" s="1208"/>
      <c r="G51" s="1208"/>
      <c r="H51" s="1209"/>
      <c r="I51" s="86">
        <v>11683</v>
      </c>
      <c r="J51" s="87">
        <v>11644</v>
      </c>
      <c r="K51" s="87">
        <v>11726</v>
      </c>
      <c r="L51" s="87">
        <v>11447</v>
      </c>
      <c r="M51" s="88">
        <v>12058</v>
      </c>
    </row>
    <row r="52" spans="2:13" ht="27.75" customHeight="1" x14ac:dyDescent="0.15">
      <c r="B52" s="1206"/>
      <c r="C52" s="1207"/>
      <c r="D52" s="85"/>
      <c r="E52" s="1208" t="s">
        <v>37</v>
      </c>
      <c r="F52" s="1208"/>
      <c r="G52" s="1208"/>
      <c r="H52" s="1209"/>
      <c r="I52" s="86">
        <v>46009</v>
      </c>
      <c r="J52" s="87">
        <v>46636</v>
      </c>
      <c r="K52" s="87">
        <v>46636</v>
      </c>
      <c r="L52" s="87">
        <v>46822</v>
      </c>
      <c r="M52" s="88">
        <v>46688</v>
      </c>
    </row>
    <row r="53" spans="2:13" ht="27.75" customHeight="1" thickBot="1" x14ac:dyDescent="0.2">
      <c r="B53" s="1210" t="s">
        <v>21</v>
      </c>
      <c r="C53" s="1211"/>
      <c r="D53" s="92"/>
      <c r="E53" s="1212" t="s">
        <v>38</v>
      </c>
      <c r="F53" s="1212"/>
      <c r="G53" s="1212"/>
      <c r="H53" s="1213"/>
      <c r="I53" s="93">
        <v>23758</v>
      </c>
      <c r="J53" s="94">
        <v>22144</v>
      </c>
      <c r="K53" s="94">
        <v>20893</v>
      </c>
      <c r="L53" s="94">
        <v>19497</v>
      </c>
      <c r="M53" s="95">
        <v>18152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560</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561</v>
      </c>
    </row>
    <row r="50" spans="1:17" x14ac:dyDescent="0.15">
      <c r="B50" s="250"/>
      <c r="C50" s="246"/>
      <c r="D50" s="246"/>
      <c r="E50" s="246"/>
      <c r="F50" s="246"/>
      <c r="G50" s="1230"/>
      <c r="H50" s="1231"/>
      <c r="I50" s="1231"/>
      <c r="J50" s="1232"/>
      <c r="K50" s="356" t="s">
        <v>518</v>
      </c>
      <c r="L50" s="356" t="s">
        <v>519</v>
      </c>
      <c r="M50" s="356" t="s">
        <v>520</v>
      </c>
      <c r="N50" s="356" t="s">
        <v>521</v>
      </c>
      <c r="O50" s="356" t="s">
        <v>522</v>
      </c>
    </row>
    <row r="51" spans="1:17" x14ac:dyDescent="0.15">
      <c r="B51" s="250"/>
      <c r="C51" s="246"/>
      <c r="D51" s="246"/>
      <c r="E51" s="246"/>
      <c r="F51" s="246"/>
      <c r="G51" s="1233" t="s">
        <v>562</v>
      </c>
      <c r="H51" s="1234"/>
      <c r="I51" s="1239" t="s">
        <v>563</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564</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565</v>
      </c>
      <c r="H55" s="1245"/>
      <c r="I55" s="1243" t="s">
        <v>563</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566</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567</v>
      </c>
      <c r="C63" s="246"/>
      <c r="D63" s="246"/>
      <c r="E63" s="246"/>
      <c r="F63" s="246"/>
      <c r="G63" s="246"/>
      <c r="H63" s="246"/>
      <c r="I63" s="246"/>
      <c r="J63" s="246"/>
      <c r="K63" s="246"/>
      <c r="L63" s="246"/>
      <c r="M63" s="246"/>
      <c r="N63" s="246"/>
      <c r="O63" s="246"/>
    </row>
    <row r="64" spans="1:17" x14ac:dyDescent="0.15">
      <c r="B64" s="250"/>
      <c r="C64" s="246"/>
      <c r="D64" s="246"/>
      <c r="E64" s="246"/>
      <c r="F64" s="246"/>
      <c r="G64" s="353" t="s">
        <v>560</v>
      </c>
      <c r="I64" s="354"/>
      <c r="J64" s="354"/>
      <c r="K64" s="354"/>
      <c r="L64" s="246"/>
      <c r="M64" s="246"/>
      <c r="N64" s="246"/>
      <c r="O64" s="246"/>
    </row>
    <row r="65" spans="2:30" x14ac:dyDescent="0.15">
      <c r="B65" s="250"/>
      <c r="C65" s="246"/>
      <c r="D65" s="246"/>
      <c r="E65" s="246"/>
      <c r="F65" s="246"/>
      <c r="G65" s="1221" t="s">
        <v>570</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568</v>
      </c>
      <c r="I71" s="370"/>
      <c r="J71" s="366"/>
      <c r="K71" s="366"/>
      <c r="L71" s="367"/>
      <c r="M71" s="366"/>
      <c r="N71" s="367"/>
      <c r="O71" s="368"/>
    </row>
    <row r="72" spans="2:30" x14ac:dyDescent="0.15">
      <c r="B72" s="250"/>
      <c r="C72" s="246"/>
      <c r="D72" s="246"/>
      <c r="E72" s="246"/>
      <c r="F72" s="246"/>
      <c r="G72" s="1230"/>
      <c r="H72" s="1231"/>
      <c r="I72" s="1231"/>
      <c r="J72" s="1232"/>
      <c r="K72" s="356" t="s">
        <v>518</v>
      </c>
      <c r="L72" s="356" t="s">
        <v>519</v>
      </c>
      <c r="M72" s="356" t="s">
        <v>520</v>
      </c>
      <c r="N72" s="356" t="s">
        <v>521</v>
      </c>
      <c r="O72" s="356" t="s">
        <v>522</v>
      </c>
    </row>
    <row r="73" spans="2:30" x14ac:dyDescent="0.15">
      <c r="B73" s="250"/>
      <c r="C73" s="246"/>
      <c r="D73" s="246"/>
      <c r="E73" s="246"/>
      <c r="F73" s="246"/>
      <c r="G73" s="1233" t="s">
        <v>562</v>
      </c>
      <c r="H73" s="1234"/>
      <c r="I73" s="1239" t="s">
        <v>563</v>
      </c>
      <c r="J73" s="1239"/>
      <c r="K73" s="1253">
        <v>117.2</v>
      </c>
      <c r="L73" s="1253">
        <v>107.5</v>
      </c>
      <c r="M73" s="1242">
        <v>103</v>
      </c>
      <c r="N73" s="1242">
        <v>92.6</v>
      </c>
      <c r="O73" s="1242">
        <v>86.9</v>
      </c>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569</v>
      </c>
      <c r="J75" s="1243"/>
      <c r="K75" s="1254">
        <v>10.1</v>
      </c>
      <c r="L75" s="1254">
        <v>10.6</v>
      </c>
      <c r="M75" s="1254">
        <v>10.4</v>
      </c>
      <c r="N75" s="1254">
        <v>10</v>
      </c>
      <c r="O75" s="1254">
        <v>9.1999999999999993</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565</v>
      </c>
      <c r="H77" s="1245"/>
      <c r="I77" s="1243" t="s">
        <v>563</v>
      </c>
      <c r="J77" s="1243"/>
      <c r="K77" s="1253">
        <v>46.1</v>
      </c>
      <c r="L77" s="1253">
        <v>37.6</v>
      </c>
      <c r="M77" s="1242">
        <v>33.799999999999997</v>
      </c>
      <c r="N77" s="1242">
        <v>15.8</v>
      </c>
      <c r="O77" s="1242">
        <v>15</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569</v>
      </c>
      <c r="J79" s="1252"/>
      <c r="K79" s="1256">
        <v>8.5</v>
      </c>
      <c r="L79" s="1256">
        <v>7.9</v>
      </c>
      <c r="M79" s="1256">
        <v>7.1</v>
      </c>
      <c r="N79" s="1256">
        <v>6.2</v>
      </c>
      <c r="O79" s="1256">
        <v>5</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15591</v>
      </c>
      <c r="E3" s="118"/>
      <c r="F3" s="119">
        <v>43493</v>
      </c>
      <c r="G3" s="120"/>
      <c r="H3" s="121"/>
    </row>
    <row r="4" spans="1:8" x14ac:dyDescent="0.15">
      <c r="A4" s="122"/>
      <c r="B4" s="123"/>
      <c r="C4" s="124"/>
      <c r="D4" s="125">
        <v>6850</v>
      </c>
      <c r="E4" s="126"/>
      <c r="F4" s="127">
        <v>23254</v>
      </c>
      <c r="G4" s="128"/>
      <c r="H4" s="129"/>
    </row>
    <row r="5" spans="1:8" x14ac:dyDescent="0.15">
      <c r="A5" s="110" t="s">
        <v>512</v>
      </c>
      <c r="B5" s="115"/>
      <c r="C5" s="116"/>
      <c r="D5" s="117">
        <v>27089</v>
      </c>
      <c r="E5" s="118"/>
      <c r="F5" s="119">
        <v>50840</v>
      </c>
      <c r="G5" s="120"/>
      <c r="H5" s="121"/>
    </row>
    <row r="6" spans="1:8" x14ac:dyDescent="0.15">
      <c r="A6" s="122"/>
      <c r="B6" s="123"/>
      <c r="C6" s="124"/>
      <c r="D6" s="125">
        <v>10267</v>
      </c>
      <c r="E6" s="126"/>
      <c r="F6" s="127">
        <v>25367</v>
      </c>
      <c r="G6" s="128"/>
      <c r="H6" s="129"/>
    </row>
    <row r="7" spans="1:8" x14ac:dyDescent="0.15">
      <c r="A7" s="110" t="s">
        <v>513</v>
      </c>
      <c r="B7" s="115"/>
      <c r="C7" s="116"/>
      <c r="D7" s="117">
        <v>25073</v>
      </c>
      <c r="E7" s="118"/>
      <c r="F7" s="119">
        <v>53605</v>
      </c>
      <c r="G7" s="120"/>
      <c r="H7" s="121"/>
    </row>
    <row r="8" spans="1:8" x14ac:dyDescent="0.15">
      <c r="A8" s="122"/>
      <c r="B8" s="123"/>
      <c r="C8" s="124"/>
      <c r="D8" s="125">
        <v>9983</v>
      </c>
      <c r="E8" s="126"/>
      <c r="F8" s="127">
        <v>28343</v>
      </c>
      <c r="G8" s="128"/>
      <c r="H8" s="129"/>
    </row>
    <row r="9" spans="1:8" x14ac:dyDescent="0.15">
      <c r="A9" s="110" t="s">
        <v>514</v>
      </c>
      <c r="B9" s="115"/>
      <c r="C9" s="116"/>
      <c r="D9" s="117">
        <v>17961</v>
      </c>
      <c r="E9" s="118"/>
      <c r="F9" s="119">
        <v>46440</v>
      </c>
      <c r="G9" s="120"/>
      <c r="H9" s="121"/>
    </row>
    <row r="10" spans="1:8" x14ac:dyDescent="0.15">
      <c r="A10" s="122"/>
      <c r="B10" s="123"/>
      <c r="C10" s="124"/>
      <c r="D10" s="125">
        <v>6284</v>
      </c>
      <c r="E10" s="126"/>
      <c r="F10" s="127">
        <v>27658</v>
      </c>
      <c r="G10" s="128"/>
      <c r="H10" s="129"/>
    </row>
    <row r="11" spans="1:8" x14ac:dyDescent="0.15">
      <c r="A11" s="110" t="s">
        <v>515</v>
      </c>
      <c r="B11" s="115"/>
      <c r="C11" s="116"/>
      <c r="D11" s="117">
        <v>34454</v>
      </c>
      <c r="E11" s="118"/>
      <c r="F11" s="119">
        <v>40879</v>
      </c>
      <c r="G11" s="120"/>
      <c r="H11" s="121"/>
    </row>
    <row r="12" spans="1:8" x14ac:dyDescent="0.15">
      <c r="A12" s="122"/>
      <c r="B12" s="123"/>
      <c r="C12" s="130"/>
      <c r="D12" s="125">
        <v>24294</v>
      </c>
      <c r="E12" s="126"/>
      <c r="F12" s="127">
        <v>24087</v>
      </c>
      <c r="G12" s="128"/>
      <c r="H12" s="129"/>
    </row>
    <row r="13" spans="1:8" x14ac:dyDescent="0.15">
      <c r="A13" s="110"/>
      <c r="B13" s="115"/>
      <c r="C13" s="131"/>
      <c r="D13" s="132">
        <v>24034</v>
      </c>
      <c r="E13" s="133"/>
      <c r="F13" s="134">
        <v>47051</v>
      </c>
      <c r="G13" s="135"/>
      <c r="H13" s="121"/>
    </row>
    <row r="14" spans="1:8" x14ac:dyDescent="0.15">
      <c r="A14" s="122"/>
      <c r="B14" s="123"/>
      <c r="C14" s="124"/>
      <c r="D14" s="125">
        <v>11536</v>
      </c>
      <c r="E14" s="126"/>
      <c r="F14" s="127">
        <v>25742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1.4</v>
      </c>
      <c r="C19" s="136">
        <f>ROUND(VALUE(SUBSTITUTE(実質収支比率等に係る経年分析!G$48,"▲","-")),2)</f>
        <v>1.28</v>
      </c>
      <c r="D19" s="136">
        <f>ROUND(VALUE(SUBSTITUTE(実質収支比率等に係る経年分析!H$48,"▲","-")),2)</f>
        <v>0.89</v>
      </c>
      <c r="E19" s="136">
        <f>ROUND(VALUE(SUBSTITUTE(実質収支比率等に係る経年分析!I$48,"▲","-")),2)</f>
        <v>1.1499999999999999</v>
      </c>
      <c r="F19" s="136">
        <f>ROUND(VALUE(SUBSTITUTE(実質収支比率等に係る経年分析!J$48,"▲","-")),2)</f>
        <v>0.61</v>
      </c>
    </row>
    <row r="20" spans="1:11" x14ac:dyDescent="0.15">
      <c r="A20" s="136" t="s">
        <v>43</v>
      </c>
      <c r="B20" s="136">
        <f>ROUND(VALUE(SUBSTITUTE(実質収支比率等に係る経年分析!F$47,"▲","-")),2)</f>
        <v>4.9800000000000004</v>
      </c>
      <c r="C20" s="136">
        <f>ROUND(VALUE(SUBSTITUTE(実質収支比率等に係る経年分析!G$47,"▲","-")),2)</f>
        <v>6.68</v>
      </c>
      <c r="D20" s="136">
        <f>ROUND(VALUE(SUBSTITUTE(実質収支比率等に係る経年分析!H$47,"▲","-")),2)</f>
        <v>5.78</v>
      </c>
      <c r="E20" s="136">
        <f>ROUND(VALUE(SUBSTITUTE(実質収支比率等に係る経年分析!I$47,"▲","-")),2)</f>
        <v>5.67</v>
      </c>
      <c r="F20" s="136">
        <f>ROUND(VALUE(SUBSTITUTE(実質収支比率等に係る経年分析!J$47,"▲","-")),2)</f>
        <v>3.76</v>
      </c>
    </row>
    <row r="21" spans="1:11" x14ac:dyDescent="0.15">
      <c r="A21" s="136" t="s">
        <v>44</v>
      </c>
      <c r="B21" s="136">
        <f>IF(ISNUMBER(VALUE(SUBSTITUTE(実質収支比率等に係る経年分析!F$49,"▲","-"))),ROUND(VALUE(SUBSTITUTE(実質収支比率等に係る経年分析!F$49,"▲","-")),2),NA())</f>
        <v>1.73</v>
      </c>
      <c r="C21" s="136">
        <f>IF(ISNUMBER(VALUE(SUBSTITUTE(実質収支比率等に係る経年分析!G$49,"▲","-"))),ROUND(VALUE(SUBSTITUTE(実質収支比率等に係る経年分析!G$49,"▲","-")),2),NA())</f>
        <v>1.66</v>
      </c>
      <c r="D21" s="136">
        <f>IF(ISNUMBER(VALUE(SUBSTITUTE(実質収支比率等に係る経年分析!H$49,"▲","-"))),ROUND(VALUE(SUBSTITUTE(実質収支比率等に係る経年分析!H$49,"▲","-")),2),NA())</f>
        <v>-1.35</v>
      </c>
      <c r="E21" s="136">
        <f>IF(ISNUMBER(VALUE(SUBSTITUTE(実質収支比率等に係る経年分析!I$49,"▲","-"))),ROUND(VALUE(SUBSTITUTE(実質収支比率等に係る経年分析!I$49,"▲","-")),2),NA())</f>
        <v>0.33</v>
      </c>
      <c r="F21" s="136">
        <f>IF(ISNUMBER(VALUE(SUBSTITUTE(実質収支比率等に係る経年分析!J$49,"▲","-"))),ROUND(VALUE(SUBSTITUTE(実質収支比率等に係る経年分析!J$49,"▲","-")),2),NA())</f>
        <v>-2.4700000000000002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0.23</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1.24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1.1200000000000001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1.1399999999999999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0.64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1.01</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16.53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17.61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17.34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16.260000000000002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16.18</v>
      </c>
    </row>
    <row r="36" spans="1:16" x14ac:dyDescent="0.15">
      <c r="A36" s="137" t="str">
        <f>IF(連結実質赤字比率に係る赤字・黒字の構成分析!C$34="",NA(),連結実質赤字比率に係る赤字・黒字の構成分析!C$34)</f>
        <v>国民健康保険特別会計</v>
      </c>
      <c r="B36" s="137">
        <f>IF(ROUND(VALUE(SUBSTITUTE(連結実質赤字比率に係る赤字・黒字の構成分析!F$34,"▲", "-")), 2) &lt; 0, ABS(ROUND(VALUE(SUBSTITUTE(連結実質赤字比率に係る赤字・黒字の構成分析!F$34,"▲", "-")), 2)), NA())</f>
        <v>10.32</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10.1</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11.27</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11.15</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10.7</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4313</v>
      </c>
      <c r="E42" s="138"/>
      <c r="F42" s="138"/>
      <c r="G42" s="138">
        <f>'実質公債費比率（分子）の構造'!L$52</f>
        <v>4260</v>
      </c>
      <c r="H42" s="138"/>
      <c r="I42" s="138"/>
      <c r="J42" s="138">
        <f>'実質公債費比率（分子）の構造'!M$52</f>
        <v>4398</v>
      </c>
      <c r="K42" s="138"/>
      <c r="L42" s="138"/>
      <c r="M42" s="138">
        <f>'実質公債費比率（分子）の構造'!N$52</f>
        <v>4275</v>
      </c>
      <c r="N42" s="138"/>
      <c r="O42" s="138"/>
      <c r="P42" s="138">
        <f>'実質公債費比率（分子）の構造'!O$52</f>
        <v>4478</v>
      </c>
    </row>
    <row r="43" spans="1:16" x14ac:dyDescent="0.15">
      <c r="A43" s="138" t="s">
        <v>52</v>
      </c>
      <c r="B43" s="138">
        <f>'実質公債費比率（分子）の構造'!K$51</f>
        <v>2</v>
      </c>
      <c r="C43" s="138"/>
      <c r="D43" s="138"/>
      <c r="E43" s="138">
        <f>'実質公債費比率（分子）の構造'!L$51</f>
        <v>2</v>
      </c>
      <c r="F43" s="138"/>
      <c r="G43" s="138"/>
      <c r="H43" s="138">
        <f>'実質公債費比率（分子）の構造'!M$51</f>
        <v>1</v>
      </c>
      <c r="I43" s="138"/>
      <c r="J43" s="138"/>
      <c r="K43" s="138">
        <f>'実質公債費比率（分子）の構造'!N$51</f>
        <v>0</v>
      </c>
      <c r="L43" s="138"/>
      <c r="M43" s="138"/>
      <c r="N43" s="138">
        <f>'実質公債費比率（分子）の構造'!O$51</f>
        <v>0</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f>'実質公債費比率（分子）の構造'!N$49</f>
        <v>104</v>
      </c>
      <c r="L45" s="138"/>
      <c r="M45" s="138"/>
      <c r="N45" s="138">
        <f>'実質公債費比率（分子）の構造'!O$49</f>
        <v>72</v>
      </c>
      <c r="O45" s="138"/>
      <c r="P45" s="138"/>
    </row>
    <row r="46" spans="1:16" x14ac:dyDescent="0.15">
      <c r="A46" s="138" t="s">
        <v>55</v>
      </c>
      <c r="B46" s="138">
        <f>'実質公債費比率（分子）の構造'!K$48</f>
        <v>2208</v>
      </c>
      <c r="C46" s="138"/>
      <c r="D46" s="138"/>
      <c r="E46" s="138">
        <f>'実質公債費比率（分子）の構造'!L$48</f>
        <v>2136</v>
      </c>
      <c r="F46" s="138"/>
      <c r="G46" s="138"/>
      <c r="H46" s="138">
        <f>'実質公債費比率（分子）の構造'!M$48</f>
        <v>2074</v>
      </c>
      <c r="I46" s="138"/>
      <c r="J46" s="138"/>
      <c r="K46" s="138">
        <f>'実質公債費比率（分子）の構造'!N$48</f>
        <v>2054</v>
      </c>
      <c r="L46" s="138"/>
      <c r="M46" s="138"/>
      <c r="N46" s="138">
        <f>'実質公債費比率（分子）の構造'!O$48</f>
        <v>2006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4307</v>
      </c>
      <c r="C49" s="138"/>
      <c r="D49" s="138"/>
      <c r="E49" s="138">
        <f>'実質公債費比率（分子）の構造'!L$45</f>
        <v>4393</v>
      </c>
      <c r="F49" s="138"/>
      <c r="G49" s="138"/>
      <c r="H49" s="138">
        <f>'実質公債費比率（分子）の構造'!M$45</f>
        <v>4241</v>
      </c>
      <c r="I49" s="138"/>
      <c r="J49" s="138"/>
      <c r="K49" s="138">
        <f>'実質公債費比率（分子）の構造'!N$45</f>
        <v>4127</v>
      </c>
      <c r="L49" s="138"/>
      <c r="M49" s="138"/>
      <c r="N49" s="138">
        <f>'実質公債費比率（分子）の構造'!O$45</f>
        <v>4205</v>
      </c>
      <c r="O49" s="138"/>
      <c r="P49" s="138"/>
    </row>
    <row r="50" spans="1:16" x14ac:dyDescent="0.15">
      <c r="A50" s="138" t="s">
        <v>59</v>
      </c>
      <c r="B50" s="138" t="e">
        <f>NA()</f>
        <v>#N/A</v>
      </c>
      <c r="C50" s="138">
        <f>IF(ISNUMBER('実質公債費比率（分子）の構造'!K$53),'実質公債費比率（分子）の構造'!K$53,NA())</f>
        <v>2204</v>
      </c>
      <c r="D50" s="138" t="e">
        <f>NA()</f>
        <v>#N/A</v>
      </c>
      <c r="E50" s="138" t="e">
        <f>NA()</f>
        <v>#N/A</v>
      </c>
      <c r="F50" s="138">
        <f>IF(ISNUMBER('実質公債費比率（分子）の構造'!L$53),'実質公債費比率（分子）の構造'!L$53,NA())</f>
        <v>2271</v>
      </c>
      <c r="G50" s="138" t="e">
        <f>NA()</f>
        <v>#N/A</v>
      </c>
      <c r="H50" s="138" t="e">
        <f>NA()</f>
        <v>#N/A</v>
      </c>
      <c r="I50" s="138">
        <f>IF(ISNUMBER('実質公債費比率（分子）の構造'!M$53),'実質公債費比率（分子）の構造'!M$53,NA())</f>
        <v>1918</v>
      </c>
      <c r="J50" s="138" t="e">
        <f>NA()</f>
        <v>#N/A</v>
      </c>
      <c r="K50" s="138" t="e">
        <f>NA()</f>
        <v>#N/A</v>
      </c>
      <c r="L50" s="138">
        <f>IF(ISNUMBER('実質公債費比率（分子）の構造'!N$53),'実質公債費比率（分子）の構造'!N$53,NA())</f>
        <v>2010</v>
      </c>
      <c r="M50" s="138" t="e">
        <f>NA()</f>
        <v>#N/A</v>
      </c>
      <c r="N50" s="138" t="e">
        <f>NA()</f>
        <v>#N/A</v>
      </c>
      <c r="O50" s="138">
        <f>IF(ISNUMBER('実質公債費比率（分子）の構造'!O$53),'実質公債費比率（分子）の構造'!O$53,NA())</f>
        <v>1805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46009</v>
      </c>
      <c r="E56" s="137"/>
      <c r="F56" s="137"/>
      <c r="G56" s="137">
        <f>'将来負担比率（分子）の構造'!J$52</f>
        <v>46636</v>
      </c>
      <c r="H56" s="137"/>
      <c r="I56" s="137"/>
      <c r="J56" s="137">
        <f>'将来負担比率（分子）の構造'!K$52</f>
        <v>46636</v>
      </c>
      <c r="K56" s="137"/>
      <c r="L56" s="137"/>
      <c r="M56" s="137">
        <f>'将来負担比率（分子）の構造'!L$52</f>
        <v>46822</v>
      </c>
      <c r="N56" s="137"/>
      <c r="O56" s="137"/>
      <c r="P56" s="137">
        <f>'将来負担比率（分子）の構造'!M$52</f>
        <v>46688</v>
      </c>
    </row>
    <row r="57" spans="1:16" x14ac:dyDescent="0.15">
      <c r="A57" s="137" t="s">
        <v>36</v>
      </c>
      <c r="B57" s="137"/>
      <c r="C57" s="137"/>
      <c r="D57" s="137">
        <f>'将来負担比率（分子）の構造'!I$51</f>
        <v>11683</v>
      </c>
      <c r="E57" s="137"/>
      <c r="F57" s="137"/>
      <c r="G57" s="137">
        <f>'将来負担比率（分子）の構造'!J$51</f>
        <v>11644</v>
      </c>
      <c r="H57" s="137"/>
      <c r="I57" s="137"/>
      <c r="J57" s="137">
        <f>'将来負担比率（分子）の構造'!K$51</f>
        <v>11726</v>
      </c>
      <c r="K57" s="137"/>
      <c r="L57" s="137"/>
      <c r="M57" s="137">
        <f>'将来負担比率（分子）の構造'!L$51</f>
        <v>11447</v>
      </c>
      <c r="N57" s="137"/>
      <c r="O57" s="137"/>
      <c r="P57" s="137">
        <f>'将来負担比率（分子）の構造'!M$51</f>
        <v>12058</v>
      </c>
    </row>
    <row r="58" spans="1:16" x14ac:dyDescent="0.15">
      <c r="A58" s="137" t="s">
        <v>35</v>
      </c>
      <c r="B58" s="137"/>
      <c r="C58" s="137"/>
      <c r="D58" s="137">
        <f>'将来負担比率（分子）の構造'!I$50</f>
        <v>2139</v>
      </c>
      <c r="E58" s="137"/>
      <c r="F58" s="137"/>
      <c r="G58" s="137">
        <f>'将来負担比率（分子）の構造'!J$50</f>
        <v>2624</v>
      </c>
      <c r="H58" s="137"/>
      <c r="I58" s="137"/>
      <c r="J58" s="137">
        <f>'将来負担比率（分子）の構造'!K$50</f>
        <v>2401</v>
      </c>
      <c r="K58" s="137"/>
      <c r="L58" s="137"/>
      <c r="M58" s="137">
        <f>'将来負担比率（分子）の構造'!L$50</f>
        <v>2436</v>
      </c>
      <c r="N58" s="137"/>
      <c r="O58" s="137"/>
      <c r="P58" s="137">
        <f>'将来負担比率（分子）の構造'!M$50</f>
        <v>2075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805</v>
      </c>
      <c r="C61" s="137"/>
      <c r="D61" s="137"/>
      <c r="E61" s="137">
        <f>'将来負担比率（分子）の構造'!J$46</f>
        <v>724</v>
      </c>
      <c r="F61" s="137"/>
      <c r="G61" s="137"/>
      <c r="H61" s="137">
        <f>'将来負担比率（分子）の構造'!K$46</f>
        <v>859</v>
      </c>
      <c r="I61" s="137"/>
      <c r="J61" s="137"/>
      <c r="K61" s="137">
        <f>'将来負担比率（分子）の構造'!L$46</f>
        <v>721</v>
      </c>
      <c r="L61" s="137"/>
      <c r="M61" s="137"/>
      <c r="N61" s="137">
        <f>'将来負担比率（分子）の構造'!M$46</f>
        <v>696</v>
      </c>
      <c r="O61" s="137"/>
      <c r="P61" s="137"/>
    </row>
    <row r="62" spans="1:16" x14ac:dyDescent="0.15">
      <c r="A62" s="137" t="s">
        <v>29</v>
      </c>
      <c r="B62" s="137">
        <f>'将来負担比率（分子）の構造'!I$45</f>
        <v>6213</v>
      </c>
      <c r="C62" s="137"/>
      <c r="D62" s="137"/>
      <c r="E62" s="137">
        <f>'将来負担比率（分子）の構造'!J$45</f>
        <v>5749</v>
      </c>
      <c r="F62" s="137"/>
      <c r="G62" s="137"/>
      <c r="H62" s="137">
        <f>'将来負担比率（分子）の構造'!K$45</f>
        <v>5345</v>
      </c>
      <c r="I62" s="137"/>
      <c r="J62" s="137"/>
      <c r="K62" s="137">
        <f>'将来負担比率（分子）の構造'!L$45</f>
        <v>5227</v>
      </c>
      <c r="L62" s="137"/>
      <c r="M62" s="137"/>
      <c r="N62" s="137">
        <f>'将来負担比率（分子）の構造'!M$45</f>
        <v>5205</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f>'将来負担比率（分子）の構造'!L$44</f>
        <v>527</v>
      </c>
      <c r="L63" s="137"/>
      <c r="M63" s="137"/>
      <c r="N63" s="137">
        <f>'将来負担比率（分子）の構造'!M$44</f>
        <v>515</v>
      </c>
      <c r="O63" s="137"/>
      <c r="P63" s="137"/>
    </row>
    <row r="64" spans="1:16" x14ac:dyDescent="0.15">
      <c r="A64" s="137" t="s">
        <v>27</v>
      </c>
      <c r="B64" s="137">
        <f>'将来負担比率（分子）の構造'!I$43</f>
        <v>35947</v>
      </c>
      <c r="C64" s="137"/>
      <c r="D64" s="137"/>
      <c r="E64" s="137">
        <f>'将来負担比率（分子）の構造'!J$43</f>
        <v>35554</v>
      </c>
      <c r="F64" s="137"/>
      <c r="G64" s="137"/>
      <c r="H64" s="137">
        <f>'将来負担比率（分子）の構造'!K$43</f>
        <v>34205</v>
      </c>
      <c r="I64" s="137"/>
      <c r="J64" s="137"/>
      <c r="K64" s="137">
        <f>'将来負担比率（分子）の構造'!L$43</f>
        <v>32667</v>
      </c>
      <c r="L64" s="137"/>
      <c r="M64" s="137"/>
      <c r="N64" s="137">
        <f>'将来負担比率（分子）の構造'!M$43</f>
        <v>30410</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f>'将来負担比率（分子）の構造'!M$42</f>
        <v>116</v>
      </c>
      <c r="O65" s="137"/>
      <c r="P65" s="137"/>
    </row>
    <row r="66" spans="1:16" x14ac:dyDescent="0.15">
      <c r="A66" s="137" t="s">
        <v>25</v>
      </c>
      <c r="B66" s="137">
        <f>'将来負担比率（分子）の構造'!I$41</f>
        <v>40623</v>
      </c>
      <c r="C66" s="137"/>
      <c r="D66" s="137"/>
      <c r="E66" s="137">
        <f>'将来負担比率（分子）の構造'!J$41</f>
        <v>41021</v>
      </c>
      <c r="F66" s="137"/>
      <c r="G66" s="137"/>
      <c r="H66" s="137">
        <f>'将来負担比率（分子）の構造'!K$41</f>
        <v>41248</v>
      </c>
      <c r="I66" s="137"/>
      <c r="J66" s="137"/>
      <c r="K66" s="137">
        <f>'将来負担比率（分子）の構造'!L$41</f>
        <v>41061</v>
      </c>
      <c r="L66" s="137"/>
      <c r="M66" s="137"/>
      <c r="N66" s="137">
        <f>'将来負担比率（分子）の構造'!M$41</f>
        <v>42031</v>
      </c>
      <c r="O66" s="137"/>
      <c r="P66" s="137"/>
    </row>
    <row r="67" spans="1:16" x14ac:dyDescent="0.15">
      <c r="A67" s="137" t="s">
        <v>63</v>
      </c>
      <c r="B67" s="137" t="e">
        <f>NA()</f>
        <v>#N/A</v>
      </c>
      <c r="C67" s="137">
        <f>IF(ISNUMBER('将来負担比率（分子）の構造'!I$53), IF('将来負担比率（分子）の構造'!I$53 &lt; 0, 0, '将来負担比率（分子）の構造'!I$53), NA())</f>
        <v>23758</v>
      </c>
      <c r="D67" s="137" t="e">
        <f>NA()</f>
        <v>#N/A</v>
      </c>
      <c r="E67" s="137" t="e">
        <f>NA()</f>
        <v>#N/A</v>
      </c>
      <c r="F67" s="137">
        <f>IF(ISNUMBER('将来負担比率（分子）の構造'!J$53), IF('将来負担比率（分子）の構造'!J$53 &lt; 0, 0, '将来負担比率（分子）の構造'!J$53), NA())</f>
        <v>22144</v>
      </c>
      <c r="G67" s="137" t="e">
        <f>NA()</f>
        <v>#N/A</v>
      </c>
      <c r="H67" s="137" t="e">
        <f>NA()</f>
        <v>#N/A</v>
      </c>
      <c r="I67" s="137">
        <f>IF(ISNUMBER('将来負担比率（分子）の構造'!K$53), IF('将来負担比率（分子）の構造'!K$53 &lt; 0, 0, '将来負担比率（分子）の構造'!K$53), NA())</f>
        <v>20893</v>
      </c>
      <c r="J67" s="137" t="e">
        <f>NA()</f>
        <v>#N/A</v>
      </c>
      <c r="K67" s="137" t="e">
        <f>NA()</f>
        <v>#N/A</v>
      </c>
      <c r="L67" s="137">
        <f>IF(ISNUMBER('将来負担比率（分子）の構造'!L$53), IF('将来負担比率（分子）の構造'!L$53 &lt; 0, 0, '将来負担比率（分子）の構造'!L$53), NA())</f>
        <v>19497</v>
      </c>
      <c r="M67" s="137" t="e">
        <f>NA()</f>
        <v>#N/A</v>
      </c>
      <c r="N67" s="137" t="e">
        <f>NA()</f>
        <v>#N/A</v>
      </c>
      <c r="O67" s="137">
        <f>IF(ISNUMBER('将来負担比率（分子）の構造'!M$53), IF('将来負担比率（分子）の構造'!M$53 &lt; 0, 0, '将来負担比率（分子）の構造'!M$53), NA())</f>
        <v>18152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13649733</v>
      </c>
      <c r="S5" s="671"/>
      <c r="T5" s="671"/>
      <c r="U5" s="671"/>
      <c r="V5" s="671"/>
      <c r="W5" s="671"/>
      <c r="X5" s="671"/>
      <c r="Y5" s="718"/>
      <c r="Z5" s="731">
        <v>30.4</v>
      </c>
      <c r="AA5" s="731"/>
      <c r="AB5" s="731"/>
      <c r="AC5" s="731"/>
      <c r="AD5" s="732">
        <v>12474358</v>
      </c>
      <c r="AE5" s="732"/>
      <c r="AF5" s="732"/>
      <c r="AG5" s="732"/>
      <c r="AH5" s="732"/>
      <c r="AI5" s="732"/>
      <c r="AJ5" s="732"/>
      <c r="AK5" s="732"/>
      <c r="AL5" s="719">
        <v>54.1</v>
      </c>
      <c r="AM5" s="688"/>
      <c r="AN5" s="688"/>
      <c r="AO5" s="720"/>
      <c r="AP5" s="707" t="s">
        <v>209</v>
      </c>
      <c r="AQ5" s="708"/>
      <c r="AR5" s="708"/>
      <c r="AS5" s="708"/>
      <c r="AT5" s="708"/>
      <c r="AU5" s="708"/>
      <c r="AV5" s="708"/>
      <c r="AW5" s="708"/>
      <c r="AX5" s="708"/>
      <c r="AY5" s="708"/>
      <c r="AZ5" s="708"/>
      <c r="BA5" s="708"/>
      <c r="BB5" s="708"/>
      <c r="BC5" s="708"/>
      <c r="BD5" s="708"/>
      <c r="BE5" s="708"/>
      <c r="BF5" s="709"/>
      <c r="BG5" s="620">
        <v>12473496</v>
      </c>
      <c r="BH5" s="621"/>
      <c r="BI5" s="621"/>
      <c r="BJ5" s="621"/>
      <c r="BK5" s="621"/>
      <c r="BL5" s="621"/>
      <c r="BM5" s="621"/>
      <c r="BN5" s="622"/>
      <c r="BO5" s="673">
        <v>91.4</v>
      </c>
      <c r="BP5" s="673"/>
      <c r="BQ5" s="673"/>
      <c r="BR5" s="673"/>
      <c r="BS5" s="674">
        <v>102425</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178119</v>
      </c>
      <c r="S6" s="621"/>
      <c r="T6" s="621"/>
      <c r="U6" s="621"/>
      <c r="V6" s="621"/>
      <c r="W6" s="621"/>
      <c r="X6" s="621"/>
      <c r="Y6" s="622"/>
      <c r="Z6" s="673">
        <v>0.4</v>
      </c>
      <c r="AA6" s="673"/>
      <c r="AB6" s="673"/>
      <c r="AC6" s="673"/>
      <c r="AD6" s="674">
        <v>178119</v>
      </c>
      <c r="AE6" s="674"/>
      <c r="AF6" s="674"/>
      <c r="AG6" s="674"/>
      <c r="AH6" s="674"/>
      <c r="AI6" s="674"/>
      <c r="AJ6" s="674"/>
      <c r="AK6" s="674"/>
      <c r="AL6" s="643">
        <v>0.8</v>
      </c>
      <c r="AM6" s="675"/>
      <c r="AN6" s="675"/>
      <c r="AO6" s="676"/>
      <c r="AP6" s="617" t="s">
        <v>214</v>
      </c>
      <c r="AQ6" s="618"/>
      <c r="AR6" s="618"/>
      <c r="AS6" s="618"/>
      <c r="AT6" s="618"/>
      <c r="AU6" s="618"/>
      <c r="AV6" s="618"/>
      <c r="AW6" s="618"/>
      <c r="AX6" s="618"/>
      <c r="AY6" s="618"/>
      <c r="AZ6" s="618"/>
      <c r="BA6" s="618"/>
      <c r="BB6" s="618"/>
      <c r="BC6" s="618"/>
      <c r="BD6" s="618"/>
      <c r="BE6" s="618"/>
      <c r="BF6" s="619"/>
      <c r="BG6" s="620">
        <v>12473496</v>
      </c>
      <c r="BH6" s="621"/>
      <c r="BI6" s="621"/>
      <c r="BJ6" s="621"/>
      <c r="BK6" s="621"/>
      <c r="BL6" s="621"/>
      <c r="BM6" s="621"/>
      <c r="BN6" s="622"/>
      <c r="BO6" s="673">
        <v>91.4</v>
      </c>
      <c r="BP6" s="673"/>
      <c r="BQ6" s="673"/>
      <c r="BR6" s="673"/>
      <c r="BS6" s="674">
        <v>102425</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328643</v>
      </c>
      <c r="CS6" s="621"/>
      <c r="CT6" s="621"/>
      <c r="CU6" s="621"/>
      <c r="CV6" s="621"/>
      <c r="CW6" s="621"/>
      <c r="CX6" s="621"/>
      <c r="CY6" s="622"/>
      <c r="CZ6" s="673">
        <v>0.7</v>
      </c>
      <c r="DA6" s="673"/>
      <c r="DB6" s="673"/>
      <c r="DC6" s="673"/>
      <c r="DD6" s="626" t="s">
        <v>216</v>
      </c>
      <c r="DE6" s="621"/>
      <c r="DF6" s="621"/>
      <c r="DG6" s="621"/>
      <c r="DH6" s="621"/>
      <c r="DI6" s="621"/>
      <c r="DJ6" s="621"/>
      <c r="DK6" s="621"/>
      <c r="DL6" s="621"/>
      <c r="DM6" s="621"/>
      <c r="DN6" s="621"/>
      <c r="DO6" s="621"/>
      <c r="DP6" s="622"/>
      <c r="DQ6" s="626">
        <v>328640</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19264</v>
      </c>
      <c r="S7" s="621"/>
      <c r="T7" s="621"/>
      <c r="U7" s="621"/>
      <c r="V7" s="621"/>
      <c r="W7" s="621"/>
      <c r="X7" s="621"/>
      <c r="Y7" s="622"/>
      <c r="Z7" s="673">
        <v>0</v>
      </c>
      <c r="AA7" s="673"/>
      <c r="AB7" s="673"/>
      <c r="AC7" s="673"/>
      <c r="AD7" s="674">
        <v>19264</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6083922</v>
      </c>
      <c r="BH7" s="621"/>
      <c r="BI7" s="621"/>
      <c r="BJ7" s="621"/>
      <c r="BK7" s="621"/>
      <c r="BL7" s="621"/>
      <c r="BM7" s="621"/>
      <c r="BN7" s="622"/>
      <c r="BO7" s="673">
        <v>44.6</v>
      </c>
      <c r="BP7" s="673"/>
      <c r="BQ7" s="673"/>
      <c r="BR7" s="673"/>
      <c r="BS7" s="674">
        <v>102425</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3675851</v>
      </c>
      <c r="CS7" s="621"/>
      <c r="CT7" s="621"/>
      <c r="CU7" s="621"/>
      <c r="CV7" s="621"/>
      <c r="CW7" s="621"/>
      <c r="CX7" s="621"/>
      <c r="CY7" s="622"/>
      <c r="CZ7" s="673">
        <v>8.1999999999999993</v>
      </c>
      <c r="DA7" s="673"/>
      <c r="DB7" s="673"/>
      <c r="DC7" s="673"/>
      <c r="DD7" s="626">
        <v>116044</v>
      </c>
      <c r="DE7" s="621"/>
      <c r="DF7" s="621"/>
      <c r="DG7" s="621"/>
      <c r="DH7" s="621"/>
      <c r="DI7" s="621"/>
      <c r="DJ7" s="621"/>
      <c r="DK7" s="621"/>
      <c r="DL7" s="621"/>
      <c r="DM7" s="621"/>
      <c r="DN7" s="621"/>
      <c r="DO7" s="621"/>
      <c r="DP7" s="622"/>
      <c r="DQ7" s="626">
        <v>3102362</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70228</v>
      </c>
      <c r="S8" s="621"/>
      <c r="T8" s="621"/>
      <c r="U8" s="621"/>
      <c r="V8" s="621"/>
      <c r="W8" s="621"/>
      <c r="X8" s="621"/>
      <c r="Y8" s="622"/>
      <c r="Z8" s="673">
        <v>0.2</v>
      </c>
      <c r="AA8" s="673"/>
      <c r="AB8" s="673"/>
      <c r="AC8" s="673"/>
      <c r="AD8" s="674">
        <v>70228</v>
      </c>
      <c r="AE8" s="674"/>
      <c r="AF8" s="674"/>
      <c r="AG8" s="674"/>
      <c r="AH8" s="674"/>
      <c r="AI8" s="674"/>
      <c r="AJ8" s="674"/>
      <c r="AK8" s="674"/>
      <c r="AL8" s="643">
        <v>0.3</v>
      </c>
      <c r="AM8" s="675"/>
      <c r="AN8" s="675"/>
      <c r="AO8" s="676"/>
      <c r="AP8" s="617" t="s">
        <v>221</v>
      </c>
      <c r="AQ8" s="618"/>
      <c r="AR8" s="618"/>
      <c r="AS8" s="618"/>
      <c r="AT8" s="618"/>
      <c r="AU8" s="618"/>
      <c r="AV8" s="618"/>
      <c r="AW8" s="618"/>
      <c r="AX8" s="618"/>
      <c r="AY8" s="618"/>
      <c r="AZ8" s="618"/>
      <c r="BA8" s="618"/>
      <c r="BB8" s="618"/>
      <c r="BC8" s="618"/>
      <c r="BD8" s="618"/>
      <c r="BE8" s="618"/>
      <c r="BF8" s="619"/>
      <c r="BG8" s="620">
        <v>176998</v>
      </c>
      <c r="BH8" s="621"/>
      <c r="BI8" s="621"/>
      <c r="BJ8" s="621"/>
      <c r="BK8" s="621"/>
      <c r="BL8" s="621"/>
      <c r="BM8" s="621"/>
      <c r="BN8" s="622"/>
      <c r="BO8" s="673">
        <v>1.3</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24217947</v>
      </c>
      <c r="CS8" s="621"/>
      <c r="CT8" s="621"/>
      <c r="CU8" s="621"/>
      <c r="CV8" s="621"/>
      <c r="CW8" s="621"/>
      <c r="CX8" s="621"/>
      <c r="CY8" s="622"/>
      <c r="CZ8" s="673">
        <v>54.1</v>
      </c>
      <c r="DA8" s="673"/>
      <c r="DB8" s="673"/>
      <c r="DC8" s="673"/>
      <c r="DD8" s="626">
        <v>2115412</v>
      </c>
      <c r="DE8" s="621"/>
      <c r="DF8" s="621"/>
      <c r="DG8" s="621"/>
      <c r="DH8" s="621"/>
      <c r="DI8" s="621"/>
      <c r="DJ8" s="621"/>
      <c r="DK8" s="621"/>
      <c r="DL8" s="621"/>
      <c r="DM8" s="621"/>
      <c r="DN8" s="621"/>
      <c r="DO8" s="621"/>
      <c r="DP8" s="622"/>
      <c r="DQ8" s="626">
        <v>9809630</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41379</v>
      </c>
      <c r="S9" s="621"/>
      <c r="T9" s="621"/>
      <c r="U9" s="621"/>
      <c r="V9" s="621"/>
      <c r="W9" s="621"/>
      <c r="X9" s="621"/>
      <c r="Y9" s="622"/>
      <c r="Z9" s="673">
        <v>0.1</v>
      </c>
      <c r="AA9" s="673"/>
      <c r="AB9" s="673"/>
      <c r="AC9" s="673"/>
      <c r="AD9" s="674">
        <v>41379</v>
      </c>
      <c r="AE9" s="674"/>
      <c r="AF9" s="674"/>
      <c r="AG9" s="674"/>
      <c r="AH9" s="674"/>
      <c r="AI9" s="674"/>
      <c r="AJ9" s="674"/>
      <c r="AK9" s="674"/>
      <c r="AL9" s="643">
        <v>0.2</v>
      </c>
      <c r="AM9" s="675"/>
      <c r="AN9" s="675"/>
      <c r="AO9" s="676"/>
      <c r="AP9" s="617" t="s">
        <v>224</v>
      </c>
      <c r="AQ9" s="618"/>
      <c r="AR9" s="618"/>
      <c r="AS9" s="618"/>
      <c r="AT9" s="618"/>
      <c r="AU9" s="618"/>
      <c r="AV9" s="618"/>
      <c r="AW9" s="618"/>
      <c r="AX9" s="618"/>
      <c r="AY9" s="618"/>
      <c r="AZ9" s="618"/>
      <c r="BA9" s="618"/>
      <c r="BB9" s="618"/>
      <c r="BC9" s="618"/>
      <c r="BD9" s="618"/>
      <c r="BE9" s="618"/>
      <c r="BF9" s="619"/>
      <c r="BG9" s="620">
        <v>5127769</v>
      </c>
      <c r="BH9" s="621"/>
      <c r="BI9" s="621"/>
      <c r="BJ9" s="621"/>
      <c r="BK9" s="621"/>
      <c r="BL9" s="621"/>
      <c r="BM9" s="621"/>
      <c r="BN9" s="622"/>
      <c r="BO9" s="673">
        <v>37.6</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3116099</v>
      </c>
      <c r="CS9" s="621"/>
      <c r="CT9" s="621"/>
      <c r="CU9" s="621"/>
      <c r="CV9" s="621"/>
      <c r="CW9" s="621"/>
      <c r="CX9" s="621"/>
      <c r="CY9" s="622"/>
      <c r="CZ9" s="673">
        <v>7</v>
      </c>
      <c r="DA9" s="673"/>
      <c r="DB9" s="673"/>
      <c r="DC9" s="673"/>
      <c r="DD9" s="626">
        <v>218698</v>
      </c>
      <c r="DE9" s="621"/>
      <c r="DF9" s="621"/>
      <c r="DG9" s="621"/>
      <c r="DH9" s="621"/>
      <c r="DI9" s="621"/>
      <c r="DJ9" s="621"/>
      <c r="DK9" s="621"/>
      <c r="DL9" s="621"/>
      <c r="DM9" s="621"/>
      <c r="DN9" s="621"/>
      <c r="DO9" s="621"/>
      <c r="DP9" s="622"/>
      <c r="DQ9" s="626">
        <v>2691029</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2074891</v>
      </c>
      <c r="S10" s="621"/>
      <c r="T10" s="621"/>
      <c r="U10" s="621"/>
      <c r="V10" s="621"/>
      <c r="W10" s="621"/>
      <c r="X10" s="621"/>
      <c r="Y10" s="622"/>
      <c r="Z10" s="673">
        <v>4.5999999999999996</v>
      </c>
      <c r="AA10" s="673"/>
      <c r="AB10" s="673"/>
      <c r="AC10" s="673"/>
      <c r="AD10" s="674">
        <v>2074891</v>
      </c>
      <c r="AE10" s="674"/>
      <c r="AF10" s="674"/>
      <c r="AG10" s="674"/>
      <c r="AH10" s="674"/>
      <c r="AI10" s="674"/>
      <c r="AJ10" s="674"/>
      <c r="AK10" s="674"/>
      <c r="AL10" s="643">
        <v>9</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255596</v>
      </c>
      <c r="BH10" s="621"/>
      <c r="BI10" s="621"/>
      <c r="BJ10" s="621"/>
      <c r="BK10" s="621"/>
      <c r="BL10" s="621"/>
      <c r="BM10" s="621"/>
      <c r="BN10" s="622"/>
      <c r="BO10" s="673">
        <v>1.9</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199022</v>
      </c>
      <c r="CS10" s="621"/>
      <c r="CT10" s="621"/>
      <c r="CU10" s="621"/>
      <c r="CV10" s="621"/>
      <c r="CW10" s="621"/>
      <c r="CX10" s="621"/>
      <c r="CY10" s="622"/>
      <c r="CZ10" s="673">
        <v>0.4</v>
      </c>
      <c r="DA10" s="673"/>
      <c r="DB10" s="673"/>
      <c r="DC10" s="673"/>
      <c r="DD10" s="626" t="s">
        <v>111</v>
      </c>
      <c r="DE10" s="621"/>
      <c r="DF10" s="621"/>
      <c r="DG10" s="621"/>
      <c r="DH10" s="621"/>
      <c r="DI10" s="621"/>
      <c r="DJ10" s="621"/>
      <c r="DK10" s="621"/>
      <c r="DL10" s="621"/>
      <c r="DM10" s="621"/>
      <c r="DN10" s="621"/>
      <c r="DO10" s="621"/>
      <c r="DP10" s="622"/>
      <c r="DQ10" s="626">
        <v>151572</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523559</v>
      </c>
      <c r="BH11" s="621"/>
      <c r="BI11" s="621"/>
      <c r="BJ11" s="621"/>
      <c r="BK11" s="621"/>
      <c r="BL11" s="621"/>
      <c r="BM11" s="621"/>
      <c r="BN11" s="622"/>
      <c r="BO11" s="673">
        <v>3.8</v>
      </c>
      <c r="BP11" s="673"/>
      <c r="BQ11" s="673"/>
      <c r="BR11" s="673"/>
      <c r="BS11" s="626">
        <v>102425</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93801</v>
      </c>
      <c r="CS11" s="621"/>
      <c r="CT11" s="621"/>
      <c r="CU11" s="621"/>
      <c r="CV11" s="621"/>
      <c r="CW11" s="621"/>
      <c r="CX11" s="621"/>
      <c r="CY11" s="622"/>
      <c r="CZ11" s="673">
        <v>0.2</v>
      </c>
      <c r="DA11" s="673"/>
      <c r="DB11" s="673"/>
      <c r="DC11" s="673"/>
      <c r="DD11" s="626">
        <v>4022</v>
      </c>
      <c r="DE11" s="621"/>
      <c r="DF11" s="621"/>
      <c r="DG11" s="621"/>
      <c r="DH11" s="621"/>
      <c r="DI11" s="621"/>
      <c r="DJ11" s="621"/>
      <c r="DK11" s="621"/>
      <c r="DL11" s="621"/>
      <c r="DM11" s="621"/>
      <c r="DN11" s="621"/>
      <c r="DO11" s="621"/>
      <c r="DP11" s="622"/>
      <c r="DQ11" s="626">
        <v>78160</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5326271</v>
      </c>
      <c r="BH12" s="621"/>
      <c r="BI12" s="621"/>
      <c r="BJ12" s="621"/>
      <c r="BK12" s="621"/>
      <c r="BL12" s="621"/>
      <c r="BM12" s="621"/>
      <c r="BN12" s="622"/>
      <c r="BO12" s="673">
        <v>39</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200547</v>
      </c>
      <c r="CS12" s="621"/>
      <c r="CT12" s="621"/>
      <c r="CU12" s="621"/>
      <c r="CV12" s="621"/>
      <c r="CW12" s="621"/>
      <c r="CX12" s="621"/>
      <c r="CY12" s="622"/>
      <c r="CZ12" s="673">
        <v>0.4</v>
      </c>
      <c r="DA12" s="673"/>
      <c r="DB12" s="673"/>
      <c r="DC12" s="673"/>
      <c r="DD12" s="626" t="s">
        <v>111</v>
      </c>
      <c r="DE12" s="621"/>
      <c r="DF12" s="621"/>
      <c r="DG12" s="621"/>
      <c r="DH12" s="621"/>
      <c r="DI12" s="621"/>
      <c r="DJ12" s="621"/>
      <c r="DK12" s="621"/>
      <c r="DL12" s="621"/>
      <c r="DM12" s="621"/>
      <c r="DN12" s="621"/>
      <c r="DO12" s="621"/>
      <c r="DP12" s="622"/>
      <c r="DQ12" s="626">
        <v>161703</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70983</v>
      </c>
      <c r="S13" s="621"/>
      <c r="T13" s="621"/>
      <c r="U13" s="621"/>
      <c r="V13" s="621"/>
      <c r="W13" s="621"/>
      <c r="X13" s="621"/>
      <c r="Y13" s="622"/>
      <c r="Z13" s="673">
        <v>0.2</v>
      </c>
      <c r="AA13" s="673"/>
      <c r="AB13" s="673"/>
      <c r="AC13" s="673"/>
      <c r="AD13" s="674">
        <v>70983</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5286510</v>
      </c>
      <c r="BH13" s="621"/>
      <c r="BI13" s="621"/>
      <c r="BJ13" s="621"/>
      <c r="BK13" s="621"/>
      <c r="BL13" s="621"/>
      <c r="BM13" s="621"/>
      <c r="BN13" s="622"/>
      <c r="BO13" s="673">
        <v>38.700000000000003</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4189815</v>
      </c>
      <c r="CS13" s="621"/>
      <c r="CT13" s="621"/>
      <c r="CU13" s="621"/>
      <c r="CV13" s="621"/>
      <c r="CW13" s="621"/>
      <c r="CX13" s="621"/>
      <c r="CY13" s="622"/>
      <c r="CZ13" s="673">
        <v>9.4</v>
      </c>
      <c r="DA13" s="673"/>
      <c r="DB13" s="673"/>
      <c r="DC13" s="673"/>
      <c r="DD13" s="626">
        <v>1134958</v>
      </c>
      <c r="DE13" s="621"/>
      <c r="DF13" s="621"/>
      <c r="DG13" s="621"/>
      <c r="DH13" s="621"/>
      <c r="DI13" s="621"/>
      <c r="DJ13" s="621"/>
      <c r="DK13" s="621"/>
      <c r="DL13" s="621"/>
      <c r="DM13" s="621"/>
      <c r="DN13" s="621"/>
      <c r="DO13" s="621"/>
      <c r="DP13" s="622"/>
      <c r="DQ13" s="626">
        <v>2979273</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161666</v>
      </c>
      <c r="BH14" s="621"/>
      <c r="BI14" s="621"/>
      <c r="BJ14" s="621"/>
      <c r="BK14" s="621"/>
      <c r="BL14" s="621"/>
      <c r="BM14" s="621"/>
      <c r="BN14" s="622"/>
      <c r="BO14" s="673">
        <v>1.2</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1338231</v>
      </c>
      <c r="CS14" s="621"/>
      <c r="CT14" s="621"/>
      <c r="CU14" s="621"/>
      <c r="CV14" s="621"/>
      <c r="CW14" s="621"/>
      <c r="CX14" s="621"/>
      <c r="CY14" s="622"/>
      <c r="CZ14" s="673">
        <v>3</v>
      </c>
      <c r="DA14" s="673"/>
      <c r="DB14" s="673"/>
      <c r="DC14" s="673"/>
      <c r="DD14" s="626">
        <v>297818</v>
      </c>
      <c r="DE14" s="621"/>
      <c r="DF14" s="621"/>
      <c r="DG14" s="621"/>
      <c r="DH14" s="621"/>
      <c r="DI14" s="621"/>
      <c r="DJ14" s="621"/>
      <c r="DK14" s="621"/>
      <c r="DL14" s="621"/>
      <c r="DM14" s="621"/>
      <c r="DN14" s="621"/>
      <c r="DO14" s="621"/>
      <c r="DP14" s="622"/>
      <c r="DQ14" s="626">
        <v>1032476</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73937</v>
      </c>
      <c r="S15" s="621"/>
      <c r="T15" s="621"/>
      <c r="U15" s="621"/>
      <c r="V15" s="621"/>
      <c r="W15" s="621"/>
      <c r="X15" s="621"/>
      <c r="Y15" s="622"/>
      <c r="Z15" s="673">
        <v>0.2</v>
      </c>
      <c r="AA15" s="673"/>
      <c r="AB15" s="673"/>
      <c r="AC15" s="673"/>
      <c r="AD15" s="674">
        <v>73937</v>
      </c>
      <c r="AE15" s="674"/>
      <c r="AF15" s="674"/>
      <c r="AG15" s="674"/>
      <c r="AH15" s="674"/>
      <c r="AI15" s="674"/>
      <c r="AJ15" s="674"/>
      <c r="AK15" s="674"/>
      <c r="AL15" s="643">
        <v>0.3</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901637</v>
      </c>
      <c r="BH15" s="621"/>
      <c r="BI15" s="621"/>
      <c r="BJ15" s="621"/>
      <c r="BK15" s="621"/>
      <c r="BL15" s="621"/>
      <c r="BM15" s="621"/>
      <c r="BN15" s="622"/>
      <c r="BO15" s="673">
        <v>6.6</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3165936</v>
      </c>
      <c r="CS15" s="621"/>
      <c r="CT15" s="621"/>
      <c r="CU15" s="621"/>
      <c r="CV15" s="621"/>
      <c r="CW15" s="621"/>
      <c r="CX15" s="621"/>
      <c r="CY15" s="622"/>
      <c r="CZ15" s="673">
        <v>7.1</v>
      </c>
      <c r="DA15" s="673"/>
      <c r="DB15" s="673"/>
      <c r="DC15" s="673"/>
      <c r="DD15" s="626">
        <v>298127</v>
      </c>
      <c r="DE15" s="621"/>
      <c r="DF15" s="621"/>
      <c r="DG15" s="621"/>
      <c r="DH15" s="621"/>
      <c r="DI15" s="621"/>
      <c r="DJ15" s="621"/>
      <c r="DK15" s="621"/>
      <c r="DL15" s="621"/>
      <c r="DM15" s="621"/>
      <c r="DN15" s="621"/>
      <c r="DO15" s="621"/>
      <c r="DP15" s="622"/>
      <c r="DQ15" s="626">
        <v>2733043</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8123851</v>
      </c>
      <c r="S16" s="621"/>
      <c r="T16" s="621"/>
      <c r="U16" s="621"/>
      <c r="V16" s="621"/>
      <c r="W16" s="621"/>
      <c r="X16" s="621"/>
      <c r="Y16" s="622"/>
      <c r="Z16" s="673">
        <v>18.100000000000001</v>
      </c>
      <c r="AA16" s="673"/>
      <c r="AB16" s="673"/>
      <c r="AC16" s="673"/>
      <c r="AD16" s="674">
        <v>7778599</v>
      </c>
      <c r="AE16" s="674"/>
      <c r="AF16" s="674"/>
      <c r="AG16" s="674"/>
      <c r="AH16" s="674"/>
      <c r="AI16" s="674"/>
      <c r="AJ16" s="674"/>
      <c r="AK16" s="674"/>
      <c r="AL16" s="643">
        <v>33.700000000000003</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7778599</v>
      </c>
      <c r="S17" s="621"/>
      <c r="T17" s="621"/>
      <c r="U17" s="621"/>
      <c r="V17" s="621"/>
      <c r="W17" s="621"/>
      <c r="X17" s="621"/>
      <c r="Y17" s="622"/>
      <c r="Z17" s="673">
        <v>17.3</v>
      </c>
      <c r="AA17" s="673"/>
      <c r="AB17" s="673"/>
      <c r="AC17" s="673"/>
      <c r="AD17" s="674">
        <v>7778599</v>
      </c>
      <c r="AE17" s="674"/>
      <c r="AF17" s="674"/>
      <c r="AG17" s="674"/>
      <c r="AH17" s="674"/>
      <c r="AI17" s="674"/>
      <c r="AJ17" s="674"/>
      <c r="AK17" s="674"/>
      <c r="AL17" s="643">
        <v>33.700000000000003</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4207457</v>
      </c>
      <c r="CS17" s="621"/>
      <c r="CT17" s="621"/>
      <c r="CU17" s="621"/>
      <c r="CV17" s="621"/>
      <c r="CW17" s="621"/>
      <c r="CX17" s="621"/>
      <c r="CY17" s="622"/>
      <c r="CZ17" s="673">
        <v>9.4</v>
      </c>
      <c r="DA17" s="673"/>
      <c r="DB17" s="673"/>
      <c r="DC17" s="673"/>
      <c r="DD17" s="626" t="s">
        <v>111</v>
      </c>
      <c r="DE17" s="621"/>
      <c r="DF17" s="621"/>
      <c r="DG17" s="621"/>
      <c r="DH17" s="621"/>
      <c r="DI17" s="621"/>
      <c r="DJ17" s="621"/>
      <c r="DK17" s="621"/>
      <c r="DL17" s="621"/>
      <c r="DM17" s="621"/>
      <c r="DN17" s="621"/>
      <c r="DO17" s="621"/>
      <c r="DP17" s="622"/>
      <c r="DQ17" s="626">
        <v>4207457</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345252</v>
      </c>
      <c r="S18" s="621"/>
      <c r="T18" s="621"/>
      <c r="U18" s="621"/>
      <c r="V18" s="621"/>
      <c r="W18" s="621"/>
      <c r="X18" s="621"/>
      <c r="Y18" s="622"/>
      <c r="Z18" s="673">
        <v>0.8</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1176237</v>
      </c>
      <c r="BH19" s="621"/>
      <c r="BI19" s="621"/>
      <c r="BJ19" s="621"/>
      <c r="BK19" s="621"/>
      <c r="BL19" s="621"/>
      <c r="BM19" s="621"/>
      <c r="BN19" s="622"/>
      <c r="BO19" s="673">
        <v>8.6</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24302385</v>
      </c>
      <c r="S20" s="621"/>
      <c r="T20" s="621"/>
      <c r="U20" s="621"/>
      <c r="V20" s="621"/>
      <c r="W20" s="621"/>
      <c r="X20" s="621"/>
      <c r="Y20" s="622"/>
      <c r="Z20" s="673">
        <v>54.1</v>
      </c>
      <c r="AA20" s="673"/>
      <c r="AB20" s="673"/>
      <c r="AC20" s="673"/>
      <c r="AD20" s="674">
        <v>22781758</v>
      </c>
      <c r="AE20" s="674"/>
      <c r="AF20" s="674"/>
      <c r="AG20" s="674"/>
      <c r="AH20" s="674"/>
      <c r="AI20" s="674"/>
      <c r="AJ20" s="674"/>
      <c r="AK20" s="674"/>
      <c r="AL20" s="643">
        <v>98.8</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1176237</v>
      </c>
      <c r="BH20" s="621"/>
      <c r="BI20" s="621"/>
      <c r="BJ20" s="621"/>
      <c r="BK20" s="621"/>
      <c r="BL20" s="621"/>
      <c r="BM20" s="621"/>
      <c r="BN20" s="622"/>
      <c r="BO20" s="673">
        <v>8.6</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44733349</v>
      </c>
      <c r="CS20" s="621"/>
      <c r="CT20" s="621"/>
      <c r="CU20" s="621"/>
      <c r="CV20" s="621"/>
      <c r="CW20" s="621"/>
      <c r="CX20" s="621"/>
      <c r="CY20" s="622"/>
      <c r="CZ20" s="673">
        <v>100</v>
      </c>
      <c r="DA20" s="673"/>
      <c r="DB20" s="673"/>
      <c r="DC20" s="673"/>
      <c r="DD20" s="626">
        <v>4185079</v>
      </c>
      <c r="DE20" s="621"/>
      <c r="DF20" s="621"/>
      <c r="DG20" s="621"/>
      <c r="DH20" s="621"/>
      <c r="DI20" s="621"/>
      <c r="DJ20" s="621"/>
      <c r="DK20" s="621"/>
      <c r="DL20" s="621"/>
      <c r="DM20" s="621"/>
      <c r="DN20" s="621"/>
      <c r="DO20" s="621"/>
      <c r="DP20" s="622"/>
      <c r="DQ20" s="626">
        <v>27275345</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19217</v>
      </c>
      <c r="S21" s="621"/>
      <c r="T21" s="621"/>
      <c r="U21" s="621"/>
      <c r="V21" s="621"/>
      <c r="W21" s="621"/>
      <c r="X21" s="621"/>
      <c r="Y21" s="622"/>
      <c r="Z21" s="673">
        <v>0</v>
      </c>
      <c r="AA21" s="673"/>
      <c r="AB21" s="673"/>
      <c r="AC21" s="673"/>
      <c r="AD21" s="674">
        <v>19217</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862</v>
      </c>
      <c r="BH21" s="621"/>
      <c r="BI21" s="621"/>
      <c r="BJ21" s="621"/>
      <c r="BK21" s="621"/>
      <c r="BL21" s="621"/>
      <c r="BM21" s="621"/>
      <c r="BN21" s="622"/>
      <c r="BO21" s="673">
        <v>0</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372472</v>
      </c>
      <c r="S22" s="621"/>
      <c r="T22" s="621"/>
      <c r="U22" s="621"/>
      <c r="V22" s="621"/>
      <c r="W22" s="621"/>
      <c r="X22" s="621"/>
      <c r="Y22" s="622"/>
      <c r="Z22" s="673">
        <v>0.8</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398110</v>
      </c>
      <c r="S23" s="621"/>
      <c r="T23" s="621"/>
      <c r="U23" s="621"/>
      <c r="V23" s="621"/>
      <c r="W23" s="621"/>
      <c r="X23" s="621"/>
      <c r="Y23" s="622"/>
      <c r="Z23" s="673">
        <v>0.9</v>
      </c>
      <c r="AA23" s="673"/>
      <c r="AB23" s="673"/>
      <c r="AC23" s="673"/>
      <c r="AD23" s="674">
        <v>90522</v>
      </c>
      <c r="AE23" s="674"/>
      <c r="AF23" s="674"/>
      <c r="AG23" s="674"/>
      <c r="AH23" s="674"/>
      <c r="AI23" s="674"/>
      <c r="AJ23" s="674"/>
      <c r="AK23" s="674"/>
      <c r="AL23" s="643">
        <v>0.4</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1175375</v>
      </c>
      <c r="BH23" s="621"/>
      <c r="BI23" s="621"/>
      <c r="BJ23" s="621"/>
      <c r="BK23" s="621"/>
      <c r="BL23" s="621"/>
      <c r="BM23" s="621"/>
      <c r="BN23" s="622"/>
      <c r="BO23" s="673">
        <v>8.6</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198386</v>
      </c>
      <c r="S24" s="621"/>
      <c r="T24" s="621"/>
      <c r="U24" s="621"/>
      <c r="V24" s="621"/>
      <c r="W24" s="621"/>
      <c r="X24" s="621"/>
      <c r="Y24" s="622"/>
      <c r="Z24" s="673">
        <v>0.4</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26306266</v>
      </c>
      <c r="CS24" s="671"/>
      <c r="CT24" s="671"/>
      <c r="CU24" s="671"/>
      <c r="CV24" s="671"/>
      <c r="CW24" s="671"/>
      <c r="CX24" s="671"/>
      <c r="CY24" s="718"/>
      <c r="CZ24" s="722">
        <v>58.8</v>
      </c>
      <c r="DA24" s="723"/>
      <c r="DB24" s="723"/>
      <c r="DC24" s="724"/>
      <c r="DD24" s="717">
        <v>15088736</v>
      </c>
      <c r="DE24" s="671"/>
      <c r="DF24" s="671"/>
      <c r="DG24" s="671"/>
      <c r="DH24" s="671"/>
      <c r="DI24" s="671"/>
      <c r="DJ24" s="671"/>
      <c r="DK24" s="718"/>
      <c r="DL24" s="717">
        <v>15083462</v>
      </c>
      <c r="DM24" s="671"/>
      <c r="DN24" s="671"/>
      <c r="DO24" s="671"/>
      <c r="DP24" s="671"/>
      <c r="DQ24" s="671"/>
      <c r="DR24" s="671"/>
      <c r="DS24" s="671"/>
      <c r="DT24" s="671"/>
      <c r="DU24" s="671"/>
      <c r="DV24" s="718"/>
      <c r="DW24" s="719">
        <v>61.3</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10113560</v>
      </c>
      <c r="S25" s="621"/>
      <c r="T25" s="621"/>
      <c r="U25" s="621"/>
      <c r="V25" s="621"/>
      <c r="W25" s="621"/>
      <c r="X25" s="621"/>
      <c r="Y25" s="622"/>
      <c r="Z25" s="673">
        <v>22.5</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7363757</v>
      </c>
      <c r="CS25" s="639"/>
      <c r="CT25" s="639"/>
      <c r="CU25" s="639"/>
      <c r="CV25" s="639"/>
      <c r="CW25" s="639"/>
      <c r="CX25" s="639"/>
      <c r="CY25" s="640"/>
      <c r="CZ25" s="623">
        <v>16.5</v>
      </c>
      <c r="DA25" s="641"/>
      <c r="DB25" s="641"/>
      <c r="DC25" s="642"/>
      <c r="DD25" s="626">
        <v>6864994</v>
      </c>
      <c r="DE25" s="639"/>
      <c r="DF25" s="639"/>
      <c r="DG25" s="639"/>
      <c r="DH25" s="639"/>
      <c r="DI25" s="639"/>
      <c r="DJ25" s="639"/>
      <c r="DK25" s="640"/>
      <c r="DL25" s="626">
        <v>6860580</v>
      </c>
      <c r="DM25" s="639"/>
      <c r="DN25" s="639"/>
      <c r="DO25" s="639"/>
      <c r="DP25" s="639"/>
      <c r="DQ25" s="639"/>
      <c r="DR25" s="639"/>
      <c r="DS25" s="639"/>
      <c r="DT25" s="639"/>
      <c r="DU25" s="639"/>
      <c r="DV25" s="640"/>
      <c r="DW25" s="643">
        <v>27.9</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5074813</v>
      </c>
      <c r="CS26" s="621"/>
      <c r="CT26" s="621"/>
      <c r="CU26" s="621"/>
      <c r="CV26" s="621"/>
      <c r="CW26" s="621"/>
      <c r="CX26" s="621"/>
      <c r="CY26" s="622"/>
      <c r="CZ26" s="623">
        <v>11.3</v>
      </c>
      <c r="DA26" s="641"/>
      <c r="DB26" s="641"/>
      <c r="DC26" s="642"/>
      <c r="DD26" s="626">
        <v>4771016</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3073813</v>
      </c>
      <c r="S27" s="621"/>
      <c r="T27" s="621"/>
      <c r="U27" s="621"/>
      <c r="V27" s="621"/>
      <c r="W27" s="621"/>
      <c r="X27" s="621"/>
      <c r="Y27" s="622"/>
      <c r="Z27" s="673">
        <v>6.8</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13649733</v>
      </c>
      <c r="BH27" s="621"/>
      <c r="BI27" s="621"/>
      <c r="BJ27" s="621"/>
      <c r="BK27" s="621"/>
      <c r="BL27" s="621"/>
      <c r="BM27" s="621"/>
      <c r="BN27" s="622"/>
      <c r="BO27" s="673">
        <v>100</v>
      </c>
      <c r="BP27" s="673"/>
      <c r="BQ27" s="673"/>
      <c r="BR27" s="673"/>
      <c r="BS27" s="626">
        <v>102425</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14736132</v>
      </c>
      <c r="CS27" s="639"/>
      <c r="CT27" s="639"/>
      <c r="CU27" s="639"/>
      <c r="CV27" s="639"/>
      <c r="CW27" s="639"/>
      <c r="CX27" s="639"/>
      <c r="CY27" s="640"/>
      <c r="CZ27" s="623">
        <v>32.9</v>
      </c>
      <c r="DA27" s="641"/>
      <c r="DB27" s="641"/>
      <c r="DC27" s="642"/>
      <c r="DD27" s="626">
        <v>4017365</v>
      </c>
      <c r="DE27" s="639"/>
      <c r="DF27" s="639"/>
      <c r="DG27" s="639"/>
      <c r="DH27" s="639"/>
      <c r="DI27" s="639"/>
      <c r="DJ27" s="639"/>
      <c r="DK27" s="640"/>
      <c r="DL27" s="626">
        <v>4017205</v>
      </c>
      <c r="DM27" s="639"/>
      <c r="DN27" s="639"/>
      <c r="DO27" s="639"/>
      <c r="DP27" s="639"/>
      <c r="DQ27" s="639"/>
      <c r="DR27" s="639"/>
      <c r="DS27" s="639"/>
      <c r="DT27" s="639"/>
      <c r="DU27" s="639"/>
      <c r="DV27" s="640"/>
      <c r="DW27" s="643">
        <v>16.3</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195873</v>
      </c>
      <c r="S28" s="621"/>
      <c r="T28" s="621"/>
      <c r="U28" s="621"/>
      <c r="V28" s="621"/>
      <c r="W28" s="621"/>
      <c r="X28" s="621"/>
      <c r="Y28" s="622"/>
      <c r="Z28" s="673">
        <v>0.4</v>
      </c>
      <c r="AA28" s="673"/>
      <c r="AB28" s="673"/>
      <c r="AC28" s="673"/>
      <c r="AD28" s="674">
        <v>171856</v>
      </c>
      <c r="AE28" s="674"/>
      <c r="AF28" s="674"/>
      <c r="AG28" s="674"/>
      <c r="AH28" s="674"/>
      <c r="AI28" s="674"/>
      <c r="AJ28" s="674"/>
      <c r="AK28" s="674"/>
      <c r="AL28" s="643">
        <v>0.7</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4206377</v>
      </c>
      <c r="CS28" s="621"/>
      <c r="CT28" s="621"/>
      <c r="CU28" s="621"/>
      <c r="CV28" s="621"/>
      <c r="CW28" s="621"/>
      <c r="CX28" s="621"/>
      <c r="CY28" s="622"/>
      <c r="CZ28" s="623">
        <v>9.4</v>
      </c>
      <c r="DA28" s="641"/>
      <c r="DB28" s="641"/>
      <c r="DC28" s="642"/>
      <c r="DD28" s="626">
        <v>4206377</v>
      </c>
      <c r="DE28" s="621"/>
      <c r="DF28" s="621"/>
      <c r="DG28" s="621"/>
      <c r="DH28" s="621"/>
      <c r="DI28" s="621"/>
      <c r="DJ28" s="621"/>
      <c r="DK28" s="622"/>
      <c r="DL28" s="626">
        <v>4205677</v>
      </c>
      <c r="DM28" s="621"/>
      <c r="DN28" s="621"/>
      <c r="DO28" s="621"/>
      <c r="DP28" s="621"/>
      <c r="DQ28" s="621"/>
      <c r="DR28" s="621"/>
      <c r="DS28" s="621"/>
      <c r="DT28" s="621"/>
      <c r="DU28" s="621"/>
      <c r="DV28" s="622"/>
      <c r="DW28" s="643">
        <v>17.100000000000001</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121654</v>
      </c>
      <c r="S29" s="621"/>
      <c r="T29" s="621"/>
      <c r="U29" s="621"/>
      <c r="V29" s="621"/>
      <c r="W29" s="621"/>
      <c r="X29" s="621"/>
      <c r="Y29" s="622"/>
      <c r="Z29" s="673">
        <v>0.3</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4205938</v>
      </c>
      <c r="CS29" s="639"/>
      <c r="CT29" s="639"/>
      <c r="CU29" s="639"/>
      <c r="CV29" s="639"/>
      <c r="CW29" s="639"/>
      <c r="CX29" s="639"/>
      <c r="CY29" s="640"/>
      <c r="CZ29" s="623">
        <v>9.4</v>
      </c>
      <c r="DA29" s="641"/>
      <c r="DB29" s="641"/>
      <c r="DC29" s="642"/>
      <c r="DD29" s="626">
        <v>4205938</v>
      </c>
      <c r="DE29" s="639"/>
      <c r="DF29" s="639"/>
      <c r="DG29" s="639"/>
      <c r="DH29" s="639"/>
      <c r="DI29" s="639"/>
      <c r="DJ29" s="639"/>
      <c r="DK29" s="640"/>
      <c r="DL29" s="626">
        <v>4205238</v>
      </c>
      <c r="DM29" s="639"/>
      <c r="DN29" s="639"/>
      <c r="DO29" s="639"/>
      <c r="DP29" s="639"/>
      <c r="DQ29" s="639"/>
      <c r="DR29" s="639"/>
      <c r="DS29" s="639"/>
      <c r="DT29" s="639"/>
      <c r="DU29" s="639"/>
      <c r="DV29" s="640"/>
      <c r="DW29" s="643">
        <v>17.100000000000001</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838585</v>
      </c>
      <c r="S30" s="621"/>
      <c r="T30" s="621"/>
      <c r="U30" s="621"/>
      <c r="V30" s="621"/>
      <c r="W30" s="621"/>
      <c r="X30" s="621"/>
      <c r="Y30" s="622"/>
      <c r="Z30" s="673">
        <v>1.9</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98.8</v>
      </c>
      <c r="BH30" s="687"/>
      <c r="BI30" s="687"/>
      <c r="BJ30" s="687"/>
      <c r="BK30" s="687"/>
      <c r="BL30" s="687"/>
      <c r="BM30" s="688">
        <v>96.3</v>
      </c>
      <c r="BN30" s="687"/>
      <c r="BO30" s="687"/>
      <c r="BP30" s="687"/>
      <c r="BQ30" s="689"/>
      <c r="BR30" s="686">
        <v>98.6</v>
      </c>
      <c r="BS30" s="687"/>
      <c r="BT30" s="687"/>
      <c r="BU30" s="687"/>
      <c r="BV30" s="687"/>
      <c r="BW30" s="687"/>
      <c r="BX30" s="688">
        <v>95.5</v>
      </c>
      <c r="BY30" s="687"/>
      <c r="BZ30" s="687"/>
      <c r="CA30" s="687"/>
      <c r="CB30" s="689"/>
      <c r="CD30" s="692"/>
      <c r="CE30" s="693"/>
      <c r="CF30" s="657" t="s">
        <v>292</v>
      </c>
      <c r="CG30" s="654"/>
      <c r="CH30" s="654"/>
      <c r="CI30" s="654"/>
      <c r="CJ30" s="654"/>
      <c r="CK30" s="654"/>
      <c r="CL30" s="654"/>
      <c r="CM30" s="654"/>
      <c r="CN30" s="654"/>
      <c r="CO30" s="654"/>
      <c r="CP30" s="654"/>
      <c r="CQ30" s="655"/>
      <c r="CR30" s="620">
        <v>3738081</v>
      </c>
      <c r="CS30" s="621"/>
      <c r="CT30" s="621"/>
      <c r="CU30" s="621"/>
      <c r="CV30" s="621"/>
      <c r="CW30" s="621"/>
      <c r="CX30" s="621"/>
      <c r="CY30" s="622"/>
      <c r="CZ30" s="623">
        <v>8.4</v>
      </c>
      <c r="DA30" s="641"/>
      <c r="DB30" s="641"/>
      <c r="DC30" s="642"/>
      <c r="DD30" s="626">
        <v>3738081</v>
      </c>
      <c r="DE30" s="621"/>
      <c r="DF30" s="621"/>
      <c r="DG30" s="621"/>
      <c r="DH30" s="621"/>
      <c r="DI30" s="621"/>
      <c r="DJ30" s="621"/>
      <c r="DK30" s="622"/>
      <c r="DL30" s="626">
        <v>3737381</v>
      </c>
      <c r="DM30" s="621"/>
      <c r="DN30" s="621"/>
      <c r="DO30" s="621"/>
      <c r="DP30" s="621"/>
      <c r="DQ30" s="621"/>
      <c r="DR30" s="621"/>
      <c r="DS30" s="621"/>
      <c r="DT30" s="621"/>
      <c r="DU30" s="621"/>
      <c r="DV30" s="622"/>
      <c r="DW30" s="643">
        <v>15.2</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286045</v>
      </c>
      <c r="S31" s="621"/>
      <c r="T31" s="621"/>
      <c r="U31" s="621"/>
      <c r="V31" s="621"/>
      <c r="W31" s="621"/>
      <c r="X31" s="621"/>
      <c r="Y31" s="622"/>
      <c r="Z31" s="673">
        <v>0.6</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98.7</v>
      </c>
      <c r="BH31" s="639"/>
      <c r="BI31" s="639"/>
      <c r="BJ31" s="639"/>
      <c r="BK31" s="639"/>
      <c r="BL31" s="639"/>
      <c r="BM31" s="675">
        <v>96.1</v>
      </c>
      <c r="BN31" s="685"/>
      <c r="BO31" s="685"/>
      <c r="BP31" s="685"/>
      <c r="BQ31" s="649"/>
      <c r="BR31" s="684">
        <v>98.5</v>
      </c>
      <c r="BS31" s="639"/>
      <c r="BT31" s="639"/>
      <c r="BU31" s="639"/>
      <c r="BV31" s="639"/>
      <c r="BW31" s="639"/>
      <c r="BX31" s="675">
        <v>95.1</v>
      </c>
      <c r="BY31" s="685"/>
      <c r="BZ31" s="685"/>
      <c r="CA31" s="685"/>
      <c r="CB31" s="649"/>
      <c r="CD31" s="692"/>
      <c r="CE31" s="693"/>
      <c r="CF31" s="657" t="s">
        <v>296</v>
      </c>
      <c r="CG31" s="654"/>
      <c r="CH31" s="654"/>
      <c r="CI31" s="654"/>
      <c r="CJ31" s="654"/>
      <c r="CK31" s="654"/>
      <c r="CL31" s="654"/>
      <c r="CM31" s="654"/>
      <c r="CN31" s="654"/>
      <c r="CO31" s="654"/>
      <c r="CP31" s="654"/>
      <c r="CQ31" s="655"/>
      <c r="CR31" s="620">
        <v>467857</v>
      </c>
      <c r="CS31" s="639"/>
      <c r="CT31" s="639"/>
      <c r="CU31" s="639"/>
      <c r="CV31" s="639"/>
      <c r="CW31" s="639"/>
      <c r="CX31" s="639"/>
      <c r="CY31" s="640"/>
      <c r="CZ31" s="623">
        <v>1</v>
      </c>
      <c r="DA31" s="641"/>
      <c r="DB31" s="641"/>
      <c r="DC31" s="642"/>
      <c r="DD31" s="626">
        <v>467857</v>
      </c>
      <c r="DE31" s="639"/>
      <c r="DF31" s="639"/>
      <c r="DG31" s="639"/>
      <c r="DH31" s="639"/>
      <c r="DI31" s="639"/>
      <c r="DJ31" s="639"/>
      <c r="DK31" s="640"/>
      <c r="DL31" s="626">
        <v>467857</v>
      </c>
      <c r="DM31" s="639"/>
      <c r="DN31" s="639"/>
      <c r="DO31" s="639"/>
      <c r="DP31" s="639"/>
      <c r="DQ31" s="639"/>
      <c r="DR31" s="639"/>
      <c r="DS31" s="639"/>
      <c r="DT31" s="639"/>
      <c r="DU31" s="639"/>
      <c r="DV31" s="640"/>
      <c r="DW31" s="643">
        <v>1.9</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253057</v>
      </c>
      <c r="S32" s="621"/>
      <c r="T32" s="621"/>
      <c r="U32" s="621"/>
      <c r="V32" s="621"/>
      <c r="W32" s="621"/>
      <c r="X32" s="621"/>
      <c r="Y32" s="622"/>
      <c r="Z32" s="673">
        <v>0.6</v>
      </c>
      <c r="AA32" s="673"/>
      <c r="AB32" s="673"/>
      <c r="AC32" s="673"/>
      <c r="AD32" s="674">
        <v>3208</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98.8</v>
      </c>
      <c r="BH32" s="605"/>
      <c r="BI32" s="605"/>
      <c r="BJ32" s="605"/>
      <c r="BK32" s="605"/>
      <c r="BL32" s="605"/>
      <c r="BM32" s="668">
        <v>96.3</v>
      </c>
      <c r="BN32" s="605"/>
      <c r="BO32" s="605"/>
      <c r="BP32" s="605"/>
      <c r="BQ32" s="662"/>
      <c r="BR32" s="683">
        <v>98.5</v>
      </c>
      <c r="BS32" s="605"/>
      <c r="BT32" s="605"/>
      <c r="BU32" s="605"/>
      <c r="BV32" s="605"/>
      <c r="BW32" s="605"/>
      <c r="BX32" s="668">
        <v>95.4</v>
      </c>
      <c r="BY32" s="605"/>
      <c r="BZ32" s="605"/>
      <c r="CA32" s="605"/>
      <c r="CB32" s="662"/>
      <c r="CD32" s="694"/>
      <c r="CE32" s="695"/>
      <c r="CF32" s="657" t="s">
        <v>299</v>
      </c>
      <c r="CG32" s="654"/>
      <c r="CH32" s="654"/>
      <c r="CI32" s="654"/>
      <c r="CJ32" s="654"/>
      <c r="CK32" s="654"/>
      <c r="CL32" s="654"/>
      <c r="CM32" s="654"/>
      <c r="CN32" s="654"/>
      <c r="CO32" s="654"/>
      <c r="CP32" s="654"/>
      <c r="CQ32" s="655"/>
      <c r="CR32" s="620">
        <v>439</v>
      </c>
      <c r="CS32" s="621"/>
      <c r="CT32" s="621"/>
      <c r="CU32" s="621"/>
      <c r="CV32" s="621"/>
      <c r="CW32" s="621"/>
      <c r="CX32" s="621"/>
      <c r="CY32" s="622"/>
      <c r="CZ32" s="623">
        <v>0</v>
      </c>
      <c r="DA32" s="641"/>
      <c r="DB32" s="641"/>
      <c r="DC32" s="642"/>
      <c r="DD32" s="626">
        <v>439</v>
      </c>
      <c r="DE32" s="621"/>
      <c r="DF32" s="621"/>
      <c r="DG32" s="621"/>
      <c r="DH32" s="621"/>
      <c r="DI32" s="621"/>
      <c r="DJ32" s="621"/>
      <c r="DK32" s="622"/>
      <c r="DL32" s="626">
        <v>439</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4708400</v>
      </c>
      <c r="S33" s="621"/>
      <c r="T33" s="621"/>
      <c r="U33" s="621"/>
      <c r="V33" s="621"/>
      <c r="W33" s="621"/>
      <c r="X33" s="621"/>
      <c r="Y33" s="622"/>
      <c r="Z33" s="673">
        <v>10.5</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14242004</v>
      </c>
      <c r="CS33" s="639"/>
      <c r="CT33" s="639"/>
      <c r="CU33" s="639"/>
      <c r="CV33" s="639"/>
      <c r="CW33" s="639"/>
      <c r="CX33" s="639"/>
      <c r="CY33" s="640"/>
      <c r="CZ33" s="623">
        <v>31.8</v>
      </c>
      <c r="DA33" s="641"/>
      <c r="DB33" s="641"/>
      <c r="DC33" s="642"/>
      <c r="DD33" s="626">
        <v>12045139</v>
      </c>
      <c r="DE33" s="639"/>
      <c r="DF33" s="639"/>
      <c r="DG33" s="639"/>
      <c r="DH33" s="639"/>
      <c r="DI33" s="639"/>
      <c r="DJ33" s="639"/>
      <c r="DK33" s="640"/>
      <c r="DL33" s="626">
        <v>10445017</v>
      </c>
      <c r="DM33" s="639"/>
      <c r="DN33" s="639"/>
      <c r="DO33" s="639"/>
      <c r="DP33" s="639"/>
      <c r="DQ33" s="639"/>
      <c r="DR33" s="639"/>
      <c r="DS33" s="639"/>
      <c r="DT33" s="639"/>
      <c r="DU33" s="639"/>
      <c r="DV33" s="640"/>
      <c r="DW33" s="643">
        <v>42.4</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v>25300</v>
      </c>
      <c r="S34" s="621"/>
      <c r="T34" s="621"/>
      <c r="U34" s="621"/>
      <c r="V34" s="621"/>
      <c r="W34" s="621"/>
      <c r="X34" s="621"/>
      <c r="Y34" s="622"/>
      <c r="Z34" s="673">
        <v>0.1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4626302</v>
      </c>
      <c r="CS34" s="621"/>
      <c r="CT34" s="621"/>
      <c r="CU34" s="621"/>
      <c r="CV34" s="621"/>
      <c r="CW34" s="621"/>
      <c r="CX34" s="621"/>
      <c r="CY34" s="622"/>
      <c r="CZ34" s="623">
        <v>10.3</v>
      </c>
      <c r="DA34" s="641"/>
      <c r="DB34" s="641"/>
      <c r="DC34" s="642"/>
      <c r="DD34" s="626">
        <v>4129135</v>
      </c>
      <c r="DE34" s="621"/>
      <c r="DF34" s="621"/>
      <c r="DG34" s="621"/>
      <c r="DH34" s="621"/>
      <c r="DI34" s="621"/>
      <c r="DJ34" s="621"/>
      <c r="DK34" s="622"/>
      <c r="DL34" s="626">
        <v>3935415</v>
      </c>
      <c r="DM34" s="621"/>
      <c r="DN34" s="621"/>
      <c r="DO34" s="621"/>
      <c r="DP34" s="621"/>
      <c r="DQ34" s="621"/>
      <c r="DR34" s="621"/>
      <c r="DS34" s="621"/>
      <c r="DT34" s="621"/>
      <c r="DU34" s="621"/>
      <c r="DV34" s="622"/>
      <c r="DW34" s="643">
        <v>16</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1516600</v>
      </c>
      <c r="S35" s="621"/>
      <c r="T35" s="621"/>
      <c r="U35" s="621"/>
      <c r="V35" s="621"/>
      <c r="W35" s="621"/>
      <c r="X35" s="621"/>
      <c r="Y35" s="622"/>
      <c r="Z35" s="673">
        <v>3.4</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6948455</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-2593947</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271861</v>
      </c>
      <c r="CS35" s="639"/>
      <c r="CT35" s="639"/>
      <c r="CU35" s="639"/>
      <c r="CV35" s="639"/>
      <c r="CW35" s="639"/>
      <c r="CX35" s="639"/>
      <c r="CY35" s="640"/>
      <c r="CZ35" s="623">
        <v>0.6</v>
      </c>
      <c r="DA35" s="641"/>
      <c r="DB35" s="641"/>
      <c r="DC35" s="642"/>
      <c r="DD35" s="626">
        <v>250490</v>
      </c>
      <c r="DE35" s="639"/>
      <c r="DF35" s="639"/>
      <c r="DG35" s="639"/>
      <c r="DH35" s="639"/>
      <c r="DI35" s="639"/>
      <c r="DJ35" s="639"/>
      <c r="DK35" s="640"/>
      <c r="DL35" s="626">
        <v>243227</v>
      </c>
      <c r="DM35" s="639"/>
      <c r="DN35" s="639"/>
      <c r="DO35" s="639"/>
      <c r="DP35" s="639"/>
      <c r="DQ35" s="639"/>
      <c r="DR35" s="639"/>
      <c r="DS35" s="639"/>
      <c r="DT35" s="639"/>
      <c r="DU35" s="639"/>
      <c r="DV35" s="640"/>
      <c r="DW35" s="643">
        <v>1</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44881557</v>
      </c>
      <c r="S36" s="661"/>
      <c r="T36" s="661"/>
      <c r="U36" s="661"/>
      <c r="V36" s="661"/>
      <c r="W36" s="661"/>
      <c r="X36" s="661"/>
      <c r="Y36" s="664"/>
      <c r="Z36" s="665">
        <v>100</v>
      </c>
      <c r="AA36" s="665"/>
      <c r="AB36" s="665"/>
      <c r="AC36" s="665"/>
      <c r="AD36" s="666">
        <v>23066561</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2300000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-2876273</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1940392</v>
      </c>
      <c r="CS36" s="621"/>
      <c r="CT36" s="621"/>
      <c r="CU36" s="621"/>
      <c r="CV36" s="621"/>
      <c r="CW36" s="621"/>
      <c r="CX36" s="621"/>
      <c r="CY36" s="622"/>
      <c r="CZ36" s="623">
        <v>4.3</v>
      </c>
      <c r="DA36" s="641"/>
      <c r="DB36" s="641"/>
      <c r="DC36" s="642"/>
      <c r="DD36" s="626">
        <v>1503787</v>
      </c>
      <c r="DE36" s="621"/>
      <c r="DF36" s="621"/>
      <c r="DG36" s="621"/>
      <c r="DH36" s="621"/>
      <c r="DI36" s="621"/>
      <c r="DJ36" s="621"/>
      <c r="DK36" s="622"/>
      <c r="DL36" s="626">
        <v>1228608</v>
      </c>
      <c r="DM36" s="621"/>
      <c r="DN36" s="621"/>
      <c r="DO36" s="621"/>
      <c r="DP36" s="621"/>
      <c r="DQ36" s="621"/>
      <c r="DR36" s="621"/>
      <c r="DS36" s="621"/>
      <c r="DT36" s="621"/>
      <c r="DU36" s="621"/>
      <c r="DV36" s="622"/>
      <c r="DW36" s="643">
        <v>5</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18031</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20245</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362351</v>
      </c>
      <c r="CS37" s="639"/>
      <c r="CT37" s="639"/>
      <c r="CU37" s="639"/>
      <c r="CV37" s="639"/>
      <c r="CW37" s="639"/>
      <c r="CX37" s="639"/>
      <c r="CY37" s="640"/>
      <c r="CZ37" s="623">
        <v>0.8</v>
      </c>
      <c r="DA37" s="641"/>
      <c r="DB37" s="641"/>
      <c r="DC37" s="642"/>
      <c r="DD37" s="626">
        <v>212777</v>
      </c>
      <c r="DE37" s="639"/>
      <c r="DF37" s="639"/>
      <c r="DG37" s="639"/>
      <c r="DH37" s="639"/>
      <c r="DI37" s="639"/>
      <c r="DJ37" s="639"/>
      <c r="DK37" s="640"/>
      <c r="DL37" s="626">
        <v>212767</v>
      </c>
      <c r="DM37" s="639"/>
      <c r="DN37" s="639"/>
      <c r="DO37" s="639"/>
      <c r="DP37" s="639"/>
      <c r="DQ37" s="639"/>
      <c r="DR37" s="639"/>
      <c r="DS37" s="639"/>
      <c r="DT37" s="639"/>
      <c r="DU37" s="639"/>
      <c r="DV37" s="640"/>
      <c r="DW37" s="643">
        <v>0.9</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33392</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6930424</v>
      </c>
      <c r="CS38" s="621"/>
      <c r="CT38" s="621"/>
      <c r="CU38" s="621"/>
      <c r="CV38" s="621"/>
      <c r="CW38" s="621"/>
      <c r="CX38" s="621"/>
      <c r="CY38" s="622"/>
      <c r="CZ38" s="623">
        <v>15.5</v>
      </c>
      <c r="DA38" s="641"/>
      <c r="DB38" s="641"/>
      <c r="DC38" s="642"/>
      <c r="DD38" s="626">
        <v>5839824</v>
      </c>
      <c r="DE38" s="621"/>
      <c r="DF38" s="621"/>
      <c r="DG38" s="621"/>
      <c r="DH38" s="621"/>
      <c r="DI38" s="621"/>
      <c r="DJ38" s="621"/>
      <c r="DK38" s="622"/>
      <c r="DL38" s="626">
        <v>5037767</v>
      </c>
      <c r="DM38" s="621"/>
      <c r="DN38" s="621"/>
      <c r="DO38" s="621"/>
      <c r="DP38" s="621"/>
      <c r="DQ38" s="621"/>
      <c r="DR38" s="621"/>
      <c r="DS38" s="621"/>
      <c r="DT38" s="621"/>
      <c r="DU38" s="621"/>
      <c r="DV38" s="622"/>
      <c r="DW38" s="643">
        <v>20.5</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93</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448025</v>
      </c>
      <c r="CS39" s="639"/>
      <c r="CT39" s="639"/>
      <c r="CU39" s="639"/>
      <c r="CV39" s="639"/>
      <c r="CW39" s="639"/>
      <c r="CX39" s="639"/>
      <c r="CY39" s="640"/>
      <c r="CZ39" s="623">
        <v>1</v>
      </c>
      <c r="DA39" s="641"/>
      <c r="DB39" s="641"/>
      <c r="DC39" s="642"/>
      <c r="DD39" s="626">
        <v>321903</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1636873</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118</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25000</v>
      </c>
      <c r="CS40" s="621"/>
      <c r="CT40" s="621"/>
      <c r="CU40" s="621"/>
      <c r="CV40" s="621"/>
      <c r="CW40" s="621"/>
      <c r="CX40" s="621"/>
      <c r="CY40" s="622"/>
      <c r="CZ40" s="623">
        <v>0.1</v>
      </c>
      <c r="DA40" s="641"/>
      <c r="DB40" s="641"/>
      <c r="DC40" s="642"/>
      <c r="DD40" s="626" t="s">
        <v>318</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2993551</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338</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4185079</v>
      </c>
      <c r="CS42" s="621"/>
      <c r="CT42" s="621"/>
      <c r="CU42" s="621"/>
      <c r="CV42" s="621"/>
      <c r="CW42" s="621"/>
      <c r="CX42" s="621"/>
      <c r="CY42" s="622"/>
      <c r="CZ42" s="623">
        <v>9.4</v>
      </c>
      <c r="DA42" s="624"/>
      <c r="DB42" s="624"/>
      <c r="DC42" s="625"/>
      <c r="DD42" s="626">
        <v>141470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86328</v>
      </c>
      <c r="CS43" s="639"/>
      <c r="CT43" s="639"/>
      <c r="CU43" s="639"/>
      <c r="CV43" s="639"/>
      <c r="CW43" s="639"/>
      <c r="CX43" s="639"/>
      <c r="CY43" s="640"/>
      <c r="CZ43" s="623">
        <v>0.2</v>
      </c>
      <c r="DA43" s="641"/>
      <c r="DB43" s="641"/>
      <c r="DC43" s="642"/>
      <c r="DD43" s="626">
        <v>86328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4185079</v>
      </c>
      <c r="CS44" s="621"/>
      <c r="CT44" s="621"/>
      <c r="CU44" s="621"/>
      <c r="CV44" s="621"/>
      <c r="CW44" s="621"/>
      <c r="CX44" s="621"/>
      <c r="CY44" s="622"/>
      <c r="CZ44" s="623">
        <v>9.4</v>
      </c>
      <c r="DA44" s="624"/>
      <c r="DB44" s="624"/>
      <c r="DC44" s="625"/>
      <c r="DD44" s="626">
        <v>141470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1190182</v>
      </c>
      <c r="CS45" s="639"/>
      <c r="CT45" s="639"/>
      <c r="CU45" s="639"/>
      <c r="CV45" s="639"/>
      <c r="CW45" s="639"/>
      <c r="CX45" s="639"/>
      <c r="CY45" s="640"/>
      <c r="CZ45" s="623">
        <v>2.7</v>
      </c>
      <c r="DA45" s="641"/>
      <c r="DB45" s="641"/>
      <c r="DC45" s="642"/>
      <c r="DD45" s="626">
        <v>5134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2950898</v>
      </c>
      <c r="CS46" s="621"/>
      <c r="CT46" s="621"/>
      <c r="CU46" s="621"/>
      <c r="CV46" s="621"/>
      <c r="CW46" s="621"/>
      <c r="CX46" s="621"/>
      <c r="CY46" s="622"/>
      <c r="CZ46" s="623">
        <v>6.6</v>
      </c>
      <c r="DA46" s="624"/>
      <c r="DB46" s="624"/>
      <c r="DC46" s="625"/>
      <c r="DD46" s="626">
        <v>136336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44733349</v>
      </c>
      <c r="CS49" s="605"/>
      <c r="CT49" s="605"/>
      <c r="CU49" s="605"/>
      <c r="CV49" s="605"/>
      <c r="CW49" s="605"/>
      <c r="CX49" s="605"/>
      <c r="CY49" s="606"/>
      <c r="CZ49" s="607">
        <v>100</v>
      </c>
      <c r="DA49" s="608"/>
      <c r="DB49" s="608"/>
      <c r="DC49" s="609"/>
      <c r="DD49" s="610">
        <v>27275345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44882</v>
      </c>
      <c r="R7" s="1134"/>
      <c r="S7" s="1134"/>
      <c r="T7" s="1134"/>
      <c r="U7" s="1134"/>
      <c r="V7" s="1134">
        <v>44733</v>
      </c>
      <c r="W7" s="1134"/>
      <c r="X7" s="1134"/>
      <c r="Y7" s="1134"/>
      <c r="Z7" s="1134"/>
      <c r="AA7" s="1134">
        <v>148</v>
      </c>
      <c r="AB7" s="1134"/>
      <c r="AC7" s="1134"/>
      <c r="AD7" s="1134"/>
      <c r="AE7" s="1135"/>
      <c r="AF7" s="1136">
        <v>148</v>
      </c>
      <c r="AG7" s="1137"/>
      <c r="AH7" s="1137"/>
      <c r="AI7" s="1137"/>
      <c r="AJ7" s="1138"/>
      <c r="AK7" s="1120">
        <v>839</v>
      </c>
      <c r="AL7" s="1121"/>
      <c r="AM7" s="1121"/>
      <c r="AN7" s="1121"/>
      <c r="AO7" s="1121"/>
      <c r="AP7" s="1121">
        <v>42031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552</v>
      </c>
      <c r="BT7" s="1125"/>
      <c r="BU7" s="1125"/>
      <c r="BV7" s="1125"/>
      <c r="BW7" s="1125"/>
      <c r="BX7" s="1125"/>
      <c r="BY7" s="1125"/>
      <c r="BZ7" s="1125"/>
      <c r="CA7" s="1125"/>
      <c r="CB7" s="1125"/>
      <c r="CC7" s="1125"/>
      <c r="CD7" s="1125"/>
      <c r="CE7" s="1125"/>
      <c r="CF7" s="1125"/>
      <c r="CG7" s="1126"/>
      <c r="CH7" s="1117">
        <v>87</v>
      </c>
      <c r="CI7" s="1118"/>
      <c r="CJ7" s="1118"/>
      <c r="CK7" s="1118"/>
      <c r="CL7" s="1119"/>
      <c r="CM7" s="1117">
        <v>474</v>
      </c>
      <c r="CN7" s="1118"/>
      <c r="CO7" s="1118"/>
      <c r="CP7" s="1118"/>
      <c r="CQ7" s="1119"/>
      <c r="CR7" s="1117">
        <v>15</v>
      </c>
      <c r="CS7" s="1118"/>
      <c r="CT7" s="1118"/>
      <c r="CU7" s="1118"/>
      <c r="CV7" s="1119"/>
      <c r="CW7" s="1117" t="s">
        <v>549</v>
      </c>
      <c r="CX7" s="1118"/>
      <c r="CY7" s="1118"/>
      <c r="CZ7" s="1118"/>
      <c r="DA7" s="1119"/>
      <c r="DB7" s="1117" t="s">
        <v>550</v>
      </c>
      <c r="DC7" s="1118"/>
      <c r="DD7" s="1118"/>
      <c r="DE7" s="1118"/>
      <c r="DF7" s="1119"/>
      <c r="DG7" s="1117" t="s">
        <v>549</v>
      </c>
      <c r="DH7" s="1118"/>
      <c r="DI7" s="1118"/>
      <c r="DJ7" s="1118"/>
      <c r="DK7" s="1119"/>
      <c r="DL7" s="1117" t="s">
        <v>550</v>
      </c>
      <c r="DM7" s="1118"/>
      <c r="DN7" s="1118"/>
      <c r="DO7" s="1118"/>
      <c r="DP7" s="1119"/>
      <c r="DQ7" s="1117" t="s">
        <v>554</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553</v>
      </c>
      <c r="BT8" s="1044"/>
      <c r="BU8" s="1044"/>
      <c r="BV8" s="1044"/>
      <c r="BW8" s="1044"/>
      <c r="BX8" s="1044"/>
      <c r="BY8" s="1044"/>
      <c r="BZ8" s="1044"/>
      <c r="CA8" s="1044"/>
      <c r="CB8" s="1044"/>
      <c r="CC8" s="1044"/>
      <c r="CD8" s="1044"/>
      <c r="CE8" s="1044"/>
      <c r="CF8" s="1044"/>
      <c r="CG8" s="1045"/>
      <c r="CH8" s="1018">
        <v>0</v>
      </c>
      <c r="CI8" s="1019"/>
      <c r="CJ8" s="1019"/>
      <c r="CK8" s="1019"/>
      <c r="CL8" s="1020"/>
      <c r="CM8" s="1018">
        <v>100</v>
      </c>
      <c r="CN8" s="1019"/>
      <c r="CO8" s="1019"/>
      <c r="CP8" s="1019"/>
      <c r="CQ8" s="1020"/>
      <c r="CR8" s="1018">
        <v>100</v>
      </c>
      <c r="CS8" s="1019"/>
      <c r="CT8" s="1019"/>
      <c r="CU8" s="1019"/>
      <c r="CV8" s="1020"/>
      <c r="CW8" s="1018" t="s">
        <v>550</v>
      </c>
      <c r="CX8" s="1019"/>
      <c r="CY8" s="1019"/>
      <c r="CZ8" s="1019"/>
      <c r="DA8" s="1020"/>
      <c r="DB8" s="1018" t="s">
        <v>550</v>
      </c>
      <c r="DC8" s="1019"/>
      <c r="DD8" s="1019"/>
      <c r="DE8" s="1019"/>
      <c r="DF8" s="1020"/>
      <c r="DG8" s="1018" t="s">
        <v>550</v>
      </c>
      <c r="DH8" s="1019"/>
      <c r="DI8" s="1019"/>
      <c r="DJ8" s="1019"/>
      <c r="DK8" s="1020"/>
      <c r="DL8" s="1018" t="s">
        <v>550</v>
      </c>
      <c r="DM8" s="1019"/>
      <c r="DN8" s="1019"/>
      <c r="DO8" s="1019"/>
      <c r="DP8" s="1020"/>
      <c r="DQ8" s="1018" t="s">
        <v>549</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t="s">
        <v>556</v>
      </c>
      <c r="BS9" s="1043" t="s">
        <v>557</v>
      </c>
      <c r="BT9" s="1044"/>
      <c r="BU9" s="1044"/>
      <c r="BV9" s="1044"/>
      <c r="BW9" s="1044"/>
      <c r="BX9" s="1044"/>
      <c r="BY9" s="1044"/>
      <c r="BZ9" s="1044"/>
      <c r="CA9" s="1044"/>
      <c r="CB9" s="1044"/>
      <c r="CC9" s="1044"/>
      <c r="CD9" s="1044"/>
      <c r="CE9" s="1044"/>
      <c r="CF9" s="1044"/>
      <c r="CG9" s="1045"/>
      <c r="CH9" s="1018">
        <v>0</v>
      </c>
      <c r="CI9" s="1019"/>
      <c r="CJ9" s="1019"/>
      <c r="CK9" s="1019"/>
      <c r="CL9" s="1020"/>
      <c r="CM9" s="1018">
        <v>69</v>
      </c>
      <c r="CN9" s="1019"/>
      <c r="CO9" s="1019"/>
      <c r="CP9" s="1019"/>
      <c r="CQ9" s="1020"/>
      <c r="CR9" s="1018">
        <v>5</v>
      </c>
      <c r="CS9" s="1019"/>
      <c r="CT9" s="1019"/>
      <c r="CU9" s="1019"/>
      <c r="CV9" s="1020"/>
      <c r="CW9" s="1018" t="s">
        <v>549</v>
      </c>
      <c r="CX9" s="1019"/>
      <c r="CY9" s="1019"/>
      <c r="CZ9" s="1019"/>
      <c r="DA9" s="1020"/>
      <c r="DB9" s="1018" t="s">
        <v>550</v>
      </c>
      <c r="DC9" s="1019"/>
      <c r="DD9" s="1019"/>
      <c r="DE9" s="1019"/>
      <c r="DF9" s="1020"/>
      <c r="DG9" s="1018">
        <v>814</v>
      </c>
      <c r="DH9" s="1019"/>
      <c r="DI9" s="1019"/>
      <c r="DJ9" s="1019"/>
      <c r="DK9" s="1020"/>
      <c r="DL9" s="1018" t="s">
        <v>550</v>
      </c>
      <c r="DM9" s="1019"/>
      <c r="DN9" s="1019"/>
      <c r="DO9" s="1019"/>
      <c r="DP9" s="1020"/>
      <c r="DQ9" s="1018">
        <v>696</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555</v>
      </c>
      <c r="BT10" s="1044"/>
      <c r="BU10" s="1044"/>
      <c r="BV10" s="1044"/>
      <c r="BW10" s="1044"/>
      <c r="BX10" s="1044"/>
      <c r="BY10" s="1044"/>
      <c r="BZ10" s="1044"/>
      <c r="CA10" s="1044"/>
      <c r="CB10" s="1044"/>
      <c r="CC10" s="1044"/>
      <c r="CD10" s="1044"/>
      <c r="CE10" s="1044"/>
      <c r="CF10" s="1044"/>
      <c r="CG10" s="1045"/>
      <c r="CH10" s="1018">
        <v>0</v>
      </c>
      <c r="CI10" s="1019"/>
      <c r="CJ10" s="1019"/>
      <c r="CK10" s="1019"/>
      <c r="CL10" s="1020"/>
      <c r="CM10" s="1018">
        <v>23</v>
      </c>
      <c r="CN10" s="1019"/>
      <c r="CO10" s="1019"/>
      <c r="CP10" s="1019"/>
      <c r="CQ10" s="1020"/>
      <c r="CR10" s="1018">
        <v>2</v>
      </c>
      <c r="CS10" s="1019"/>
      <c r="CT10" s="1019"/>
      <c r="CU10" s="1019"/>
      <c r="CV10" s="1020"/>
      <c r="CW10" s="1018">
        <v>218</v>
      </c>
      <c r="CX10" s="1019"/>
      <c r="CY10" s="1019"/>
      <c r="CZ10" s="1019"/>
      <c r="DA10" s="1020"/>
      <c r="DB10" s="1018" t="s">
        <v>549</v>
      </c>
      <c r="DC10" s="1019"/>
      <c r="DD10" s="1019"/>
      <c r="DE10" s="1019"/>
      <c r="DF10" s="1020"/>
      <c r="DG10" s="1018" t="s">
        <v>550</v>
      </c>
      <c r="DH10" s="1019"/>
      <c r="DI10" s="1019"/>
      <c r="DJ10" s="1019"/>
      <c r="DK10" s="1020"/>
      <c r="DL10" s="1018" t="s">
        <v>550</v>
      </c>
      <c r="DM10" s="1019"/>
      <c r="DN10" s="1019"/>
      <c r="DO10" s="1019"/>
      <c r="DP10" s="1020"/>
      <c r="DQ10" s="1018" t="s">
        <v>550</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v>44882</v>
      </c>
      <c r="R23" s="1098"/>
      <c r="S23" s="1098"/>
      <c r="T23" s="1098"/>
      <c r="U23" s="1098"/>
      <c r="V23" s="1098">
        <v>44733</v>
      </c>
      <c r="W23" s="1098"/>
      <c r="X23" s="1098"/>
      <c r="Y23" s="1098"/>
      <c r="Z23" s="1098"/>
      <c r="AA23" s="1098">
        <v>148</v>
      </c>
      <c r="AB23" s="1098"/>
      <c r="AC23" s="1098"/>
      <c r="AD23" s="1098"/>
      <c r="AE23" s="1099"/>
      <c r="AF23" s="1100">
        <v>148</v>
      </c>
      <c r="AG23" s="1098"/>
      <c r="AH23" s="1098"/>
      <c r="AI23" s="1098"/>
      <c r="AJ23" s="1101"/>
      <c r="AK23" s="1102"/>
      <c r="AL23" s="1103"/>
      <c r="AM23" s="1103"/>
      <c r="AN23" s="1103"/>
      <c r="AO23" s="1103"/>
      <c r="AP23" s="1098">
        <v>42031</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18732</v>
      </c>
      <c r="R28" s="1083"/>
      <c r="S28" s="1083"/>
      <c r="T28" s="1083"/>
      <c r="U28" s="1083"/>
      <c r="V28" s="1083">
        <v>21326</v>
      </c>
      <c r="W28" s="1083"/>
      <c r="X28" s="1083"/>
      <c r="Y28" s="1083"/>
      <c r="Z28" s="1083"/>
      <c r="AA28" s="1083">
        <v>-2594</v>
      </c>
      <c r="AB28" s="1083"/>
      <c r="AC28" s="1083"/>
      <c r="AD28" s="1083"/>
      <c r="AE28" s="1084"/>
      <c r="AF28" s="1085">
        <v>-2594</v>
      </c>
      <c r="AG28" s="1083"/>
      <c r="AH28" s="1083"/>
      <c r="AI28" s="1083"/>
      <c r="AJ28" s="1086"/>
      <c r="AK28" s="1087">
        <v>1637</v>
      </c>
      <c r="AL28" s="1075"/>
      <c r="AM28" s="1075"/>
      <c r="AN28" s="1075"/>
      <c r="AO28" s="1075"/>
      <c r="AP28" s="1075" t="s">
        <v>541</v>
      </c>
      <c r="AQ28" s="1075"/>
      <c r="AR28" s="1075"/>
      <c r="AS28" s="1075"/>
      <c r="AT28" s="1075"/>
      <c r="AU28" s="1075" t="s">
        <v>539</v>
      </c>
      <c r="AV28" s="1075"/>
      <c r="AW28" s="1075"/>
      <c r="AX28" s="1075"/>
      <c r="AY28" s="1075"/>
      <c r="AZ28" s="1076" t="s">
        <v>539</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10304</v>
      </c>
      <c r="R29" s="1073"/>
      <c r="S29" s="1073"/>
      <c r="T29" s="1073"/>
      <c r="U29" s="1073"/>
      <c r="V29" s="1073">
        <v>10058</v>
      </c>
      <c r="W29" s="1073"/>
      <c r="X29" s="1073"/>
      <c r="Y29" s="1073"/>
      <c r="Z29" s="1073"/>
      <c r="AA29" s="1073">
        <v>246</v>
      </c>
      <c r="AB29" s="1073"/>
      <c r="AC29" s="1073"/>
      <c r="AD29" s="1073"/>
      <c r="AE29" s="1074"/>
      <c r="AF29" s="1048">
        <v>246</v>
      </c>
      <c r="AG29" s="1049"/>
      <c r="AH29" s="1049"/>
      <c r="AI29" s="1049"/>
      <c r="AJ29" s="1050"/>
      <c r="AK29" s="1009">
        <v>1449</v>
      </c>
      <c r="AL29" s="1000"/>
      <c r="AM29" s="1000"/>
      <c r="AN29" s="1000"/>
      <c r="AO29" s="1000"/>
      <c r="AP29" s="1000" t="s">
        <v>539</v>
      </c>
      <c r="AQ29" s="1000"/>
      <c r="AR29" s="1000"/>
      <c r="AS29" s="1000"/>
      <c r="AT29" s="1000"/>
      <c r="AU29" s="1000" t="s">
        <v>539</v>
      </c>
      <c r="AV29" s="1000"/>
      <c r="AW29" s="1000"/>
      <c r="AX29" s="1000"/>
      <c r="AY29" s="1000"/>
      <c r="AZ29" s="1071" t="s">
        <v>540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1611</v>
      </c>
      <c r="R30" s="1073"/>
      <c r="S30" s="1073"/>
      <c r="T30" s="1073"/>
      <c r="U30" s="1073"/>
      <c r="V30" s="1073">
        <v>1555</v>
      </c>
      <c r="W30" s="1073"/>
      <c r="X30" s="1073"/>
      <c r="Y30" s="1073"/>
      <c r="Z30" s="1073"/>
      <c r="AA30" s="1073">
        <v>57</v>
      </c>
      <c r="AB30" s="1073"/>
      <c r="AC30" s="1073"/>
      <c r="AD30" s="1073"/>
      <c r="AE30" s="1074"/>
      <c r="AF30" s="1048">
        <v>57</v>
      </c>
      <c r="AG30" s="1049"/>
      <c r="AH30" s="1049"/>
      <c r="AI30" s="1049"/>
      <c r="AJ30" s="1050"/>
      <c r="AK30" s="1009">
        <v>352</v>
      </c>
      <c r="AL30" s="1000"/>
      <c r="AM30" s="1000"/>
      <c r="AN30" s="1000"/>
      <c r="AO30" s="1000"/>
      <c r="AP30" s="1000" t="s">
        <v>542</v>
      </c>
      <c r="AQ30" s="1000"/>
      <c r="AR30" s="1000"/>
      <c r="AS30" s="1000"/>
      <c r="AT30" s="1000"/>
      <c r="AU30" s="1000" t="s">
        <v>540</v>
      </c>
      <c r="AV30" s="1000"/>
      <c r="AW30" s="1000"/>
      <c r="AX30" s="1000"/>
      <c r="AY30" s="1000"/>
      <c r="AZ30" s="1071" t="s">
        <v>539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v>2580</v>
      </c>
      <c r="R31" s="1073"/>
      <c r="S31" s="1073"/>
      <c r="T31" s="1073"/>
      <c r="U31" s="1073"/>
      <c r="V31" s="1073">
        <v>2228</v>
      </c>
      <c r="W31" s="1073"/>
      <c r="X31" s="1073"/>
      <c r="Y31" s="1073"/>
      <c r="Z31" s="1073"/>
      <c r="AA31" s="1073">
        <v>352</v>
      </c>
      <c r="AB31" s="1073"/>
      <c r="AC31" s="1073"/>
      <c r="AD31" s="1073"/>
      <c r="AE31" s="1074"/>
      <c r="AF31" s="1048">
        <v>3921</v>
      </c>
      <c r="AG31" s="1049"/>
      <c r="AH31" s="1049"/>
      <c r="AI31" s="1049"/>
      <c r="AJ31" s="1050"/>
      <c r="AK31" s="1009">
        <v>10</v>
      </c>
      <c r="AL31" s="1000"/>
      <c r="AM31" s="1000"/>
      <c r="AN31" s="1000"/>
      <c r="AO31" s="1000"/>
      <c r="AP31" s="1000">
        <v>504</v>
      </c>
      <c r="AQ31" s="1000"/>
      <c r="AR31" s="1000"/>
      <c r="AS31" s="1000"/>
      <c r="AT31" s="1000"/>
      <c r="AU31" s="1000" t="s">
        <v>538</v>
      </c>
      <c r="AV31" s="1000"/>
      <c r="AW31" s="1000"/>
      <c r="AX31" s="1000"/>
      <c r="AY31" s="1000"/>
      <c r="AZ31" s="1071" t="s">
        <v>539</v>
      </c>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6269</v>
      </c>
      <c r="R32" s="1073"/>
      <c r="S32" s="1073"/>
      <c r="T32" s="1073"/>
      <c r="U32" s="1073"/>
      <c r="V32" s="1073">
        <v>6587</v>
      </c>
      <c r="W32" s="1073"/>
      <c r="X32" s="1073"/>
      <c r="Y32" s="1073"/>
      <c r="Z32" s="1073"/>
      <c r="AA32" s="1073">
        <v>318</v>
      </c>
      <c r="AB32" s="1073"/>
      <c r="AC32" s="1073"/>
      <c r="AD32" s="1073"/>
      <c r="AE32" s="1074"/>
      <c r="AF32" s="1048" t="s">
        <v>111</v>
      </c>
      <c r="AG32" s="1049"/>
      <c r="AH32" s="1049"/>
      <c r="AI32" s="1049"/>
      <c r="AJ32" s="1050"/>
      <c r="AK32" s="1009">
        <v>2300</v>
      </c>
      <c r="AL32" s="1000"/>
      <c r="AM32" s="1000"/>
      <c r="AN32" s="1000"/>
      <c r="AO32" s="1000"/>
      <c r="AP32" s="1000">
        <v>45456</v>
      </c>
      <c r="AQ32" s="1000"/>
      <c r="AR32" s="1000"/>
      <c r="AS32" s="1000"/>
      <c r="AT32" s="1000"/>
      <c r="AU32" s="1000">
        <v>30410</v>
      </c>
      <c r="AV32" s="1000"/>
      <c r="AW32" s="1000"/>
      <c r="AX32" s="1000"/>
      <c r="AY32" s="1000"/>
      <c r="AZ32" s="1071" t="s">
        <v>539</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1630</v>
      </c>
      <c r="AG63" s="988"/>
      <c r="AH63" s="988"/>
      <c r="AI63" s="988"/>
      <c r="AJ63" s="1059"/>
      <c r="AK63" s="1060"/>
      <c r="AL63" s="992"/>
      <c r="AM63" s="992"/>
      <c r="AN63" s="992"/>
      <c r="AO63" s="992"/>
      <c r="AP63" s="988">
        <v>45960</v>
      </c>
      <c r="AQ63" s="988"/>
      <c r="AR63" s="988"/>
      <c r="AS63" s="988"/>
      <c r="AT63" s="988"/>
      <c r="AU63" s="988">
        <v>30410</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389</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390</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3" t="s">
        <v>543</v>
      </c>
      <c r="C68" s="1014"/>
      <c r="D68" s="1014"/>
      <c r="E68" s="1014"/>
      <c r="F68" s="1014"/>
      <c r="G68" s="1014"/>
      <c r="H68" s="1014"/>
      <c r="I68" s="1014"/>
      <c r="J68" s="1014"/>
      <c r="K68" s="1014"/>
      <c r="L68" s="1014"/>
      <c r="M68" s="1014"/>
      <c r="N68" s="1014"/>
      <c r="O68" s="1014"/>
      <c r="P68" s="1015"/>
      <c r="Q68" s="1016">
        <v>99</v>
      </c>
      <c r="R68" s="1017"/>
      <c r="S68" s="1017"/>
      <c r="T68" s="1017"/>
      <c r="U68" s="1017"/>
      <c r="V68" s="1017">
        <v>96</v>
      </c>
      <c r="W68" s="1017"/>
      <c r="X68" s="1017"/>
      <c r="Y68" s="1017"/>
      <c r="Z68" s="1017"/>
      <c r="AA68" s="1017">
        <v>3</v>
      </c>
      <c r="AB68" s="1017"/>
      <c r="AC68" s="1017"/>
      <c r="AD68" s="1017"/>
      <c r="AE68" s="1017"/>
      <c r="AF68" s="1017">
        <v>3</v>
      </c>
      <c r="AG68" s="1017"/>
      <c r="AH68" s="1017"/>
      <c r="AI68" s="1017"/>
      <c r="AJ68" s="1017"/>
      <c r="AK68" s="1017" t="s">
        <v>550</v>
      </c>
      <c r="AL68" s="1017"/>
      <c r="AM68" s="1017"/>
      <c r="AN68" s="1017"/>
      <c r="AO68" s="1017"/>
      <c r="AP68" s="1000" t="s">
        <v>550</v>
      </c>
      <c r="AQ68" s="1000"/>
      <c r="AR68" s="1000"/>
      <c r="AS68" s="1000"/>
      <c r="AT68" s="1000"/>
      <c r="AU68" s="1000" t="s">
        <v>550</v>
      </c>
      <c r="AV68" s="1000"/>
      <c r="AW68" s="1000"/>
      <c r="AX68" s="1000"/>
      <c r="AY68" s="1000"/>
      <c r="AZ68" s="1011"/>
      <c r="BA68" s="1011"/>
      <c r="BB68" s="1011"/>
      <c r="BC68" s="1011"/>
      <c r="BD68" s="1012"/>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548</v>
      </c>
      <c r="C69" s="1004"/>
      <c r="D69" s="1004"/>
      <c r="E69" s="1004"/>
      <c r="F69" s="1004"/>
      <c r="G69" s="1004"/>
      <c r="H69" s="1004"/>
      <c r="I69" s="1004"/>
      <c r="J69" s="1004"/>
      <c r="K69" s="1004"/>
      <c r="L69" s="1004"/>
      <c r="M69" s="1004"/>
      <c r="N69" s="1004"/>
      <c r="O69" s="1004"/>
      <c r="P69" s="1005"/>
      <c r="Q69" s="1006">
        <v>13</v>
      </c>
      <c r="R69" s="1000"/>
      <c r="S69" s="1000"/>
      <c r="T69" s="1000"/>
      <c r="U69" s="1000"/>
      <c r="V69" s="1000">
        <v>13</v>
      </c>
      <c r="W69" s="1000"/>
      <c r="X69" s="1000"/>
      <c r="Y69" s="1000"/>
      <c r="Z69" s="1000"/>
      <c r="AA69" s="1000" t="s">
        <v>550</v>
      </c>
      <c r="AB69" s="1000"/>
      <c r="AC69" s="1000"/>
      <c r="AD69" s="1000"/>
      <c r="AE69" s="1000"/>
      <c r="AF69" s="1000" t="s">
        <v>549</v>
      </c>
      <c r="AG69" s="1000"/>
      <c r="AH69" s="1000"/>
      <c r="AI69" s="1000"/>
      <c r="AJ69" s="1000"/>
      <c r="AK69" s="1000" t="s">
        <v>550</v>
      </c>
      <c r="AL69" s="1000"/>
      <c r="AM69" s="1000"/>
      <c r="AN69" s="1000"/>
      <c r="AO69" s="1000"/>
      <c r="AP69" s="1000">
        <v>515</v>
      </c>
      <c r="AQ69" s="1000"/>
      <c r="AR69" s="1000"/>
      <c r="AS69" s="1000"/>
      <c r="AT69" s="1000"/>
      <c r="AU69" s="1000" t="s">
        <v>549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544</v>
      </c>
      <c r="C70" s="1004"/>
      <c r="D70" s="1004"/>
      <c r="E70" s="1004"/>
      <c r="F70" s="1004"/>
      <c r="G70" s="1004"/>
      <c r="H70" s="1004"/>
      <c r="I70" s="1004"/>
      <c r="J70" s="1004"/>
      <c r="K70" s="1004"/>
      <c r="L70" s="1004"/>
      <c r="M70" s="1004"/>
      <c r="N70" s="1004"/>
      <c r="O70" s="1004"/>
      <c r="P70" s="1005"/>
      <c r="Q70" s="1006">
        <v>208</v>
      </c>
      <c r="R70" s="1000"/>
      <c r="S70" s="1000"/>
      <c r="T70" s="1000"/>
      <c r="U70" s="1000"/>
      <c r="V70" s="1000">
        <v>187</v>
      </c>
      <c r="W70" s="1000"/>
      <c r="X70" s="1000"/>
      <c r="Y70" s="1000"/>
      <c r="Z70" s="1000"/>
      <c r="AA70" s="1000">
        <v>21</v>
      </c>
      <c r="AB70" s="1000"/>
      <c r="AC70" s="1000"/>
      <c r="AD70" s="1000"/>
      <c r="AE70" s="1000"/>
      <c r="AF70" s="1000">
        <v>21</v>
      </c>
      <c r="AG70" s="1000"/>
      <c r="AH70" s="1000"/>
      <c r="AI70" s="1000"/>
      <c r="AJ70" s="1000"/>
      <c r="AK70" s="1000" t="s">
        <v>549</v>
      </c>
      <c r="AL70" s="1000"/>
      <c r="AM70" s="1000"/>
      <c r="AN70" s="1000"/>
      <c r="AO70" s="1000"/>
      <c r="AP70" s="1000" t="s">
        <v>550</v>
      </c>
      <c r="AQ70" s="1000"/>
      <c r="AR70" s="1000"/>
      <c r="AS70" s="1000"/>
      <c r="AT70" s="1000"/>
      <c r="AU70" s="1000" t="s">
        <v>550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545</v>
      </c>
      <c r="C71" s="1004"/>
      <c r="D71" s="1004"/>
      <c r="E71" s="1004"/>
      <c r="F71" s="1004"/>
      <c r="G71" s="1004"/>
      <c r="H71" s="1004"/>
      <c r="I71" s="1004"/>
      <c r="J71" s="1004"/>
      <c r="K71" s="1004"/>
      <c r="L71" s="1004"/>
      <c r="M71" s="1004"/>
      <c r="N71" s="1004"/>
      <c r="O71" s="1004"/>
      <c r="P71" s="1005"/>
      <c r="Q71" s="1006">
        <v>1080473</v>
      </c>
      <c r="R71" s="1000"/>
      <c r="S71" s="1000"/>
      <c r="T71" s="1000"/>
      <c r="U71" s="1000"/>
      <c r="V71" s="1000">
        <v>1052361</v>
      </c>
      <c r="W71" s="1000"/>
      <c r="X71" s="1000"/>
      <c r="Y71" s="1000"/>
      <c r="Z71" s="1000"/>
      <c r="AA71" s="1000">
        <v>28112</v>
      </c>
      <c r="AB71" s="1000"/>
      <c r="AC71" s="1000"/>
      <c r="AD71" s="1000"/>
      <c r="AE71" s="1000"/>
      <c r="AF71" s="1000">
        <v>28112</v>
      </c>
      <c r="AG71" s="1000"/>
      <c r="AH71" s="1000"/>
      <c r="AI71" s="1000"/>
      <c r="AJ71" s="1000"/>
      <c r="AK71" s="1000">
        <v>14163</v>
      </c>
      <c r="AL71" s="1000"/>
      <c r="AM71" s="1000"/>
      <c r="AN71" s="1000"/>
      <c r="AO71" s="1000"/>
      <c r="AP71" s="1000" t="s">
        <v>550</v>
      </c>
      <c r="AQ71" s="1000"/>
      <c r="AR71" s="1000"/>
      <c r="AS71" s="1000"/>
      <c r="AT71" s="1000"/>
      <c r="AU71" s="1000" t="s">
        <v>549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546</v>
      </c>
      <c r="C72" s="1004"/>
      <c r="D72" s="1004"/>
      <c r="E72" s="1004"/>
      <c r="F72" s="1004"/>
      <c r="G72" s="1004"/>
      <c r="H72" s="1004"/>
      <c r="I72" s="1004"/>
      <c r="J72" s="1004"/>
      <c r="K72" s="1004"/>
      <c r="L72" s="1004"/>
      <c r="M72" s="1004"/>
      <c r="N72" s="1004"/>
      <c r="O72" s="1004"/>
      <c r="P72" s="1005"/>
      <c r="Q72" s="1006">
        <v>41779</v>
      </c>
      <c r="R72" s="1000"/>
      <c r="S72" s="1000"/>
      <c r="T72" s="1000"/>
      <c r="U72" s="1000"/>
      <c r="V72" s="1000">
        <v>34294</v>
      </c>
      <c r="W72" s="1000"/>
      <c r="X72" s="1000"/>
      <c r="Y72" s="1000"/>
      <c r="Z72" s="1000"/>
      <c r="AA72" s="1000">
        <v>7485</v>
      </c>
      <c r="AB72" s="1000"/>
      <c r="AC72" s="1000"/>
      <c r="AD72" s="1000"/>
      <c r="AE72" s="1000"/>
      <c r="AF72" s="1000">
        <v>23182</v>
      </c>
      <c r="AG72" s="1000"/>
      <c r="AH72" s="1000"/>
      <c r="AI72" s="1000"/>
      <c r="AJ72" s="1000"/>
      <c r="AK72" s="1000" t="s">
        <v>550</v>
      </c>
      <c r="AL72" s="1000"/>
      <c r="AM72" s="1000"/>
      <c r="AN72" s="1000"/>
      <c r="AO72" s="1000"/>
      <c r="AP72" s="1000">
        <v>136632</v>
      </c>
      <c r="AQ72" s="1000"/>
      <c r="AR72" s="1000"/>
      <c r="AS72" s="1000"/>
      <c r="AT72" s="1000"/>
      <c r="AU72" s="1000" t="s">
        <v>551</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547</v>
      </c>
      <c r="C73" s="1004"/>
      <c r="D73" s="1004"/>
      <c r="E73" s="1004"/>
      <c r="F73" s="1004"/>
      <c r="G73" s="1004"/>
      <c r="H73" s="1004"/>
      <c r="I73" s="1004"/>
      <c r="J73" s="1004"/>
      <c r="K73" s="1004"/>
      <c r="L73" s="1004"/>
      <c r="M73" s="1004"/>
      <c r="N73" s="1004"/>
      <c r="O73" s="1004"/>
      <c r="P73" s="1005"/>
      <c r="Q73" s="1006">
        <v>7740</v>
      </c>
      <c r="R73" s="1000"/>
      <c r="S73" s="1000"/>
      <c r="T73" s="1000"/>
      <c r="U73" s="1000"/>
      <c r="V73" s="1000">
        <v>5794</v>
      </c>
      <c r="W73" s="1000"/>
      <c r="X73" s="1000"/>
      <c r="Y73" s="1000"/>
      <c r="Z73" s="1000"/>
      <c r="AA73" s="1000">
        <v>1946</v>
      </c>
      <c r="AB73" s="1000"/>
      <c r="AC73" s="1000"/>
      <c r="AD73" s="1000"/>
      <c r="AE73" s="1000"/>
      <c r="AF73" s="1000">
        <v>18566</v>
      </c>
      <c r="AG73" s="1000"/>
      <c r="AH73" s="1000"/>
      <c r="AI73" s="1000"/>
      <c r="AJ73" s="1000"/>
      <c r="AK73" s="1000" t="s">
        <v>550</v>
      </c>
      <c r="AL73" s="1000"/>
      <c r="AM73" s="1000"/>
      <c r="AN73" s="1000"/>
      <c r="AO73" s="1000"/>
      <c r="AP73" s="1000">
        <v>17196</v>
      </c>
      <c r="AQ73" s="1000"/>
      <c r="AR73" s="1000"/>
      <c r="AS73" s="1000"/>
      <c r="AT73" s="1000"/>
      <c r="AU73" s="1000" t="s">
        <v>550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69884</v>
      </c>
      <c r="AG88" s="988"/>
      <c r="AH88" s="988"/>
      <c r="AI88" s="988"/>
      <c r="AJ88" s="988"/>
      <c r="AK88" s="992"/>
      <c r="AL88" s="992"/>
      <c r="AM88" s="992"/>
      <c r="AN88" s="992"/>
      <c r="AO88" s="992"/>
      <c r="AP88" s="988">
        <v>154343</v>
      </c>
      <c r="AQ88" s="988"/>
      <c r="AR88" s="988"/>
      <c r="AS88" s="988"/>
      <c r="AT88" s="988"/>
      <c r="AU88" s="988" t="s">
        <v>550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122</v>
      </c>
      <c r="CS102" s="980"/>
      <c r="CT102" s="980"/>
      <c r="CU102" s="980"/>
      <c r="CV102" s="981"/>
      <c r="CW102" s="979">
        <v>218</v>
      </c>
      <c r="CX102" s="980"/>
      <c r="CY102" s="980"/>
      <c r="CZ102" s="980"/>
      <c r="DA102" s="981"/>
      <c r="DB102" s="979"/>
      <c r="DC102" s="980"/>
      <c r="DD102" s="980"/>
      <c r="DE102" s="980"/>
      <c r="DF102" s="981"/>
      <c r="DG102" s="979">
        <v>814</v>
      </c>
      <c r="DH102" s="980"/>
      <c r="DI102" s="980"/>
      <c r="DJ102" s="980"/>
      <c r="DK102" s="981"/>
      <c r="DL102" s="979"/>
      <c r="DM102" s="980"/>
      <c r="DN102" s="980"/>
      <c r="DO102" s="980"/>
      <c r="DP102" s="981"/>
      <c r="DQ102" s="979">
        <v>696</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287</v>
      </c>
      <c r="AG109" s="923"/>
      <c r="AH109" s="923"/>
      <c r="AI109" s="923"/>
      <c r="AJ109" s="924"/>
      <c r="AK109" s="925" t="s">
        <v>286</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287</v>
      </c>
      <c r="BW109" s="923"/>
      <c r="BX109" s="923"/>
      <c r="BY109" s="923"/>
      <c r="BZ109" s="924"/>
      <c r="CA109" s="925" t="s">
        <v>286</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287</v>
      </c>
      <c r="DM109" s="923"/>
      <c r="DN109" s="923"/>
      <c r="DO109" s="923"/>
      <c r="DP109" s="924"/>
      <c r="DQ109" s="925" t="s">
        <v>286</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4240842</v>
      </c>
      <c r="AB110" s="916"/>
      <c r="AC110" s="916"/>
      <c r="AD110" s="916"/>
      <c r="AE110" s="917"/>
      <c r="AF110" s="918">
        <v>4126645</v>
      </c>
      <c r="AG110" s="916"/>
      <c r="AH110" s="916"/>
      <c r="AI110" s="916"/>
      <c r="AJ110" s="917"/>
      <c r="AK110" s="918">
        <v>4205238</v>
      </c>
      <c r="AL110" s="916"/>
      <c r="AM110" s="916"/>
      <c r="AN110" s="916"/>
      <c r="AO110" s="917"/>
      <c r="AP110" s="919">
        <v>20.100000000000001</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41247628</v>
      </c>
      <c r="BR110" s="863"/>
      <c r="BS110" s="863"/>
      <c r="BT110" s="863"/>
      <c r="BU110" s="863"/>
      <c r="BV110" s="863">
        <v>41061012</v>
      </c>
      <c r="BW110" s="863"/>
      <c r="BX110" s="863"/>
      <c r="BY110" s="863"/>
      <c r="BZ110" s="863"/>
      <c r="CA110" s="863">
        <v>42031331</v>
      </c>
      <c r="CB110" s="863"/>
      <c r="CC110" s="863"/>
      <c r="CD110" s="863"/>
      <c r="CE110" s="863"/>
      <c r="CF110" s="887">
        <v>201.3</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v>115931</v>
      </c>
      <c r="CB111" s="835"/>
      <c r="CC111" s="835"/>
      <c r="CD111" s="835"/>
      <c r="CE111" s="835"/>
      <c r="CF111" s="896">
        <v>0.6</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34204826</v>
      </c>
      <c r="BR112" s="835"/>
      <c r="BS112" s="835"/>
      <c r="BT112" s="835"/>
      <c r="BU112" s="835"/>
      <c r="BV112" s="835">
        <v>32667110</v>
      </c>
      <c r="BW112" s="835"/>
      <c r="BX112" s="835"/>
      <c r="BY112" s="835"/>
      <c r="BZ112" s="835"/>
      <c r="CA112" s="835">
        <v>30409863</v>
      </c>
      <c r="CB112" s="835"/>
      <c r="CC112" s="835"/>
      <c r="CD112" s="835"/>
      <c r="CE112" s="835"/>
      <c r="CF112" s="896">
        <v>145.69999999999999</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2074108</v>
      </c>
      <c r="AB113" s="944"/>
      <c r="AC113" s="944"/>
      <c r="AD113" s="944"/>
      <c r="AE113" s="945"/>
      <c r="AF113" s="946">
        <v>2053670</v>
      </c>
      <c r="AG113" s="944"/>
      <c r="AH113" s="944"/>
      <c r="AI113" s="944"/>
      <c r="AJ113" s="945"/>
      <c r="AK113" s="946">
        <v>2006236</v>
      </c>
      <c r="AL113" s="944"/>
      <c r="AM113" s="944"/>
      <c r="AN113" s="944"/>
      <c r="AO113" s="945"/>
      <c r="AP113" s="947">
        <v>9.6</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t="s">
        <v>111</v>
      </c>
      <c r="BR113" s="835"/>
      <c r="BS113" s="835"/>
      <c r="BT113" s="835"/>
      <c r="BU113" s="835"/>
      <c r="BV113" s="835">
        <v>527024</v>
      </c>
      <c r="BW113" s="835"/>
      <c r="BX113" s="835"/>
      <c r="BY113" s="835"/>
      <c r="BZ113" s="835"/>
      <c r="CA113" s="835">
        <v>514882</v>
      </c>
      <c r="CB113" s="835"/>
      <c r="CC113" s="835"/>
      <c r="CD113" s="835"/>
      <c r="CE113" s="835"/>
      <c r="CF113" s="896">
        <v>2.5</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111</v>
      </c>
      <c r="AB114" s="798"/>
      <c r="AC114" s="798"/>
      <c r="AD114" s="798"/>
      <c r="AE114" s="799"/>
      <c r="AF114" s="800">
        <v>103909</v>
      </c>
      <c r="AG114" s="798"/>
      <c r="AH114" s="798"/>
      <c r="AI114" s="798"/>
      <c r="AJ114" s="799"/>
      <c r="AK114" s="800">
        <v>71869</v>
      </c>
      <c r="AL114" s="798"/>
      <c r="AM114" s="798"/>
      <c r="AN114" s="798"/>
      <c r="AO114" s="799"/>
      <c r="AP114" s="845">
        <v>0.3</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5344837</v>
      </c>
      <c r="BR114" s="835"/>
      <c r="BS114" s="835"/>
      <c r="BT114" s="835"/>
      <c r="BU114" s="835"/>
      <c r="BV114" s="835">
        <v>5226624</v>
      </c>
      <c r="BW114" s="835"/>
      <c r="BX114" s="835"/>
      <c r="BY114" s="835"/>
      <c r="BZ114" s="835"/>
      <c r="CA114" s="835">
        <v>5204884</v>
      </c>
      <c r="CB114" s="835"/>
      <c r="CC114" s="835"/>
      <c r="CD114" s="835"/>
      <c r="CE114" s="835"/>
      <c r="CF114" s="896">
        <v>24.9</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v>859386</v>
      </c>
      <c r="BR115" s="835"/>
      <c r="BS115" s="835"/>
      <c r="BT115" s="835"/>
      <c r="BU115" s="835"/>
      <c r="BV115" s="835">
        <v>721389</v>
      </c>
      <c r="BW115" s="835"/>
      <c r="BX115" s="835"/>
      <c r="BY115" s="835"/>
      <c r="BZ115" s="835"/>
      <c r="CA115" s="835">
        <v>696207</v>
      </c>
      <c r="CB115" s="835"/>
      <c r="CC115" s="835"/>
      <c r="CD115" s="835"/>
      <c r="CE115" s="835"/>
      <c r="CF115" s="896">
        <v>3.3</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v>115931</v>
      </c>
      <c r="DR115" s="798"/>
      <c r="DS115" s="798"/>
      <c r="DT115" s="798"/>
      <c r="DU115" s="799"/>
      <c r="DV115" s="845">
        <v>0.6</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1263</v>
      </c>
      <c r="AB116" s="798"/>
      <c r="AC116" s="798"/>
      <c r="AD116" s="798"/>
      <c r="AE116" s="799"/>
      <c r="AF116" s="800">
        <v>342</v>
      </c>
      <c r="AG116" s="798"/>
      <c r="AH116" s="798"/>
      <c r="AI116" s="798"/>
      <c r="AJ116" s="799"/>
      <c r="AK116" s="800">
        <v>436</v>
      </c>
      <c r="AL116" s="798"/>
      <c r="AM116" s="798"/>
      <c r="AN116" s="798"/>
      <c r="AO116" s="799"/>
      <c r="AP116" s="845">
        <v>0</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6316213</v>
      </c>
      <c r="AB117" s="930"/>
      <c r="AC117" s="930"/>
      <c r="AD117" s="930"/>
      <c r="AE117" s="931"/>
      <c r="AF117" s="932">
        <v>6284566</v>
      </c>
      <c r="AG117" s="930"/>
      <c r="AH117" s="930"/>
      <c r="AI117" s="930"/>
      <c r="AJ117" s="931"/>
      <c r="AK117" s="932">
        <v>6283779</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287</v>
      </c>
      <c r="AG118" s="923"/>
      <c r="AH118" s="923"/>
      <c r="AI118" s="923"/>
      <c r="AJ118" s="924"/>
      <c r="AK118" s="925" t="s">
        <v>286</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431</v>
      </c>
      <c r="BP119" s="899"/>
      <c r="BQ119" s="903">
        <v>81656677</v>
      </c>
      <c r="BR119" s="866"/>
      <c r="BS119" s="866"/>
      <c r="BT119" s="866"/>
      <c r="BU119" s="866"/>
      <c r="BV119" s="866">
        <v>80203159</v>
      </c>
      <c r="BW119" s="866"/>
      <c r="BX119" s="866"/>
      <c r="BY119" s="866"/>
      <c r="BZ119" s="866"/>
      <c r="CA119" s="866">
        <v>78973098</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2400815</v>
      </c>
      <c r="BR120" s="863"/>
      <c r="BS120" s="863"/>
      <c r="BT120" s="863"/>
      <c r="BU120" s="863"/>
      <c r="BV120" s="863">
        <v>2436468</v>
      </c>
      <c r="BW120" s="863"/>
      <c r="BX120" s="863"/>
      <c r="BY120" s="863"/>
      <c r="BZ120" s="863"/>
      <c r="CA120" s="863">
        <v>2075137</v>
      </c>
      <c r="CB120" s="863"/>
      <c r="CC120" s="863"/>
      <c r="CD120" s="863"/>
      <c r="CE120" s="863"/>
      <c r="CF120" s="887">
        <v>9.9</v>
      </c>
      <c r="CG120" s="888"/>
      <c r="CH120" s="888"/>
      <c r="CI120" s="888"/>
      <c r="CJ120" s="888"/>
      <c r="CK120" s="889" t="s">
        <v>435</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34200851</v>
      </c>
      <c r="DH120" s="863"/>
      <c r="DI120" s="863"/>
      <c r="DJ120" s="863"/>
      <c r="DK120" s="863"/>
      <c r="DL120" s="863">
        <v>32667110</v>
      </c>
      <c r="DM120" s="863"/>
      <c r="DN120" s="863"/>
      <c r="DO120" s="863"/>
      <c r="DP120" s="863"/>
      <c r="DQ120" s="863">
        <v>30409863</v>
      </c>
      <c r="DR120" s="863"/>
      <c r="DS120" s="863"/>
      <c r="DT120" s="863"/>
      <c r="DU120" s="863"/>
      <c r="DV120" s="864">
        <v>145.69999999999999</v>
      </c>
      <c r="DW120" s="864"/>
      <c r="DX120" s="864"/>
      <c r="DY120" s="864"/>
      <c r="DZ120" s="865"/>
    </row>
    <row r="121" spans="1:130" s="199" customFormat="1" ht="26.25" customHeight="1" x14ac:dyDescent="0.15">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11726224</v>
      </c>
      <c r="BR121" s="835"/>
      <c r="BS121" s="835"/>
      <c r="BT121" s="835"/>
      <c r="BU121" s="835"/>
      <c r="BV121" s="835">
        <v>11447207</v>
      </c>
      <c r="BW121" s="835"/>
      <c r="BX121" s="835"/>
      <c r="BY121" s="835"/>
      <c r="BZ121" s="835"/>
      <c r="CA121" s="835">
        <v>12057780</v>
      </c>
      <c r="CB121" s="835"/>
      <c r="CC121" s="835"/>
      <c r="CD121" s="835"/>
      <c r="CE121" s="835"/>
      <c r="CF121" s="896">
        <v>57.8</v>
      </c>
      <c r="CG121" s="897"/>
      <c r="CH121" s="897"/>
      <c r="CI121" s="897"/>
      <c r="CJ121" s="897"/>
      <c r="CK121" s="890"/>
      <c r="CL121" s="876"/>
      <c r="CM121" s="876"/>
      <c r="CN121" s="876"/>
      <c r="CO121" s="877"/>
      <c r="CP121" s="856" t="s">
        <v>380</v>
      </c>
      <c r="CQ121" s="857"/>
      <c r="CR121" s="857"/>
      <c r="CS121" s="857"/>
      <c r="CT121" s="857"/>
      <c r="CU121" s="857"/>
      <c r="CV121" s="857"/>
      <c r="CW121" s="857"/>
      <c r="CX121" s="857"/>
      <c r="CY121" s="857"/>
      <c r="CZ121" s="857"/>
      <c r="DA121" s="857"/>
      <c r="DB121" s="857"/>
      <c r="DC121" s="857"/>
      <c r="DD121" s="857"/>
      <c r="DE121" s="857"/>
      <c r="DF121" s="858"/>
      <c r="DG121" s="834" t="s">
        <v>111</v>
      </c>
      <c r="DH121" s="835"/>
      <c r="DI121" s="835"/>
      <c r="DJ121" s="835"/>
      <c r="DK121" s="835"/>
      <c r="DL121" s="835" t="s">
        <v>111</v>
      </c>
      <c r="DM121" s="835"/>
      <c r="DN121" s="835"/>
      <c r="DO121" s="835"/>
      <c r="DP121" s="835"/>
      <c r="DQ121" s="835" t="s">
        <v>111</v>
      </c>
      <c r="DR121" s="835"/>
      <c r="DS121" s="835"/>
      <c r="DT121" s="835"/>
      <c r="DU121" s="835"/>
      <c r="DV121" s="812" t="s">
        <v>111</v>
      </c>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46636446</v>
      </c>
      <c r="BR122" s="866"/>
      <c r="BS122" s="866"/>
      <c r="BT122" s="866"/>
      <c r="BU122" s="866"/>
      <c r="BV122" s="866">
        <v>46822247</v>
      </c>
      <c r="BW122" s="866"/>
      <c r="BX122" s="866"/>
      <c r="BY122" s="866"/>
      <c r="BZ122" s="866"/>
      <c r="CA122" s="866">
        <v>46688099</v>
      </c>
      <c r="CB122" s="866"/>
      <c r="CC122" s="866"/>
      <c r="CD122" s="866"/>
      <c r="CE122" s="866"/>
      <c r="CF122" s="867">
        <v>223.6</v>
      </c>
      <c r="CG122" s="868"/>
      <c r="CH122" s="868"/>
      <c r="CI122" s="868"/>
      <c r="CJ122" s="868"/>
      <c r="CK122" s="890"/>
      <c r="CL122" s="876"/>
      <c r="CM122" s="876"/>
      <c r="CN122" s="876"/>
      <c r="CO122" s="877"/>
      <c r="CP122" s="856" t="s">
        <v>381</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439</v>
      </c>
      <c r="BP123" s="899"/>
      <c r="BQ123" s="853">
        <v>60763485</v>
      </c>
      <c r="BR123" s="854"/>
      <c r="BS123" s="854"/>
      <c r="BT123" s="854"/>
      <c r="BU123" s="854"/>
      <c r="BV123" s="854">
        <v>60705922</v>
      </c>
      <c r="BW123" s="854"/>
      <c r="BX123" s="854"/>
      <c r="BY123" s="854"/>
      <c r="BZ123" s="854"/>
      <c r="CA123" s="854">
        <v>60821016</v>
      </c>
      <c r="CB123" s="854"/>
      <c r="CC123" s="854"/>
      <c r="CD123" s="854"/>
      <c r="CE123" s="854"/>
      <c r="CF123" s="764"/>
      <c r="CG123" s="765"/>
      <c r="CH123" s="765"/>
      <c r="CI123" s="765"/>
      <c r="CJ123" s="855"/>
      <c r="CK123" s="890"/>
      <c r="CL123" s="876"/>
      <c r="CM123" s="876"/>
      <c r="CN123" s="876"/>
      <c r="CO123" s="877"/>
      <c r="CP123" s="856" t="s">
        <v>440</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103</v>
      </c>
      <c r="BR124" s="852"/>
      <c r="BS124" s="852"/>
      <c r="BT124" s="852"/>
      <c r="BU124" s="852"/>
      <c r="BV124" s="852">
        <v>92.6</v>
      </c>
      <c r="BW124" s="852"/>
      <c r="BX124" s="852"/>
      <c r="BY124" s="852"/>
      <c r="BZ124" s="852"/>
      <c r="CA124" s="852">
        <v>86.9</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v>3975</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v>859386</v>
      </c>
      <c r="DH126" s="835"/>
      <c r="DI126" s="835"/>
      <c r="DJ126" s="835"/>
      <c r="DK126" s="835"/>
      <c r="DL126" s="835">
        <v>721389</v>
      </c>
      <c r="DM126" s="835"/>
      <c r="DN126" s="835"/>
      <c r="DO126" s="835"/>
      <c r="DP126" s="835"/>
      <c r="DQ126" s="835">
        <v>696207</v>
      </c>
      <c r="DR126" s="835"/>
      <c r="DS126" s="835"/>
      <c r="DT126" s="835"/>
      <c r="DU126" s="835"/>
      <c r="DV126" s="812">
        <v>3.3</v>
      </c>
      <c r="DW126" s="812"/>
      <c r="DX126" s="812"/>
      <c r="DY126" s="812"/>
      <c r="DZ126" s="813"/>
    </row>
    <row r="127" spans="1:130" s="199" customFormat="1" ht="26.25" customHeight="1" x14ac:dyDescent="0.15">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1053027</v>
      </c>
      <c r="AB128" s="819"/>
      <c r="AC128" s="819"/>
      <c r="AD128" s="819"/>
      <c r="AE128" s="820"/>
      <c r="AF128" s="821">
        <v>1022021</v>
      </c>
      <c r="AG128" s="819"/>
      <c r="AH128" s="819"/>
      <c r="AI128" s="819"/>
      <c r="AJ128" s="820"/>
      <c r="AK128" s="821">
        <v>1133240</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111</v>
      </c>
      <c r="BG128" s="805"/>
      <c r="BH128" s="805"/>
      <c r="BI128" s="805"/>
      <c r="BJ128" s="805"/>
      <c r="BK128" s="805"/>
      <c r="BL128" s="828"/>
      <c r="BM128" s="804">
        <v>12.14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23619439</v>
      </c>
      <c r="AB129" s="798"/>
      <c r="AC129" s="798"/>
      <c r="AD129" s="798"/>
      <c r="AE129" s="799"/>
      <c r="AF129" s="800">
        <v>24291000</v>
      </c>
      <c r="AG129" s="798"/>
      <c r="AH129" s="798"/>
      <c r="AI129" s="798"/>
      <c r="AJ129" s="799"/>
      <c r="AK129" s="800">
        <v>24221413</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458</v>
      </c>
      <c r="BG129" s="788"/>
      <c r="BH129" s="788"/>
      <c r="BI129" s="788"/>
      <c r="BJ129" s="788"/>
      <c r="BK129" s="788"/>
      <c r="BL129" s="789"/>
      <c r="BM129" s="787">
        <v>17.14</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3345131</v>
      </c>
      <c r="AB130" s="798"/>
      <c r="AC130" s="798"/>
      <c r="AD130" s="798"/>
      <c r="AE130" s="799"/>
      <c r="AF130" s="800">
        <v>3252449</v>
      </c>
      <c r="AG130" s="798"/>
      <c r="AH130" s="798"/>
      <c r="AI130" s="798"/>
      <c r="AJ130" s="799"/>
      <c r="AK130" s="800">
        <v>3345408</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9.1999999999999993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20274308</v>
      </c>
      <c r="AB131" s="781"/>
      <c r="AC131" s="781"/>
      <c r="AD131" s="781"/>
      <c r="AE131" s="782"/>
      <c r="AF131" s="783">
        <v>21038551</v>
      </c>
      <c r="AG131" s="781"/>
      <c r="AH131" s="781"/>
      <c r="AI131" s="781"/>
      <c r="AJ131" s="782"/>
      <c r="AK131" s="783">
        <v>20876005</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86.9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9.4605201819999998</v>
      </c>
      <c r="AB132" s="761"/>
      <c r="AC132" s="761"/>
      <c r="AD132" s="761"/>
      <c r="AE132" s="762"/>
      <c r="AF132" s="763">
        <v>9.5543462090000002</v>
      </c>
      <c r="AG132" s="761"/>
      <c r="AH132" s="761"/>
      <c r="AI132" s="761"/>
      <c r="AJ132" s="762"/>
      <c r="AK132" s="763">
        <v>8.6469178370000002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10.4</v>
      </c>
      <c r="AB133" s="740"/>
      <c r="AC133" s="740"/>
      <c r="AD133" s="740"/>
      <c r="AE133" s="741"/>
      <c r="AF133" s="739">
        <v>10</v>
      </c>
      <c r="AG133" s="740"/>
      <c r="AH133" s="740"/>
      <c r="AI133" s="740"/>
      <c r="AJ133" s="741"/>
      <c r="AK133" s="739">
        <v>9.1999999999999993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70"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58"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2" t="s">
        <v>469</v>
      </c>
      <c r="L7" s="256"/>
      <c r="M7" s="257" t="s">
        <v>470</v>
      </c>
      <c r="N7" s="258"/>
    </row>
    <row r="8" spans="1:16" x14ac:dyDescent="0.15">
      <c r="A8" s="250"/>
      <c r="B8" s="246"/>
      <c r="C8" s="246"/>
      <c r="D8" s="246"/>
      <c r="E8" s="246"/>
      <c r="F8" s="246"/>
      <c r="G8" s="259"/>
      <c r="H8" s="260"/>
      <c r="I8" s="260"/>
      <c r="J8" s="261"/>
      <c r="K8" s="1153"/>
      <c r="L8" s="262" t="s">
        <v>471</v>
      </c>
      <c r="M8" s="263" t="s">
        <v>472</v>
      </c>
      <c r="N8" s="264" t="s">
        <v>473</v>
      </c>
    </row>
    <row r="9" spans="1:16" x14ac:dyDescent="0.15">
      <c r="A9" s="250"/>
      <c r="B9" s="246"/>
      <c r="C9" s="246"/>
      <c r="D9" s="246"/>
      <c r="E9" s="246"/>
      <c r="F9" s="246"/>
      <c r="G9" s="1166" t="s">
        <v>474</v>
      </c>
      <c r="H9" s="1167"/>
      <c r="I9" s="1167"/>
      <c r="J9" s="1168"/>
      <c r="K9" s="265">
        <v>7363757</v>
      </c>
      <c r="L9" s="266">
        <v>60624</v>
      </c>
      <c r="M9" s="267">
        <v>56511</v>
      </c>
      <c r="N9" s="268">
        <v>7.3</v>
      </c>
    </row>
    <row r="10" spans="1:16" x14ac:dyDescent="0.15">
      <c r="A10" s="250"/>
      <c r="B10" s="246"/>
      <c r="C10" s="246"/>
      <c r="D10" s="246"/>
      <c r="E10" s="246"/>
      <c r="F10" s="246"/>
      <c r="G10" s="1166" t="s">
        <v>475</v>
      </c>
      <c r="H10" s="1167"/>
      <c r="I10" s="1167"/>
      <c r="J10" s="1168"/>
      <c r="K10" s="269">
        <v>154963</v>
      </c>
      <c r="L10" s="270">
        <v>1276</v>
      </c>
      <c r="M10" s="271">
        <v>3634</v>
      </c>
      <c r="N10" s="272">
        <v>-64.900000000000006</v>
      </c>
    </row>
    <row r="11" spans="1:16" ht="13.5" customHeight="1" x14ac:dyDescent="0.15">
      <c r="A11" s="250"/>
      <c r="B11" s="246"/>
      <c r="C11" s="246"/>
      <c r="D11" s="246"/>
      <c r="E11" s="246"/>
      <c r="F11" s="246"/>
      <c r="G11" s="1166" t="s">
        <v>476</v>
      </c>
      <c r="H11" s="1167"/>
      <c r="I11" s="1167"/>
      <c r="J11" s="1168"/>
      <c r="K11" s="269">
        <v>196658</v>
      </c>
      <c r="L11" s="270">
        <v>1619</v>
      </c>
      <c r="M11" s="271">
        <v>3413</v>
      </c>
      <c r="N11" s="272">
        <v>-52.6</v>
      </c>
    </row>
    <row r="12" spans="1:16" ht="13.5" customHeight="1" x14ac:dyDescent="0.15">
      <c r="A12" s="250"/>
      <c r="B12" s="246"/>
      <c r="C12" s="246"/>
      <c r="D12" s="246"/>
      <c r="E12" s="246"/>
      <c r="F12" s="246"/>
      <c r="G12" s="1166" t="s">
        <v>477</v>
      </c>
      <c r="H12" s="1167"/>
      <c r="I12" s="1167"/>
      <c r="J12" s="1168"/>
      <c r="K12" s="269">
        <v>528</v>
      </c>
      <c r="L12" s="270">
        <v>4</v>
      </c>
      <c r="M12" s="271">
        <v>498</v>
      </c>
      <c r="N12" s="272">
        <v>-99.2</v>
      </c>
    </row>
    <row r="13" spans="1:16" ht="13.5" customHeight="1" x14ac:dyDescent="0.15">
      <c r="A13" s="250"/>
      <c r="B13" s="246"/>
      <c r="C13" s="246"/>
      <c r="D13" s="246"/>
      <c r="E13" s="246"/>
      <c r="F13" s="246"/>
      <c r="G13" s="1166" t="s">
        <v>478</v>
      </c>
      <c r="H13" s="1167"/>
      <c r="I13" s="1167"/>
      <c r="J13" s="1168"/>
      <c r="K13" s="269" t="s">
        <v>479</v>
      </c>
      <c r="L13" s="270" t="s">
        <v>479</v>
      </c>
      <c r="M13" s="271">
        <v>0</v>
      </c>
      <c r="N13" s="272" t="s">
        <v>479</v>
      </c>
    </row>
    <row r="14" spans="1:16" ht="13.5" customHeight="1" x14ac:dyDescent="0.15">
      <c r="A14" s="250"/>
      <c r="B14" s="246"/>
      <c r="C14" s="246"/>
      <c r="D14" s="246"/>
      <c r="E14" s="246"/>
      <c r="F14" s="246"/>
      <c r="G14" s="1166" t="s">
        <v>480</v>
      </c>
      <c r="H14" s="1167"/>
      <c r="I14" s="1167"/>
      <c r="J14" s="1168"/>
      <c r="K14" s="269">
        <v>312850</v>
      </c>
      <c r="L14" s="270">
        <v>2576</v>
      </c>
      <c r="M14" s="271">
        <v>2520</v>
      </c>
      <c r="N14" s="272">
        <v>2.2000000000000002</v>
      </c>
    </row>
    <row r="15" spans="1:16" ht="13.5" customHeight="1" x14ac:dyDescent="0.15">
      <c r="A15" s="250"/>
      <c r="B15" s="246"/>
      <c r="C15" s="246"/>
      <c r="D15" s="246"/>
      <c r="E15" s="246"/>
      <c r="F15" s="246"/>
      <c r="G15" s="1166" t="s">
        <v>481</v>
      </c>
      <c r="H15" s="1167"/>
      <c r="I15" s="1167"/>
      <c r="J15" s="1168"/>
      <c r="K15" s="269">
        <v>86328</v>
      </c>
      <c r="L15" s="270">
        <v>711</v>
      </c>
      <c r="M15" s="271">
        <v>1086</v>
      </c>
      <c r="N15" s="272">
        <v>-34.5</v>
      </c>
    </row>
    <row r="16" spans="1:16" x14ac:dyDescent="0.15">
      <c r="A16" s="250"/>
      <c r="B16" s="246"/>
      <c r="C16" s="246"/>
      <c r="D16" s="246"/>
      <c r="E16" s="246"/>
      <c r="F16" s="246"/>
      <c r="G16" s="1169" t="s">
        <v>482</v>
      </c>
      <c r="H16" s="1170"/>
      <c r="I16" s="1170"/>
      <c r="J16" s="1171"/>
      <c r="K16" s="270">
        <v>-457251</v>
      </c>
      <c r="L16" s="270">
        <v>-3764</v>
      </c>
      <c r="M16" s="271">
        <v>-4875</v>
      </c>
      <c r="N16" s="272">
        <v>-22.8</v>
      </c>
    </row>
    <row r="17" spans="1:16" x14ac:dyDescent="0.15">
      <c r="A17" s="250"/>
      <c r="B17" s="246"/>
      <c r="C17" s="246"/>
      <c r="D17" s="246"/>
      <c r="E17" s="246"/>
      <c r="F17" s="246"/>
      <c r="G17" s="1169" t="s">
        <v>170</v>
      </c>
      <c r="H17" s="1170"/>
      <c r="I17" s="1170"/>
      <c r="J17" s="1171"/>
      <c r="K17" s="270">
        <v>7657833</v>
      </c>
      <c r="L17" s="270">
        <v>63045</v>
      </c>
      <c r="M17" s="271">
        <v>62786</v>
      </c>
      <c r="N17" s="272">
        <v>0.4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63" t="s">
        <v>487</v>
      </c>
      <c r="H21" s="1164"/>
      <c r="I21" s="1164"/>
      <c r="J21" s="1165"/>
      <c r="K21" s="282">
        <v>6.24</v>
      </c>
      <c r="L21" s="283">
        <v>5.97</v>
      </c>
      <c r="M21" s="284">
        <v>0.27</v>
      </c>
      <c r="N21" s="251"/>
      <c r="O21" s="285"/>
      <c r="P21" s="281"/>
    </row>
    <row r="22" spans="1:16" s="286" customFormat="1" x14ac:dyDescent="0.15">
      <c r="A22" s="281"/>
      <c r="B22" s="251"/>
      <c r="C22" s="251"/>
      <c r="D22" s="251"/>
      <c r="E22" s="251"/>
      <c r="F22" s="251"/>
      <c r="G22" s="1163" t="s">
        <v>488</v>
      </c>
      <c r="H22" s="1164"/>
      <c r="I22" s="1164"/>
      <c r="J22" s="1165"/>
      <c r="K22" s="287">
        <v>98.8</v>
      </c>
      <c r="L22" s="288">
        <v>99.8</v>
      </c>
      <c r="M22" s="289">
        <v>-1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2" t="s">
        <v>469</v>
      </c>
      <c r="L30" s="256"/>
      <c r="M30" s="257" t="s">
        <v>470</v>
      </c>
      <c r="N30" s="258"/>
    </row>
    <row r="31" spans="1:16" x14ac:dyDescent="0.15">
      <c r="A31" s="250"/>
      <c r="B31" s="246"/>
      <c r="C31" s="246"/>
      <c r="D31" s="246"/>
      <c r="E31" s="246"/>
      <c r="F31" s="246"/>
      <c r="G31" s="259"/>
      <c r="H31" s="260"/>
      <c r="I31" s="260"/>
      <c r="J31" s="261"/>
      <c r="K31" s="1153"/>
      <c r="L31" s="262" t="s">
        <v>471</v>
      </c>
      <c r="M31" s="263" t="s">
        <v>472</v>
      </c>
      <c r="N31" s="264" t="s">
        <v>473</v>
      </c>
    </row>
    <row r="32" spans="1:16" ht="27" customHeight="1" x14ac:dyDescent="0.15">
      <c r="A32" s="250"/>
      <c r="B32" s="246"/>
      <c r="C32" s="246"/>
      <c r="D32" s="246"/>
      <c r="E32" s="246"/>
      <c r="F32" s="246"/>
      <c r="G32" s="1154" t="s">
        <v>492</v>
      </c>
      <c r="H32" s="1155"/>
      <c r="I32" s="1155"/>
      <c r="J32" s="1156"/>
      <c r="K32" s="296">
        <v>4205238</v>
      </c>
      <c r="L32" s="296">
        <v>34620</v>
      </c>
      <c r="M32" s="297">
        <v>33036</v>
      </c>
      <c r="N32" s="298">
        <v>4.8</v>
      </c>
    </row>
    <row r="33" spans="1:16" ht="13.5" customHeight="1" x14ac:dyDescent="0.15">
      <c r="A33" s="250"/>
      <c r="B33" s="246"/>
      <c r="C33" s="246"/>
      <c r="D33" s="246"/>
      <c r="E33" s="246"/>
      <c r="F33" s="246"/>
      <c r="G33" s="1154" t="s">
        <v>493</v>
      </c>
      <c r="H33" s="1155"/>
      <c r="I33" s="1155"/>
      <c r="J33" s="1156"/>
      <c r="K33" s="296" t="s">
        <v>479</v>
      </c>
      <c r="L33" s="296" t="s">
        <v>479</v>
      </c>
      <c r="M33" s="297" t="s">
        <v>479</v>
      </c>
      <c r="N33" s="298" t="s">
        <v>479</v>
      </c>
    </row>
    <row r="34" spans="1:16" ht="27" customHeight="1" x14ac:dyDescent="0.15">
      <c r="A34" s="250"/>
      <c r="B34" s="246"/>
      <c r="C34" s="246"/>
      <c r="D34" s="246"/>
      <c r="E34" s="246"/>
      <c r="F34" s="246"/>
      <c r="G34" s="1154" t="s">
        <v>494</v>
      </c>
      <c r="H34" s="1155"/>
      <c r="I34" s="1155"/>
      <c r="J34" s="1156"/>
      <c r="K34" s="296" t="s">
        <v>479</v>
      </c>
      <c r="L34" s="296" t="s">
        <v>479</v>
      </c>
      <c r="M34" s="297">
        <v>44</v>
      </c>
      <c r="N34" s="298" t="s">
        <v>479</v>
      </c>
    </row>
    <row r="35" spans="1:16" ht="27" customHeight="1" x14ac:dyDescent="0.15">
      <c r="A35" s="250"/>
      <c r="B35" s="246"/>
      <c r="C35" s="246"/>
      <c r="D35" s="246"/>
      <c r="E35" s="246"/>
      <c r="F35" s="246"/>
      <c r="G35" s="1154" t="s">
        <v>495</v>
      </c>
      <c r="H35" s="1155"/>
      <c r="I35" s="1155"/>
      <c r="J35" s="1156"/>
      <c r="K35" s="296">
        <v>2006236</v>
      </c>
      <c r="L35" s="296">
        <v>16517</v>
      </c>
      <c r="M35" s="297">
        <v>7207</v>
      </c>
      <c r="N35" s="298">
        <v>129.19999999999999</v>
      </c>
    </row>
    <row r="36" spans="1:16" ht="27" customHeight="1" x14ac:dyDescent="0.15">
      <c r="A36" s="250"/>
      <c r="B36" s="246"/>
      <c r="C36" s="246"/>
      <c r="D36" s="246"/>
      <c r="E36" s="246"/>
      <c r="F36" s="246"/>
      <c r="G36" s="1154" t="s">
        <v>496</v>
      </c>
      <c r="H36" s="1155"/>
      <c r="I36" s="1155"/>
      <c r="J36" s="1156"/>
      <c r="K36" s="296">
        <v>71869</v>
      </c>
      <c r="L36" s="296">
        <v>592</v>
      </c>
      <c r="M36" s="297">
        <v>1383</v>
      </c>
      <c r="N36" s="298">
        <v>-57.2</v>
      </c>
    </row>
    <row r="37" spans="1:16" ht="13.5" customHeight="1" x14ac:dyDescent="0.15">
      <c r="A37" s="250"/>
      <c r="B37" s="246"/>
      <c r="C37" s="246"/>
      <c r="D37" s="246"/>
      <c r="E37" s="246"/>
      <c r="F37" s="246"/>
      <c r="G37" s="1154" t="s">
        <v>497</v>
      </c>
      <c r="H37" s="1155"/>
      <c r="I37" s="1155"/>
      <c r="J37" s="1156"/>
      <c r="K37" s="296" t="s">
        <v>479</v>
      </c>
      <c r="L37" s="296" t="s">
        <v>479</v>
      </c>
      <c r="M37" s="297">
        <v>788</v>
      </c>
      <c r="N37" s="298" t="s">
        <v>479</v>
      </c>
    </row>
    <row r="38" spans="1:16" ht="27" customHeight="1" x14ac:dyDescent="0.15">
      <c r="A38" s="250"/>
      <c r="B38" s="246"/>
      <c r="C38" s="246"/>
      <c r="D38" s="246"/>
      <c r="E38" s="246"/>
      <c r="F38" s="246"/>
      <c r="G38" s="1157" t="s">
        <v>498</v>
      </c>
      <c r="H38" s="1158"/>
      <c r="I38" s="1158"/>
      <c r="J38" s="1159"/>
      <c r="K38" s="299">
        <v>436</v>
      </c>
      <c r="L38" s="299">
        <v>4</v>
      </c>
      <c r="M38" s="300">
        <v>1</v>
      </c>
      <c r="N38" s="301">
        <v>300</v>
      </c>
      <c r="O38" s="295"/>
    </row>
    <row r="39" spans="1:16" x14ac:dyDescent="0.15">
      <c r="A39" s="250"/>
      <c r="B39" s="246"/>
      <c r="C39" s="246"/>
      <c r="D39" s="246"/>
      <c r="E39" s="246"/>
      <c r="F39" s="246"/>
      <c r="G39" s="1157" t="s">
        <v>499</v>
      </c>
      <c r="H39" s="1158"/>
      <c r="I39" s="1158"/>
      <c r="J39" s="1159"/>
      <c r="K39" s="302">
        <v>-1133240</v>
      </c>
      <c r="L39" s="302">
        <v>-9330</v>
      </c>
      <c r="M39" s="303">
        <v>-7012</v>
      </c>
      <c r="N39" s="304">
        <v>33.1</v>
      </c>
      <c r="O39" s="295"/>
    </row>
    <row r="40" spans="1:16" ht="27" customHeight="1" x14ac:dyDescent="0.15">
      <c r="A40" s="250"/>
      <c r="B40" s="246"/>
      <c r="C40" s="246"/>
      <c r="D40" s="246"/>
      <c r="E40" s="246"/>
      <c r="F40" s="246"/>
      <c r="G40" s="1154" t="s">
        <v>500</v>
      </c>
      <c r="H40" s="1155"/>
      <c r="I40" s="1155"/>
      <c r="J40" s="1156"/>
      <c r="K40" s="302">
        <v>-3345408</v>
      </c>
      <c r="L40" s="302">
        <v>-27542</v>
      </c>
      <c r="M40" s="303">
        <v>-26691</v>
      </c>
      <c r="N40" s="304">
        <v>3.2</v>
      </c>
      <c r="O40" s="295"/>
    </row>
    <row r="41" spans="1:16" x14ac:dyDescent="0.15">
      <c r="A41" s="250"/>
      <c r="B41" s="246"/>
      <c r="C41" s="246"/>
      <c r="D41" s="246"/>
      <c r="E41" s="246"/>
      <c r="F41" s="246"/>
      <c r="G41" s="1160" t="s">
        <v>281</v>
      </c>
      <c r="H41" s="1161"/>
      <c r="I41" s="1161"/>
      <c r="J41" s="1162"/>
      <c r="K41" s="296">
        <v>1805131</v>
      </c>
      <c r="L41" s="302">
        <v>14861</v>
      </c>
      <c r="M41" s="303">
        <v>8756</v>
      </c>
      <c r="N41" s="304">
        <v>69.7</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47" t="s">
        <v>469</v>
      </c>
      <c r="J49" s="1149" t="s">
        <v>504</v>
      </c>
      <c r="K49" s="1150"/>
      <c r="L49" s="1150"/>
      <c r="M49" s="1150"/>
      <c r="N49" s="1151"/>
    </row>
    <row r="50" spans="1:14" x14ac:dyDescent="0.15">
      <c r="A50" s="250"/>
      <c r="B50" s="246"/>
      <c r="C50" s="246"/>
      <c r="D50" s="246"/>
      <c r="E50" s="246"/>
      <c r="F50" s="246"/>
      <c r="G50" s="314"/>
      <c r="H50" s="315"/>
      <c r="I50" s="1148"/>
      <c r="J50" s="316" t="s">
        <v>505</v>
      </c>
      <c r="K50" s="317" t="s">
        <v>506</v>
      </c>
      <c r="L50" s="318" t="s">
        <v>507</v>
      </c>
      <c r="M50" s="319" t="s">
        <v>508</v>
      </c>
      <c r="N50" s="320" t="s">
        <v>509</v>
      </c>
    </row>
    <row r="51" spans="1:14" x14ac:dyDescent="0.15">
      <c r="A51" s="250"/>
      <c r="B51" s="246"/>
      <c r="C51" s="246"/>
      <c r="D51" s="246"/>
      <c r="E51" s="246"/>
      <c r="F51" s="246"/>
      <c r="G51" s="312" t="s">
        <v>510</v>
      </c>
      <c r="H51" s="313"/>
      <c r="I51" s="321">
        <v>1933188</v>
      </c>
      <c r="J51" s="322">
        <v>15591</v>
      </c>
      <c r="K51" s="323">
        <v>-38.6</v>
      </c>
      <c r="L51" s="324">
        <v>43493</v>
      </c>
      <c r="M51" s="325">
        <v>5</v>
      </c>
      <c r="N51" s="326">
        <v>-43.6</v>
      </c>
    </row>
    <row r="52" spans="1:14" x14ac:dyDescent="0.15">
      <c r="A52" s="250"/>
      <c r="B52" s="246"/>
      <c r="C52" s="246"/>
      <c r="D52" s="246"/>
      <c r="E52" s="246"/>
      <c r="F52" s="246"/>
      <c r="G52" s="327"/>
      <c r="H52" s="328" t="s">
        <v>511</v>
      </c>
      <c r="I52" s="329">
        <v>849335</v>
      </c>
      <c r="J52" s="330">
        <v>6850</v>
      </c>
      <c r="K52" s="331">
        <v>-52.2</v>
      </c>
      <c r="L52" s="332">
        <v>23254</v>
      </c>
      <c r="M52" s="333">
        <v>4</v>
      </c>
      <c r="N52" s="334">
        <v>-56.2</v>
      </c>
    </row>
    <row r="53" spans="1:14" x14ac:dyDescent="0.15">
      <c r="A53" s="250"/>
      <c r="B53" s="246"/>
      <c r="C53" s="246"/>
      <c r="D53" s="246"/>
      <c r="E53" s="246"/>
      <c r="F53" s="246"/>
      <c r="G53" s="312" t="s">
        <v>512</v>
      </c>
      <c r="H53" s="313"/>
      <c r="I53" s="321">
        <v>3348534</v>
      </c>
      <c r="J53" s="322">
        <v>27089</v>
      </c>
      <c r="K53" s="323">
        <v>73.7</v>
      </c>
      <c r="L53" s="324">
        <v>50840</v>
      </c>
      <c r="M53" s="325">
        <v>16.899999999999999</v>
      </c>
      <c r="N53" s="326">
        <v>56.8</v>
      </c>
    </row>
    <row r="54" spans="1:14" x14ac:dyDescent="0.15">
      <c r="A54" s="250"/>
      <c r="B54" s="246"/>
      <c r="C54" s="246"/>
      <c r="D54" s="246"/>
      <c r="E54" s="246"/>
      <c r="F54" s="246"/>
      <c r="G54" s="327"/>
      <c r="H54" s="328" t="s">
        <v>511</v>
      </c>
      <c r="I54" s="329">
        <v>1269112</v>
      </c>
      <c r="J54" s="330">
        <v>10267</v>
      </c>
      <c r="K54" s="331">
        <v>49.9</v>
      </c>
      <c r="L54" s="332">
        <v>25367</v>
      </c>
      <c r="M54" s="333">
        <v>9.1</v>
      </c>
      <c r="N54" s="334">
        <v>40.799999999999997</v>
      </c>
    </row>
    <row r="55" spans="1:14" x14ac:dyDescent="0.15">
      <c r="A55" s="250"/>
      <c r="B55" s="246"/>
      <c r="C55" s="246"/>
      <c r="D55" s="246"/>
      <c r="E55" s="246"/>
      <c r="F55" s="246"/>
      <c r="G55" s="312" t="s">
        <v>513</v>
      </c>
      <c r="H55" s="313"/>
      <c r="I55" s="321">
        <v>3081780</v>
      </c>
      <c r="J55" s="322">
        <v>25073</v>
      </c>
      <c r="K55" s="323">
        <v>-7.4</v>
      </c>
      <c r="L55" s="324">
        <v>53605</v>
      </c>
      <c r="M55" s="325">
        <v>5.4</v>
      </c>
      <c r="N55" s="326">
        <v>-12.8</v>
      </c>
    </row>
    <row r="56" spans="1:14" x14ac:dyDescent="0.15">
      <c r="A56" s="250"/>
      <c r="B56" s="246"/>
      <c r="C56" s="246"/>
      <c r="D56" s="246"/>
      <c r="E56" s="246"/>
      <c r="F56" s="246"/>
      <c r="G56" s="327"/>
      <c r="H56" s="328" t="s">
        <v>511</v>
      </c>
      <c r="I56" s="329">
        <v>1226959</v>
      </c>
      <c r="J56" s="330">
        <v>9983</v>
      </c>
      <c r="K56" s="331">
        <v>-2.8</v>
      </c>
      <c r="L56" s="332">
        <v>28343</v>
      </c>
      <c r="M56" s="333">
        <v>11.7</v>
      </c>
      <c r="N56" s="334">
        <v>-14.5</v>
      </c>
    </row>
    <row r="57" spans="1:14" x14ac:dyDescent="0.15">
      <c r="A57" s="250"/>
      <c r="B57" s="246"/>
      <c r="C57" s="246"/>
      <c r="D57" s="246"/>
      <c r="E57" s="246"/>
      <c r="F57" s="246"/>
      <c r="G57" s="312" t="s">
        <v>514</v>
      </c>
      <c r="H57" s="313"/>
      <c r="I57" s="321">
        <v>2190575</v>
      </c>
      <c r="J57" s="322">
        <v>17961</v>
      </c>
      <c r="K57" s="323">
        <v>-28.4</v>
      </c>
      <c r="L57" s="324">
        <v>46440</v>
      </c>
      <c r="M57" s="325">
        <v>-13.4</v>
      </c>
      <c r="N57" s="326">
        <v>-15</v>
      </c>
    </row>
    <row r="58" spans="1:14" x14ac:dyDescent="0.15">
      <c r="A58" s="250"/>
      <c r="B58" s="246"/>
      <c r="C58" s="246"/>
      <c r="D58" s="246"/>
      <c r="E58" s="246"/>
      <c r="F58" s="246"/>
      <c r="G58" s="327"/>
      <c r="H58" s="328" t="s">
        <v>511</v>
      </c>
      <c r="I58" s="329">
        <v>766382</v>
      </c>
      <c r="J58" s="330">
        <v>6284</v>
      </c>
      <c r="K58" s="331">
        <v>-37.1</v>
      </c>
      <c r="L58" s="332">
        <v>27658</v>
      </c>
      <c r="M58" s="333">
        <v>-2.4</v>
      </c>
      <c r="N58" s="334">
        <v>-34.700000000000003</v>
      </c>
    </row>
    <row r="59" spans="1:14" x14ac:dyDescent="0.15">
      <c r="A59" s="250"/>
      <c r="B59" s="246"/>
      <c r="C59" s="246"/>
      <c r="D59" s="246"/>
      <c r="E59" s="246"/>
      <c r="F59" s="246"/>
      <c r="G59" s="312" t="s">
        <v>515</v>
      </c>
      <c r="H59" s="313"/>
      <c r="I59" s="321">
        <v>4185079</v>
      </c>
      <c r="J59" s="322">
        <v>34454</v>
      </c>
      <c r="K59" s="323">
        <v>91.8</v>
      </c>
      <c r="L59" s="324">
        <v>40879</v>
      </c>
      <c r="M59" s="325">
        <v>-12</v>
      </c>
      <c r="N59" s="326">
        <v>103.8</v>
      </c>
    </row>
    <row r="60" spans="1:14" x14ac:dyDescent="0.15">
      <c r="A60" s="250"/>
      <c r="B60" s="246"/>
      <c r="C60" s="246"/>
      <c r="D60" s="246"/>
      <c r="E60" s="246"/>
      <c r="F60" s="246"/>
      <c r="G60" s="327"/>
      <c r="H60" s="328" t="s">
        <v>511</v>
      </c>
      <c r="I60" s="335">
        <v>2950898</v>
      </c>
      <c r="J60" s="330">
        <v>24294</v>
      </c>
      <c r="K60" s="331">
        <v>286.60000000000002</v>
      </c>
      <c r="L60" s="332">
        <v>24087</v>
      </c>
      <c r="M60" s="333">
        <v>-12.9</v>
      </c>
      <c r="N60" s="334">
        <v>299.5</v>
      </c>
    </row>
    <row r="61" spans="1:14" x14ac:dyDescent="0.15">
      <c r="A61" s="250"/>
      <c r="B61" s="246"/>
      <c r="C61" s="246"/>
      <c r="D61" s="246"/>
      <c r="E61" s="246"/>
      <c r="F61" s="246"/>
      <c r="G61" s="312" t="s">
        <v>516</v>
      </c>
      <c r="H61" s="336"/>
      <c r="I61" s="337">
        <v>2947831</v>
      </c>
      <c r="J61" s="338">
        <v>24034</v>
      </c>
      <c r="K61" s="339">
        <v>18.2</v>
      </c>
      <c r="L61" s="340">
        <v>47051</v>
      </c>
      <c r="M61" s="341">
        <v>0.4</v>
      </c>
      <c r="N61" s="326">
        <v>17.8</v>
      </c>
    </row>
    <row r="62" spans="1:14" x14ac:dyDescent="0.15">
      <c r="A62" s="250"/>
      <c r="B62" s="246"/>
      <c r="C62" s="246"/>
      <c r="D62" s="246"/>
      <c r="E62" s="246"/>
      <c r="F62" s="246"/>
      <c r="G62" s="327"/>
      <c r="H62" s="328" t="s">
        <v>511</v>
      </c>
      <c r="I62" s="329">
        <v>1412537</v>
      </c>
      <c r="J62" s="330">
        <v>11536</v>
      </c>
      <c r="K62" s="331">
        <v>48.9</v>
      </c>
      <c r="L62" s="332">
        <v>25742</v>
      </c>
      <c r="M62" s="333">
        <v>1.9</v>
      </c>
      <c r="N62" s="334">
        <v>47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6"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4.9800000000000004</v>
      </c>
      <c r="G47" s="12">
        <v>6.68</v>
      </c>
      <c r="H47" s="12">
        <v>5.78</v>
      </c>
      <c r="I47" s="12">
        <v>5.67</v>
      </c>
      <c r="J47" s="13">
        <v>3.76</v>
      </c>
    </row>
    <row r="48" spans="2:10" ht="57.75" customHeight="1" x14ac:dyDescent="0.15">
      <c r="B48" s="14"/>
      <c r="C48" s="1174" t="s">
        <v>4</v>
      </c>
      <c r="D48" s="1174"/>
      <c r="E48" s="1175"/>
      <c r="F48" s="15">
        <v>1.4</v>
      </c>
      <c r="G48" s="16">
        <v>1.28</v>
      </c>
      <c r="H48" s="16">
        <v>0.89</v>
      </c>
      <c r="I48" s="16">
        <v>1.1499999999999999</v>
      </c>
      <c r="J48" s="17">
        <v>0.61</v>
      </c>
    </row>
    <row r="49" spans="2:10" ht="57.75" customHeight="1" thickBot="1" x14ac:dyDescent="0.2">
      <c r="B49" s="18"/>
      <c r="C49" s="1176" t="s">
        <v>5</v>
      </c>
      <c r="D49" s="1176"/>
      <c r="E49" s="1177"/>
      <c r="F49" s="19">
        <v>1.73</v>
      </c>
      <c r="G49" s="20">
        <v>1.66</v>
      </c>
      <c r="H49" s="20" t="s">
        <v>523</v>
      </c>
      <c r="I49" s="20">
        <v>0.33</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2018-03-26T01:04:21Z</cp:lastPrinted>
  <dcterms:created xsi:type="dcterms:W3CDTF">2018-01-24T05:31:32Z</dcterms:created>
  <dcterms:modified xsi:type="dcterms:W3CDTF">2018-11-29T06:49:18Z</dcterms:modified>
</cp:coreProperties>
</file>