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AL10" i="4" s="1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M6" i="5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J86" i="4"/>
  <c r="I86" i="4"/>
  <c r="E86" i="4"/>
  <c r="AT10" i="4"/>
  <c r="I10" i="4"/>
  <c r="B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<sst xmlns="http://schemas.openxmlformats.org/spreadsheetml/2006/main" count="245" uniqueCount="126">
  <si>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</si>
  <si>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</si>
  <si>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</si>
  <si>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</si>
  <si>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</si>
  <si>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</si>
  <si>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</si>
  <si>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</si>
  <si>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</si>
  <si>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</si>
  <si>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</si>
  <si>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</si>
  <si>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</si>
  <si>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</si>
  <si>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</si>
  <si>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</si>
  <si>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</si>
  <si>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</si>
  <si>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</si>
  <si>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</si>
  <si>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</si>
  <si>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</si>
  <si>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</si>
  <si>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</si>
  <si>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</si>
  <si>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</si>
  <si>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</si>
  <si>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</si>
  <si>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</si>
  <si>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</si>
  <si>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</si>
  <si>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</si>
  <si>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</si>
  <si>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</si>
  <si>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</si>
  <si>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</si>
  <si>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</si>
  <si>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</si>
  <si>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</si>
  <si>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</si>
  <si>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</si>
  <si>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</si>
  <si>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</si>
  <si>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</si>
  <si>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</si>
  <si>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</si>
  <si>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</si>
  <si>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</si>
  <si>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</si>
  <si>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</si>
  <si>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</si>
  <si>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</si>
  <si>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</si>
  <si>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</si>
  <si>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</si>
  <si>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</si>
  <si>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</si>
  <si>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</si>
  <si>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</si>
  <si>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</si>
  <si>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</si>
  <si>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</si>
  <si>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</si>
  <si>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</si>
  <si>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</si>
  <si>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</si>
  <si>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</si>
  <si>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</si>
  <si>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</si>
  <si>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</si>
  <si>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</si>
  <si>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</si>
  <si>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</si>
  <si>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</si>
  <si>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</si>
  <si>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</si>
  <si>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</si>
  <si>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</si>
  <si>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</si>
  <si>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</si>
  <si>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</si>
  <si>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</si>
  <si>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</si>
  <si>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</si>
  <si>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</si>
  <si>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</si>
  <si>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</si>
  <si>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</si>
  <si>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</si>
  <si>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</si>
  <si>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</si>
  <si>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</si>
  <si>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</si>
  <si>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</si>
  <si>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</si>
  <si>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</si>
  <si>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</si>
  <si>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</si>
  <si>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</si>
  <si>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</si>
  <si>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</si>
  <si>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</si>
  <si>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</si>
  <si>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</si>
  <si>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</si>
  <si>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</si>
  <si>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</si>
  <si>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</si>
  <si>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</si>
  <si>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</si>
  <si>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大阪府　岬町</t>
  </si>
  <si>
    <t>法非適用</t>
  </si>
  <si>
    <t>下水道事業</t>
  </si>
  <si>
    <t>公共下水道</t>
  </si>
  <si>
    <t>Cc2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</si>
  <si>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</si>
  <si>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</si>
  <si>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</si>
  <si>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</si>
  <si>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</si>
  <si>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</si>
  <si>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</si>
  <si>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</si>
  <si>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 xml:space="preserve">　収益的収支比率については、資本的支出（下水道普及に係る管渠布設工事や地方債償還金）の増加に伴い、低減傾向にある。
　汚水処理原価については、現状、それに見合う使用料収入は確保できていない。
　水洗化率については、高齢者世帯のうち多くの世帯で未接続の状況が見られるため、類似団体と比べて、低い現状にある。
　なお、施設利用率については、単独処理場を設置していないため、当該値を計上していない。
</t>
    <rPh sb="1" eb="4">
      <t>シュウエキテキ</t>
    </rPh>
    <rPh sb="4" eb="6">
      <t>シュウシ</t>
    </rPh>
    <rPh sb="6" eb="8">
      <t>ヒリツ</t>
    </rPh>
    <rPh sb="14" eb="17">
      <t>シホンテキ</t>
    </rPh>
    <rPh sb="17" eb="19">
      <t>シシュツ</t>
    </rPh>
    <rPh sb="20" eb="23">
      <t>ゲスイドウ</t>
    </rPh>
    <rPh sb="23" eb="25">
      <t>フキュウ</t>
    </rPh>
    <rPh sb="26" eb="27">
      <t>カカ</t>
    </rPh>
    <rPh sb="28" eb="30">
      <t>カンキョ</t>
    </rPh>
    <rPh sb="30" eb="32">
      <t>フセツ</t>
    </rPh>
    <rPh sb="32" eb="34">
      <t>コウジ</t>
    </rPh>
    <rPh sb="35" eb="37">
      <t>チホウ</t>
    </rPh>
    <rPh sb="37" eb="38">
      <t>サイ</t>
    </rPh>
    <rPh sb="38" eb="40">
      <t>ショウカン</t>
    </rPh>
    <rPh sb="40" eb="41">
      <t>キン</t>
    </rPh>
    <rPh sb="43" eb="45">
      <t>ゾウカ</t>
    </rPh>
    <rPh sb="46" eb="47">
      <t>トモナ</t>
    </rPh>
    <rPh sb="49" eb="51">
      <t>テイゲン</t>
    </rPh>
    <rPh sb="51" eb="53">
      <t>ケイコウ</t>
    </rPh>
    <rPh sb="59" eb="61">
      <t>オスイ</t>
    </rPh>
    <rPh sb="61" eb="63">
      <t>ショリ</t>
    </rPh>
    <rPh sb="63" eb="65">
      <t>ゲンカ</t>
    </rPh>
    <rPh sb="71" eb="73">
      <t>ゲンジョウ</t>
    </rPh>
    <rPh sb="77" eb="79">
      <t>ミア</t>
    </rPh>
    <rPh sb="80" eb="83">
      <t>シヨウリョウ</t>
    </rPh>
    <rPh sb="83" eb="85">
      <t>シュウニュウ</t>
    </rPh>
    <rPh sb="97" eb="100">
      <t>スイセンカ</t>
    </rPh>
    <rPh sb="100" eb="101">
      <t>リツ</t>
    </rPh>
    <rPh sb="107" eb="110">
      <t>コウレイシャ</t>
    </rPh>
    <rPh sb="110" eb="112">
      <t>セタイ</t>
    </rPh>
    <rPh sb="115" eb="116">
      <t>オオ</t>
    </rPh>
    <rPh sb="118" eb="120">
      <t>セタイ</t>
    </rPh>
    <rPh sb="125" eb="127">
      <t>ジョウキョウ</t>
    </rPh>
    <rPh sb="128" eb="129">
      <t>ミ</t>
    </rPh>
    <rPh sb="135" eb="137">
      <t>ルイジ</t>
    </rPh>
    <rPh sb="137" eb="139">
      <t>ダンタイ</t>
    </rPh>
    <rPh sb="140" eb="141">
      <t>クラ</t>
    </rPh>
    <rPh sb="144" eb="145">
      <t>ヒク</t>
    </rPh>
    <rPh sb="146" eb="148">
      <t>ゲンジョウ</t>
    </rPh>
    <rPh sb="157" eb="159">
      <t>シセツ</t>
    </rPh>
    <rPh sb="168" eb="170">
      <t>タンドク</t>
    </rPh>
    <rPh sb="170" eb="172">
      <t>ショリ</t>
    </rPh>
    <rPh sb="172" eb="173">
      <t>ジョウ</t>
    </rPh>
    <rPh sb="174" eb="176">
      <t>セッチ</t>
    </rPh>
    <rPh sb="184" eb="186">
      <t>トウガイ</t>
    </rPh>
    <rPh sb="186" eb="187">
      <t>チ</t>
    </rPh>
    <rPh sb="188" eb="190">
      <t>ケイジョウ</t>
    </rPh>
    <phoneticPr fontId="7"/>
  </si>
  <si>
    <t xml:space="preserve">　本町では、平成元年から下水道事業に着手しており、布設した管渠について、老朽化している箇所は特に見られない。
　また、本町はポンプ場等の施設は保有していない。ただし、一部の引取管渠については、管更生等の補修を行っている。
</t>
    <rPh sb="1" eb="3">
      <t>ホンチョウ</t>
    </rPh>
    <rPh sb="12" eb="15">
      <t>ゲスイドウ</t>
    </rPh>
    <rPh sb="25" eb="27">
      <t>フセツ</t>
    </rPh>
    <rPh sb="29" eb="31">
      <t>カンキョ</t>
    </rPh>
    <rPh sb="36" eb="39">
      <t>ロウキュウカ</t>
    </rPh>
    <rPh sb="43" eb="45">
      <t>カショ</t>
    </rPh>
    <rPh sb="46" eb="47">
      <t>トク</t>
    </rPh>
    <rPh sb="48" eb="49">
      <t>ミ</t>
    </rPh>
    <rPh sb="65" eb="66">
      <t>ジョウ</t>
    </rPh>
    <rPh sb="66" eb="67">
      <t>トウ</t>
    </rPh>
    <rPh sb="68" eb="70">
      <t>シセツ</t>
    </rPh>
    <rPh sb="71" eb="73">
      <t>ホユウ</t>
    </rPh>
    <rPh sb="83" eb="85">
      <t>イチブ</t>
    </rPh>
    <rPh sb="86" eb="88">
      <t>ヒキトリ</t>
    </rPh>
    <rPh sb="88" eb="90">
      <t>カンキョ</t>
    </rPh>
    <rPh sb="96" eb="97">
      <t>カン</t>
    </rPh>
    <rPh sb="97" eb="99">
      <t>コウセイ</t>
    </rPh>
    <rPh sb="99" eb="100">
      <t>トウ</t>
    </rPh>
    <rPh sb="101" eb="103">
      <t>ホシュウ</t>
    </rPh>
    <rPh sb="104" eb="105">
      <t>オコナ</t>
    </rPh>
    <phoneticPr fontId="7"/>
  </si>
  <si>
    <t xml:space="preserve">　収益的収支比率・経費回収率・水洗化率が低く、収支均衡を保つために現在、一般会計からの繰入金に頼る状況にある。
　今後は、水洗化率の向上（広報掲載・住民説明会）や、維持管理費・建設改良費の削減を図ることで、経営健全化に努めていくものである。
　また、経営健全化と安定したサービスを提供するため平成32年度までに経営戦略の策定を行う。
</t>
    <rPh sb="1" eb="4">
      <t>シュウエキテキ</t>
    </rPh>
    <rPh sb="4" eb="6">
      <t>シュウシ</t>
    </rPh>
    <rPh sb="6" eb="8">
      <t>ヒリツ</t>
    </rPh>
    <rPh sb="9" eb="13">
      <t>ケイヒカイシュウ</t>
    </rPh>
    <rPh sb="13" eb="14">
      <t>リツ</t>
    </rPh>
    <rPh sb="15" eb="18">
      <t>スイセンカ</t>
    </rPh>
    <rPh sb="18" eb="19">
      <t>リツ</t>
    </rPh>
    <rPh sb="20" eb="21">
      <t>ヒク</t>
    </rPh>
    <rPh sb="23" eb="25">
      <t>シュウシ</t>
    </rPh>
    <rPh sb="25" eb="27">
      <t>キンコウ</t>
    </rPh>
    <rPh sb="28" eb="29">
      <t>タモ</t>
    </rPh>
    <rPh sb="33" eb="35">
      <t>ゲンザイ</t>
    </rPh>
    <rPh sb="36" eb="38">
      <t>イッパン</t>
    </rPh>
    <rPh sb="38" eb="40">
      <t>カイケイ</t>
    </rPh>
    <rPh sb="43" eb="45">
      <t>クリイレ</t>
    </rPh>
    <rPh sb="45" eb="46">
      <t>キン</t>
    </rPh>
    <rPh sb="47" eb="48">
      <t>タヨ</t>
    </rPh>
    <rPh sb="49" eb="51">
      <t>ジョウキョウ</t>
    </rPh>
    <rPh sb="57" eb="59">
      <t>コンゴ</t>
    </rPh>
    <rPh sb="61" eb="64">
      <t>スイセンカ</t>
    </rPh>
    <rPh sb="64" eb="65">
      <t>リツ</t>
    </rPh>
    <rPh sb="66" eb="68">
      <t>コウジョウ</t>
    </rPh>
    <rPh sb="69" eb="71">
      <t>コウホウ</t>
    </rPh>
    <rPh sb="71" eb="73">
      <t>ケイサイ</t>
    </rPh>
    <rPh sb="74" eb="79">
      <t>ジュウミンセツメイカイ</t>
    </rPh>
    <rPh sb="82" eb="84">
      <t>イジ</t>
    </rPh>
    <rPh sb="84" eb="87">
      <t>カンリヒ</t>
    </rPh>
    <rPh sb="88" eb="90">
      <t>ケンセツ</t>
    </rPh>
    <rPh sb="90" eb="92">
      <t>カイリョウ</t>
    </rPh>
    <rPh sb="92" eb="93">
      <t>ヒ</t>
    </rPh>
    <rPh sb="94" eb="96">
      <t>サクゲン</t>
    </rPh>
    <rPh sb="97" eb="98">
      <t>ハカ</t>
    </rPh>
    <rPh sb="103" eb="105">
      <t>ケイエイ</t>
    </rPh>
    <rPh sb="105" eb="108">
      <t>ケンゼンカ</t>
    </rPh>
    <rPh sb="109" eb="110">
      <t>ツト</t>
    </rPh>
    <rPh sb="125" eb="127">
      <t>ケイエイ</t>
    </rPh>
    <rPh sb="127" eb="129">
      <t>ケンゼン</t>
    </rPh>
    <rPh sb="129" eb="130">
      <t>カ</t>
    </rPh>
    <rPh sb="131" eb="133">
      <t>アンテイ</t>
    </rPh>
    <rPh sb="140" eb="142">
      <t>テイキョウ</t>
    </rPh>
    <rPh sb="146" eb="148">
      <t>ヘイセイ</t>
    </rPh>
    <rPh sb="150" eb="151">
      <t>ネン</t>
    </rPh>
    <rPh sb="151" eb="152">
      <t>ド</t>
    </rPh>
    <rPh sb="155" eb="157">
      <t>ケイエイ</t>
    </rPh>
    <rPh sb="157" eb="159">
      <t>センリャク</t>
    </rPh>
    <rPh sb="160" eb="162">
      <t>サクテイ</t>
    </rPh>
    <rPh sb="163" eb="164">
      <t>オコナ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</si>
</sst>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90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18" fillId="0" borderId="6" xfId="0" applyFont="1" applyBorder="1" applyAlignment="1" applyProtection="1">
      <alignment horizontal="left" vertical="top" wrapText="1"/>
      <protection locked="0"/>
    </xf>
    <xf numFmtId="0" fontId="18" fillId="0" borderId="0" xfId="0" applyFont="1" applyBorder="1" applyAlignment="1" applyProtection="1">
      <alignment horizontal="left" vertical="top" wrapText="1"/>
      <protection locked="0"/>
    </xf>
    <xf numFmtId="0" fontId="18" fillId="0" borderId="7" xfId="0" applyFont="1" applyBorder="1" applyAlignment="1" applyProtection="1">
      <alignment horizontal="left" vertical="top" wrapText="1"/>
      <protection locked="0"/>
    </xf>
    <xf numFmtId="0" fontId="18" fillId="0" borderId="8" xfId="0" applyFont="1" applyBorder="1" applyAlignment="1" applyProtection="1">
      <alignment horizontal="left" vertical="top" wrapText="1"/>
      <protection locked="0"/>
    </xf>
    <xf numFmtId="0" fontId="18" fillId="0" borderId="1" xfId="0" applyFont="1" applyBorder="1" applyAlignment="1" applyProtection="1">
      <alignment horizontal="left" vertical="top" wrapText="1"/>
      <protection locked="0"/>
    </xf>
    <xf numFmtId="0" fontId="18" fillId="0" borderId="9" xfId="0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39-47EB-A42E-8D52C1FA2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63456"/>
        <c:axId val="87634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</c:v>
                </c:pt>
                <c:pt idx="1">
                  <c:v>7.0000000000000007E-2</c:v>
                </c:pt>
                <c:pt idx="2">
                  <c:v>0.04</c:v>
                </c:pt>
                <c:pt idx="3">
                  <c:v>0.11</c:v>
                </c:pt>
                <c:pt idx="4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39-47EB-A42E-8D52C1FA2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563456"/>
        <c:axId val="87634688"/>
      </c:lineChart>
      <c:dateAx>
        <c:axId val="8656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34688"/>
        <c:crosses val="autoZero"/>
        <c:auto val="1"/>
        <c:lblOffset val="100"/>
        <c:baseTimeUnit val="years"/>
      </c:dateAx>
      <c:valAx>
        <c:axId val="87634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656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53F-4CFA-A49B-88C3E8A79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81536"/>
        <c:axId val="900919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55.41</c:v>
                </c:pt>
                <c:pt idx="1">
                  <c:v>55.81</c:v>
                </c:pt>
                <c:pt idx="2">
                  <c:v>54.44</c:v>
                </c:pt>
                <c:pt idx="3">
                  <c:v>54.67</c:v>
                </c:pt>
                <c:pt idx="4">
                  <c:v>53.51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53F-4CFA-A49B-88C3E8A79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081536"/>
        <c:axId val="90091904"/>
      </c:lineChart>
      <c:dateAx>
        <c:axId val="90081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91904"/>
        <c:crosses val="autoZero"/>
        <c:auto val="1"/>
        <c:lblOffset val="100"/>
        <c:baseTimeUnit val="years"/>
      </c:dateAx>
      <c:valAx>
        <c:axId val="900919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081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79.62</c:v>
                </c:pt>
                <c:pt idx="1">
                  <c:v>79.69</c:v>
                </c:pt>
                <c:pt idx="2">
                  <c:v>79.8</c:v>
                </c:pt>
                <c:pt idx="3">
                  <c:v>81.87</c:v>
                </c:pt>
                <c:pt idx="4">
                  <c:v>81.760000000000005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A7A-459A-921E-9DE3C9F8A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389120"/>
        <c:axId val="90391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84.12</c:v>
                </c:pt>
                <c:pt idx="1">
                  <c:v>84.41</c:v>
                </c:pt>
                <c:pt idx="2">
                  <c:v>84.2</c:v>
                </c:pt>
                <c:pt idx="3">
                  <c:v>83.8</c:v>
                </c:pt>
                <c:pt idx="4">
                  <c:v>83.91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A7A-459A-921E-9DE3C9F8A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389120"/>
        <c:axId val="90391296"/>
      </c:lineChart>
      <c:dateAx>
        <c:axId val="9038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391296"/>
        <c:crosses val="autoZero"/>
        <c:auto val="1"/>
        <c:lblOffset val="100"/>
        <c:baseTimeUnit val="years"/>
      </c:dateAx>
      <c:valAx>
        <c:axId val="90391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038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47.11</c:v>
                </c:pt>
                <c:pt idx="1">
                  <c:v>44.8</c:v>
                </c:pt>
                <c:pt idx="2">
                  <c:v>42.43</c:v>
                </c:pt>
                <c:pt idx="3">
                  <c:v>45.18</c:v>
                </c:pt>
                <c:pt idx="4">
                  <c:v>42.98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E6-4328-888E-CDE0BACA9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661568"/>
        <c:axId val="8766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7E6-4328-888E-CDE0BACA9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661568"/>
        <c:axId val="87667840"/>
      </c:lineChart>
      <c:dateAx>
        <c:axId val="876615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667840"/>
        <c:crosses val="autoZero"/>
        <c:auto val="1"/>
        <c:lblOffset val="100"/>
        <c:baseTimeUnit val="years"/>
      </c:dateAx>
      <c:valAx>
        <c:axId val="8766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6615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C03-40F2-B316-22015A21B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494016"/>
        <c:axId val="8751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C03-40F2-B316-22015A21B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94016"/>
        <c:axId val="87512576"/>
      </c:lineChart>
      <c:dateAx>
        <c:axId val="874940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12576"/>
        <c:crosses val="autoZero"/>
        <c:auto val="1"/>
        <c:lblOffset val="100"/>
        <c:baseTimeUnit val="years"/>
      </c:dateAx>
      <c:valAx>
        <c:axId val="8751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494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093-4A76-B0E9-D96F6E6F5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47904"/>
        <c:axId val="87549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093-4A76-B0E9-D96F6E6F51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47904"/>
        <c:axId val="87549824"/>
      </c:lineChart>
      <c:dateAx>
        <c:axId val="87547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49824"/>
        <c:crosses val="autoZero"/>
        <c:auto val="1"/>
        <c:lblOffset val="100"/>
        <c:baseTimeUnit val="years"/>
      </c:dateAx>
      <c:valAx>
        <c:axId val="87549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47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F7-4CA4-A5C8-F82542477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30144"/>
        <c:axId val="8983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F7-4CA4-A5C8-F825424774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30144"/>
        <c:axId val="89832064"/>
      </c:lineChart>
      <c:dateAx>
        <c:axId val="8983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32064"/>
        <c:crosses val="autoZero"/>
        <c:auto val="1"/>
        <c:lblOffset val="100"/>
        <c:baseTimeUnit val="years"/>
      </c:dateAx>
      <c:valAx>
        <c:axId val="8983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30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8F-4425-9F20-505750E8A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71872"/>
        <c:axId val="89873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8F-4425-9F20-505750E8AC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1872"/>
        <c:axId val="89873792"/>
      </c:lineChart>
      <c:dateAx>
        <c:axId val="89871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873792"/>
        <c:crosses val="autoZero"/>
        <c:auto val="1"/>
        <c:lblOffset val="100"/>
        <c:baseTimeUnit val="years"/>
      </c:dateAx>
      <c:valAx>
        <c:axId val="89873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871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915.45</c:v>
                </c:pt>
                <c:pt idx="1">
                  <c:v>881.6</c:v>
                </c:pt>
                <c:pt idx="2">
                  <c:v>960.79</c:v>
                </c:pt>
                <c:pt idx="3">
                  <c:v>838.44</c:v>
                </c:pt>
                <c:pt idx="4">
                  <c:v>839.84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B8-4A98-8B93-77B56548D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21024"/>
        <c:axId val="89922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1273.52</c:v>
                </c:pt>
                <c:pt idx="1">
                  <c:v>1209.95</c:v>
                </c:pt>
                <c:pt idx="2">
                  <c:v>1136.5</c:v>
                </c:pt>
                <c:pt idx="3">
                  <c:v>1118.56</c:v>
                </c:pt>
                <c:pt idx="4">
                  <c:v>1111.31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7B8-4A98-8B93-77B56548DC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024"/>
        <c:axId val="89922944"/>
      </c:lineChart>
      <c:dateAx>
        <c:axId val="89921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22944"/>
        <c:crosses val="autoZero"/>
        <c:auto val="1"/>
        <c:lblOffset val="100"/>
        <c:baseTimeUnit val="years"/>
      </c:date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21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76.19</c:v>
                </c:pt>
                <c:pt idx="1">
                  <c:v>75.3</c:v>
                </c:pt>
                <c:pt idx="2">
                  <c:v>76.38</c:v>
                </c:pt>
                <c:pt idx="3">
                  <c:v>76.650000000000006</c:v>
                </c:pt>
                <c:pt idx="4">
                  <c:v>76.349999999999994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2A-4D14-B93D-464E62B89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54176"/>
        <c:axId val="89956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67.849999999999994</c:v>
                </c:pt>
                <c:pt idx="1">
                  <c:v>69.48</c:v>
                </c:pt>
                <c:pt idx="2">
                  <c:v>71.650000000000006</c:v>
                </c:pt>
                <c:pt idx="3">
                  <c:v>72.33</c:v>
                </c:pt>
                <c:pt idx="4">
                  <c:v>75.540000000000006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2A-4D14-B93D-464E62B891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54176"/>
        <c:axId val="89956352"/>
      </c:lineChart>
      <c:dateAx>
        <c:axId val="89954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9956352"/>
        <c:crosses val="autoZero"/>
        <c:auto val="1"/>
        <c:lblOffset val="100"/>
        <c:baseTimeUnit val="years"/>
      </c:dateAx>
      <c:valAx>
        <c:axId val="89956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54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</c:v>
                </c:pt>
                <c:pt idx="1">
                  <c:v>150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0D-460B-8D23-951348A5F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978752"/>
        <c:axId val="90046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224.94</c:v>
                </c:pt>
                <c:pt idx="1">
                  <c:v>220.67</c:v>
                </c:pt>
                <c:pt idx="2">
                  <c:v>217.82</c:v>
                </c:pt>
                <c:pt idx="3">
                  <c:v>215.28</c:v>
                </c:pt>
                <c:pt idx="4">
                  <c:v>207.96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0D-460B-8D23-951348A5F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78752"/>
        <c:axId val="90046464"/>
      </c:lineChart>
      <c:dateAx>
        <c:axId val="8997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0046464"/>
        <c:crosses val="autoZero"/>
        <c:auto val="1"/>
        <c:lblOffset val="100"/>
        <c:baseTimeUnit val="years"/>
      </c:dateAx>
      <c:valAx>
        <c:axId val="90046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9978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81" t="str">
        <f>データ!H6</f>
        <v>大阪府　岬町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69" t="s">
        <v>5</v>
      </c>
      <c r="AE7" s="69"/>
      <c r="AF7" s="69"/>
      <c r="AG7" s="69"/>
      <c r="AH7" s="69"/>
      <c r="AI7" s="69"/>
      <c r="AJ7" s="69"/>
      <c r="AK7" s="4"/>
      <c r="AL7" s="69" t="s">
        <v>6</v>
      </c>
      <c r="AM7" s="69"/>
      <c r="AN7" s="69"/>
      <c r="AO7" s="69"/>
      <c r="AP7" s="69"/>
      <c r="AQ7" s="69"/>
      <c r="AR7" s="69"/>
      <c r="AS7" s="69"/>
      <c r="AT7" s="69" t="s">
        <v>7</v>
      </c>
      <c r="AU7" s="69"/>
      <c r="AV7" s="69"/>
      <c r="AW7" s="69"/>
      <c r="AX7" s="69"/>
      <c r="AY7" s="69"/>
      <c r="AZ7" s="69"/>
      <c r="BA7" s="69"/>
      <c r="BB7" s="69" t="s">
        <v>8</v>
      </c>
      <c r="BC7" s="69"/>
      <c r="BD7" s="69"/>
      <c r="BE7" s="69"/>
      <c r="BF7" s="69"/>
      <c r="BG7" s="69"/>
      <c r="BH7" s="69"/>
      <c r="BI7" s="69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公共下水道</v>
      </c>
      <c r="Q8" s="78"/>
      <c r="R8" s="78"/>
      <c r="S8" s="78"/>
      <c r="T8" s="78"/>
      <c r="U8" s="78"/>
      <c r="V8" s="78"/>
      <c r="W8" s="78" t="str">
        <f>データ!L6</f>
        <v>Cc2</v>
      </c>
      <c r="X8" s="78"/>
      <c r="Y8" s="78"/>
      <c r="Z8" s="78"/>
      <c r="AA8" s="78"/>
      <c r="AB8" s="78"/>
      <c r="AC8" s="78"/>
      <c r="AD8" s="79" t="s">
        <v>122</v>
      </c>
      <c r="AE8" s="79"/>
      <c r="AF8" s="79"/>
      <c r="AG8" s="79"/>
      <c r="AH8" s="79"/>
      <c r="AI8" s="79"/>
      <c r="AJ8" s="79"/>
      <c r="AK8" s="4"/>
      <c r="AL8" s="73">
        <f>データ!S6</f>
        <v>16259</v>
      </c>
      <c r="AM8" s="73"/>
      <c r="AN8" s="73"/>
      <c r="AO8" s="73"/>
      <c r="AP8" s="73"/>
      <c r="AQ8" s="73"/>
      <c r="AR8" s="73"/>
      <c r="AS8" s="73"/>
      <c r="AT8" s="72">
        <f>データ!T6</f>
        <v>49.18</v>
      </c>
      <c r="AU8" s="72"/>
      <c r="AV8" s="72"/>
      <c r="AW8" s="72"/>
      <c r="AX8" s="72"/>
      <c r="AY8" s="72"/>
      <c r="AZ8" s="72"/>
      <c r="BA8" s="72"/>
      <c r="BB8" s="72">
        <f>データ!U6</f>
        <v>330.6</v>
      </c>
      <c r="BC8" s="72"/>
      <c r="BD8" s="72"/>
      <c r="BE8" s="72"/>
      <c r="BF8" s="72"/>
      <c r="BG8" s="72"/>
      <c r="BH8" s="72"/>
      <c r="BI8" s="72"/>
      <c r="BJ8" s="4"/>
      <c r="BK8" s="4"/>
      <c r="BL8" s="76" t="s">
        <v>10</v>
      </c>
      <c r="BM8" s="7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9" t="s">
        <v>12</v>
      </c>
      <c r="C9" s="69"/>
      <c r="D9" s="69"/>
      <c r="E9" s="69"/>
      <c r="F9" s="69"/>
      <c r="G9" s="69"/>
      <c r="H9" s="69"/>
      <c r="I9" s="69" t="s">
        <v>13</v>
      </c>
      <c r="J9" s="69"/>
      <c r="K9" s="69"/>
      <c r="L9" s="69"/>
      <c r="M9" s="69"/>
      <c r="N9" s="69"/>
      <c r="O9" s="69"/>
      <c r="P9" s="69" t="s">
        <v>14</v>
      </c>
      <c r="Q9" s="69"/>
      <c r="R9" s="69"/>
      <c r="S9" s="69"/>
      <c r="T9" s="69"/>
      <c r="U9" s="69"/>
      <c r="V9" s="69"/>
      <c r="W9" s="69" t="s">
        <v>15</v>
      </c>
      <c r="X9" s="69"/>
      <c r="Y9" s="69"/>
      <c r="Z9" s="69"/>
      <c r="AA9" s="69"/>
      <c r="AB9" s="69"/>
      <c r="AC9" s="69"/>
      <c r="AD9" s="69" t="s">
        <v>16</v>
      </c>
      <c r="AE9" s="69"/>
      <c r="AF9" s="69"/>
      <c r="AG9" s="69"/>
      <c r="AH9" s="69"/>
      <c r="AI9" s="69"/>
      <c r="AJ9" s="69"/>
      <c r="AK9" s="4"/>
      <c r="AL9" s="69" t="s">
        <v>17</v>
      </c>
      <c r="AM9" s="69"/>
      <c r="AN9" s="69"/>
      <c r="AO9" s="69"/>
      <c r="AP9" s="69"/>
      <c r="AQ9" s="69"/>
      <c r="AR9" s="69"/>
      <c r="AS9" s="69"/>
      <c r="AT9" s="69" t="s">
        <v>18</v>
      </c>
      <c r="AU9" s="69"/>
      <c r="AV9" s="69"/>
      <c r="AW9" s="69"/>
      <c r="AX9" s="69"/>
      <c r="AY9" s="69"/>
      <c r="AZ9" s="69"/>
      <c r="BA9" s="69"/>
      <c r="BB9" s="69" t="s">
        <v>19</v>
      </c>
      <c r="BC9" s="69"/>
      <c r="BD9" s="69"/>
      <c r="BE9" s="69"/>
      <c r="BF9" s="69"/>
      <c r="BG9" s="69"/>
      <c r="BH9" s="69"/>
      <c r="BI9" s="69"/>
      <c r="BJ9" s="4"/>
      <c r="BK9" s="4"/>
      <c r="BL9" s="70" t="s">
        <v>20</v>
      </c>
      <c r="BM9" s="71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72" t="str">
        <f>データ!N6</f>
        <v>-</v>
      </c>
      <c r="C10" s="72"/>
      <c r="D10" s="72"/>
      <c r="E10" s="72"/>
      <c r="F10" s="72"/>
      <c r="G10" s="72"/>
      <c r="H10" s="72"/>
      <c r="I10" s="72" t="str">
        <f>データ!O6</f>
        <v>該当数値なし</v>
      </c>
      <c r="J10" s="72"/>
      <c r="K10" s="72"/>
      <c r="L10" s="72"/>
      <c r="M10" s="72"/>
      <c r="N10" s="72"/>
      <c r="O10" s="72"/>
      <c r="P10" s="72">
        <f>データ!P6</f>
        <v>75.650000000000006</v>
      </c>
      <c r="Q10" s="72"/>
      <c r="R10" s="72"/>
      <c r="S10" s="72"/>
      <c r="T10" s="72"/>
      <c r="U10" s="72"/>
      <c r="V10" s="72"/>
      <c r="W10" s="72">
        <f>データ!Q6</f>
        <v>87.24</v>
      </c>
      <c r="X10" s="72"/>
      <c r="Y10" s="72"/>
      <c r="Z10" s="72"/>
      <c r="AA10" s="72"/>
      <c r="AB10" s="72"/>
      <c r="AC10" s="72"/>
      <c r="AD10" s="73">
        <f>データ!R6</f>
        <v>1950</v>
      </c>
      <c r="AE10" s="73"/>
      <c r="AF10" s="73"/>
      <c r="AG10" s="73"/>
      <c r="AH10" s="73"/>
      <c r="AI10" s="73"/>
      <c r="AJ10" s="73"/>
      <c r="AK10" s="2"/>
      <c r="AL10" s="73">
        <f>データ!V6</f>
        <v>12296</v>
      </c>
      <c r="AM10" s="73"/>
      <c r="AN10" s="73"/>
      <c r="AO10" s="73"/>
      <c r="AP10" s="73"/>
      <c r="AQ10" s="73"/>
      <c r="AR10" s="73"/>
      <c r="AS10" s="73"/>
      <c r="AT10" s="72">
        <f>データ!W6</f>
        <v>4.24</v>
      </c>
      <c r="AU10" s="72"/>
      <c r="AV10" s="72"/>
      <c r="AW10" s="72"/>
      <c r="AX10" s="72"/>
      <c r="AY10" s="72"/>
      <c r="AZ10" s="72"/>
      <c r="BA10" s="72"/>
      <c r="BB10" s="72">
        <f>データ!X6</f>
        <v>2900</v>
      </c>
      <c r="BC10" s="72"/>
      <c r="BD10" s="72"/>
      <c r="BE10" s="72"/>
      <c r="BF10" s="72"/>
      <c r="BG10" s="72"/>
      <c r="BH10" s="72"/>
      <c r="BI10" s="72"/>
      <c r="BJ10" s="2"/>
      <c r="BK10" s="2"/>
      <c r="BL10" s="74" t="s">
        <v>22</v>
      </c>
      <c r="BM10" s="7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4" t="s">
        <v>24</v>
      </c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5"/>
      <c r="BM13" s="65"/>
      <c r="BN13" s="65"/>
      <c r="BO13" s="65"/>
      <c r="BP13" s="65"/>
      <c r="BQ13" s="65"/>
      <c r="BR13" s="65"/>
      <c r="BS13" s="65"/>
      <c r="BT13" s="65"/>
      <c r="BU13" s="65"/>
      <c r="BV13" s="65"/>
      <c r="BW13" s="65"/>
      <c r="BX13" s="65"/>
      <c r="BY13" s="65"/>
      <c r="BZ13" s="65"/>
    </row>
    <row r="14" spans="1:78" ht="13.5" customHeight="1">
      <c r="A14" s="2"/>
      <c r="B14" s="66" t="s">
        <v>25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8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55" t="s">
        <v>123</v>
      </c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7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55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7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55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7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55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7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55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7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55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7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55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7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55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7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55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7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55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7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55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7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55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7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55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7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55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7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55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7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55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7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55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7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55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7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55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7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55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7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55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7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55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7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55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7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55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7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55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7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55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7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55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7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55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7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8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60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55" t="s">
        <v>124</v>
      </c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7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55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7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55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7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55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7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55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7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55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7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55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7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55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7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55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7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55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7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55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7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55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7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5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7"/>
    </row>
    <row r="60" spans="1:78" ht="13.5" customHeight="1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55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7"/>
    </row>
    <row r="61" spans="1:78" ht="13.5" customHeight="1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55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7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55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7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8"/>
      <c r="BM63" s="59"/>
      <c r="BN63" s="59"/>
      <c r="BO63" s="59"/>
      <c r="BP63" s="59"/>
      <c r="BQ63" s="59"/>
      <c r="BR63" s="59"/>
      <c r="BS63" s="59"/>
      <c r="BT63" s="59"/>
      <c r="BU63" s="59"/>
      <c r="BV63" s="59"/>
      <c r="BW63" s="59"/>
      <c r="BX63" s="59"/>
      <c r="BY63" s="59"/>
      <c r="BZ63" s="60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125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【728.30】</v>
      </c>
      <c r="I86" s="26" t="str">
        <f>データ!CA6</f>
        <v>【100.04】</v>
      </c>
      <c r="J86" s="26" t="str">
        <f>データ!CL6</f>
        <v>【137.82】</v>
      </c>
      <c r="K86" s="26" t="str">
        <f>データ!CW6</f>
        <v>【60.09】</v>
      </c>
      <c r="L86" s="26" t="str">
        <f>データ!DH6</f>
        <v>【94.90】</v>
      </c>
      <c r="M86" s="26" t="s">
        <v>56</v>
      </c>
      <c r="N86" s="26" t="s">
        <v>56</v>
      </c>
      <c r="O86" s="26" t="str">
        <f>データ!EO6</f>
        <v>【0.27】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83" t="s">
        <v>66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67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68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>
      <c r="A4" s="28" t="s">
        <v>69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70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71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72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73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74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75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76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77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78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79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80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273660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大阪府　岬町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Cc2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75.650000000000006</v>
      </c>
      <c r="Q6" s="34">
        <f t="shared" si="3"/>
        <v>87.24</v>
      </c>
      <c r="R6" s="34">
        <f t="shared" si="3"/>
        <v>1950</v>
      </c>
      <c r="S6" s="34">
        <f t="shared" si="3"/>
        <v>16259</v>
      </c>
      <c r="T6" s="34">
        <f t="shared" si="3"/>
        <v>49.18</v>
      </c>
      <c r="U6" s="34">
        <f t="shared" si="3"/>
        <v>330.6</v>
      </c>
      <c r="V6" s="34">
        <f t="shared" si="3"/>
        <v>12296</v>
      </c>
      <c r="W6" s="34">
        <f t="shared" si="3"/>
        <v>4.24</v>
      </c>
      <c r="X6" s="34">
        <f t="shared" si="3"/>
        <v>2900</v>
      </c>
      <c r="Y6" s="35">
        <f>IF(Y7="",NA(),Y7)</f>
        <v>47.11</v>
      </c>
      <c r="Z6" s="35">
        <f t="shared" ref="Z6:AH6" si="4">IF(Z7="",NA(),Z7)</f>
        <v>44.8</v>
      </c>
      <c r="AA6" s="35">
        <f t="shared" si="4"/>
        <v>42.43</v>
      </c>
      <c r="AB6" s="35">
        <f t="shared" si="4"/>
        <v>45.18</v>
      </c>
      <c r="AC6" s="35">
        <f t="shared" si="4"/>
        <v>42.98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915.45</v>
      </c>
      <c r="BG6" s="35">
        <f t="shared" ref="BG6:BO6" si="7">IF(BG7="",NA(),BG7)</f>
        <v>881.6</v>
      </c>
      <c r="BH6" s="35">
        <f t="shared" si="7"/>
        <v>960.79</v>
      </c>
      <c r="BI6" s="35">
        <f t="shared" si="7"/>
        <v>838.44</v>
      </c>
      <c r="BJ6" s="35">
        <f t="shared" si="7"/>
        <v>839.84</v>
      </c>
      <c r="BK6" s="35">
        <f t="shared" si="7"/>
        <v>1273.52</v>
      </c>
      <c r="BL6" s="35">
        <f t="shared" si="7"/>
        <v>1209.95</v>
      </c>
      <c r="BM6" s="35">
        <f t="shared" si="7"/>
        <v>1136.5</v>
      </c>
      <c r="BN6" s="35">
        <f t="shared" si="7"/>
        <v>1118.56</v>
      </c>
      <c r="BO6" s="35">
        <f t="shared" si="7"/>
        <v>1111.31</v>
      </c>
      <c r="BP6" s="34" t="str">
        <f>IF(BP7="","",IF(BP7="-","【-】","【"&amp;SUBSTITUTE(TEXT(BP7,"#,##0.00"),"-","△")&amp;"】"))</f>
        <v>【728.30】</v>
      </c>
      <c r="BQ6" s="35">
        <f>IF(BQ7="",NA(),BQ7)</f>
        <v>76.19</v>
      </c>
      <c r="BR6" s="35">
        <f t="shared" ref="BR6:BZ6" si="8">IF(BR7="",NA(),BR7)</f>
        <v>75.3</v>
      </c>
      <c r="BS6" s="35">
        <f t="shared" si="8"/>
        <v>76.38</v>
      </c>
      <c r="BT6" s="35">
        <f t="shared" si="8"/>
        <v>76.650000000000006</v>
      </c>
      <c r="BU6" s="35">
        <f t="shared" si="8"/>
        <v>76.349999999999994</v>
      </c>
      <c r="BV6" s="35">
        <f t="shared" si="8"/>
        <v>67.849999999999994</v>
      </c>
      <c r="BW6" s="35">
        <f t="shared" si="8"/>
        <v>69.48</v>
      </c>
      <c r="BX6" s="35">
        <f t="shared" si="8"/>
        <v>71.650000000000006</v>
      </c>
      <c r="BY6" s="35">
        <f t="shared" si="8"/>
        <v>72.33</v>
      </c>
      <c r="BZ6" s="35">
        <f t="shared" si="8"/>
        <v>75.540000000000006</v>
      </c>
      <c r="CA6" s="34" t="str">
        <f>IF(CA7="","",IF(CA7="-","【-】","【"&amp;SUBSTITUTE(TEXT(CA7,"#,##0.00"),"-","△")&amp;"】"))</f>
        <v>【100.04】</v>
      </c>
      <c r="CB6" s="35">
        <f>IF(CB7="",NA(),CB7)</f>
        <v>150</v>
      </c>
      <c r="CC6" s="35">
        <f t="shared" ref="CC6:CK6" si="9">IF(CC7="",NA(),CC7)</f>
        <v>150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224.94</v>
      </c>
      <c r="CH6" s="35">
        <f t="shared" si="9"/>
        <v>220.67</v>
      </c>
      <c r="CI6" s="35">
        <f t="shared" si="9"/>
        <v>217.82</v>
      </c>
      <c r="CJ6" s="35">
        <f t="shared" si="9"/>
        <v>215.28</v>
      </c>
      <c r="CK6" s="35">
        <f t="shared" si="9"/>
        <v>207.96</v>
      </c>
      <c r="CL6" s="34" t="str">
        <f>IF(CL7="","",IF(CL7="-","【-】","【"&amp;SUBSTITUTE(TEXT(CL7,"#,##0.00"),"-","△")&amp;"】"))</f>
        <v>【137.82】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55.41</v>
      </c>
      <c r="CS6" s="35">
        <f t="shared" si="10"/>
        <v>55.81</v>
      </c>
      <c r="CT6" s="35">
        <f t="shared" si="10"/>
        <v>54.44</v>
      </c>
      <c r="CU6" s="35">
        <f t="shared" si="10"/>
        <v>54.67</v>
      </c>
      <c r="CV6" s="35">
        <f t="shared" si="10"/>
        <v>53.51</v>
      </c>
      <c r="CW6" s="34" t="str">
        <f>IF(CW7="","",IF(CW7="-","【-】","【"&amp;SUBSTITUTE(TEXT(CW7,"#,##0.00"),"-","△")&amp;"】"))</f>
        <v>【60.09】</v>
      </c>
      <c r="CX6" s="35">
        <f>IF(CX7="",NA(),CX7)</f>
        <v>79.62</v>
      </c>
      <c r="CY6" s="35">
        <f t="shared" ref="CY6:DG6" si="11">IF(CY7="",NA(),CY7)</f>
        <v>79.69</v>
      </c>
      <c r="CZ6" s="35">
        <f t="shared" si="11"/>
        <v>79.8</v>
      </c>
      <c r="DA6" s="35">
        <f t="shared" si="11"/>
        <v>81.87</v>
      </c>
      <c r="DB6" s="35">
        <f t="shared" si="11"/>
        <v>81.760000000000005</v>
      </c>
      <c r="DC6" s="35">
        <f t="shared" si="11"/>
        <v>84.12</v>
      </c>
      <c r="DD6" s="35">
        <f t="shared" si="11"/>
        <v>84.41</v>
      </c>
      <c r="DE6" s="35">
        <f t="shared" si="11"/>
        <v>84.2</v>
      </c>
      <c r="DF6" s="35">
        <f t="shared" si="11"/>
        <v>83.8</v>
      </c>
      <c r="DG6" s="35">
        <f t="shared" si="11"/>
        <v>83.91</v>
      </c>
      <c r="DH6" s="34" t="str">
        <f>IF(DH7="","",IF(DH7="-","【-】","【"&amp;SUBSTITUTE(TEXT(DH7,"#,##0.00"),"-","△")&amp;"】"))</f>
        <v>【94.90】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0.1</v>
      </c>
      <c r="EK6" s="35">
        <f t="shared" si="14"/>
        <v>7.0000000000000007E-2</v>
      </c>
      <c r="EL6" s="35">
        <f t="shared" si="14"/>
        <v>0.04</v>
      </c>
      <c r="EM6" s="35">
        <f t="shared" si="14"/>
        <v>0.11</v>
      </c>
      <c r="EN6" s="35">
        <f t="shared" si="14"/>
        <v>0.15</v>
      </c>
      <c r="EO6" s="34" t="str">
        <f>IF(EO7="","",IF(EO7="-","【-】","【"&amp;SUBSTITUTE(TEXT(EO7,"#,##0.00"),"-","△")&amp;"】"))</f>
        <v>【0.27】</v>
      </c>
    </row>
    <row r="7" spans="1:145" s="36" customFormat="1">
      <c r="A7" s="28"/>
      <c r="B7" s="37">
        <v>2016</v>
      </c>
      <c r="C7" s="37">
        <v>273660</v>
      </c>
      <c r="D7" s="37">
        <v>47</v>
      </c>
      <c r="E7" s="37">
        <v>17</v>
      </c>
      <c r="F7" s="37">
        <v>1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75.650000000000006</v>
      </c>
      <c r="Q7" s="38">
        <v>87.24</v>
      </c>
      <c r="R7" s="38">
        <v>1950</v>
      </c>
      <c r="S7" s="38">
        <v>16259</v>
      </c>
      <c r="T7" s="38">
        <v>49.18</v>
      </c>
      <c r="U7" s="38">
        <v>330.6</v>
      </c>
      <c r="V7" s="38">
        <v>12296</v>
      </c>
      <c r="W7" s="38">
        <v>4.24</v>
      </c>
      <c r="X7" s="38">
        <v>2900</v>
      </c>
      <c r="Y7" s="38">
        <v>47.11</v>
      </c>
      <c r="Z7" s="38">
        <v>44.8</v>
      </c>
      <c r="AA7" s="38">
        <v>42.43</v>
      </c>
      <c r="AB7" s="38">
        <v>45.18</v>
      </c>
      <c r="AC7" s="38">
        <v>42.98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915.45</v>
      </c>
      <c r="BG7" s="38">
        <v>881.6</v>
      </c>
      <c r="BH7" s="38">
        <v>960.79</v>
      </c>
      <c r="BI7" s="38">
        <v>838.44</v>
      </c>
      <c r="BJ7" s="38">
        <v>839.84</v>
      </c>
      <c r="BK7" s="38">
        <v>1273.52</v>
      </c>
      <c r="BL7" s="38">
        <v>1209.95</v>
      </c>
      <c r="BM7" s="38">
        <v>1136.5</v>
      </c>
      <c r="BN7" s="38">
        <v>1118.56</v>
      </c>
      <c r="BO7" s="38">
        <v>1111.31</v>
      </c>
      <c r="BP7" s="38">
        <v>728.3</v>
      </c>
      <c r="BQ7" s="38">
        <v>76.19</v>
      </c>
      <c r="BR7" s="38">
        <v>75.3</v>
      </c>
      <c r="BS7" s="38">
        <v>76.38</v>
      </c>
      <c r="BT7" s="38">
        <v>76.650000000000006</v>
      </c>
      <c r="BU7" s="38">
        <v>76.349999999999994</v>
      </c>
      <c r="BV7" s="38">
        <v>67.849999999999994</v>
      </c>
      <c r="BW7" s="38">
        <v>69.48</v>
      </c>
      <c r="BX7" s="38">
        <v>71.650000000000006</v>
      </c>
      <c r="BY7" s="38">
        <v>72.33</v>
      </c>
      <c r="BZ7" s="38">
        <v>75.540000000000006</v>
      </c>
      <c r="CA7" s="38">
        <v>100.04</v>
      </c>
      <c r="CB7" s="38">
        <v>150</v>
      </c>
      <c r="CC7" s="38">
        <v>150</v>
      </c>
      <c r="CD7" s="38">
        <v>150</v>
      </c>
      <c r="CE7" s="38">
        <v>150</v>
      </c>
      <c r="CF7" s="38">
        <v>150</v>
      </c>
      <c r="CG7" s="38">
        <v>224.94</v>
      </c>
      <c r="CH7" s="38">
        <v>220.67</v>
      </c>
      <c r="CI7" s="38">
        <v>217.82</v>
      </c>
      <c r="CJ7" s="38">
        <v>215.28</v>
      </c>
      <c r="CK7" s="38">
        <v>207.96</v>
      </c>
      <c r="CL7" s="38">
        <v>137.82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 t="s">
        <v>115</v>
      </c>
      <c r="CR7" s="38">
        <v>55.41</v>
      </c>
      <c r="CS7" s="38">
        <v>55.81</v>
      </c>
      <c r="CT7" s="38">
        <v>54.44</v>
      </c>
      <c r="CU7" s="38">
        <v>54.67</v>
      </c>
      <c r="CV7" s="38">
        <v>53.51</v>
      </c>
      <c r="CW7" s="38">
        <v>60.09</v>
      </c>
      <c r="CX7" s="38">
        <v>79.62</v>
      </c>
      <c r="CY7" s="38">
        <v>79.69</v>
      </c>
      <c r="CZ7" s="38">
        <v>79.8</v>
      </c>
      <c r="DA7" s="38">
        <v>81.87</v>
      </c>
      <c r="DB7" s="38">
        <v>81.760000000000005</v>
      </c>
      <c r="DC7" s="38">
        <v>84.12</v>
      </c>
      <c r="DD7" s="38">
        <v>84.41</v>
      </c>
      <c r="DE7" s="38">
        <v>84.2</v>
      </c>
      <c r="DF7" s="38">
        <v>83.8</v>
      </c>
      <c r="DG7" s="38">
        <v>83.91</v>
      </c>
      <c r="DH7" s="38">
        <v>94.9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0.1</v>
      </c>
      <c r="EK7" s="38">
        <v>7.0000000000000007E-2</v>
      </c>
      <c r="EL7" s="38">
        <v>0.04</v>
      </c>
      <c r="EM7" s="38">
        <v>0.11</v>
      </c>
      <c r="EN7" s="38">
        <v>0.15</v>
      </c>
      <c r="EO7" s="38">
        <v>0.27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HOSTNAME</cp:lastModifiedBy>
  <cp:lastPrinted>2018-02-01T09:34:42Z</cp:lastPrinted>
  <dcterms:created xsi:type="dcterms:W3CDTF">2017-12-25T02:10:24Z</dcterms:created>
  <dcterms:modified xsi:type="dcterms:W3CDTF">2018-02-27T03:56:18Z</dcterms:modified>
  <cp:category/>
</cp:coreProperties>
</file>