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BB8" i="4"/>
  <c r="AT8" i="4"/>
  <c r="AL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<sst xmlns="http://schemas.openxmlformats.org/spreadsheetml/2006/main" count="232" uniqueCount="120">
  <si>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</si>
  <si>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</si>
  <si>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</si>
  <si>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</si>
  <si>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</si>
  <si>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</si>
  <si>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</si>
  <si>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</si>
  <si>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</si>
  <si>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</si>
  <si>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</si>
  <si>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</si>
  <si>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</si>
  <si>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</si>
  <si>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</si>
  <si>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</si>
  <si>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</si>
  <si>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</si>
  <si>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</si>
  <si>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</si>
  <si>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</si>
  <si>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</si>
  <si>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</si>
  <si>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</si>
  <si>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</si>
  <si>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</si>
  <si>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</si>
  <si>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</si>
  <si>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</si>
  <si>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</si>
  <si>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</si>
  <si>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</si>
  <si>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</si>
  <si>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</si>
  <si>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</si>
  <si>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</si>
  <si>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</si>
  <si>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</si>
  <si>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</si>
  <si>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</si>
  <si>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</si>
  <si>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</si>
  <si>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</si>
  <si>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</si>
  <si>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</si>
  <si>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</si>
  <si>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</si>
  <si>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</si>
  <si>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</si>
  <si>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</si>
  <si>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</si>
  <si>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</si>
  <si>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</si>
  <si>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</si>
  <si>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</si>
  <si>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</si>
  <si>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</si>
  <si>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</si>
  <si>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</si>
  <si>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</si>
  <si>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</si>
  <si>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</si>
  <si>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</si>
  <si>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</si>
  <si>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</si>
  <si>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</si>
  <si>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</si>
  <si>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</si>
  <si>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</si>
  <si>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</si>
  <si>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</si>
  <si>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</si>
  <si>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</si>
  <si>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</si>
  <si>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</si>
  <si>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</si>
  <si>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</si>
  <si>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</si>
  <si>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</si>
  <si>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</si>
  <si>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</si>
  <si>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</si>
  <si>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</si>
  <si>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</si>
  <si>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</si>
  <si>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</si>
  <si>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</si>
  <si>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</si>
  <si>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</si>
  <si>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</si>
  <si>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</si>
  <si>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</si>
  <si>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</si>
  <si>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</si>
  <si>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</si>
  <si>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</si>
  <si>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</si>
  <si>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</si>
  <si>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</si>
  <si>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</si>
  <si>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</si>
  <si>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</si>
  <si>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</si>
  <si>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</si>
  <si>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</si>
  <si>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阪南市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</si>
  <si>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</si>
  <si>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</si>
  <si>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</si>
  <si>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</si>
  <si>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</si>
  <si>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</si>
  <si>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</si>
  <si>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</si>
  <si>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</si>
  <si>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</si>
  <si>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</si>
  <si>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xml:space="preserve"> 本市水道は、平地部が少なく山地や丘陵地が多数ある地形により、配水池等施設を数多く設置しており、固定費に占める維持管理費の割合が高くなっている。そのため、経常収支比率は100％を超えているものの、平均値を下回っているほか、給水原価が平均値を上回ることにも影響しており、料金回収率が平均値を下回る要因の一つとなっている。 
　また、人口が減少傾向にあるため、施設の利用効率が悪く、施設利用率は平均値を下回っている。　
　一方、企業債の支払利息については、既発債の借換えや繰上げ償還により、減少傾向にあり、さらに計画的に起債を行っているので、企業債残高は、平均値と比較すると良好な数値となっている。
　また、有収率については、漏水調査等を推進し、有収率が上がるように努力しているため、平均値を上回っている。　
　他に、流動比率は、平均値より突出している年度もあるが、ほぼ平均値になっており、支払能力は比較的安定している。　
　以上のことから、単年度収支は黒字であり、累積欠損金は発生していない。</t>
    </r>
    <r>
      <rPr>
        <sz val="11"/>
        <color rgb="FFFF0000"/>
        <rFont val="ＭＳ ゴシック"/>
        <family val="3"/>
        <charset val="128"/>
      </rPr>
      <t/>
    </r>
    <rPh sb="41" eb="43">
      <t>セッチ</t>
    </rPh>
    <rPh sb="189" eb="191">
      <t>シセツ</t>
    </rPh>
    <rPh sb="191" eb="194">
      <t>リヨウリツ</t>
    </rPh>
    <rPh sb="212" eb="214">
      <t>キギョウ</t>
    </rPh>
    <rPh sb="214" eb="215">
      <t>サイ</t>
    </rPh>
    <rPh sb="354" eb="355">
      <t>ホカ</t>
    </rPh>
    <phoneticPr fontId="4"/>
  </si>
  <si>
    <t>　管路の経年化の状況を示す数値は、平均値を上回っており、法定耐用年数を経過した管路が多数存在している。また、類似団体や全国平均値と比較してみても老朽化が進んでいる状況にある。　
　一方、水道ビジョン等に基づき、毎年度計画的に老朽化した施設や管路の更新等を実施している。
　H27年度に引き続きH28年度においても、前年度と比較して前年度を上回る老朽管の更新工事を行ったため、管路更新率は、引き続き平均値を上回っており、上昇傾向にある。</t>
    <rPh sb="90" eb="92">
      <t>イッポウ</t>
    </rPh>
    <rPh sb="93" eb="95">
      <t>スイドウ</t>
    </rPh>
    <rPh sb="99" eb="100">
      <t>ナド</t>
    </rPh>
    <rPh sb="101" eb="102">
      <t>モト</t>
    </rPh>
    <rPh sb="181" eb="182">
      <t>オコナ</t>
    </rPh>
    <rPh sb="202" eb="203">
      <t>ウワ</t>
    </rPh>
    <phoneticPr fontId="4"/>
  </si>
  <si>
    <t>　本市の水需要は、給水人口の減少や、核家族化及び需要者の節水意識の定着等により、年々減少し続けている。　
  施設や管路の老朽化が進行しているため、水道ビジョンや更新計画に基づき、計画的な設備投資や更なる健全化に努める。
  更には、経営戦略等に基づいて、将来にわたり健全な経営を続けていくための経営改善の実施や投資計画等を進めていく必要がある。　
　また、H31年度に大阪広域水道企業団と統合する予定をしており、統合に向けての調整をしている。</t>
    <rPh sb="121" eb="122">
      <t>ナド</t>
    </rPh>
    <rPh sb="182" eb="183">
      <t>ネン</t>
    </rPh>
    <rPh sb="183" eb="184">
      <t>ド</t>
    </rPh>
    <rPh sb="185" eb="187">
      <t>オオサカ</t>
    </rPh>
    <rPh sb="187" eb="189">
      <t>コウイキ</t>
    </rPh>
    <rPh sb="199" eb="201">
      <t>ヨテイ</t>
    </rPh>
    <rPh sb="207" eb="209">
      <t>トウゴウ</t>
    </rPh>
    <rPh sb="210" eb="211">
      <t>ム</t>
    </rPh>
    <rPh sb="214" eb="216">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</si>
</sst>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0.48</c:v>
                </c:pt>
                <c:pt idx="1">
                  <c:v>0.56000000000000005</c:v>
                </c:pt>
                <c:pt idx="2">
                  <c:v>0.54</c:v>
                </c:pt>
                <c:pt idx="3">
                  <c:v>0.98</c:v>
                </c:pt>
                <c:pt idx="4">
                  <c:v>1.06</c:v>
                </c:pt>
              </c:numCache>
            </c:numRef>
          </c:val>
        </c:ser>
        <c:dLbls>
          <c:showLegendKey val="0"/>
          <c:showVal val="0"/>
          <c:showCatName val="0"/>
          <c:showSerName val="0"/>
          <c:showPercent val="0"/>
          <c:showBubbleSize val="0"/>
        </c:dLbls>
        <c:gapWidth val="150"/>
        <c:axId val="89840256"/>
        <c:axId val="85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9840256"/>
        <c:axId val="85143936"/>
      </c:lineChart>
      <c:dateAx>
        <c:axId val="89840256"/>
        <c:scaling>
          <c:orientation val="minMax"/>
        </c:scaling>
        <c:delete val="1"/>
        <c:axPos val="b"/>
        <c:numFmt formatCode="ge" sourceLinked="1"/>
        <c:majorTickMark val="none"/>
        <c:minorTickMark val="none"/>
        <c:tickLblPos val="none"/>
        <c:crossAx val="85143936"/>
        <c:crosses val="autoZero"/>
        <c:auto val="1"/>
        <c:lblOffset val="100"/>
        <c:baseTimeUnit val="years"/>
      </c:dateAx>
      <c:valAx>
        <c:axId val="851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46.51</c:v>
                </c:pt>
                <c:pt idx="1">
                  <c:v>45.94</c:v>
                </c:pt>
                <c:pt idx="2">
                  <c:v>45.44</c:v>
                </c:pt>
                <c:pt idx="3">
                  <c:v>44.58</c:v>
                </c:pt>
                <c:pt idx="4">
                  <c:v>44.6</c:v>
                </c:pt>
              </c:numCache>
            </c:numRef>
          </c:val>
        </c:ser>
        <c:dLbls>
          <c:showLegendKey val="0"/>
          <c:showVal val="0"/>
          <c:showCatName val="0"/>
          <c:showSerName val="0"/>
          <c:showPercent val="0"/>
          <c:showBubbleSize val="0"/>
        </c:dLbls>
        <c:gapWidth val="150"/>
        <c:axId val="94087424"/>
        <c:axId val="941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4087424"/>
        <c:axId val="94175616"/>
      </c:lineChart>
      <c:dateAx>
        <c:axId val="94087424"/>
        <c:scaling>
          <c:orientation val="minMax"/>
        </c:scaling>
        <c:delete val="1"/>
        <c:axPos val="b"/>
        <c:numFmt formatCode="ge" sourceLinked="1"/>
        <c:majorTickMark val="none"/>
        <c:minorTickMark val="none"/>
        <c:tickLblPos val="none"/>
        <c:crossAx val="94175616"/>
        <c:crosses val="autoZero"/>
        <c:auto val="1"/>
        <c:lblOffset val="100"/>
        <c:baseTimeUnit val="years"/>
      </c:dateAx>
      <c:valAx>
        <c:axId val="941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90.88</c:v>
                </c:pt>
                <c:pt idx="1">
                  <c:v>92.01</c:v>
                </c:pt>
                <c:pt idx="2">
                  <c:v>90.42</c:v>
                </c:pt>
                <c:pt idx="3">
                  <c:v>91.42</c:v>
                </c:pt>
                <c:pt idx="4">
                  <c:v>90.7</c:v>
                </c:pt>
              </c:numCache>
            </c:numRef>
          </c:val>
        </c:ser>
        <c:dLbls>
          <c:showLegendKey val="0"/>
          <c:showVal val="0"/>
          <c:showCatName val="0"/>
          <c:showSerName val="0"/>
          <c:showPercent val="0"/>
          <c:showBubbleSize val="0"/>
        </c:dLbls>
        <c:gapWidth val="150"/>
        <c:axId val="94209920"/>
        <c:axId val="942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4209920"/>
        <c:axId val="94216192"/>
      </c:lineChart>
      <c:dateAx>
        <c:axId val="94209920"/>
        <c:scaling>
          <c:orientation val="minMax"/>
        </c:scaling>
        <c:delete val="1"/>
        <c:axPos val="b"/>
        <c:numFmt formatCode="ge" sourceLinked="1"/>
        <c:majorTickMark val="none"/>
        <c:minorTickMark val="none"/>
        <c:tickLblPos val="none"/>
        <c:crossAx val="94216192"/>
        <c:crosses val="autoZero"/>
        <c:auto val="1"/>
        <c:lblOffset val="100"/>
        <c:baseTimeUnit val="years"/>
      </c:dateAx>
      <c:valAx>
        <c:axId val="942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105.94</c:v>
                </c:pt>
                <c:pt idx="1">
                  <c:v>107.92</c:v>
                </c:pt>
                <c:pt idx="2">
                  <c:v>107.95</c:v>
                </c:pt>
                <c:pt idx="3">
                  <c:v>109.12</c:v>
                </c:pt>
                <c:pt idx="4">
                  <c:v>108.69</c:v>
                </c:pt>
              </c:numCache>
            </c:numRef>
          </c:val>
        </c:ser>
        <c:dLbls>
          <c:showLegendKey val="0"/>
          <c:showVal val="0"/>
          <c:showCatName val="0"/>
          <c:showSerName val="0"/>
          <c:showPercent val="0"/>
          <c:showBubbleSize val="0"/>
        </c:dLbls>
        <c:gapWidth val="150"/>
        <c:axId val="85169664"/>
        <c:axId val="851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5169664"/>
        <c:axId val="85171584"/>
      </c:lineChart>
      <c:dateAx>
        <c:axId val="85169664"/>
        <c:scaling>
          <c:orientation val="minMax"/>
        </c:scaling>
        <c:delete val="1"/>
        <c:axPos val="b"/>
        <c:numFmt formatCode="ge" sourceLinked="1"/>
        <c:majorTickMark val="none"/>
        <c:minorTickMark val="none"/>
        <c:tickLblPos val="none"/>
        <c:crossAx val="85171584"/>
        <c:crosses val="autoZero"/>
        <c:auto val="1"/>
        <c:lblOffset val="100"/>
        <c:baseTimeUnit val="years"/>
      </c:dateAx>
      <c:valAx>
        <c:axId val="851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36.18</c:v>
                </c:pt>
                <c:pt idx="1">
                  <c:v>36.9</c:v>
                </c:pt>
                <c:pt idx="2">
                  <c:v>47.67</c:v>
                </c:pt>
                <c:pt idx="3">
                  <c:v>48.36</c:v>
                </c:pt>
                <c:pt idx="4">
                  <c:v>48</c:v>
                </c:pt>
              </c:numCache>
            </c:numRef>
          </c:val>
        </c:ser>
        <c:dLbls>
          <c:showLegendKey val="0"/>
          <c:showVal val="0"/>
          <c:showCatName val="0"/>
          <c:showSerName val="0"/>
          <c:showPercent val="0"/>
          <c:showBubbleSize val="0"/>
        </c:dLbls>
        <c:gapWidth val="150"/>
        <c:axId val="90092672"/>
        <c:axId val="900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0092672"/>
        <c:axId val="90094592"/>
      </c:lineChart>
      <c:dateAx>
        <c:axId val="90092672"/>
        <c:scaling>
          <c:orientation val="minMax"/>
        </c:scaling>
        <c:delete val="1"/>
        <c:axPos val="b"/>
        <c:numFmt formatCode="ge" sourceLinked="1"/>
        <c:majorTickMark val="none"/>
        <c:minorTickMark val="none"/>
        <c:tickLblPos val="none"/>
        <c:crossAx val="90094592"/>
        <c:crosses val="autoZero"/>
        <c:auto val="1"/>
        <c:lblOffset val="100"/>
        <c:baseTimeUnit val="years"/>
      </c:dateAx>
      <c:valAx>
        <c:axId val="900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31.23</c:v>
                </c:pt>
                <c:pt idx="1">
                  <c:v>37.090000000000003</c:v>
                </c:pt>
                <c:pt idx="2">
                  <c:v>40.619999999999997</c:v>
                </c:pt>
                <c:pt idx="3">
                  <c:v>41.44</c:v>
                </c:pt>
                <c:pt idx="4">
                  <c:v>43.12</c:v>
                </c:pt>
              </c:numCache>
            </c:numRef>
          </c:val>
        </c:ser>
        <c:dLbls>
          <c:showLegendKey val="0"/>
          <c:showVal val="0"/>
          <c:showCatName val="0"/>
          <c:showSerName val="0"/>
          <c:showPercent val="0"/>
          <c:showBubbleSize val="0"/>
        </c:dLbls>
        <c:gapWidth val="150"/>
        <c:axId val="92754688"/>
        <c:axId val="92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2754688"/>
        <c:axId val="92756608"/>
      </c:lineChart>
      <c:dateAx>
        <c:axId val="92754688"/>
        <c:scaling>
          <c:orientation val="minMax"/>
        </c:scaling>
        <c:delete val="1"/>
        <c:axPos val="b"/>
        <c:numFmt formatCode="ge" sourceLinked="1"/>
        <c:majorTickMark val="none"/>
        <c:minorTickMark val="none"/>
        <c:tickLblPos val="none"/>
        <c:crossAx val="92756608"/>
        <c:crosses val="autoZero"/>
        <c:auto val="1"/>
        <c:lblOffset val="100"/>
        <c:baseTimeUnit val="years"/>
      </c:dateAx>
      <c:valAx>
        <c:axId val="92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09472"/>
        <c:axId val="928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2809472"/>
        <c:axId val="92815744"/>
      </c:lineChart>
      <c:dateAx>
        <c:axId val="92809472"/>
        <c:scaling>
          <c:orientation val="minMax"/>
        </c:scaling>
        <c:delete val="1"/>
        <c:axPos val="b"/>
        <c:numFmt formatCode="ge" sourceLinked="1"/>
        <c:majorTickMark val="none"/>
        <c:minorTickMark val="none"/>
        <c:tickLblPos val="none"/>
        <c:crossAx val="92815744"/>
        <c:crosses val="autoZero"/>
        <c:auto val="1"/>
        <c:lblOffset val="100"/>
        <c:baseTimeUnit val="years"/>
      </c:dateAx>
      <c:valAx>
        <c:axId val="9281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900.86</c:v>
                </c:pt>
                <c:pt idx="1">
                  <c:v>1147.43</c:v>
                </c:pt>
                <c:pt idx="2">
                  <c:v>354.08</c:v>
                </c:pt>
                <c:pt idx="3">
                  <c:v>406.46</c:v>
                </c:pt>
                <c:pt idx="4">
                  <c:v>213.23</c:v>
                </c:pt>
              </c:numCache>
            </c:numRef>
          </c:val>
        </c:ser>
        <c:dLbls>
          <c:showLegendKey val="0"/>
          <c:showVal val="0"/>
          <c:showCatName val="0"/>
          <c:showSerName val="0"/>
          <c:showPercent val="0"/>
          <c:showBubbleSize val="0"/>
        </c:dLbls>
        <c:gapWidth val="150"/>
        <c:axId val="92854528"/>
        <c:axId val="928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2854528"/>
        <c:axId val="92860800"/>
      </c:lineChart>
      <c:dateAx>
        <c:axId val="92854528"/>
        <c:scaling>
          <c:orientation val="minMax"/>
        </c:scaling>
        <c:delete val="1"/>
        <c:axPos val="b"/>
        <c:numFmt formatCode="ge" sourceLinked="1"/>
        <c:majorTickMark val="none"/>
        <c:minorTickMark val="none"/>
        <c:tickLblPos val="none"/>
        <c:crossAx val="92860800"/>
        <c:crosses val="autoZero"/>
        <c:auto val="1"/>
        <c:lblOffset val="100"/>
        <c:baseTimeUnit val="years"/>
      </c:dateAx>
      <c:valAx>
        <c:axId val="9286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226.47</c:v>
                </c:pt>
                <c:pt idx="1">
                  <c:v>220.93</c:v>
                </c:pt>
                <c:pt idx="2">
                  <c:v>219.59</c:v>
                </c:pt>
                <c:pt idx="3">
                  <c:v>226.14</c:v>
                </c:pt>
                <c:pt idx="4">
                  <c:v>240.39</c:v>
                </c:pt>
              </c:numCache>
            </c:numRef>
          </c:val>
        </c:ser>
        <c:dLbls>
          <c:showLegendKey val="0"/>
          <c:showVal val="0"/>
          <c:showCatName val="0"/>
          <c:showSerName val="0"/>
          <c:showPercent val="0"/>
          <c:showBubbleSize val="0"/>
        </c:dLbls>
        <c:gapWidth val="150"/>
        <c:axId val="92886912"/>
        <c:axId val="9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2886912"/>
        <c:axId val="92897280"/>
      </c:lineChart>
      <c:dateAx>
        <c:axId val="92886912"/>
        <c:scaling>
          <c:orientation val="minMax"/>
        </c:scaling>
        <c:delete val="1"/>
        <c:axPos val="b"/>
        <c:numFmt formatCode="ge" sourceLinked="1"/>
        <c:majorTickMark val="none"/>
        <c:minorTickMark val="none"/>
        <c:tickLblPos val="none"/>
        <c:crossAx val="92897280"/>
        <c:crosses val="autoZero"/>
        <c:auto val="1"/>
        <c:lblOffset val="100"/>
        <c:baseTimeUnit val="years"/>
      </c:dateAx>
      <c:valAx>
        <c:axId val="9289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98.31</c:v>
                </c:pt>
                <c:pt idx="1">
                  <c:v>99.23</c:v>
                </c:pt>
                <c:pt idx="2">
                  <c:v>101.15</c:v>
                </c:pt>
                <c:pt idx="3">
                  <c:v>102.31</c:v>
                </c:pt>
                <c:pt idx="4">
                  <c:v>101.64</c:v>
                </c:pt>
              </c:numCache>
            </c:numRef>
          </c:val>
        </c:ser>
        <c:dLbls>
          <c:showLegendKey val="0"/>
          <c:showVal val="0"/>
          <c:showCatName val="0"/>
          <c:showSerName val="0"/>
          <c:showPercent val="0"/>
          <c:showBubbleSize val="0"/>
        </c:dLbls>
        <c:gapWidth val="150"/>
        <c:axId val="92923392"/>
        <c:axId val="92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2923392"/>
        <c:axId val="92925312"/>
      </c:lineChart>
      <c:dateAx>
        <c:axId val="92923392"/>
        <c:scaling>
          <c:orientation val="minMax"/>
        </c:scaling>
        <c:delete val="1"/>
        <c:axPos val="b"/>
        <c:numFmt formatCode="ge" sourceLinked="1"/>
        <c:majorTickMark val="none"/>
        <c:minorTickMark val="none"/>
        <c:tickLblPos val="none"/>
        <c:crossAx val="92925312"/>
        <c:crosses val="autoZero"/>
        <c:auto val="1"/>
        <c:lblOffset val="100"/>
        <c:baseTimeUnit val="years"/>
      </c:dateAx>
      <c:valAx>
        <c:axId val="92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192.72</c:v>
                </c:pt>
                <c:pt idx="1">
                  <c:v>190.88</c:v>
                </c:pt>
                <c:pt idx="2">
                  <c:v>186.29</c:v>
                </c:pt>
                <c:pt idx="3">
                  <c:v>184.26</c:v>
                </c:pt>
                <c:pt idx="4">
                  <c:v>185</c:v>
                </c:pt>
              </c:numCache>
            </c:numRef>
          </c:val>
        </c:ser>
        <c:dLbls>
          <c:showLegendKey val="0"/>
          <c:showVal val="0"/>
          <c:showCatName val="0"/>
          <c:showSerName val="0"/>
          <c:showPercent val="0"/>
          <c:showBubbleSize val="0"/>
        </c:dLbls>
        <c:gapWidth val="150"/>
        <c:axId val="94073600"/>
        <c:axId val="940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4073600"/>
        <c:axId val="94075520"/>
      </c:lineChart>
      <c:dateAx>
        <c:axId val="94073600"/>
        <c:scaling>
          <c:orientation val="minMax"/>
        </c:scaling>
        <c:delete val="1"/>
        <c:axPos val="b"/>
        <c:numFmt formatCode="ge" sourceLinked="1"/>
        <c:majorTickMark val="none"/>
        <c:minorTickMark val="none"/>
        <c:tickLblPos val="none"/>
        <c:crossAx val="94075520"/>
        <c:crosses val="autoZero"/>
        <c:auto val="1"/>
        <c:lblOffset val="100"/>
        <c:baseTimeUnit val="years"/>
      </c:dateAx>
      <c:valAx>
        <c:axId val="940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阪南市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55936</v>
      </c>
      <c r="AM8" s="71"/>
      <c r="AN8" s="71"/>
      <c r="AO8" s="71"/>
      <c r="AP8" s="71"/>
      <c r="AQ8" s="71"/>
      <c r="AR8" s="71"/>
      <c r="AS8" s="71"/>
      <c r="AT8" s="67">
        <f>データ!$S$6</f>
        <v>36.17</v>
      </c>
      <c r="AU8" s="68"/>
      <c r="AV8" s="68"/>
      <c r="AW8" s="68"/>
      <c r="AX8" s="68"/>
      <c r="AY8" s="68"/>
      <c r="AZ8" s="68"/>
      <c r="BA8" s="68"/>
      <c r="BB8" s="70">
        <f>データ!$T$6</f>
        <v>1546.47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69.819999999999993</v>
      </c>
      <c r="J10" s="68"/>
      <c r="K10" s="68"/>
      <c r="L10" s="68"/>
      <c r="M10" s="68"/>
      <c r="N10" s="68"/>
      <c r="O10" s="69"/>
      <c r="P10" s="70">
        <f>データ!$P$6</f>
        <v>99.94</v>
      </c>
      <c r="Q10" s="70"/>
      <c r="R10" s="70"/>
      <c r="S10" s="70"/>
      <c r="T10" s="70"/>
      <c r="U10" s="70"/>
      <c r="V10" s="70"/>
      <c r="W10" s="71">
        <f>データ!$Q$6</f>
        <v>2894</v>
      </c>
      <c r="X10" s="71"/>
      <c r="Y10" s="71"/>
      <c r="Z10" s="71"/>
      <c r="AA10" s="71"/>
      <c r="AB10" s="71"/>
      <c r="AC10" s="71"/>
      <c r="AD10" s="2"/>
      <c r="AE10" s="2"/>
      <c r="AF10" s="2"/>
      <c r="AG10" s="2"/>
      <c r="AH10" s="5"/>
      <c r="AI10" s="5"/>
      <c r="AJ10" s="5"/>
      <c r="AK10" s="5"/>
      <c r="AL10" s="71">
        <f>データ!$U$6</f>
        <v>55546</v>
      </c>
      <c r="AM10" s="71"/>
      <c r="AN10" s="71"/>
      <c r="AO10" s="71"/>
      <c r="AP10" s="71"/>
      <c r="AQ10" s="71"/>
      <c r="AR10" s="71"/>
      <c r="AS10" s="71"/>
      <c r="AT10" s="67">
        <f>データ!$V$6</f>
        <v>19.25</v>
      </c>
      <c r="AU10" s="68"/>
      <c r="AV10" s="68"/>
      <c r="AW10" s="68"/>
      <c r="AX10" s="68"/>
      <c r="AY10" s="68"/>
      <c r="AZ10" s="68"/>
      <c r="BA10" s="68"/>
      <c r="BB10" s="70">
        <f>データ!$W$6</f>
        <v>2885.51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272329</v>
      </c>
      <c r="D6" s="34">
        <f t="shared" si="3"/>
        <v>46</v>
      </c>
      <c r="E6" s="34">
        <f t="shared" si="3"/>
        <v>1</v>
      </c>
      <c r="F6" s="34">
        <f t="shared" si="3"/>
        <v>0</v>
      </c>
      <c r="G6" s="34">
        <f t="shared" si="3"/>
        <v>1</v>
      </c>
      <c r="H6" s="34" t="str">
        <f t="shared" si="3"/>
        <v>大阪府　阪南市</v>
      </c>
      <c r="I6" s="34" t="str">
        <f t="shared" si="3"/>
        <v>法適用</v>
      </c>
      <c r="J6" s="34" t="str">
        <f t="shared" si="3"/>
        <v>水道事業</v>
      </c>
      <c r="K6" s="34" t="str">
        <f t="shared" si="3"/>
        <v>末端給水事業</v>
      </c>
      <c r="L6" s="34" t="str">
        <f t="shared" si="3"/>
        <v>A4</v>
      </c>
      <c r="M6" s="34">
        <f t="shared" si="3"/>
        <v>0</v>
      </c>
      <c r="N6" s="35" t="str">
        <f t="shared" si="3"/>
        <v>-</v>
      </c>
      <c r="O6" s="35">
        <f t="shared" si="3"/>
        <v>69.819999999999993</v>
      </c>
      <c r="P6" s="35">
        <f t="shared" si="3"/>
        <v>99.94</v>
      </c>
      <c r="Q6" s="35">
        <f t="shared" si="3"/>
        <v>2894</v>
      </c>
      <c r="R6" s="35">
        <f t="shared" si="3"/>
        <v>55936</v>
      </c>
      <c r="S6" s="35">
        <f t="shared" si="3"/>
        <v>36.17</v>
      </c>
      <c r="T6" s="35">
        <f t="shared" si="3"/>
        <v>1546.47</v>
      </c>
      <c r="U6" s="35">
        <f t="shared" si="3"/>
        <v>55546</v>
      </c>
      <c r="V6" s="35">
        <f t="shared" si="3"/>
        <v>19.25</v>
      </c>
      <c r="W6" s="35">
        <f t="shared" si="3"/>
        <v>2885.51</v>
      </c>
      <c r="X6" s="36">
        <f>IF(X7="",NA(),X7)</f>
        <v>105.94</v>
      </c>
      <c r="Y6" s="36">
        <f t="shared" ref="Y6:AG6" si="4">IF(Y7="",NA(),Y7)</f>
        <v>107.92</v>
      </c>
      <c r="Z6" s="36">
        <f t="shared" si="4"/>
        <v>107.95</v>
      </c>
      <c r="AA6" s="36">
        <f t="shared" si="4"/>
        <v>109.12</v>
      </c>
      <c r="AB6" s="36">
        <f t="shared" si="4"/>
        <v>108.69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900.86</v>
      </c>
      <c r="AU6" s="36">
        <f t="shared" ref="AU6:BC6" si="6">IF(AU7="",NA(),AU7)</f>
        <v>1147.43</v>
      </c>
      <c r="AV6" s="36">
        <f t="shared" si="6"/>
        <v>354.08</v>
      </c>
      <c r="AW6" s="36">
        <f t="shared" si="6"/>
        <v>406.46</v>
      </c>
      <c r="AX6" s="36">
        <f t="shared" si="6"/>
        <v>213.23</v>
      </c>
      <c r="AY6" s="36">
        <f t="shared" si="6"/>
        <v>701</v>
      </c>
      <c r="AZ6" s="36">
        <f t="shared" si="6"/>
        <v>739.59</v>
      </c>
      <c r="BA6" s="36">
        <f t="shared" si="6"/>
        <v>335.95</v>
      </c>
      <c r="BB6" s="36">
        <f t="shared" si="6"/>
        <v>346.59</v>
      </c>
      <c r="BC6" s="36">
        <f t="shared" si="6"/>
        <v>357.82</v>
      </c>
      <c r="BD6" s="35" t="str">
        <f>IF(BD7="","",IF(BD7="-","【-】","【"&amp;SUBSTITUTE(TEXT(BD7,"#,##0.00"),"-","△")&amp;"】"))</f>
        <v>【262.87】</v>
      </c>
      <c r="BE6" s="36">
        <f>IF(BE7="",NA(),BE7)</f>
        <v>226.47</v>
      </c>
      <c r="BF6" s="36">
        <f t="shared" ref="BF6:BN6" si="7">IF(BF7="",NA(),BF7)</f>
        <v>220.93</v>
      </c>
      <c r="BG6" s="36">
        <f t="shared" si="7"/>
        <v>219.59</v>
      </c>
      <c r="BH6" s="36">
        <f t="shared" si="7"/>
        <v>226.14</v>
      </c>
      <c r="BI6" s="36">
        <f t="shared" si="7"/>
        <v>240.39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98.31</v>
      </c>
      <c r="BQ6" s="36">
        <f t="shared" ref="BQ6:BY6" si="8">IF(BQ7="",NA(),BQ7)</f>
        <v>99.23</v>
      </c>
      <c r="BR6" s="36">
        <f t="shared" si="8"/>
        <v>101.15</v>
      </c>
      <c r="BS6" s="36">
        <f t="shared" si="8"/>
        <v>102.31</v>
      </c>
      <c r="BT6" s="36">
        <f t="shared" si="8"/>
        <v>101.64</v>
      </c>
      <c r="BU6" s="36">
        <f t="shared" si="8"/>
        <v>100.27</v>
      </c>
      <c r="BV6" s="36">
        <f t="shared" si="8"/>
        <v>99.46</v>
      </c>
      <c r="BW6" s="36">
        <f t="shared" si="8"/>
        <v>105.21</v>
      </c>
      <c r="BX6" s="36">
        <f t="shared" si="8"/>
        <v>105.71</v>
      </c>
      <c r="BY6" s="36">
        <f t="shared" si="8"/>
        <v>106.01</v>
      </c>
      <c r="BZ6" s="35" t="str">
        <f>IF(BZ7="","",IF(BZ7="-","【-】","【"&amp;SUBSTITUTE(TEXT(BZ7,"#,##0.00"),"-","△")&amp;"】"))</f>
        <v>【105.59】</v>
      </c>
      <c r="CA6" s="36">
        <f>IF(CA7="",NA(),CA7)</f>
        <v>192.72</v>
      </c>
      <c r="CB6" s="36">
        <f t="shared" ref="CB6:CJ6" si="9">IF(CB7="",NA(),CB7)</f>
        <v>190.88</v>
      </c>
      <c r="CC6" s="36">
        <f t="shared" si="9"/>
        <v>186.29</v>
      </c>
      <c r="CD6" s="36">
        <f t="shared" si="9"/>
        <v>184.26</v>
      </c>
      <c r="CE6" s="36">
        <f t="shared" si="9"/>
        <v>185</v>
      </c>
      <c r="CF6" s="36">
        <f t="shared" si="9"/>
        <v>169.62</v>
      </c>
      <c r="CG6" s="36">
        <f t="shared" si="9"/>
        <v>171.78</v>
      </c>
      <c r="CH6" s="36">
        <f t="shared" si="9"/>
        <v>162.59</v>
      </c>
      <c r="CI6" s="36">
        <f t="shared" si="9"/>
        <v>162.15</v>
      </c>
      <c r="CJ6" s="36">
        <f t="shared" si="9"/>
        <v>162.24</v>
      </c>
      <c r="CK6" s="35" t="str">
        <f>IF(CK7="","",IF(CK7="-","【-】","【"&amp;SUBSTITUTE(TEXT(CK7,"#,##0.00"),"-","△")&amp;"】"))</f>
        <v>【163.27】</v>
      </c>
      <c r="CL6" s="36">
        <f>IF(CL7="",NA(),CL7)</f>
        <v>46.51</v>
      </c>
      <c r="CM6" s="36">
        <f t="shared" ref="CM6:CU6" si="10">IF(CM7="",NA(),CM7)</f>
        <v>45.94</v>
      </c>
      <c r="CN6" s="36">
        <f t="shared" si="10"/>
        <v>45.44</v>
      </c>
      <c r="CO6" s="36">
        <f t="shared" si="10"/>
        <v>44.58</v>
      </c>
      <c r="CP6" s="36">
        <f t="shared" si="10"/>
        <v>44.6</v>
      </c>
      <c r="CQ6" s="36">
        <f t="shared" si="10"/>
        <v>59.88</v>
      </c>
      <c r="CR6" s="36">
        <f t="shared" si="10"/>
        <v>59.68</v>
      </c>
      <c r="CS6" s="36">
        <f t="shared" si="10"/>
        <v>59.17</v>
      </c>
      <c r="CT6" s="36">
        <f t="shared" si="10"/>
        <v>59.34</v>
      </c>
      <c r="CU6" s="36">
        <f t="shared" si="10"/>
        <v>59.11</v>
      </c>
      <c r="CV6" s="35" t="str">
        <f>IF(CV7="","",IF(CV7="-","【-】","【"&amp;SUBSTITUTE(TEXT(CV7,"#,##0.00"),"-","△")&amp;"】"))</f>
        <v>【59.94】</v>
      </c>
      <c r="CW6" s="36">
        <f>IF(CW7="",NA(),CW7)</f>
        <v>90.88</v>
      </c>
      <c r="CX6" s="36">
        <f t="shared" ref="CX6:DF6" si="11">IF(CX7="",NA(),CX7)</f>
        <v>92.01</v>
      </c>
      <c r="CY6" s="36">
        <f t="shared" si="11"/>
        <v>90.42</v>
      </c>
      <c r="CZ6" s="36">
        <f t="shared" si="11"/>
        <v>91.42</v>
      </c>
      <c r="DA6" s="36">
        <f t="shared" si="11"/>
        <v>90.7</v>
      </c>
      <c r="DB6" s="36">
        <f t="shared" si="11"/>
        <v>87.65</v>
      </c>
      <c r="DC6" s="36">
        <f t="shared" si="11"/>
        <v>87.63</v>
      </c>
      <c r="DD6" s="36">
        <f t="shared" si="11"/>
        <v>87.6</v>
      </c>
      <c r="DE6" s="36">
        <f t="shared" si="11"/>
        <v>87.74</v>
      </c>
      <c r="DF6" s="36">
        <f t="shared" si="11"/>
        <v>87.91</v>
      </c>
      <c r="DG6" s="35" t="str">
        <f>IF(DG7="","",IF(DG7="-","【-】","【"&amp;SUBSTITUTE(TEXT(DG7,"#,##0.00"),"-","△")&amp;"】"))</f>
        <v>【90.22】</v>
      </c>
      <c r="DH6" s="36">
        <f>IF(DH7="",NA(),DH7)</f>
        <v>36.18</v>
      </c>
      <c r="DI6" s="36">
        <f t="shared" ref="DI6:DQ6" si="12">IF(DI7="",NA(),DI7)</f>
        <v>36.9</v>
      </c>
      <c r="DJ6" s="36">
        <f t="shared" si="12"/>
        <v>47.67</v>
      </c>
      <c r="DK6" s="36">
        <f t="shared" si="12"/>
        <v>48.36</v>
      </c>
      <c r="DL6" s="36">
        <f t="shared" si="12"/>
        <v>48</v>
      </c>
      <c r="DM6" s="36">
        <f t="shared" si="12"/>
        <v>38.69</v>
      </c>
      <c r="DN6" s="36">
        <f t="shared" si="12"/>
        <v>39.65</v>
      </c>
      <c r="DO6" s="36">
        <f t="shared" si="12"/>
        <v>45.25</v>
      </c>
      <c r="DP6" s="36">
        <f t="shared" si="12"/>
        <v>46.27</v>
      </c>
      <c r="DQ6" s="36">
        <f t="shared" si="12"/>
        <v>46.88</v>
      </c>
      <c r="DR6" s="35" t="str">
        <f>IF(DR7="","",IF(DR7="-","【-】","【"&amp;SUBSTITUTE(TEXT(DR7,"#,##0.00"),"-","△")&amp;"】"))</f>
        <v>【47.91】</v>
      </c>
      <c r="DS6" s="36">
        <f>IF(DS7="",NA(),DS7)</f>
        <v>31.23</v>
      </c>
      <c r="DT6" s="36">
        <f t="shared" ref="DT6:EB6" si="13">IF(DT7="",NA(),DT7)</f>
        <v>37.090000000000003</v>
      </c>
      <c r="DU6" s="36">
        <f t="shared" si="13"/>
        <v>40.619999999999997</v>
      </c>
      <c r="DV6" s="36">
        <f t="shared" si="13"/>
        <v>41.44</v>
      </c>
      <c r="DW6" s="36">
        <f t="shared" si="13"/>
        <v>43.12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0.48</v>
      </c>
      <c r="EE6" s="36">
        <f t="shared" ref="EE6:EM6" si="14">IF(EE7="",NA(),EE7)</f>
        <v>0.56000000000000005</v>
      </c>
      <c r="EF6" s="36">
        <f t="shared" si="14"/>
        <v>0.54</v>
      </c>
      <c r="EG6" s="36">
        <f t="shared" si="14"/>
        <v>0.98</v>
      </c>
      <c r="EH6" s="36">
        <f t="shared" si="14"/>
        <v>1.06</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272329</v>
      </c>
      <c r="D7" s="38">
        <v>46</v>
      </c>
      <c r="E7" s="38">
        <v>1</v>
      </c>
      <c r="F7" s="38">
        <v>0</v>
      </c>
      <c r="G7" s="38">
        <v>1</v>
      </c>
      <c r="H7" s="38" t="s">
        <v>105</v>
      </c>
      <c r="I7" s="38" t="s">
        <v>106</v>
      </c>
      <c r="J7" s="38" t="s">
        <v>107</v>
      </c>
      <c r="K7" s="38" t="s">
        <v>108</v>
      </c>
      <c r="L7" s="38" t="s">
        <v>109</v>
      </c>
      <c r="M7" s="38"/>
      <c r="N7" s="39" t="s">
        <v>110</v>
      </c>
      <c r="O7" s="39">
        <v>69.819999999999993</v>
      </c>
      <c r="P7" s="39">
        <v>99.94</v>
      </c>
      <c r="Q7" s="39">
        <v>2894</v>
      </c>
      <c r="R7" s="39">
        <v>55936</v>
      </c>
      <c r="S7" s="39">
        <v>36.17</v>
      </c>
      <c r="T7" s="39">
        <v>1546.47</v>
      </c>
      <c r="U7" s="39">
        <v>55546</v>
      </c>
      <c r="V7" s="39">
        <v>19.25</v>
      </c>
      <c r="W7" s="39">
        <v>2885.51</v>
      </c>
      <c r="X7" s="39">
        <v>105.94</v>
      </c>
      <c r="Y7" s="39">
        <v>107.92</v>
      </c>
      <c r="Z7" s="39">
        <v>107.95</v>
      </c>
      <c r="AA7" s="39">
        <v>109.12</v>
      </c>
      <c r="AB7" s="39">
        <v>108.69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900.86</v>
      </c>
      <c r="AU7" s="39">
        <v>1147.43</v>
      </c>
      <c r="AV7" s="39">
        <v>354.08</v>
      </c>
      <c r="AW7" s="39">
        <v>406.46</v>
      </c>
      <c r="AX7" s="39">
        <v>213.23</v>
      </c>
      <c r="AY7" s="39">
        <v>701</v>
      </c>
      <c r="AZ7" s="39">
        <v>739.59</v>
      </c>
      <c r="BA7" s="39">
        <v>335.95</v>
      </c>
      <c r="BB7" s="39">
        <v>346.59</v>
      </c>
      <c r="BC7" s="39">
        <v>357.82</v>
      </c>
      <c r="BD7" s="39">
        <v>262.87</v>
      </c>
      <c r="BE7" s="39">
        <v>226.47</v>
      </c>
      <c r="BF7" s="39">
        <v>220.93</v>
      </c>
      <c r="BG7" s="39">
        <v>219.59</v>
      </c>
      <c r="BH7" s="39">
        <v>226.14</v>
      </c>
      <c r="BI7" s="39">
        <v>240.39</v>
      </c>
      <c r="BJ7" s="39">
        <v>330.99</v>
      </c>
      <c r="BK7" s="39">
        <v>324.08999999999997</v>
      </c>
      <c r="BL7" s="39">
        <v>319.82</v>
      </c>
      <c r="BM7" s="39">
        <v>312.02999999999997</v>
      </c>
      <c r="BN7" s="39">
        <v>307.45999999999998</v>
      </c>
      <c r="BO7" s="39">
        <v>270.87</v>
      </c>
      <c r="BP7" s="39">
        <v>98.31</v>
      </c>
      <c r="BQ7" s="39">
        <v>99.23</v>
      </c>
      <c r="BR7" s="39">
        <v>101.15</v>
      </c>
      <c r="BS7" s="39">
        <v>102.31</v>
      </c>
      <c r="BT7" s="39">
        <v>101.64</v>
      </c>
      <c r="BU7" s="39">
        <v>100.27</v>
      </c>
      <c r="BV7" s="39">
        <v>99.46</v>
      </c>
      <c r="BW7" s="39">
        <v>105.21</v>
      </c>
      <c r="BX7" s="39">
        <v>105.71</v>
      </c>
      <c r="BY7" s="39">
        <v>106.01</v>
      </c>
      <c r="BZ7" s="39">
        <v>105.59</v>
      </c>
      <c r="CA7" s="39">
        <v>192.72</v>
      </c>
      <c r="CB7" s="39">
        <v>190.88</v>
      </c>
      <c r="CC7" s="39">
        <v>186.29</v>
      </c>
      <c r="CD7" s="39">
        <v>184.26</v>
      </c>
      <c r="CE7" s="39">
        <v>185</v>
      </c>
      <c r="CF7" s="39">
        <v>169.62</v>
      </c>
      <c r="CG7" s="39">
        <v>171.78</v>
      </c>
      <c r="CH7" s="39">
        <v>162.59</v>
      </c>
      <c r="CI7" s="39">
        <v>162.15</v>
      </c>
      <c r="CJ7" s="39">
        <v>162.24</v>
      </c>
      <c r="CK7" s="39">
        <v>163.27000000000001</v>
      </c>
      <c r="CL7" s="39">
        <v>46.51</v>
      </c>
      <c r="CM7" s="39">
        <v>45.94</v>
      </c>
      <c r="CN7" s="39">
        <v>45.44</v>
      </c>
      <c r="CO7" s="39">
        <v>44.58</v>
      </c>
      <c r="CP7" s="39">
        <v>44.6</v>
      </c>
      <c r="CQ7" s="39">
        <v>59.88</v>
      </c>
      <c r="CR7" s="39">
        <v>59.68</v>
      </c>
      <c r="CS7" s="39">
        <v>59.17</v>
      </c>
      <c r="CT7" s="39">
        <v>59.34</v>
      </c>
      <c r="CU7" s="39">
        <v>59.11</v>
      </c>
      <c r="CV7" s="39">
        <v>59.94</v>
      </c>
      <c r="CW7" s="39">
        <v>90.88</v>
      </c>
      <c r="CX7" s="39">
        <v>92.01</v>
      </c>
      <c r="CY7" s="39">
        <v>90.42</v>
      </c>
      <c r="CZ7" s="39">
        <v>91.42</v>
      </c>
      <c r="DA7" s="39">
        <v>90.7</v>
      </c>
      <c r="DB7" s="39">
        <v>87.65</v>
      </c>
      <c r="DC7" s="39">
        <v>87.63</v>
      </c>
      <c r="DD7" s="39">
        <v>87.6</v>
      </c>
      <c r="DE7" s="39">
        <v>87.74</v>
      </c>
      <c r="DF7" s="39">
        <v>87.91</v>
      </c>
      <c r="DG7" s="39">
        <v>90.22</v>
      </c>
      <c r="DH7" s="39">
        <v>36.18</v>
      </c>
      <c r="DI7" s="39">
        <v>36.9</v>
      </c>
      <c r="DJ7" s="39">
        <v>47.67</v>
      </c>
      <c r="DK7" s="39">
        <v>48.36</v>
      </c>
      <c r="DL7" s="39">
        <v>48</v>
      </c>
      <c r="DM7" s="39">
        <v>38.69</v>
      </c>
      <c r="DN7" s="39">
        <v>39.65</v>
      </c>
      <c r="DO7" s="39">
        <v>45.25</v>
      </c>
      <c r="DP7" s="39">
        <v>46.27</v>
      </c>
      <c r="DQ7" s="39">
        <v>46.88</v>
      </c>
      <c r="DR7" s="39">
        <v>47.91</v>
      </c>
      <c r="DS7" s="39">
        <v>31.23</v>
      </c>
      <c r="DT7" s="39">
        <v>37.090000000000003</v>
      </c>
      <c r="DU7" s="39">
        <v>40.619999999999997</v>
      </c>
      <c r="DV7" s="39">
        <v>41.44</v>
      </c>
      <c r="DW7" s="39">
        <v>43.12</v>
      </c>
      <c r="DX7" s="39">
        <v>8.4</v>
      </c>
      <c r="DY7" s="39">
        <v>9.7100000000000009</v>
      </c>
      <c r="DZ7" s="39">
        <v>10.71</v>
      </c>
      <c r="EA7" s="39">
        <v>10.93</v>
      </c>
      <c r="EB7" s="39">
        <v>13.39</v>
      </c>
      <c r="EC7" s="39">
        <v>15</v>
      </c>
      <c r="ED7" s="39">
        <v>0.48</v>
      </c>
      <c r="EE7" s="39">
        <v>0.56000000000000005</v>
      </c>
      <c r="EF7" s="39">
        <v>0.54</v>
      </c>
      <c r="EG7" s="39">
        <v>0.98</v>
      </c>
      <c r="EH7" s="39">
        <v>1.06</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2018-02-05T06:03:35Z</cp:lastPrinted>
  <dcterms:created xsi:type="dcterms:W3CDTF">2017-12-25T01:32:02Z</dcterms:created>
  <dcterms:modified xsi:type="dcterms:W3CDTF">2018-02-27T03:42:14Z</dcterms:modified>
  <cp:category/>
</cp:coreProperties>
</file>