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AT8" i="4" s="1"/>
  <c r="S6" i="5"/>
  <c r="R6" i="5"/>
  <c r="AD10" i="4" s="1"/>
  <c r="Q6" i="5"/>
  <c r="W10" i="4" s="1"/>
  <c r="P6" i="5"/>
  <c r="O6" i="5"/>
  <c r="I10" i="4" s="1"/>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P10" i="4"/>
  <c r="AL8" i="4"/>
  <c r="P8" i="4"/>
  <c r="B8" i="4"/>
  <c r="C10" i="5" l="1"/>
  <c r="D10" i="5"/>
  <c r="E10" i="5"/>
  <c r="B10" i="5"/>
</calcChain>
</file>

<file path=xl/sharedStrings.xml><?xml version="1.0" encoding="utf-8"?>
<sst xmlns="http://schemas.openxmlformats.org/spreadsheetml/2006/main" count="240" uniqueCount="123">
  <si>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</si>
  <si>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</si>
  <si>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</si>
  <si>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</si>
  <si>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</si>
  <si>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</si>
  <si>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</si>
  <si>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</si>
  <si>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</si>
  <si>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</si>
  <si>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</si>
  <si>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</si>
  <si>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</si>
  <si>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</si>
  <si>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</si>
  <si>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</si>
  <si>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</si>
  <si>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</si>
  <si>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</si>
  <si>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</si>
  <si>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</si>
  <si>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</si>
  <si>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</si>
  <si>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</si>
  <si>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</si>
  <si>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</si>
  <si>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</si>
  <si>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</si>
  <si>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</si>
  <si>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</si>
  <si>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</si>
  <si>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</si>
  <si>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</si>
  <si>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</si>
  <si>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</si>
  <si>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</si>
  <si>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</si>
  <si>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</si>
  <si>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</si>
  <si>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</si>
  <si>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</si>
  <si>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</si>
  <si>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</si>
  <si>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</si>
  <si>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</si>
  <si>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</si>
  <si>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</si>
  <si>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</si>
  <si>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</si>
  <si>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</si>
  <si>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</si>
  <si>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</si>
  <si>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</si>
  <si>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</si>
  <si>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</si>
  <si>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</si>
  <si>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</si>
  <si>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</si>
  <si>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</si>
  <si>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</si>
  <si>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</si>
  <si>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</si>
  <si>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</si>
  <si>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</si>
  <si>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</si>
  <si>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</si>
  <si>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</si>
  <si>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</si>
  <si>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</si>
  <si>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</si>
  <si>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</si>
  <si>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</si>
  <si>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</si>
  <si>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</si>
  <si>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</si>
  <si>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</si>
  <si>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</si>
  <si>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</si>
  <si>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</si>
  <si>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</si>
  <si>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</si>
  <si>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</si>
  <si>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</si>
  <si>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</si>
  <si>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</si>
  <si>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</si>
  <si>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</si>
  <si>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</si>
  <si>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</si>
  <si>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</si>
  <si>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</si>
  <si>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</si>
  <si>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</si>
  <si>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</si>
  <si>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</si>
  <si>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</si>
  <si>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</si>
  <si>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</si>
  <si>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</si>
  <si>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</si>
  <si>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</si>
  <si>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</si>
  <si>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</si>
  <si>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</si>
  <si>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</si>
  <si>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</si>
  <si>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</si>
  <si>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</si>
  <si>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東大阪市</t>
  </si>
  <si>
    <t>法適用</t>
  </si>
  <si>
    <t>下水道事業</t>
  </si>
  <si>
    <t>公共下水道</t>
  </si>
  <si>
    <t>Ab</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</si>
  <si>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</si>
  <si>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</si>
  <si>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</si>
  <si>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</si>
  <si>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</si>
  <si>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</si>
  <si>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</si>
  <si>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前年と同様に経常収支比率、経費回収率が共に100％を超えているが、人口減少、節水意識の高まり、景気の冷え込みによる使用水量の減少により、今後の下水道使用料収入は減少傾向であるため、それに伴い経常収支比率は減少する見込みである。
　一方で下水道事業は「生活環境の改善（汚水の排除）」、「浸水の防除（雨水の排除）」、「公共用水域（河川・湖沼・海域等）の水質の保全」という収入に関わらず担うべき役割があり、特に本市の場合、約84％が淀川・大和川よりも低い地域であり、これまでも度々浸水被害が発生している。
　浸水被害軽減に向けて雨水増補管計画を策定し、平成28年度末で約90％の進捗率となっており、引き続きこれらの役割を担うため、限られた財源の中でより一層の経営の効率化を進める必要がある。
　その取り組みの一環として経営戦略を平成32年度までに作成予定としている。</t>
    <phoneticPr fontId="4"/>
  </si>
  <si>
    <t>　本市は昭和24年より事業着手しており、法定耐用年数の50年を超える管渠が増えてきている。
　近年では「下水道総合地震対策計画」による下水道管の改築更新事業への取り組みにより、管渠改善率は上昇している。
　さらに平成30年度までに管渠の適切な維持管理を目的としたストックマネジメントの策定を予定しており、更なる老朽化対策への取り組みを進めている。</t>
    <phoneticPr fontId="4"/>
  </si>
  <si>
    <t>　現在、本市の経費回収率は100％を超えており、下水道使用料で汚水処理に係る費用を賄えている。
　また、雨水事業等を含めた経常収支についても黒字を維持している。
　しかし、これまでに下水道施設を建設するために借りた企業債の償還や管渠の老朽化に伴う維持修繕費や改築更新事業投資が増加しており、資金面では厳しい状況となっている。
　本市は淀川や大和川よりも低い低平地となっており、降った雨をポンプ等により強制的に河川に排水しなければならない「内水域」であるため、雨水事業に係る支出が多額となっている。
　一方、雨水事業に係る財源は一般会計の負担であるが、国及び市財政の厳しい状況のなか、雨水に係る経費は削減されており、厳しい財政状況となっている。　　　　　　　　　　　　　　　　　　　
  なお、流動比率がH25～H26で大きく減少しているのは、平成26年度から新会計制度となり、翌年度に支払う予定の企業債の償還額が算定式に加わったためである。
　また、施設利用率の当該値がないのは、汚水処理を大阪府流域下水道及び大阪市に委託をしていることから、本市独自の処理場を所有していないためである</t>
    <rPh sb="346" eb="348">
      <t>リュウドウ</t>
    </rPh>
    <rPh sb="348" eb="350">
      <t>ヒリツ</t>
    </rPh>
    <rPh sb="362" eb="364">
      <t>ゲンショウ</t>
    </rPh>
    <rPh sb="371" eb="373">
      <t>ヘイセイ</t>
    </rPh>
    <rPh sb="379" eb="380">
      <t>シン</t>
    </rPh>
    <rPh sb="380" eb="382">
      <t>カイケイ</t>
    </rPh>
    <rPh sb="382" eb="384">
      <t>セイド</t>
    </rPh>
    <rPh sb="388" eb="391">
      <t>ヨクネンド</t>
    </rPh>
    <rPh sb="392" eb="394">
      <t>シハラ</t>
    </rPh>
    <rPh sb="395" eb="397">
      <t>ヨテイ</t>
    </rPh>
    <rPh sb="398" eb="400">
      <t>キギョウ</t>
    </rPh>
    <rPh sb="402" eb="404">
      <t>ショウカン</t>
    </rPh>
    <rPh sb="404" eb="405">
      <t>ガク</t>
    </rPh>
    <rPh sb="406" eb="408">
      <t>サンテイ</t>
    </rPh>
    <rPh sb="408" eb="409">
      <t>シキ</t>
    </rPh>
    <rPh sb="410" eb="411">
      <t>クワ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</si>
</sst>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0.03</c:v>
                </c:pt>
                <c:pt idx="1">
                  <c:v>0.04</c:v>
                </c:pt>
                <c:pt idx="2">
                  <c:v>0.08</c:v>
                </c:pt>
                <c:pt idx="3">
                  <c:v>0.2</c:v>
                </c:pt>
                <c:pt idx="4">
                  <c:v>0.23</c:v>
                </c:pt>
              </c:numCache>
            </c:numRef>
          </c:val>
        </c:ser>
        <c:dLbls>
          <c:showLegendKey val="0"/>
          <c:showVal val="0"/>
          <c:showCatName val="0"/>
          <c:showSerName val="0"/>
          <c:showPercent val="0"/>
          <c:showBubbleSize val="0"/>
        </c:dLbls>
        <c:gapWidth val="150"/>
        <c:axId val="86628992"/>
        <c:axId val="8323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0.11</c:v>
                </c:pt>
                <c:pt idx="2">
                  <c:v>0.22</c:v>
                </c:pt>
                <c:pt idx="3">
                  <c:v>0.11</c:v>
                </c:pt>
                <c:pt idx="4">
                  <c:v>0.13</c:v>
                </c:pt>
              </c:numCache>
            </c:numRef>
          </c:val>
          <c:smooth val="0"/>
        </c:ser>
        <c:dLbls>
          <c:showLegendKey val="0"/>
          <c:showVal val="0"/>
          <c:showCatName val="0"/>
          <c:showSerName val="0"/>
          <c:showPercent val="0"/>
          <c:showBubbleSize val="0"/>
        </c:dLbls>
        <c:marker val="1"/>
        <c:smooth val="0"/>
        <c:axId val="86628992"/>
        <c:axId val="83239296"/>
      </c:lineChart>
      <c:dateAx>
        <c:axId val="86628992"/>
        <c:scaling>
          <c:orientation val="minMax"/>
        </c:scaling>
        <c:delete val="1"/>
        <c:axPos val="b"/>
        <c:numFmt formatCode="ge" sourceLinked="1"/>
        <c:majorTickMark val="none"/>
        <c:minorTickMark val="none"/>
        <c:tickLblPos val="none"/>
        <c:crossAx val="83239296"/>
        <c:crosses val="autoZero"/>
        <c:auto val="1"/>
        <c:lblOffset val="100"/>
        <c:baseTimeUnit val="years"/>
      </c:dateAx>
      <c:valAx>
        <c:axId val="8323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2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872064"/>
        <c:axId val="9089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67.540000000000006</c:v>
                </c:pt>
                <c:pt idx="1">
                  <c:v>67.61</c:v>
                </c:pt>
                <c:pt idx="2">
                  <c:v>64.81</c:v>
                </c:pt>
                <c:pt idx="3">
                  <c:v>72.239999999999995</c:v>
                </c:pt>
                <c:pt idx="4">
                  <c:v>69.23</c:v>
                </c:pt>
              </c:numCache>
            </c:numRef>
          </c:val>
          <c:smooth val="0"/>
        </c:ser>
        <c:dLbls>
          <c:showLegendKey val="0"/>
          <c:showVal val="0"/>
          <c:showCatName val="0"/>
          <c:showSerName val="0"/>
          <c:showPercent val="0"/>
          <c:showBubbleSize val="0"/>
        </c:dLbls>
        <c:marker val="1"/>
        <c:smooth val="0"/>
        <c:axId val="90872064"/>
        <c:axId val="90890624"/>
      </c:lineChart>
      <c:dateAx>
        <c:axId val="90872064"/>
        <c:scaling>
          <c:orientation val="minMax"/>
        </c:scaling>
        <c:delete val="1"/>
        <c:axPos val="b"/>
        <c:numFmt formatCode="ge" sourceLinked="1"/>
        <c:majorTickMark val="none"/>
        <c:minorTickMark val="none"/>
        <c:tickLblPos val="none"/>
        <c:crossAx val="90890624"/>
        <c:crosses val="autoZero"/>
        <c:auto val="1"/>
        <c:lblOffset val="100"/>
        <c:baseTimeUnit val="years"/>
      </c:dateAx>
      <c:valAx>
        <c:axId val="9089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7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94.97</c:v>
                </c:pt>
                <c:pt idx="1">
                  <c:v>95.68</c:v>
                </c:pt>
                <c:pt idx="2">
                  <c:v>95.79</c:v>
                </c:pt>
                <c:pt idx="3">
                  <c:v>95.9</c:v>
                </c:pt>
                <c:pt idx="4">
                  <c:v>96.01</c:v>
                </c:pt>
              </c:numCache>
            </c:numRef>
          </c:val>
        </c:ser>
        <c:dLbls>
          <c:showLegendKey val="0"/>
          <c:showVal val="0"/>
          <c:showCatName val="0"/>
          <c:showSerName val="0"/>
          <c:showPercent val="0"/>
          <c:showBubbleSize val="0"/>
        </c:dLbls>
        <c:gapWidth val="150"/>
        <c:axId val="90933120"/>
        <c:axId val="9093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96.48</c:v>
                </c:pt>
                <c:pt idx="1">
                  <c:v>96.64</c:v>
                </c:pt>
                <c:pt idx="2">
                  <c:v>96.76</c:v>
                </c:pt>
                <c:pt idx="3">
                  <c:v>96.84</c:v>
                </c:pt>
                <c:pt idx="4">
                  <c:v>96.84</c:v>
                </c:pt>
              </c:numCache>
            </c:numRef>
          </c:val>
          <c:smooth val="0"/>
        </c:ser>
        <c:dLbls>
          <c:showLegendKey val="0"/>
          <c:showVal val="0"/>
          <c:showCatName val="0"/>
          <c:showSerName val="0"/>
          <c:showPercent val="0"/>
          <c:showBubbleSize val="0"/>
        </c:dLbls>
        <c:marker val="1"/>
        <c:smooth val="0"/>
        <c:axId val="90933120"/>
        <c:axId val="90935296"/>
      </c:lineChart>
      <c:dateAx>
        <c:axId val="90933120"/>
        <c:scaling>
          <c:orientation val="minMax"/>
        </c:scaling>
        <c:delete val="1"/>
        <c:axPos val="b"/>
        <c:numFmt formatCode="ge" sourceLinked="1"/>
        <c:majorTickMark val="none"/>
        <c:minorTickMark val="none"/>
        <c:tickLblPos val="none"/>
        <c:crossAx val="90935296"/>
        <c:crosses val="autoZero"/>
        <c:auto val="1"/>
        <c:lblOffset val="100"/>
        <c:baseTimeUnit val="years"/>
      </c:dateAx>
      <c:valAx>
        <c:axId val="9093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3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102.79</c:v>
                </c:pt>
                <c:pt idx="1">
                  <c:v>101.92</c:v>
                </c:pt>
                <c:pt idx="2">
                  <c:v>100.66</c:v>
                </c:pt>
                <c:pt idx="3">
                  <c:v>104.07</c:v>
                </c:pt>
                <c:pt idx="4">
                  <c:v>103.74</c:v>
                </c:pt>
              </c:numCache>
            </c:numRef>
          </c:val>
        </c:ser>
        <c:dLbls>
          <c:showLegendKey val="0"/>
          <c:showVal val="0"/>
          <c:showCatName val="0"/>
          <c:showSerName val="0"/>
          <c:showPercent val="0"/>
          <c:showBubbleSize val="0"/>
        </c:dLbls>
        <c:gapWidth val="150"/>
        <c:axId val="83273216"/>
        <c:axId val="8327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106.35</c:v>
                </c:pt>
                <c:pt idx="1">
                  <c:v>108.14</c:v>
                </c:pt>
                <c:pt idx="2">
                  <c:v>108.72</c:v>
                </c:pt>
                <c:pt idx="3">
                  <c:v>105.91</c:v>
                </c:pt>
                <c:pt idx="4">
                  <c:v>106.96</c:v>
                </c:pt>
              </c:numCache>
            </c:numRef>
          </c:val>
          <c:smooth val="0"/>
        </c:ser>
        <c:dLbls>
          <c:showLegendKey val="0"/>
          <c:showVal val="0"/>
          <c:showCatName val="0"/>
          <c:showSerName val="0"/>
          <c:showPercent val="0"/>
          <c:showBubbleSize val="0"/>
        </c:dLbls>
        <c:marker val="1"/>
        <c:smooth val="0"/>
        <c:axId val="83273216"/>
        <c:axId val="83275136"/>
      </c:lineChart>
      <c:dateAx>
        <c:axId val="83273216"/>
        <c:scaling>
          <c:orientation val="minMax"/>
        </c:scaling>
        <c:delete val="1"/>
        <c:axPos val="b"/>
        <c:numFmt formatCode="ge" sourceLinked="1"/>
        <c:majorTickMark val="none"/>
        <c:minorTickMark val="none"/>
        <c:tickLblPos val="none"/>
        <c:crossAx val="83275136"/>
        <c:crosses val="autoZero"/>
        <c:auto val="1"/>
        <c:lblOffset val="100"/>
        <c:baseTimeUnit val="years"/>
      </c:dateAx>
      <c:valAx>
        <c:axId val="8327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7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9.3800000000000008</c:v>
                </c:pt>
                <c:pt idx="1">
                  <c:v>11.07</c:v>
                </c:pt>
                <c:pt idx="2">
                  <c:v>18.5</c:v>
                </c:pt>
                <c:pt idx="3">
                  <c:v>21.12</c:v>
                </c:pt>
                <c:pt idx="4">
                  <c:v>23.25</c:v>
                </c:pt>
              </c:numCache>
            </c:numRef>
          </c:val>
        </c:ser>
        <c:dLbls>
          <c:showLegendKey val="0"/>
          <c:showVal val="0"/>
          <c:showCatName val="0"/>
          <c:showSerName val="0"/>
          <c:showPercent val="0"/>
          <c:showBubbleSize val="0"/>
        </c:dLbls>
        <c:gapWidth val="150"/>
        <c:axId val="86541440"/>
        <c:axId val="8654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13.31</c:v>
                </c:pt>
                <c:pt idx="1">
                  <c:v>14.06</c:v>
                </c:pt>
                <c:pt idx="2">
                  <c:v>23.27</c:v>
                </c:pt>
                <c:pt idx="3">
                  <c:v>22.87</c:v>
                </c:pt>
                <c:pt idx="4">
                  <c:v>28.42</c:v>
                </c:pt>
              </c:numCache>
            </c:numRef>
          </c:val>
          <c:smooth val="0"/>
        </c:ser>
        <c:dLbls>
          <c:showLegendKey val="0"/>
          <c:showVal val="0"/>
          <c:showCatName val="0"/>
          <c:showSerName val="0"/>
          <c:showPercent val="0"/>
          <c:showBubbleSize val="0"/>
        </c:dLbls>
        <c:marker val="1"/>
        <c:smooth val="0"/>
        <c:axId val="86541440"/>
        <c:axId val="86543360"/>
      </c:lineChart>
      <c:dateAx>
        <c:axId val="86541440"/>
        <c:scaling>
          <c:orientation val="minMax"/>
        </c:scaling>
        <c:delete val="1"/>
        <c:axPos val="b"/>
        <c:numFmt formatCode="ge" sourceLinked="1"/>
        <c:majorTickMark val="none"/>
        <c:minorTickMark val="none"/>
        <c:tickLblPos val="none"/>
        <c:crossAx val="86543360"/>
        <c:crosses val="autoZero"/>
        <c:auto val="1"/>
        <c:lblOffset val="100"/>
        <c:baseTimeUnit val="years"/>
      </c:dateAx>
      <c:valAx>
        <c:axId val="8654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4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2.66</c:v>
                </c:pt>
                <c:pt idx="1">
                  <c:v>2.97</c:v>
                </c:pt>
                <c:pt idx="2">
                  <c:v>3.33</c:v>
                </c:pt>
                <c:pt idx="3">
                  <c:v>3.47</c:v>
                </c:pt>
                <c:pt idx="4">
                  <c:v>4.1100000000000003</c:v>
                </c:pt>
              </c:numCache>
            </c:numRef>
          </c:val>
        </c:ser>
        <c:dLbls>
          <c:showLegendKey val="0"/>
          <c:showVal val="0"/>
          <c:showCatName val="0"/>
          <c:showSerName val="0"/>
          <c:showPercent val="0"/>
          <c:showBubbleSize val="0"/>
        </c:dLbls>
        <c:gapWidth val="150"/>
        <c:axId val="90657536"/>
        <c:axId val="9065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2.15</c:v>
                </c:pt>
                <c:pt idx="1">
                  <c:v>2.34</c:v>
                </c:pt>
                <c:pt idx="2">
                  <c:v>2.75</c:v>
                </c:pt>
                <c:pt idx="3">
                  <c:v>1.2</c:v>
                </c:pt>
                <c:pt idx="4">
                  <c:v>3.01</c:v>
                </c:pt>
              </c:numCache>
            </c:numRef>
          </c:val>
          <c:smooth val="0"/>
        </c:ser>
        <c:dLbls>
          <c:showLegendKey val="0"/>
          <c:showVal val="0"/>
          <c:showCatName val="0"/>
          <c:showSerName val="0"/>
          <c:showPercent val="0"/>
          <c:showBubbleSize val="0"/>
        </c:dLbls>
        <c:marker val="1"/>
        <c:smooth val="0"/>
        <c:axId val="90657536"/>
        <c:axId val="90659456"/>
      </c:lineChart>
      <c:dateAx>
        <c:axId val="90657536"/>
        <c:scaling>
          <c:orientation val="minMax"/>
        </c:scaling>
        <c:delete val="1"/>
        <c:axPos val="b"/>
        <c:numFmt formatCode="ge" sourceLinked="1"/>
        <c:majorTickMark val="none"/>
        <c:minorTickMark val="none"/>
        <c:tickLblPos val="none"/>
        <c:crossAx val="90659456"/>
        <c:crosses val="autoZero"/>
        <c:auto val="1"/>
        <c:lblOffset val="100"/>
        <c:baseTimeUnit val="years"/>
      </c:dateAx>
      <c:valAx>
        <c:axId val="9065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5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974464"/>
        <c:axId val="9098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0974464"/>
        <c:axId val="90980736"/>
      </c:lineChart>
      <c:dateAx>
        <c:axId val="90974464"/>
        <c:scaling>
          <c:orientation val="minMax"/>
        </c:scaling>
        <c:delete val="1"/>
        <c:axPos val="b"/>
        <c:numFmt formatCode="ge" sourceLinked="1"/>
        <c:majorTickMark val="none"/>
        <c:minorTickMark val="none"/>
        <c:tickLblPos val="none"/>
        <c:crossAx val="90980736"/>
        <c:crosses val="autoZero"/>
        <c:auto val="1"/>
        <c:lblOffset val="100"/>
        <c:baseTimeUnit val="years"/>
      </c:dateAx>
      <c:valAx>
        <c:axId val="9098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7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162.84</c:v>
                </c:pt>
                <c:pt idx="1">
                  <c:v>321.07</c:v>
                </c:pt>
                <c:pt idx="2">
                  <c:v>42.22</c:v>
                </c:pt>
                <c:pt idx="3">
                  <c:v>51.19</c:v>
                </c:pt>
                <c:pt idx="4">
                  <c:v>45.17</c:v>
                </c:pt>
              </c:numCache>
            </c:numRef>
          </c:val>
        </c:ser>
        <c:dLbls>
          <c:showLegendKey val="0"/>
          <c:showVal val="0"/>
          <c:showCatName val="0"/>
          <c:showSerName val="0"/>
          <c:showPercent val="0"/>
          <c:showBubbleSize val="0"/>
        </c:dLbls>
        <c:gapWidth val="150"/>
        <c:axId val="91013888"/>
        <c:axId val="9101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161.29</c:v>
                </c:pt>
                <c:pt idx="1">
                  <c:v>129.52000000000001</c:v>
                </c:pt>
                <c:pt idx="2">
                  <c:v>61</c:v>
                </c:pt>
                <c:pt idx="3">
                  <c:v>66.900000000000006</c:v>
                </c:pt>
                <c:pt idx="4">
                  <c:v>72.739999999999995</c:v>
                </c:pt>
              </c:numCache>
            </c:numRef>
          </c:val>
          <c:smooth val="0"/>
        </c:ser>
        <c:dLbls>
          <c:showLegendKey val="0"/>
          <c:showVal val="0"/>
          <c:showCatName val="0"/>
          <c:showSerName val="0"/>
          <c:showPercent val="0"/>
          <c:showBubbleSize val="0"/>
        </c:dLbls>
        <c:marker val="1"/>
        <c:smooth val="0"/>
        <c:axId val="91013888"/>
        <c:axId val="91015808"/>
      </c:lineChart>
      <c:dateAx>
        <c:axId val="91013888"/>
        <c:scaling>
          <c:orientation val="minMax"/>
        </c:scaling>
        <c:delete val="1"/>
        <c:axPos val="b"/>
        <c:numFmt formatCode="ge" sourceLinked="1"/>
        <c:majorTickMark val="none"/>
        <c:minorTickMark val="none"/>
        <c:tickLblPos val="none"/>
        <c:crossAx val="91015808"/>
        <c:crosses val="autoZero"/>
        <c:auto val="1"/>
        <c:lblOffset val="100"/>
        <c:baseTimeUnit val="years"/>
      </c:dateAx>
      <c:valAx>
        <c:axId val="9101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1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714.87</c:v>
                </c:pt>
                <c:pt idx="1">
                  <c:v>697.83</c:v>
                </c:pt>
                <c:pt idx="2">
                  <c:v>856.7</c:v>
                </c:pt>
                <c:pt idx="3">
                  <c:v>864.82</c:v>
                </c:pt>
                <c:pt idx="4">
                  <c:v>885.22</c:v>
                </c:pt>
              </c:numCache>
            </c:numRef>
          </c:val>
        </c:ser>
        <c:dLbls>
          <c:showLegendKey val="0"/>
          <c:showVal val="0"/>
          <c:showCatName val="0"/>
          <c:showSerName val="0"/>
          <c:showPercent val="0"/>
          <c:showBubbleSize val="0"/>
        </c:dLbls>
        <c:gapWidth val="150"/>
        <c:axId val="90722688"/>
        <c:axId val="9072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705.53</c:v>
                </c:pt>
                <c:pt idx="1">
                  <c:v>685.64</c:v>
                </c:pt>
                <c:pt idx="2">
                  <c:v>665.11</c:v>
                </c:pt>
                <c:pt idx="3">
                  <c:v>643.19000000000005</c:v>
                </c:pt>
                <c:pt idx="4">
                  <c:v>596.44000000000005</c:v>
                </c:pt>
              </c:numCache>
            </c:numRef>
          </c:val>
          <c:smooth val="0"/>
        </c:ser>
        <c:dLbls>
          <c:showLegendKey val="0"/>
          <c:showVal val="0"/>
          <c:showCatName val="0"/>
          <c:showSerName val="0"/>
          <c:showPercent val="0"/>
          <c:showBubbleSize val="0"/>
        </c:dLbls>
        <c:marker val="1"/>
        <c:smooth val="0"/>
        <c:axId val="90722688"/>
        <c:axId val="90724608"/>
      </c:lineChart>
      <c:dateAx>
        <c:axId val="90722688"/>
        <c:scaling>
          <c:orientation val="minMax"/>
        </c:scaling>
        <c:delete val="1"/>
        <c:axPos val="b"/>
        <c:numFmt formatCode="ge" sourceLinked="1"/>
        <c:majorTickMark val="none"/>
        <c:minorTickMark val="none"/>
        <c:tickLblPos val="none"/>
        <c:crossAx val="90724608"/>
        <c:crosses val="autoZero"/>
        <c:auto val="1"/>
        <c:lblOffset val="100"/>
        <c:baseTimeUnit val="years"/>
      </c:dateAx>
      <c:valAx>
        <c:axId val="9072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2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127.51</c:v>
                </c:pt>
                <c:pt idx="1">
                  <c:v>123.77</c:v>
                </c:pt>
                <c:pt idx="2">
                  <c:v>118.09</c:v>
                </c:pt>
                <c:pt idx="3">
                  <c:v>124.04</c:v>
                </c:pt>
                <c:pt idx="4">
                  <c:v>123.58</c:v>
                </c:pt>
              </c:numCache>
            </c:numRef>
          </c:val>
        </c:ser>
        <c:dLbls>
          <c:showLegendKey val="0"/>
          <c:showVal val="0"/>
          <c:showCatName val="0"/>
          <c:showSerName val="0"/>
          <c:showPercent val="0"/>
          <c:showBubbleSize val="0"/>
        </c:dLbls>
        <c:gapWidth val="150"/>
        <c:axId val="90738048"/>
        <c:axId val="9083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89.78</c:v>
                </c:pt>
                <c:pt idx="1">
                  <c:v>88.39</c:v>
                </c:pt>
                <c:pt idx="2">
                  <c:v>85.64</c:v>
                </c:pt>
                <c:pt idx="3">
                  <c:v>101.54</c:v>
                </c:pt>
                <c:pt idx="4">
                  <c:v>102.42</c:v>
                </c:pt>
              </c:numCache>
            </c:numRef>
          </c:val>
          <c:smooth val="0"/>
        </c:ser>
        <c:dLbls>
          <c:showLegendKey val="0"/>
          <c:showVal val="0"/>
          <c:showCatName val="0"/>
          <c:showSerName val="0"/>
          <c:showPercent val="0"/>
          <c:showBubbleSize val="0"/>
        </c:dLbls>
        <c:marker val="1"/>
        <c:smooth val="0"/>
        <c:axId val="90738048"/>
        <c:axId val="90834432"/>
      </c:lineChart>
      <c:dateAx>
        <c:axId val="90738048"/>
        <c:scaling>
          <c:orientation val="minMax"/>
        </c:scaling>
        <c:delete val="1"/>
        <c:axPos val="b"/>
        <c:numFmt formatCode="ge" sourceLinked="1"/>
        <c:majorTickMark val="none"/>
        <c:minorTickMark val="none"/>
        <c:tickLblPos val="none"/>
        <c:crossAx val="90834432"/>
        <c:crosses val="autoZero"/>
        <c:auto val="1"/>
        <c:lblOffset val="100"/>
        <c:baseTimeUnit val="years"/>
      </c:dateAx>
      <c:valAx>
        <c:axId val="9083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3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99.45</c:v>
                </c:pt>
                <c:pt idx="1">
                  <c:v>102.35</c:v>
                </c:pt>
                <c:pt idx="2">
                  <c:v>106.77</c:v>
                </c:pt>
                <c:pt idx="3">
                  <c:v>101.49</c:v>
                </c:pt>
                <c:pt idx="4">
                  <c:v>101.49</c:v>
                </c:pt>
              </c:numCache>
            </c:numRef>
          </c:val>
        </c:ser>
        <c:dLbls>
          <c:showLegendKey val="0"/>
          <c:showVal val="0"/>
          <c:showCatName val="0"/>
          <c:showSerName val="0"/>
          <c:showPercent val="0"/>
          <c:showBubbleSize val="0"/>
        </c:dLbls>
        <c:gapWidth val="150"/>
        <c:axId val="90856064"/>
        <c:axId val="9085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125.87</c:v>
                </c:pt>
                <c:pt idx="1">
                  <c:v>128.96</c:v>
                </c:pt>
                <c:pt idx="2">
                  <c:v>133</c:v>
                </c:pt>
                <c:pt idx="3">
                  <c:v>116.15</c:v>
                </c:pt>
                <c:pt idx="4">
                  <c:v>116.2</c:v>
                </c:pt>
              </c:numCache>
            </c:numRef>
          </c:val>
          <c:smooth val="0"/>
        </c:ser>
        <c:dLbls>
          <c:showLegendKey val="0"/>
          <c:showVal val="0"/>
          <c:showCatName val="0"/>
          <c:showSerName val="0"/>
          <c:showPercent val="0"/>
          <c:showBubbleSize val="0"/>
        </c:dLbls>
        <c:marker val="1"/>
        <c:smooth val="0"/>
        <c:axId val="90856064"/>
        <c:axId val="90858240"/>
      </c:lineChart>
      <c:dateAx>
        <c:axId val="90856064"/>
        <c:scaling>
          <c:orientation val="minMax"/>
        </c:scaling>
        <c:delete val="1"/>
        <c:axPos val="b"/>
        <c:numFmt formatCode="ge" sourceLinked="1"/>
        <c:majorTickMark val="none"/>
        <c:minorTickMark val="none"/>
        <c:tickLblPos val="none"/>
        <c:crossAx val="90858240"/>
        <c:crosses val="autoZero"/>
        <c:auto val="1"/>
        <c:lblOffset val="100"/>
        <c:baseTimeUnit val="years"/>
      </c:dateAx>
      <c:valAx>
        <c:axId val="9085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5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大阪府　東大阪市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Ab</v>
      </c>
      <c r="X8" s="49"/>
      <c r="Y8" s="49"/>
      <c r="Z8" s="49"/>
      <c r="AA8" s="49"/>
      <c r="AB8" s="49"/>
      <c r="AC8" s="49"/>
      <c r="AD8" s="50" t="s">
        <v>119</v>
      </c>
      <c r="AE8" s="50"/>
      <c r="AF8" s="50"/>
      <c r="AG8" s="50"/>
      <c r="AH8" s="50"/>
      <c r="AI8" s="50"/>
      <c r="AJ8" s="50"/>
      <c r="AK8" s="4"/>
      <c r="AL8" s="51">
        <f>データ!S6</f>
        <v>493922</v>
      </c>
      <c r="AM8" s="51"/>
      <c r="AN8" s="51"/>
      <c r="AO8" s="51"/>
      <c r="AP8" s="51"/>
      <c r="AQ8" s="51"/>
      <c r="AR8" s="51"/>
      <c r="AS8" s="51"/>
      <c r="AT8" s="46">
        <f>データ!T6</f>
        <v>61.78</v>
      </c>
      <c r="AU8" s="46"/>
      <c r="AV8" s="46"/>
      <c r="AW8" s="46"/>
      <c r="AX8" s="46"/>
      <c r="AY8" s="46"/>
      <c r="AZ8" s="46"/>
      <c r="BA8" s="46"/>
      <c r="BB8" s="46">
        <f>データ!U6</f>
        <v>7994.85</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35.340000000000003</v>
      </c>
      <c r="J10" s="46"/>
      <c r="K10" s="46"/>
      <c r="L10" s="46"/>
      <c r="M10" s="46"/>
      <c r="N10" s="46"/>
      <c r="O10" s="46"/>
      <c r="P10" s="46">
        <f>データ!P6</f>
        <v>98.56</v>
      </c>
      <c r="Q10" s="46"/>
      <c r="R10" s="46"/>
      <c r="S10" s="46"/>
      <c r="T10" s="46"/>
      <c r="U10" s="46"/>
      <c r="V10" s="46"/>
      <c r="W10" s="46">
        <f>データ!Q6</f>
        <v>59.48</v>
      </c>
      <c r="X10" s="46"/>
      <c r="Y10" s="46"/>
      <c r="Z10" s="46"/>
      <c r="AA10" s="46"/>
      <c r="AB10" s="46"/>
      <c r="AC10" s="46"/>
      <c r="AD10" s="51">
        <f>データ!R6</f>
        <v>2049</v>
      </c>
      <c r="AE10" s="51"/>
      <c r="AF10" s="51"/>
      <c r="AG10" s="51"/>
      <c r="AH10" s="51"/>
      <c r="AI10" s="51"/>
      <c r="AJ10" s="51"/>
      <c r="AK10" s="2"/>
      <c r="AL10" s="51">
        <f>データ!V6</f>
        <v>486076</v>
      </c>
      <c r="AM10" s="51"/>
      <c r="AN10" s="51"/>
      <c r="AO10" s="51"/>
      <c r="AP10" s="51"/>
      <c r="AQ10" s="51"/>
      <c r="AR10" s="51"/>
      <c r="AS10" s="51"/>
      <c r="AT10" s="46">
        <f>データ!W6</f>
        <v>49.05</v>
      </c>
      <c r="AU10" s="46"/>
      <c r="AV10" s="46"/>
      <c r="AW10" s="46"/>
      <c r="AX10" s="46"/>
      <c r="AY10" s="46"/>
      <c r="AZ10" s="46"/>
      <c r="BA10" s="46"/>
      <c r="BB10" s="46">
        <f>データ!X6</f>
        <v>9909.81</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272272</v>
      </c>
      <c r="D6" s="34">
        <f t="shared" si="3"/>
        <v>46</v>
      </c>
      <c r="E6" s="34">
        <f t="shared" si="3"/>
        <v>17</v>
      </c>
      <c r="F6" s="34">
        <f t="shared" si="3"/>
        <v>1</v>
      </c>
      <c r="G6" s="34">
        <f t="shared" si="3"/>
        <v>0</v>
      </c>
      <c r="H6" s="34" t="str">
        <f t="shared" si="3"/>
        <v>大阪府　東大阪市</v>
      </c>
      <c r="I6" s="34" t="str">
        <f t="shared" si="3"/>
        <v>法適用</v>
      </c>
      <c r="J6" s="34" t="str">
        <f t="shared" si="3"/>
        <v>下水道事業</v>
      </c>
      <c r="K6" s="34" t="str">
        <f t="shared" si="3"/>
        <v>公共下水道</v>
      </c>
      <c r="L6" s="34" t="str">
        <f t="shared" si="3"/>
        <v>Ab</v>
      </c>
      <c r="M6" s="34">
        <f t="shared" si="3"/>
        <v>0</v>
      </c>
      <c r="N6" s="35" t="str">
        <f t="shared" si="3"/>
        <v>-</v>
      </c>
      <c r="O6" s="35">
        <f t="shared" si="3"/>
        <v>35.340000000000003</v>
      </c>
      <c r="P6" s="35">
        <f t="shared" si="3"/>
        <v>98.56</v>
      </c>
      <c r="Q6" s="35">
        <f t="shared" si="3"/>
        <v>59.48</v>
      </c>
      <c r="R6" s="35">
        <f t="shared" si="3"/>
        <v>2049</v>
      </c>
      <c r="S6" s="35">
        <f t="shared" si="3"/>
        <v>493922</v>
      </c>
      <c r="T6" s="35">
        <f t="shared" si="3"/>
        <v>61.78</v>
      </c>
      <c r="U6" s="35">
        <f t="shared" si="3"/>
        <v>7994.85</v>
      </c>
      <c r="V6" s="35">
        <f t="shared" si="3"/>
        <v>486076</v>
      </c>
      <c r="W6" s="35">
        <f t="shared" si="3"/>
        <v>49.05</v>
      </c>
      <c r="X6" s="35">
        <f t="shared" si="3"/>
        <v>9909.81</v>
      </c>
      <c r="Y6" s="36">
        <f>IF(Y7="",NA(),Y7)</f>
        <v>102.79</v>
      </c>
      <c r="Z6" s="36">
        <f t="shared" ref="Z6:AH6" si="4">IF(Z7="",NA(),Z7)</f>
        <v>101.92</v>
      </c>
      <c r="AA6" s="36">
        <f t="shared" si="4"/>
        <v>100.66</v>
      </c>
      <c r="AB6" s="36">
        <f t="shared" si="4"/>
        <v>104.07</v>
      </c>
      <c r="AC6" s="36">
        <f t="shared" si="4"/>
        <v>103.74</v>
      </c>
      <c r="AD6" s="36">
        <f t="shared" si="4"/>
        <v>106.35</v>
      </c>
      <c r="AE6" s="36">
        <f t="shared" si="4"/>
        <v>108.14</v>
      </c>
      <c r="AF6" s="36">
        <f t="shared" si="4"/>
        <v>108.72</v>
      </c>
      <c r="AG6" s="36">
        <f t="shared" si="4"/>
        <v>105.91</v>
      </c>
      <c r="AH6" s="36">
        <f t="shared" si="4"/>
        <v>106.96</v>
      </c>
      <c r="AI6" s="35" t="str">
        <f>IF(AI7="","",IF(AI7="-","【-】","【"&amp;SUBSTITUTE(TEXT(AI7,"#,##0.00"),"-","△")&amp;"】"))</f>
        <v>【108.57】</v>
      </c>
      <c r="AJ6" s="35">
        <f>IF(AJ7="",NA(),AJ7)</f>
        <v>0</v>
      </c>
      <c r="AK6" s="35">
        <f t="shared" ref="AK6:AS6" si="5">IF(AK7="",NA(),AK7)</f>
        <v>0</v>
      </c>
      <c r="AL6" s="35">
        <f t="shared" si="5"/>
        <v>0</v>
      </c>
      <c r="AM6" s="35">
        <f t="shared" si="5"/>
        <v>0</v>
      </c>
      <c r="AN6" s="35">
        <f t="shared" si="5"/>
        <v>0</v>
      </c>
      <c r="AO6" s="35">
        <f t="shared" si="5"/>
        <v>0</v>
      </c>
      <c r="AP6" s="35">
        <f t="shared" si="5"/>
        <v>0</v>
      </c>
      <c r="AQ6" s="35">
        <f t="shared" si="5"/>
        <v>0</v>
      </c>
      <c r="AR6" s="35">
        <f t="shared" si="5"/>
        <v>0</v>
      </c>
      <c r="AS6" s="35">
        <f t="shared" si="5"/>
        <v>0</v>
      </c>
      <c r="AT6" s="35" t="str">
        <f>IF(AT7="","",IF(AT7="-","【-】","【"&amp;SUBSTITUTE(TEXT(AT7,"#,##0.00"),"-","△")&amp;"】"))</f>
        <v>【4.38】</v>
      </c>
      <c r="AU6" s="36">
        <f>IF(AU7="",NA(),AU7)</f>
        <v>162.84</v>
      </c>
      <c r="AV6" s="36">
        <f t="shared" ref="AV6:BD6" si="6">IF(AV7="",NA(),AV7)</f>
        <v>321.07</v>
      </c>
      <c r="AW6" s="36">
        <f t="shared" si="6"/>
        <v>42.22</v>
      </c>
      <c r="AX6" s="36">
        <f t="shared" si="6"/>
        <v>51.19</v>
      </c>
      <c r="AY6" s="36">
        <f t="shared" si="6"/>
        <v>45.17</v>
      </c>
      <c r="AZ6" s="36">
        <f t="shared" si="6"/>
        <v>161.29</v>
      </c>
      <c r="BA6" s="36">
        <f t="shared" si="6"/>
        <v>129.52000000000001</v>
      </c>
      <c r="BB6" s="36">
        <f t="shared" si="6"/>
        <v>61</v>
      </c>
      <c r="BC6" s="36">
        <f t="shared" si="6"/>
        <v>66.900000000000006</v>
      </c>
      <c r="BD6" s="36">
        <f t="shared" si="6"/>
        <v>72.739999999999995</v>
      </c>
      <c r="BE6" s="35" t="str">
        <f>IF(BE7="","",IF(BE7="-","【-】","【"&amp;SUBSTITUTE(TEXT(BE7,"#,##0.00"),"-","△")&amp;"】"))</f>
        <v>【59.95】</v>
      </c>
      <c r="BF6" s="36">
        <f>IF(BF7="",NA(),BF7)</f>
        <v>714.87</v>
      </c>
      <c r="BG6" s="36">
        <f t="shared" ref="BG6:BO6" si="7">IF(BG7="",NA(),BG7)</f>
        <v>697.83</v>
      </c>
      <c r="BH6" s="36">
        <f t="shared" si="7"/>
        <v>856.7</v>
      </c>
      <c r="BI6" s="36">
        <f t="shared" si="7"/>
        <v>864.82</v>
      </c>
      <c r="BJ6" s="36">
        <f t="shared" si="7"/>
        <v>885.22</v>
      </c>
      <c r="BK6" s="36">
        <f t="shared" si="7"/>
        <v>705.53</v>
      </c>
      <c r="BL6" s="36">
        <f t="shared" si="7"/>
        <v>685.64</v>
      </c>
      <c r="BM6" s="36">
        <f t="shared" si="7"/>
        <v>665.11</v>
      </c>
      <c r="BN6" s="36">
        <f t="shared" si="7"/>
        <v>643.19000000000005</v>
      </c>
      <c r="BO6" s="36">
        <f t="shared" si="7"/>
        <v>596.44000000000005</v>
      </c>
      <c r="BP6" s="35" t="str">
        <f>IF(BP7="","",IF(BP7="-","【-】","【"&amp;SUBSTITUTE(TEXT(BP7,"#,##0.00"),"-","△")&amp;"】"))</f>
        <v>【728.30】</v>
      </c>
      <c r="BQ6" s="36">
        <f>IF(BQ7="",NA(),BQ7)</f>
        <v>127.51</v>
      </c>
      <c r="BR6" s="36">
        <f t="shared" ref="BR6:BZ6" si="8">IF(BR7="",NA(),BR7)</f>
        <v>123.77</v>
      </c>
      <c r="BS6" s="36">
        <f t="shared" si="8"/>
        <v>118.09</v>
      </c>
      <c r="BT6" s="36">
        <f t="shared" si="8"/>
        <v>124.04</v>
      </c>
      <c r="BU6" s="36">
        <f t="shared" si="8"/>
        <v>123.58</v>
      </c>
      <c r="BV6" s="36">
        <f t="shared" si="8"/>
        <v>89.78</v>
      </c>
      <c r="BW6" s="36">
        <f t="shared" si="8"/>
        <v>88.39</v>
      </c>
      <c r="BX6" s="36">
        <f t="shared" si="8"/>
        <v>85.64</v>
      </c>
      <c r="BY6" s="36">
        <f t="shared" si="8"/>
        <v>101.54</v>
      </c>
      <c r="BZ6" s="36">
        <f t="shared" si="8"/>
        <v>102.42</v>
      </c>
      <c r="CA6" s="35" t="str">
        <f>IF(CA7="","",IF(CA7="-","【-】","【"&amp;SUBSTITUTE(TEXT(CA7,"#,##0.00"),"-","△")&amp;"】"))</f>
        <v>【100.04】</v>
      </c>
      <c r="CB6" s="36">
        <f>IF(CB7="",NA(),CB7)</f>
        <v>99.45</v>
      </c>
      <c r="CC6" s="36">
        <f t="shared" ref="CC6:CK6" si="9">IF(CC7="",NA(),CC7)</f>
        <v>102.35</v>
      </c>
      <c r="CD6" s="36">
        <f t="shared" si="9"/>
        <v>106.77</v>
      </c>
      <c r="CE6" s="36">
        <f t="shared" si="9"/>
        <v>101.49</v>
      </c>
      <c r="CF6" s="36">
        <f t="shared" si="9"/>
        <v>101.49</v>
      </c>
      <c r="CG6" s="36">
        <f t="shared" si="9"/>
        <v>125.87</v>
      </c>
      <c r="CH6" s="36">
        <f t="shared" si="9"/>
        <v>128.96</v>
      </c>
      <c r="CI6" s="36">
        <f t="shared" si="9"/>
        <v>133</v>
      </c>
      <c r="CJ6" s="36">
        <f t="shared" si="9"/>
        <v>116.15</v>
      </c>
      <c r="CK6" s="36">
        <f t="shared" si="9"/>
        <v>116.2</v>
      </c>
      <c r="CL6" s="35" t="str">
        <f>IF(CL7="","",IF(CL7="-","【-】","【"&amp;SUBSTITUTE(TEXT(CL7,"#,##0.00"),"-","△")&amp;"】"))</f>
        <v>【137.82】</v>
      </c>
      <c r="CM6" s="36" t="str">
        <f>IF(CM7="",NA(),CM7)</f>
        <v>-</v>
      </c>
      <c r="CN6" s="36" t="str">
        <f t="shared" ref="CN6:CV6" si="10">IF(CN7="",NA(),CN7)</f>
        <v>-</v>
      </c>
      <c r="CO6" s="36" t="str">
        <f t="shared" si="10"/>
        <v>-</v>
      </c>
      <c r="CP6" s="36" t="str">
        <f t="shared" si="10"/>
        <v>-</v>
      </c>
      <c r="CQ6" s="36" t="str">
        <f t="shared" si="10"/>
        <v>-</v>
      </c>
      <c r="CR6" s="36">
        <f t="shared" si="10"/>
        <v>67.540000000000006</v>
      </c>
      <c r="CS6" s="36">
        <f t="shared" si="10"/>
        <v>67.61</v>
      </c>
      <c r="CT6" s="36">
        <f t="shared" si="10"/>
        <v>64.81</v>
      </c>
      <c r="CU6" s="36">
        <f t="shared" si="10"/>
        <v>72.239999999999995</v>
      </c>
      <c r="CV6" s="36">
        <f t="shared" si="10"/>
        <v>69.23</v>
      </c>
      <c r="CW6" s="35" t="str">
        <f>IF(CW7="","",IF(CW7="-","【-】","【"&amp;SUBSTITUTE(TEXT(CW7,"#,##0.00"),"-","△")&amp;"】"))</f>
        <v>【60.09】</v>
      </c>
      <c r="CX6" s="36">
        <f>IF(CX7="",NA(),CX7)</f>
        <v>94.97</v>
      </c>
      <c r="CY6" s="36">
        <f t="shared" ref="CY6:DG6" si="11">IF(CY7="",NA(),CY7)</f>
        <v>95.68</v>
      </c>
      <c r="CZ6" s="36">
        <f t="shared" si="11"/>
        <v>95.79</v>
      </c>
      <c r="DA6" s="36">
        <f t="shared" si="11"/>
        <v>95.9</v>
      </c>
      <c r="DB6" s="36">
        <f t="shared" si="11"/>
        <v>96.01</v>
      </c>
      <c r="DC6" s="36">
        <f t="shared" si="11"/>
        <v>96.48</v>
      </c>
      <c r="DD6" s="36">
        <f t="shared" si="11"/>
        <v>96.64</v>
      </c>
      <c r="DE6" s="36">
        <f t="shared" si="11"/>
        <v>96.76</v>
      </c>
      <c r="DF6" s="36">
        <f t="shared" si="11"/>
        <v>96.84</v>
      </c>
      <c r="DG6" s="36">
        <f t="shared" si="11"/>
        <v>96.84</v>
      </c>
      <c r="DH6" s="35" t="str">
        <f>IF(DH7="","",IF(DH7="-","【-】","【"&amp;SUBSTITUTE(TEXT(DH7,"#,##0.00"),"-","△")&amp;"】"))</f>
        <v>【94.90】</v>
      </c>
      <c r="DI6" s="36">
        <f>IF(DI7="",NA(),DI7)</f>
        <v>9.3800000000000008</v>
      </c>
      <c r="DJ6" s="36">
        <f t="shared" ref="DJ6:DR6" si="12">IF(DJ7="",NA(),DJ7)</f>
        <v>11.07</v>
      </c>
      <c r="DK6" s="36">
        <f t="shared" si="12"/>
        <v>18.5</v>
      </c>
      <c r="DL6" s="36">
        <f t="shared" si="12"/>
        <v>21.12</v>
      </c>
      <c r="DM6" s="36">
        <f t="shared" si="12"/>
        <v>23.25</v>
      </c>
      <c r="DN6" s="36">
        <f t="shared" si="12"/>
        <v>13.31</v>
      </c>
      <c r="DO6" s="36">
        <f t="shared" si="12"/>
        <v>14.06</v>
      </c>
      <c r="DP6" s="36">
        <f t="shared" si="12"/>
        <v>23.27</v>
      </c>
      <c r="DQ6" s="36">
        <f t="shared" si="12"/>
        <v>22.87</v>
      </c>
      <c r="DR6" s="36">
        <f t="shared" si="12"/>
        <v>28.42</v>
      </c>
      <c r="DS6" s="35" t="str">
        <f>IF(DS7="","",IF(DS7="-","【-】","【"&amp;SUBSTITUTE(TEXT(DS7,"#,##0.00"),"-","△")&amp;"】"))</f>
        <v>【37.36】</v>
      </c>
      <c r="DT6" s="36">
        <f>IF(DT7="",NA(),DT7)</f>
        <v>2.66</v>
      </c>
      <c r="DU6" s="36">
        <f t="shared" ref="DU6:EC6" si="13">IF(DU7="",NA(),DU7)</f>
        <v>2.97</v>
      </c>
      <c r="DV6" s="36">
        <f t="shared" si="13"/>
        <v>3.33</v>
      </c>
      <c r="DW6" s="36">
        <f t="shared" si="13"/>
        <v>3.47</v>
      </c>
      <c r="DX6" s="36">
        <f t="shared" si="13"/>
        <v>4.1100000000000003</v>
      </c>
      <c r="DY6" s="36">
        <f t="shared" si="13"/>
        <v>2.15</v>
      </c>
      <c r="DZ6" s="36">
        <f t="shared" si="13"/>
        <v>2.34</v>
      </c>
      <c r="EA6" s="36">
        <f t="shared" si="13"/>
        <v>2.75</v>
      </c>
      <c r="EB6" s="36">
        <f t="shared" si="13"/>
        <v>1.2</v>
      </c>
      <c r="EC6" s="36">
        <f t="shared" si="13"/>
        <v>3.01</v>
      </c>
      <c r="ED6" s="35" t="str">
        <f>IF(ED7="","",IF(ED7="-","【-】","【"&amp;SUBSTITUTE(TEXT(ED7,"#,##0.00"),"-","△")&amp;"】"))</f>
        <v>【4.96】</v>
      </c>
      <c r="EE6" s="36">
        <f>IF(EE7="",NA(),EE7)</f>
        <v>0.03</v>
      </c>
      <c r="EF6" s="36">
        <f t="shared" ref="EF6:EN6" si="14">IF(EF7="",NA(),EF7)</f>
        <v>0.04</v>
      </c>
      <c r="EG6" s="36">
        <f t="shared" si="14"/>
        <v>0.08</v>
      </c>
      <c r="EH6" s="36">
        <f t="shared" si="14"/>
        <v>0.2</v>
      </c>
      <c r="EI6" s="36">
        <f t="shared" si="14"/>
        <v>0.23</v>
      </c>
      <c r="EJ6" s="36">
        <f t="shared" si="14"/>
        <v>0.1</v>
      </c>
      <c r="EK6" s="36">
        <f t="shared" si="14"/>
        <v>0.11</v>
      </c>
      <c r="EL6" s="36">
        <f t="shared" si="14"/>
        <v>0.22</v>
      </c>
      <c r="EM6" s="36">
        <f t="shared" si="14"/>
        <v>0.11</v>
      </c>
      <c r="EN6" s="36">
        <f t="shared" si="14"/>
        <v>0.13</v>
      </c>
      <c r="EO6" s="35" t="str">
        <f>IF(EO7="","",IF(EO7="-","【-】","【"&amp;SUBSTITUTE(TEXT(EO7,"#,##0.00"),"-","△")&amp;"】"))</f>
        <v>【0.27】</v>
      </c>
    </row>
    <row r="7" spans="1:148" s="37" customFormat="1">
      <c r="A7" s="29"/>
      <c r="B7" s="38">
        <v>2016</v>
      </c>
      <c r="C7" s="38">
        <v>272272</v>
      </c>
      <c r="D7" s="38">
        <v>46</v>
      </c>
      <c r="E7" s="38">
        <v>17</v>
      </c>
      <c r="F7" s="38">
        <v>1</v>
      </c>
      <c r="G7" s="38">
        <v>0</v>
      </c>
      <c r="H7" s="38" t="s">
        <v>108</v>
      </c>
      <c r="I7" s="38" t="s">
        <v>109</v>
      </c>
      <c r="J7" s="38" t="s">
        <v>110</v>
      </c>
      <c r="K7" s="38" t="s">
        <v>111</v>
      </c>
      <c r="L7" s="38" t="s">
        <v>112</v>
      </c>
      <c r="M7" s="38"/>
      <c r="N7" s="39" t="s">
        <v>113</v>
      </c>
      <c r="O7" s="39">
        <v>35.340000000000003</v>
      </c>
      <c r="P7" s="39">
        <v>98.56</v>
      </c>
      <c r="Q7" s="39">
        <v>59.48</v>
      </c>
      <c r="R7" s="39">
        <v>2049</v>
      </c>
      <c r="S7" s="39">
        <v>493922</v>
      </c>
      <c r="T7" s="39">
        <v>61.78</v>
      </c>
      <c r="U7" s="39">
        <v>7994.85</v>
      </c>
      <c r="V7" s="39">
        <v>486076</v>
      </c>
      <c r="W7" s="39">
        <v>49.05</v>
      </c>
      <c r="X7" s="39">
        <v>9909.81</v>
      </c>
      <c r="Y7" s="39">
        <v>102.79</v>
      </c>
      <c r="Z7" s="39">
        <v>101.92</v>
      </c>
      <c r="AA7" s="39">
        <v>100.66</v>
      </c>
      <c r="AB7" s="39">
        <v>104.07</v>
      </c>
      <c r="AC7" s="39">
        <v>103.74</v>
      </c>
      <c r="AD7" s="39">
        <v>106.35</v>
      </c>
      <c r="AE7" s="39">
        <v>108.14</v>
      </c>
      <c r="AF7" s="39">
        <v>108.72</v>
      </c>
      <c r="AG7" s="39">
        <v>105.91</v>
      </c>
      <c r="AH7" s="39">
        <v>106.96</v>
      </c>
      <c r="AI7" s="39">
        <v>108.57</v>
      </c>
      <c r="AJ7" s="39">
        <v>0</v>
      </c>
      <c r="AK7" s="39">
        <v>0</v>
      </c>
      <c r="AL7" s="39">
        <v>0</v>
      </c>
      <c r="AM7" s="39">
        <v>0</v>
      </c>
      <c r="AN7" s="39">
        <v>0</v>
      </c>
      <c r="AO7" s="39">
        <v>0</v>
      </c>
      <c r="AP7" s="39">
        <v>0</v>
      </c>
      <c r="AQ7" s="39">
        <v>0</v>
      </c>
      <c r="AR7" s="39">
        <v>0</v>
      </c>
      <c r="AS7" s="39">
        <v>0</v>
      </c>
      <c r="AT7" s="39">
        <v>4.38</v>
      </c>
      <c r="AU7" s="39">
        <v>162.84</v>
      </c>
      <c r="AV7" s="39">
        <v>321.07</v>
      </c>
      <c r="AW7" s="39">
        <v>42.22</v>
      </c>
      <c r="AX7" s="39">
        <v>51.19</v>
      </c>
      <c r="AY7" s="39">
        <v>45.17</v>
      </c>
      <c r="AZ7" s="39">
        <v>161.29</v>
      </c>
      <c r="BA7" s="39">
        <v>129.52000000000001</v>
      </c>
      <c r="BB7" s="39">
        <v>61</v>
      </c>
      <c r="BC7" s="39">
        <v>66.900000000000006</v>
      </c>
      <c r="BD7" s="39">
        <v>72.739999999999995</v>
      </c>
      <c r="BE7" s="39">
        <v>59.95</v>
      </c>
      <c r="BF7" s="39">
        <v>714.87</v>
      </c>
      <c r="BG7" s="39">
        <v>697.83</v>
      </c>
      <c r="BH7" s="39">
        <v>856.7</v>
      </c>
      <c r="BI7" s="39">
        <v>864.82</v>
      </c>
      <c r="BJ7" s="39">
        <v>885.22</v>
      </c>
      <c r="BK7" s="39">
        <v>705.53</v>
      </c>
      <c r="BL7" s="39">
        <v>685.64</v>
      </c>
      <c r="BM7" s="39">
        <v>665.11</v>
      </c>
      <c r="BN7" s="39">
        <v>643.19000000000005</v>
      </c>
      <c r="BO7" s="39">
        <v>596.44000000000005</v>
      </c>
      <c r="BP7" s="39">
        <v>728.3</v>
      </c>
      <c r="BQ7" s="39">
        <v>127.51</v>
      </c>
      <c r="BR7" s="39">
        <v>123.77</v>
      </c>
      <c r="BS7" s="39">
        <v>118.09</v>
      </c>
      <c r="BT7" s="39">
        <v>124.04</v>
      </c>
      <c r="BU7" s="39">
        <v>123.58</v>
      </c>
      <c r="BV7" s="39">
        <v>89.78</v>
      </c>
      <c r="BW7" s="39">
        <v>88.39</v>
      </c>
      <c r="BX7" s="39">
        <v>85.64</v>
      </c>
      <c r="BY7" s="39">
        <v>101.54</v>
      </c>
      <c r="BZ7" s="39">
        <v>102.42</v>
      </c>
      <c r="CA7" s="39">
        <v>100.04</v>
      </c>
      <c r="CB7" s="39">
        <v>99.45</v>
      </c>
      <c r="CC7" s="39">
        <v>102.35</v>
      </c>
      <c r="CD7" s="39">
        <v>106.77</v>
      </c>
      <c r="CE7" s="39">
        <v>101.49</v>
      </c>
      <c r="CF7" s="39">
        <v>101.49</v>
      </c>
      <c r="CG7" s="39">
        <v>125.87</v>
      </c>
      <c r="CH7" s="39">
        <v>128.96</v>
      </c>
      <c r="CI7" s="39">
        <v>133</v>
      </c>
      <c r="CJ7" s="39">
        <v>116.15</v>
      </c>
      <c r="CK7" s="39">
        <v>116.2</v>
      </c>
      <c r="CL7" s="39">
        <v>137.82</v>
      </c>
      <c r="CM7" s="39" t="s">
        <v>113</v>
      </c>
      <c r="CN7" s="39" t="s">
        <v>113</v>
      </c>
      <c r="CO7" s="39" t="s">
        <v>113</v>
      </c>
      <c r="CP7" s="39" t="s">
        <v>113</v>
      </c>
      <c r="CQ7" s="39" t="s">
        <v>113</v>
      </c>
      <c r="CR7" s="39">
        <v>67.540000000000006</v>
      </c>
      <c r="CS7" s="39">
        <v>67.61</v>
      </c>
      <c r="CT7" s="39">
        <v>64.81</v>
      </c>
      <c r="CU7" s="39">
        <v>72.239999999999995</v>
      </c>
      <c r="CV7" s="39">
        <v>69.23</v>
      </c>
      <c r="CW7" s="39">
        <v>60.09</v>
      </c>
      <c r="CX7" s="39">
        <v>94.97</v>
      </c>
      <c r="CY7" s="39">
        <v>95.68</v>
      </c>
      <c r="CZ7" s="39">
        <v>95.79</v>
      </c>
      <c r="DA7" s="39">
        <v>95.9</v>
      </c>
      <c r="DB7" s="39">
        <v>96.01</v>
      </c>
      <c r="DC7" s="39">
        <v>96.48</v>
      </c>
      <c r="DD7" s="39">
        <v>96.64</v>
      </c>
      <c r="DE7" s="39">
        <v>96.76</v>
      </c>
      <c r="DF7" s="39">
        <v>96.84</v>
      </c>
      <c r="DG7" s="39">
        <v>96.84</v>
      </c>
      <c r="DH7" s="39">
        <v>94.9</v>
      </c>
      <c r="DI7" s="39">
        <v>9.3800000000000008</v>
      </c>
      <c r="DJ7" s="39">
        <v>11.07</v>
      </c>
      <c r="DK7" s="39">
        <v>18.5</v>
      </c>
      <c r="DL7" s="39">
        <v>21.12</v>
      </c>
      <c r="DM7" s="39">
        <v>23.25</v>
      </c>
      <c r="DN7" s="39">
        <v>13.31</v>
      </c>
      <c r="DO7" s="39">
        <v>14.06</v>
      </c>
      <c r="DP7" s="39">
        <v>23.27</v>
      </c>
      <c r="DQ7" s="39">
        <v>22.87</v>
      </c>
      <c r="DR7" s="39">
        <v>28.42</v>
      </c>
      <c r="DS7" s="39">
        <v>37.36</v>
      </c>
      <c r="DT7" s="39">
        <v>2.66</v>
      </c>
      <c r="DU7" s="39">
        <v>2.97</v>
      </c>
      <c r="DV7" s="39">
        <v>3.33</v>
      </c>
      <c r="DW7" s="39">
        <v>3.47</v>
      </c>
      <c r="DX7" s="39">
        <v>4.1100000000000003</v>
      </c>
      <c r="DY7" s="39">
        <v>2.15</v>
      </c>
      <c r="DZ7" s="39">
        <v>2.34</v>
      </c>
      <c r="EA7" s="39">
        <v>2.75</v>
      </c>
      <c r="EB7" s="39">
        <v>1.2</v>
      </c>
      <c r="EC7" s="39">
        <v>3.01</v>
      </c>
      <c r="ED7" s="39">
        <v>4.96</v>
      </c>
      <c r="EE7" s="39">
        <v>0.03</v>
      </c>
      <c r="EF7" s="39">
        <v>0.04</v>
      </c>
      <c r="EG7" s="39">
        <v>0.08</v>
      </c>
      <c r="EH7" s="39">
        <v>0.2</v>
      </c>
      <c r="EI7" s="39">
        <v>0.23</v>
      </c>
      <c r="EJ7" s="39">
        <v>0.1</v>
      </c>
      <c r="EK7" s="39">
        <v>0.11</v>
      </c>
      <c r="EL7" s="39">
        <v>0.22</v>
      </c>
      <c r="EM7" s="39">
        <v>0.11</v>
      </c>
      <c r="EN7" s="39">
        <v>0.13</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HOSTNAME</cp:lastModifiedBy>
  <cp:lastPrinted>2018-02-22T01:17:44Z</cp:lastPrinted>
  <dcterms:created xsi:type="dcterms:W3CDTF">2017-12-25T01:52:27Z</dcterms:created>
  <dcterms:modified xsi:type="dcterms:W3CDTF">2018-02-27T03:33:41Z</dcterms:modified>
</cp:coreProperties>
</file>