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J8" i="4"/>
  <c r="B8"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<sst xmlns="http://schemas.openxmlformats.org/spreadsheetml/2006/main" count="220" uniqueCount="107">
  <si>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</si>
  <si>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</si>
  <si>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</si>
  <si>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</si>
  <si>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</si>
  <si>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</si>
  <si>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</si>
  <si>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</si>
  <si>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</si>
  <si>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</si>
  <si>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</si>
  <si>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</si>
  <si>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</si>
  <si>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</si>
  <si>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</si>
  <si>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</si>
  <si>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</si>
  <si>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</si>
  <si>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</si>
  <si>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</si>
  <si>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</si>
  <si>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</si>
  <si>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</si>
  <si>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</si>
  <si>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</si>
  <si>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</si>
  <si>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</si>
  <si>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</si>
  <si>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</si>
  <si>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</si>
  <si>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</si>
  <si>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</si>
  <si>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</si>
  <si>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</si>
  <si>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</si>
  <si>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</si>
  <si>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</si>
  <si>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</si>
  <si>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</si>
  <si>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</si>
  <si>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</si>
  <si>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</si>
  <si>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</si>
  <si>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</si>
  <si>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</si>
  <si>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</si>
  <si>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</si>
  <si>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</si>
  <si>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</si>
  <si>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</si>
  <si>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</si>
  <si>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</si>
  <si>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</si>
  <si>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</si>
  <si>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</si>
  <si>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</si>
  <si>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</si>
  <si>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</si>
  <si>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</si>
  <si>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</si>
  <si>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</si>
  <si>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</si>
  <si>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</si>
  <si>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</si>
  <si>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</si>
  <si>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</si>
  <si>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</si>
  <si>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</si>
  <si>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</si>
  <si>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</si>
  <si>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</si>
  <si>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</si>
  <si>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</si>
  <si>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</si>
  <si>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</si>
  <si>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</si>
  <si>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</si>
  <si>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</si>
  <si>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</si>
  <si>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</si>
  <si>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</si>
  <si>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</si>
  <si>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</si>
  <si>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</si>
  <si>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</si>
  <si>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</si>
  <si>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</si>
  <si>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</si>
  <si>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</si>
  <si>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</si>
  <si>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</si>
  <si>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</si>
  <si>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</si>
  <si>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泉北水道企業団</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</si>
  <si>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</si>
  <si>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</si>
  <si>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</si>
  <si>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</si>
  <si>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</si>
  <si>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</si>
  <si>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</si>
  <si>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</si>
  <si>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</si>
  <si>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</si>
  <si>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管路経年化率ともに類似団体と比較して高い数値となっており、償却資産の老朽化がかなり進んでいる状況である。特に管路経年化率は100%であるが、用水供給事業は更新期間中に断水するわけにはいかないため、管路更新するのは困難である。</t>
    <rPh sb="1" eb="3">
      <t>ユウケイ</t>
    </rPh>
    <rPh sb="3" eb="5">
      <t>コテイ</t>
    </rPh>
    <rPh sb="5" eb="7">
      <t>シサン</t>
    </rPh>
    <rPh sb="7" eb="9">
      <t>ゲンカ</t>
    </rPh>
    <rPh sb="9" eb="11">
      <t>ショウキャク</t>
    </rPh>
    <rPh sb="11" eb="12">
      <t>リツ</t>
    </rPh>
    <rPh sb="13" eb="15">
      <t>カンロ</t>
    </rPh>
    <rPh sb="15" eb="18">
      <t>ケイネンカ</t>
    </rPh>
    <rPh sb="18" eb="19">
      <t>リツ</t>
    </rPh>
    <rPh sb="22" eb="24">
      <t>ルイジ</t>
    </rPh>
    <rPh sb="24" eb="26">
      <t>ダンタイ</t>
    </rPh>
    <rPh sb="27" eb="29">
      <t>ヒカク</t>
    </rPh>
    <rPh sb="31" eb="32">
      <t>タカ</t>
    </rPh>
    <rPh sb="33" eb="35">
      <t>スウチ</t>
    </rPh>
    <rPh sb="42" eb="44">
      <t>ショウキャク</t>
    </rPh>
    <rPh sb="44" eb="46">
      <t>シサン</t>
    </rPh>
    <rPh sb="47" eb="50">
      <t>ロウキュウカ</t>
    </rPh>
    <rPh sb="54" eb="55">
      <t>スス</t>
    </rPh>
    <rPh sb="59" eb="61">
      <t>ジョウキョウ</t>
    </rPh>
    <rPh sb="65" eb="66">
      <t>トク</t>
    </rPh>
    <rPh sb="67" eb="69">
      <t>カンロ</t>
    </rPh>
    <rPh sb="69" eb="71">
      <t>ケイネン</t>
    </rPh>
    <rPh sb="71" eb="72">
      <t>カ</t>
    </rPh>
    <rPh sb="72" eb="73">
      <t>リツ</t>
    </rPh>
    <rPh sb="83" eb="85">
      <t>ヨウスイ</t>
    </rPh>
    <rPh sb="85" eb="87">
      <t>キョウキュウ</t>
    </rPh>
    <rPh sb="87" eb="89">
      <t>ジギョウ</t>
    </rPh>
    <rPh sb="90" eb="92">
      <t>コウシン</t>
    </rPh>
    <rPh sb="92" eb="95">
      <t>キカンチュウ</t>
    </rPh>
    <rPh sb="96" eb="98">
      <t>ダンスイ</t>
    </rPh>
    <rPh sb="111" eb="113">
      <t>カンロ</t>
    </rPh>
    <rPh sb="113" eb="115">
      <t>コウシン</t>
    </rPh>
    <rPh sb="119" eb="121">
      <t>コンナン</t>
    </rPh>
    <phoneticPr fontId="4"/>
  </si>
  <si>
    <t>　現時点の経営はおおむね順調に推移していると判断されるが、浄水施設に関しては機械電気設備等、既に法定耐用年数を経過しているものが多く、そのほとんどが修繕等により延命化を図っている状況であり、その更新が必要な状況である。また、老朽管の更新計画にも着手していかなければならない。そのためには、現在、構成市と取り組んでいる広域化検討の動向を見ながら今後もより徹底した効率化やコスト縮減に努めていく必要がある。</t>
    <rPh sb="1" eb="4">
      <t>ゲンジテン</t>
    </rPh>
    <rPh sb="5" eb="7">
      <t>ケイエイ</t>
    </rPh>
    <rPh sb="12" eb="14">
      <t>ジュンチョウ</t>
    </rPh>
    <rPh sb="15" eb="17">
      <t>スイイ</t>
    </rPh>
    <rPh sb="22" eb="24">
      <t>ハンダン</t>
    </rPh>
    <rPh sb="29" eb="31">
      <t>ジョウスイ</t>
    </rPh>
    <rPh sb="31" eb="33">
      <t>シセツ</t>
    </rPh>
    <rPh sb="34" eb="35">
      <t>カン</t>
    </rPh>
    <rPh sb="38" eb="40">
      <t>キカイ</t>
    </rPh>
    <rPh sb="40" eb="42">
      <t>デンキ</t>
    </rPh>
    <rPh sb="42" eb="44">
      <t>セツビ</t>
    </rPh>
    <rPh sb="44" eb="45">
      <t>トウ</t>
    </rPh>
    <rPh sb="46" eb="47">
      <t>スデ</t>
    </rPh>
    <rPh sb="48" eb="50">
      <t>ホウテイ</t>
    </rPh>
    <rPh sb="50" eb="52">
      <t>タイヨウ</t>
    </rPh>
    <rPh sb="52" eb="54">
      <t>ネンスウ</t>
    </rPh>
    <rPh sb="55" eb="57">
      <t>ケイカ</t>
    </rPh>
    <rPh sb="64" eb="65">
      <t>オオ</t>
    </rPh>
    <rPh sb="74" eb="76">
      <t>シュウゼン</t>
    </rPh>
    <rPh sb="76" eb="77">
      <t>トウ</t>
    </rPh>
    <rPh sb="80" eb="82">
      <t>エンメイ</t>
    </rPh>
    <rPh sb="82" eb="83">
      <t>カ</t>
    </rPh>
    <rPh sb="84" eb="85">
      <t>ハカ</t>
    </rPh>
    <rPh sb="89" eb="91">
      <t>ジョウキョウ</t>
    </rPh>
    <rPh sb="97" eb="99">
      <t>コウシン</t>
    </rPh>
    <rPh sb="100" eb="102">
      <t>ヒツヨウ</t>
    </rPh>
    <rPh sb="103" eb="105">
      <t>ジョウキョウ</t>
    </rPh>
    <rPh sb="112" eb="115">
      <t>ロウキュウカン</t>
    </rPh>
    <rPh sb="116" eb="118">
      <t>コウシン</t>
    </rPh>
    <rPh sb="118" eb="120">
      <t>ケイカク</t>
    </rPh>
    <rPh sb="122" eb="124">
      <t>チャクシュ</t>
    </rPh>
    <rPh sb="144" eb="146">
      <t>ゲンザイ</t>
    </rPh>
    <rPh sb="147" eb="150">
      <t>コウセイシ</t>
    </rPh>
    <rPh sb="151" eb="152">
      <t>ト</t>
    </rPh>
    <rPh sb="153" eb="154">
      <t>ク</t>
    </rPh>
    <rPh sb="158" eb="161">
      <t>コウイキカ</t>
    </rPh>
    <rPh sb="161" eb="163">
      <t>ケントウ</t>
    </rPh>
    <rPh sb="164" eb="166">
      <t>ドウコウ</t>
    </rPh>
    <rPh sb="167" eb="168">
      <t>ミ</t>
    </rPh>
    <rPh sb="171" eb="173">
      <t>コンゴ</t>
    </rPh>
    <rPh sb="176" eb="178">
      <t>テッテイ</t>
    </rPh>
    <rPh sb="180" eb="183">
      <t>コウリツカ</t>
    </rPh>
    <rPh sb="187" eb="189">
      <t>シュクゲン</t>
    </rPh>
    <rPh sb="190" eb="191">
      <t>ツト</t>
    </rPh>
    <rPh sb="195" eb="197">
      <t>ヒツヨウ</t>
    </rPh>
    <phoneticPr fontId="4"/>
  </si>
  <si>
    <t>　経常収支比率については、平成23年度を除いては黒字であることを示す100%以上となっており、類似団体平均値に沿って推移している。流動比率の増減については、施設の更新工事に伴うものであるが、いずれの年も100%を上回っており、短期的な支払能力が安定していることを示している。また、業務の外部委託などに積極的に取り組んでおり、給水原価を低く抑えるなど経営の効率性は高まっていると考えられる。</t>
    <rPh sb="1" eb="3">
      <t>ケイジョウ</t>
    </rPh>
    <rPh sb="3" eb="5">
      <t>シュウシ</t>
    </rPh>
    <rPh sb="5" eb="7">
      <t>ヒリツ</t>
    </rPh>
    <rPh sb="13" eb="15">
      <t>ヘイセイ</t>
    </rPh>
    <rPh sb="17" eb="19">
      <t>ネンド</t>
    </rPh>
    <rPh sb="20" eb="21">
      <t>ノゾ</t>
    </rPh>
    <rPh sb="24" eb="26">
      <t>クロジ</t>
    </rPh>
    <rPh sb="32" eb="33">
      <t>シメ</t>
    </rPh>
    <rPh sb="38" eb="40">
      <t>イジョウ</t>
    </rPh>
    <rPh sb="47" eb="49">
      <t>ルイジ</t>
    </rPh>
    <rPh sb="49" eb="51">
      <t>ダンタイ</t>
    </rPh>
    <rPh sb="51" eb="54">
      <t>ヘイキンチ</t>
    </rPh>
    <rPh sb="55" eb="56">
      <t>ソ</t>
    </rPh>
    <rPh sb="58" eb="60">
      <t>スイイ</t>
    </rPh>
    <rPh sb="65" eb="67">
      <t>リュウドウ</t>
    </rPh>
    <rPh sb="67" eb="69">
      <t>ヒリツ</t>
    </rPh>
    <rPh sb="70" eb="72">
      <t>ゾウゲン</t>
    </rPh>
    <rPh sb="78" eb="80">
      <t>シセツ</t>
    </rPh>
    <rPh sb="81" eb="83">
      <t>コウシン</t>
    </rPh>
    <rPh sb="83" eb="85">
      <t>コウジ</t>
    </rPh>
    <rPh sb="86" eb="87">
      <t>トモナ</t>
    </rPh>
    <rPh sb="99" eb="100">
      <t>トシ</t>
    </rPh>
    <rPh sb="106" eb="108">
      <t>ウワマワ</t>
    </rPh>
    <rPh sb="113" eb="116">
      <t>タンキテキ</t>
    </rPh>
    <rPh sb="117" eb="119">
      <t>シハライ</t>
    </rPh>
    <rPh sb="119" eb="121">
      <t>ノウリョク</t>
    </rPh>
    <rPh sb="122" eb="124">
      <t>アンテイ</t>
    </rPh>
    <rPh sb="131" eb="132">
      <t>シメ</t>
    </rPh>
    <rPh sb="140" eb="142">
      <t>ギョウム</t>
    </rPh>
    <rPh sb="143" eb="145">
      <t>ガイブ</t>
    </rPh>
    <rPh sb="145" eb="147">
      <t>イタク</t>
    </rPh>
    <rPh sb="150" eb="153">
      <t>セッキョクテキ</t>
    </rPh>
    <rPh sb="154" eb="155">
      <t>ト</t>
    </rPh>
    <rPh sb="156" eb="157">
      <t>ク</t>
    </rPh>
    <rPh sb="162" eb="164">
      <t>キュウスイ</t>
    </rPh>
    <rPh sb="164" eb="166">
      <t>ゲンカ</t>
    </rPh>
    <rPh sb="167" eb="168">
      <t>ヒク</t>
    </rPh>
    <rPh sb="169" eb="170">
      <t>オサ</t>
    </rPh>
    <rPh sb="174" eb="176">
      <t>ケイエイ</t>
    </rPh>
    <rPh sb="177" eb="180">
      <t>コウリツセイ</t>
    </rPh>
    <rPh sb="181" eb="182">
      <t>タカ</t>
    </rPh>
    <rPh sb="188" eb="189">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</si>
</sst>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207488"/>
        <c:axId val="8579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0.31</c:v>
                </c:pt>
                <c:pt idx="1">
                  <c:v>0.16</c:v>
                </c:pt>
                <c:pt idx="2">
                  <c:v>0.25</c:v>
                </c:pt>
                <c:pt idx="3">
                  <c:v>0.13</c:v>
                </c:pt>
                <c:pt idx="4">
                  <c:v>0.65</c:v>
                </c:pt>
              </c:numCache>
            </c:numRef>
          </c:val>
          <c:smooth val="0"/>
        </c:ser>
        <c:dLbls>
          <c:showLegendKey val="0"/>
          <c:showVal val="0"/>
          <c:showCatName val="0"/>
          <c:showSerName val="0"/>
          <c:showPercent val="0"/>
          <c:showBubbleSize val="0"/>
        </c:dLbls>
        <c:marker val="1"/>
        <c:smooth val="0"/>
        <c:axId val="84207488"/>
        <c:axId val="85798912"/>
      </c:lineChart>
      <c:dateAx>
        <c:axId val="84207488"/>
        <c:scaling>
          <c:orientation val="minMax"/>
        </c:scaling>
        <c:delete val="1"/>
        <c:axPos val="b"/>
        <c:numFmt formatCode="ge" sourceLinked="1"/>
        <c:majorTickMark val="none"/>
        <c:minorTickMark val="none"/>
        <c:tickLblPos val="none"/>
        <c:crossAx val="85798912"/>
        <c:crosses val="autoZero"/>
        <c:auto val="1"/>
        <c:lblOffset val="100"/>
        <c:baseTimeUnit val="years"/>
      </c:dateAx>
      <c:valAx>
        <c:axId val="8579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0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45.09</c:v>
                </c:pt>
                <c:pt idx="1">
                  <c:v>64.62</c:v>
                </c:pt>
                <c:pt idx="2">
                  <c:v>65.37</c:v>
                </c:pt>
                <c:pt idx="3">
                  <c:v>64.05</c:v>
                </c:pt>
                <c:pt idx="4">
                  <c:v>65.37</c:v>
                </c:pt>
              </c:numCache>
            </c:numRef>
          </c:val>
        </c:ser>
        <c:dLbls>
          <c:showLegendKey val="0"/>
          <c:showVal val="0"/>
          <c:showCatName val="0"/>
          <c:showSerName val="0"/>
          <c:showPercent val="0"/>
          <c:showBubbleSize val="0"/>
        </c:dLbls>
        <c:gapWidth val="150"/>
        <c:axId val="86378752"/>
        <c:axId val="8640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63.73</c:v>
                </c:pt>
                <c:pt idx="1">
                  <c:v>64.55</c:v>
                </c:pt>
                <c:pt idx="2">
                  <c:v>64.12</c:v>
                </c:pt>
                <c:pt idx="3">
                  <c:v>62.69</c:v>
                </c:pt>
                <c:pt idx="4">
                  <c:v>61.82</c:v>
                </c:pt>
              </c:numCache>
            </c:numRef>
          </c:val>
          <c:smooth val="0"/>
        </c:ser>
        <c:dLbls>
          <c:showLegendKey val="0"/>
          <c:showVal val="0"/>
          <c:showCatName val="0"/>
          <c:showSerName val="0"/>
          <c:showPercent val="0"/>
          <c:showBubbleSize val="0"/>
        </c:dLbls>
        <c:marker val="1"/>
        <c:smooth val="0"/>
        <c:axId val="86378752"/>
        <c:axId val="86409600"/>
      </c:lineChart>
      <c:dateAx>
        <c:axId val="86378752"/>
        <c:scaling>
          <c:orientation val="minMax"/>
        </c:scaling>
        <c:delete val="1"/>
        <c:axPos val="b"/>
        <c:numFmt formatCode="ge" sourceLinked="1"/>
        <c:majorTickMark val="none"/>
        <c:minorTickMark val="none"/>
        <c:tickLblPos val="none"/>
        <c:crossAx val="86409600"/>
        <c:crosses val="autoZero"/>
        <c:auto val="1"/>
        <c:lblOffset val="100"/>
        <c:baseTimeUnit val="years"/>
      </c:dateAx>
      <c:valAx>
        <c:axId val="8640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7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99.5</c:v>
                </c:pt>
                <c:pt idx="1">
                  <c:v>99.5</c:v>
                </c:pt>
                <c:pt idx="2">
                  <c:v>99.5</c:v>
                </c:pt>
                <c:pt idx="3">
                  <c:v>99.5</c:v>
                </c:pt>
                <c:pt idx="4">
                  <c:v>99.5</c:v>
                </c:pt>
              </c:numCache>
            </c:numRef>
          </c:val>
        </c:ser>
        <c:dLbls>
          <c:showLegendKey val="0"/>
          <c:showVal val="0"/>
          <c:showCatName val="0"/>
          <c:showSerName val="0"/>
          <c:showPercent val="0"/>
          <c:showBubbleSize val="0"/>
        </c:dLbls>
        <c:gapWidth val="150"/>
        <c:axId val="86439808"/>
        <c:axId val="8645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99.96</c:v>
                </c:pt>
                <c:pt idx="1">
                  <c:v>99.93</c:v>
                </c:pt>
                <c:pt idx="2">
                  <c:v>100.12</c:v>
                </c:pt>
                <c:pt idx="3">
                  <c:v>100.12</c:v>
                </c:pt>
                <c:pt idx="4">
                  <c:v>100.03</c:v>
                </c:pt>
              </c:numCache>
            </c:numRef>
          </c:val>
          <c:smooth val="0"/>
        </c:ser>
        <c:dLbls>
          <c:showLegendKey val="0"/>
          <c:showVal val="0"/>
          <c:showCatName val="0"/>
          <c:showSerName val="0"/>
          <c:showPercent val="0"/>
          <c:showBubbleSize val="0"/>
        </c:dLbls>
        <c:marker val="1"/>
        <c:smooth val="0"/>
        <c:axId val="86439808"/>
        <c:axId val="86450176"/>
      </c:lineChart>
      <c:dateAx>
        <c:axId val="86439808"/>
        <c:scaling>
          <c:orientation val="minMax"/>
        </c:scaling>
        <c:delete val="1"/>
        <c:axPos val="b"/>
        <c:numFmt formatCode="ge" sourceLinked="1"/>
        <c:majorTickMark val="none"/>
        <c:minorTickMark val="none"/>
        <c:tickLblPos val="none"/>
        <c:crossAx val="86450176"/>
        <c:crosses val="autoZero"/>
        <c:auto val="1"/>
        <c:lblOffset val="100"/>
        <c:baseTimeUnit val="years"/>
      </c:dateAx>
      <c:valAx>
        <c:axId val="8645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3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80.58</c:v>
                </c:pt>
                <c:pt idx="1">
                  <c:v>115.48</c:v>
                </c:pt>
                <c:pt idx="2">
                  <c:v>113.48</c:v>
                </c:pt>
                <c:pt idx="3">
                  <c:v>104.86</c:v>
                </c:pt>
                <c:pt idx="4">
                  <c:v>106.62</c:v>
                </c:pt>
              </c:numCache>
            </c:numRef>
          </c:val>
        </c:ser>
        <c:dLbls>
          <c:showLegendKey val="0"/>
          <c:showVal val="0"/>
          <c:showCatName val="0"/>
          <c:showSerName val="0"/>
          <c:showPercent val="0"/>
          <c:showBubbleSize val="0"/>
        </c:dLbls>
        <c:gapWidth val="150"/>
        <c:axId val="85829120"/>
        <c:axId val="8583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111.78</c:v>
                </c:pt>
                <c:pt idx="1">
                  <c:v>113.16</c:v>
                </c:pt>
                <c:pt idx="2">
                  <c:v>113.88</c:v>
                </c:pt>
                <c:pt idx="3">
                  <c:v>113.47</c:v>
                </c:pt>
                <c:pt idx="4">
                  <c:v>113.33</c:v>
                </c:pt>
              </c:numCache>
            </c:numRef>
          </c:val>
          <c:smooth val="0"/>
        </c:ser>
        <c:dLbls>
          <c:showLegendKey val="0"/>
          <c:showVal val="0"/>
          <c:showCatName val="0"/>
          <c:showSerName val="0"/>
          <c:showPercent val="0"/>
          <c:showBubbleSize val="0"/>
        </c:dLbls>
        <c:marker val="1"/>
        <c:smooth val="0"/>
        <c:axId val="85829120"/>
        <c:axId val="85831040"/>
      </c:lineChart>
      <c:dateAx>
        <c:axId val="85829120"/>
        <c:scaling>
          <c:orientation val="minMax"/>
        </c:scaling>
        <c:delete val="1"/>
        <c:axPos val="b"/>
        <c:numFmt formatCode="ge" sourceLinked="1"/>
        <c:majorTickMark val="none"/>
        <c:minorTickMark val="none"/>
        <c:tickLblPos val="none"/>
        <c:crossAx val="85831040"/>
        <c:crosses val="autoZero"/>
        <c:auto val="1"/>
        <c:lblOffset val="100"/>
        <c:baseTimeUnit val="years"/>
      </c:dateAx>
      <c:valAx>
        <c:axId val="85831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82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77.290000000000006</c:v>
                </c:pt>
                <c:pt idx="1">
                  <c:v>74.900000000000006</c:v>
                </c:pt>
                <c:pt idx="2">
                  <c:v>72.34</c:v>
                </c:pt>
                <c:pt idx="3">
                  <c:v>73.040000000000006</c:v>
                </c:pt>
                <c:pt idx="4">
                  <c:v>67.45</c:v>
                </c:pt>
              </c:numCache>
            </c:numRef>
          </c:val>
        </c:ser>
        <c:dLbls>
          <c:showLegendKey val="0"/>
          <c:showVal val="0"/>
          <c:showCatName val="0"/>
          <c:showSerName val="0"/>
          <c:showPercent val="0"/>
          <c:showBubbleSize val="0"/>
        </c:dLbls>
        <c:gapWidth val="150"/>
        <c:axId val="86000768"/>
        <c:axId val="8600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37.549999999999997</c:v>
                </c:pt>
                <c:pt idx="1">
                  <c:v>38.86</c:v>
                </c:pt>
                <c:pt idx="2">
                  <c:v>39.81</c:v>
                </c:pt>
                <c:pt idx="3">
                  <c:v>51.44</c:v>
                </c:pt>
                <c:pt idx="4">
                  <c:v>52.4</c:v>
                </c:pt>
              </c:numCache>
            </c:numRef>
          </c:val>
          <c:smooth val="0"/>
        </c:ser>
        <c:dLbls>
          <c:showLegendKey val="0"/>
          <c:showVal val="0"/>
          <c:showCatName val="0"/>
          <c:showSerName val="0"/>
          <c:showPercent val="0"/>
          <c:showBubbleSize val="0"/>
        </c:dLbls>
        <c:marker val="1"/>
        <c:smooth val="0"/>
        <c:axId val="86000768"/>
        <c:axId val="86002688"/>
      </c:lineChart>
      <c:dateAx>
        <c:axId val="86000768"/>
        <c:scaling>
          <c:orientation val="minMax"/>
        </c:scaling>
        <c:delete val="1"/>
        <c:axPos val="b"/>
        <c:numFmt formatCode="ge" sourceLinked="1"/>
        <c:majorTickMark val="none"/>
        <c:minorTickMark val="none"/>
        <c:tickLblPos val="none"/>
        <c:crossAx val="86002688"/>
        <c:crosses val="autoZero"/>
        <c:auto val="1"/>
        <c:lblOffset val="100"/>
        <c:baseTimeUnit val="years"/>
      </c:dateAx>
      <c:valAx>
        <c:axId val="8600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0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86053632"/>
        <c:axId val="8605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9.98</c:v>
                </c:pt>
                <c:pt idx="1">
                  <c:v>12.13</c:v>
                </c:pt>
                <c:pt idx="2">
                  <c:v>13.72</c:v>
                </c:pt>
                <c:pt idx="3">
                  <c:v>16.77</c:v>
                </c:pt>
                <c:pt idx="4">
                  <c:v>16.440000000000001</c:v>
                </c:pt>
              </c:numCache>
            </c:numRef>
          </c:val>
          <c:smooth val="0"/>
        </c:ser>
        <c:dLbls>
          <c:showLegendKey val="0"/>
          <c:showVal val="0"/>
          <c:showCatName val="0"/>
          <c:showSerName val="0"/>
          <c:showPercent val="0"/>
          <c:showBubbleSize val="0"/>
        </c:dLbls>
        <c:marker val="1"/>
        <c:smooth val="0"/>
        <c:axId val="86053632"/>
        <c:axId val="86055552"/>
      </c:lineChart>
      <c:dateAx>
        <c:axId val="86053632"/>
        <c:scaling>
          <c:orientation val="minMax"/>
        </c:scaling>
        <c:delete val="1"/>
        <c:axPos val="b"/>
        <c:numFmt formatCode="ge" sourceLinked="1"/>
        <c:majorTickMark val="none"/>
        <c:minorTickMark val="none"/>
        <c:tickLblPos val="none"/>
        <c:crossAx val="86055552"/>
        <c:crosses val="autoZero"/>
        <c:auto val="1"/>
        <c:lblOffset val="100"/>
        <c:baseTimeUnit val="years"/>
      </c:dateAx>
      <c:valAx>
        <c:axId val="8605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5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083840"/>
        <c:axId val="8609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25.8</c:v>
                </c:pt>
                <c:pt idx="1">
                  <c:v>23.57</c:v>
                </c:pt>
                <c:pt idx="2">
                  <c:v>21.34</c:v>
                </c:pt>
                <c:pt idx="3">
                  <c:v>16.89</c:v>
                </c:pt>
                <c:pt idx="4">
                  <c:v>17.39</c:v>
                </c:pt>
              </c:numCache>
            </c:numRef>
          </c:val>
          <c:smooth val="0"/>
        </c:ser>
        <c:dLbls>
          <c:showLegendKey val="0"/>
          <c:showVal val="0"/>
          <c:showCatName val="0"/>
          <c:showSerName val="0"/>
          <c:showPercent val="0"/>
          <c:showBubbleSize val="0"/>
        </c:dLbls>
        <c:marker val="1"/>
        <c:smooth val="0"/>
        <c:axId val="86083840"/>
        <c:axId val="86090112"/>
      </c:lineChart>
      <c:dateAx>
        <c:axId val="86083840"/>
        <c:scaling>
          <c:orientation val="minMax"/>
        </c:scaling>
        <c:delete val="1"/>
        <c:axPos val="b"/>
        <c:numFmt formatCode="ge" sourceLinked="1"/>
        <c:majorTickMark val="none"/>
        <c:minorTickMark val="none"/>
        <c:tickLblPos val="none"/>
        <c:crossAx val="86090112"/>
        <c:crosses val="autoZero"/>
        <c:auto val="1"/>
        <c:lblOffset val="100"/>
        <c:baseTimeUnit val="years"/>
      </c:dateAx>
      <c:valAx>
        <c:axId val="86090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08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724</c:v>
                </c:pt>
                <c:pt idx="1">
                  <c:v>1260</c:v>
                </c:pt>
                <c:pt idx="2">
                  <c:v>633.82000000000005</c:v>
                </c:pt>
                <c:pt idx="3">
                  <c:v>1327.91</c:v>
                </c:pt>
                <c:pt idx="4">
                  <c:v>1217.25</c:v>
                </c:pt>
              </c:numCache>
            </c:numRef>
          </c:val>
        </c:ser>
        <c:dLbls>
          <c:showLegendKey val="0"/>
          <c:showVal val="0"/>
          <c:showCatName val="0"/>
          <c:showSerName val="0"/>
          <c:showPercent val="0"/>
          <c:showBubbleSize val="0"/>
        </c:dLbls>
        <c:gapWidth val="150"/>
        <c:axId val="86124800"/>
        <c:axId val="8613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720.62</c:v>
                </c:pt>
                <c:pt idx="1">
                  <c:v>654.97</c:v>
                </c:pt>
                <c:pt idx="2">
                  <c:v>634.53</c:v>
                </c:pt>
                <c:pt idx="3">
                  <c:v>200.22</c:v>
                </c:pt>
                <c:pt idx="4">
                  <c:v>212.95</c:v>
                </c:pt>
              </c:numCache>
            </c:numRef>
          </c:val>
          <c:smooth val="0"/>
        </c:ser>
        <c:dLbls>
          <c:showLegendKey val="0"/>
          <c:showVal val="0"/>
          <c:showCatName val="0"/>
          <c:showSerName val="0"/>
          <c:showPercent val="0"/>
          <c:showBubbleSize val="0"/>
        </c:dLbls>
        <c:marker val="1"/>
        <c:smooth val="0"/>
        <c:axId val="86124800"/>
        <c:axId val="86131072"/>
      </c:lineChart>
      <c:dateAx>
        <c:axId val="86124800"/>
        <c:scaling>
          <c:orientation val="minMax"/>
        </c:scaling>
        <c:delete val="1"/>
        <c:axPos val="b"/>
        <c:numFmt formatCode="ge" sourceLinked="1"/>
        <c:majorTickMark val="none"/>
        <c:minorTickMark val="none"/>
        <c:tickLblPos val="none"/>
        <c:crossAx val="86131072"/>
        <c:crosses val="autoZero"/>
        <c:auto val="1"/>
        <c:lblOffset val="100"/>
        <c:baseTimeUnit val="years"/>
      </c:dateAx>
      <c:valAx>
        <c:axId val="86131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12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163840"/>
        <c:axId val="8616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415.99</c:v>
                </c:pt>
                <c:pt idx="1">
                  <c:v>383.75</c:v>
                </c:pt>
                <c:pt idx="2">
                  <c:v>368.94</c:v>
                </c:pt>
                <c:pt idx="3">
                  <c:v>351.06</c:v>
                </c:pt>
                <c:pt idx="4">
                  <c:v>333.48</c:v>
                </c:pt>
              </c:numCache>
            </c:numRef>
          </c:val>
          <c:smooth val="0"/>
        </c:ser>
        <c:dLbls>
          <c:showLegendKey val="0"/>
          <c:showVal val="0"/>
          <c:showCatName val="0"/>
          <c:showSerName val="0"/>
          <c:showPercent val="0"/>
          <c:showBubbleSize val="0"/>
        </c:dLbls>
        <c:marker val="1"/>
        <c:smooth val="0"/>
        <c:axId val="86163840"/>
        <c:axId val="86165760"/>
      </c:lineChart>
      <c:dateAx>
        <c:axId val="86163840"/>
        <c:scaling>
          <c:orientation val="minMax"/>
        </c:scaling>
        <c:delete val="1"/>
        <c:axPos val="b"/>
        <c:numFmt formatCode="ge" sourceLinked="1"/>
        <c:majorTickMark val="none"/>
        <c:minorTickMark val="none"/>
        <c:tickLblPos val="none"/>
        <c:crossAx val="86165760"/>
        <c:crosses val="autoZero"/>
        <c:auto val="1"/>
        <c:lblOffset val="100"/>
        <c:baseTimeUnit val="years"/>
      </c:dateAx>
      <c:valAx>
        <c:axId val="86165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16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80.22</c:v>
                </c:pt>
                <c:pt idx="1">
                  <c:v>115.08</c:v>
                </c:pt>
                <c:pt idx="2">
                  <c:v>113.11</c:v>
                </c:pt>
                <c:pt idx="3">
                  <c:v>104.48</c:v>
                </c:pt>
                <c:pt idx="4">
                  <c:v>106.28</c:v>
                </c:pt>
              </c:numCache>
            </c:numRef>
          </c:val>
        </c:ser>
        <c:dLbls>
          <c:showLegendKey val="0"/>
          <c:showVal val="0"/>
          <c:showCatName val="0"/>
          <c:showSerName val="0"/>
          <c:showPercent val="0"/>
          <c:showBubbleSize val="0"/>
        </c:dLbls>
        <c:gapWidth val="150"/>
        <c:axId val="86179200"/>
        <c:axId val="8621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108.61</c:v>
                </c:pt>
                <c:pt idx="1">
                  <c:v>110.39</c:v>
                </c:pt>
                <c:pt idx="2">
                  <c:v>111.12</c:v>
                </c:pt>
                <c:pt idx="3">
                  <c:v>112.92</c:v>
                </c:pt>
                <c:pt idx="4">
                  <c:v>112.81</c:v>
                </c:pt>
              </c:numCache>
            </c:numRef>
          </c:val>
          <c:smooth val="0"/>
        </c:ser>
        <c:dLbls>
          <c:showLegendKey val="0"/>
          <c:showVal val="0"/>
          <c:showCatName val="0"/>
          <c:showSerName val="0"/>
          <c:showPercent val="0"/>
          <c:showBubbleSize val="0"/>
        </c:dLbls>
        <c:marker val="1"/>
        <c:smooth val="0"/>
        <c:axId val="86179200"/>
        <c:axId val="86218240"/>
      </c:lineChart>
      <c:dateAx>
        <c:axId val="86179200"/>
        <c:scaling>
          <c:orientation val="minMax"/>
        </c:scaling>
        <c:delete val="1"/>
        <c:axPos val="b"/>
        <c:numFmt formatCode="ge" sourceLinked="1"/>
        <c:majorTickMark val="none"/>
        <c:minorTickMark val="none"/>
        <c:tickLblPos val="none"/>
        <c:crossAx val="86218240"/>
        <c:crosses val="autoZero"/>
        <c:auto val="1"/>
        <c:lblOffset val="100"/>
        <c:baseTimeUnit val="years"/>
      </c:dateAx>
      <c:valAx>
        <c:axId val="8621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7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71.3</c:v>
                </c:pt>
                <c:pt idx="1">
                  <c:v>49.71</c:v>
                </c:pt>
                <c:pt idx="2">
                  <c:v>50.57</c:v>
                </c:pt>
                <c:pt idx="3">
                  <c:v>54.75</c:v>
                </c:pt>
                <c:pt idx="4">
                  <c:v>53.82</c:v>
                </c:pt>
              </c:numCache>
            </c:numRef>
          </c:val>
        </c:ser>
        <c:dLbls>
          <c:showLegendKey val="0"/>
          <c:showVal val="0"/>
          <c:showCatName val="0"/>
          <c:showSerName val="0"/>
          <c:showPercent val="0"/>
          <c:showBubbleSize val="0"/>
        </c:dLbls>
        <c:gapWidth val="150"/>
        <c:axId val="86235776"/>
        <c:axId val="8623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78.760000000000005</c:v>
                </c:pt>
                <c:pt idx="1">
                  <c:v>76.81</c:v>
                </c:pt>
                <c:pt idx="2">
                  <c:v>75.75</c:v>
                </c:pt>
                <c:pt idx="3">
                  <c:v>75.3</c:v>
                </c:pt>
                <c:pt idx="4">
                  <c:v>75.3</c:v>
                </c:pt>
              </c:numCache>
            </c:numRef>
          </c:val>
          <c:smooth val="0"/>
        </c:ser>
        <c:dLbls>
          <c:showLegendKey val="0"/>
          <c:showVal val="0"/>
          <c:showCatName val="0"/>
          <c:showSerName val="0"/>
          <c:showPercent val="0"/>
          <c:showBubbleSize val="0"/>
        </c:dLbls>
        <c:marker val="1"/>
        <c:smooth val="0"/>
        <c:axId val="86235776"/>
        <c:axId val="86237952"/>
      </c:lineChart>
      <c:dateAx>
        <c:axId val="86235776"/>
        <c:scaling>
          <c:orientation val="minMax"/>
        </c:scaling>
        <c:delete val="1"/>
        <c:axPos val="b"/>
        <c:numFmt formatCode="ge" sourceLinked="1"/>
        <c:majorTickMark val="none"/>
        <c:minorTickMark val="none"/>
        <c:tickLblPos val="none"/>
        <c:crossAx val="86237952"/>
        <c:crosses val="autoZero"/>
        <c:auto val="1"/>
        <c:lblOffset val="100"/>
        <c:baseTimeUnit val="years"/>
      </c:dateAx>
      <c:valAx>
        <c:axId val="8623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3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【17.39】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【212.95】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【333.48】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【61.82】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【112.81】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【52.40】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【16.44】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大阪府　泉北水道企業団</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用水供給事業</v>
      </c>
      <c r="S8" s="72"/>
      <c r="T8" s="72"/>
      <c r="U8" s="72"/>
      <c r="V8" s="72"/>
      <c r="W8" s="72"/>
      <c r="X8" s="72"/>
      <c r="Y8" s="73"/>
      <c r="Z8" s="71" t="str">
        <f>データ!L6</f>
        <v>B</v>
      </c>
      <c r="AA8" s="72"/>
      <c r="AB8" s="72"/>
      <c r="AC8" s="72"/>
      <c r="AD8" s="72"/>
      <c r="AE8" s="72"/>
      <c r="AF8" s="72"/>
      <c r="AG8" s="73"/>
      <c r="AH8" s="3"/>
      <c r="AI8" s="74" t="str">
        <f>データ!Q6</f>
        <v>-</v>
      </c>
      <c r="AJ8" s="75"/>
      <c r="AK8" s="75"/>
      <c r="AL8" s="75"/>
      <c r="AM8" s="75"/>
      <c r="AN8" s="75"/>
      <c r="AO8" s="75"/>
      <c r="AP8" s="76"/>
      <c r="AQ8" s="57" t="str">
        <f>データ!R6</f>
        <v>-</v>
      </c>
      <c r="AR8" s="57"/>
      <c r="AS8" s="57"/>
      <c r="AT8" s="57"/>
      <c r="AU8" s="57"/>
      <c r="AV8" s="57"/>
      <c r="AW8" s="57"/>
      <c r="AX8" s="57"/>
      <c r="AY8" s="57" t="str">
        <f>データ!S6</f>
        <v>-</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81.98</v>
      </c>
      <c r="K10" s="57"/>
      <c r="L10" s="57"/>
      <c r="M10" s="57"/>
      <c r="N10" s="57"/>
      <c r="O10" s="57"/>
      <c r="P10" s="57"/>
      <c r="Q10" s="57"/>
      <c r="R10" s="57">
        <f>データ!O6</f>
        <v>99.88</v>
      </c>
      <c r="S10" s="57"/>
      <c r="T10" s="57"/>
      <c r="U10" s="57"/>
      <c r="V10" s="57"/>
      <c r="W10" s="57"/>
      <c r="X10" s="57"/>
      <c r="Y10" s="57"/>
      <c r="Z10" s="65">
        <f>データ!P6</f>
        <v>0</v>
      </c>
      <c r="AA10" s="65"/>
      <c r="AB10" s="65"/>
      <c r="AC10" s="65"/>
      <c r="AD10" s="65"/>
      <c r="AE10" s="65"/>
      <c r="AF10" s="65"/>
      <c r="AG10" s="65"/>
      <c r="AH10" s="2"/>
      <c r="AI10" s="65">
        <f>データ!T6</f>
        <v>320392</v>
      </c>
      <c r="AJ10" s="65"/>
      <c r="AK10" s="65"/>
      <c r="AL10" s="65"/>
      <c r="AM10" s="65"/>
      <c r="AN10" s="65"/>
      <c r="AO10" s="65"/>
      <c r="AP10" s="65"/>
      <c r="AQ10" s="57">
        <f>データ!U6</f>
        <v>96.24</v>
      </c>
      <c r="AR10" s="57"/>
      <c r="AS10" s="57"/>
      <c r="AT10" s="57"/>
      <c r="AU10" s="57"/>
      <c r="AV10" s="57"/>
      <c r="AW10" s="57"/>
      <c r="AX10" s="57"/>
      <c r="AY10" s="57">
        <f>データ!V6</f>
        <v>3329.09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278203</v>
      </c>
      <c r="D6" s="31">
        <f t="shared" si="3"/>
        <v>46</v>
      </c>
      <c r="E6" s="31">
        <f t="shared" si="3"/>
        <v>1</v>
      </c>
      <c r="F6" s="31">
        <f t="shared" si="3"/>
        <v>0</v>
      </c>
      <c r="G6" s="31">
        <f t="shared" si="3"/>
        <v>2</v>
      </c>
      <c r="H6" s="31" t="str">
        <f t="shared" si="3"/>
        <v>大阪府　泉北水道企業団</v>
      </c>
      <c r="I6" s="31" t="str">
        <f t="shared" si="3"/>
        <v>法適用</v>
      </c>
      <c r="J6" s="31" t="str">
        <f t="shared" si="3"/>
        <v>水道事業</v>
      </c>
      <c r="K6" s="31" t="str">
        <f t="shared" si="3"/>
        <v>用水供給事業</v>
      </c>
      <c r="L6" s="31" t="str">
        <f t="shared" si="3"/>
        <v>B</v>
      </c>
      <c r="M6" s="32" t="str">
        <f t="shared" si="3"/>
        <v>-</v>
      </c>
      <c r="N6" s="32">
        <f t="shared" si="3"/>
        <v>81.98</v>
      </c>
      <c r="O6" s="32">
        <f t="shared" si="3"/>
        <v>99.88</v>
      </c>
      <c r="P6" s="32">
        <f t="shared" si="3"/>
        <v>0</v>
      </c>
      <c r="Q6" s="32" t="str">
        <f t="shared" si="3"/>
        <v>-</v>
      </c>
      <c r="R6" s="32" t="str">
        <f t="shared" si="3"/>
        <v>-</v>
      </c>
      <c r="S6" s="32" t="str">
        <f t="shared" si="3"/>
        <v>-</v>
      </c>
      <c r="T6" s="32">
        <f t="shared" si="3"/>
        <v>320392</v>
      </c>
      <c r="U6" s="32">
        <f t="shared" si="3"/>
        <v>96.24</v>
      </c>
      <c r="V6" s="32">
        <f t="shared" si="3"/>
        <v>3329.09</v>
      </c>
      <c r="W6" s="33">
        <f>IF(W7="",NA(),W7)</f>
        <v>80.58</v>
      </c>
      <c r="X6" s="33">
        <f t="shared" ref="X6:AF6" si="4">IF(X7="",NA(),X7)</f>
        <v>115.48</v>
      </c>
      <c r="Y6" s="33">
        <f t="shared" si="4"/>
        <v>113.48</v>
      </c>
      <c r="Z6" s="33">
        <f t="shared" si="4"/>
        <v>104.86</v>
      </c>
      <c r="AA6" s="33">
        <f t="shared" si="4"/>
        <v>106.62</v>
      </c>
      <c r="AB6" s="33">
        <f t="shared" si="4"/>
        <v>111.78</v>
      </c>
      <c r="AC6" s="33">
        <f t="shared" si="4"/>
        <v>113.16</v>
      </c>
      <c r="AD6" s="33">
        <f t="shared" si="4"/>
        <v>113.88</v>
      </c>
      <c r="AE6" s="33">
        <f t="shared" si="4"/>
        <v>113.47</v>
      </c>
      <c r="AF6" s="33">
        <f t="shared" si="4"/>
        <v>113.33</v>
      </c>
      <c r="AG6" s="32" t="str">
        <f>IF(AG7="","",IF(AG7="-","【-】","【"&amp;SUBSTITUTE(TEXT(AG7,"#,##0.00"),"-","△")&amp;"】"))</f>
        <v>【113.33】</v>
      </c>
      <c r="AH6" s="32">
        <f>IF(AH7="",NA(),AH7)</f>
        <v>0</v>
      </c>
      <c r="AI6" s="32">
        <f t="shared" ref="AI6:AQ6" si="5">IF(AI7="",NA(),AI7)</f>
        <v>0</v>
      </c>
      <c r="AJ6" s="32">
        <f t="shared" si="5"/>
        <v>0</v>
      </c>
      <c r="AK6" s="32">
        <f t="shared" si="5"/>
        <v>0</v>
      </c>
      <c r="AL6" s="32">
        <f t="shared" si="5"/>
        <v>0</v>
      </c>
      <c r="AM6" s="33">
        <f t="shared" si="5"/>
        <v>25.8</v>
      </c>
      <c r="AN6" s="33">
        <f t="shared" si="5"/>
        <v>23.57</v>
      </c>
      <c r="AO6" s="33">
        <f t="shared" si="5"/>
        <v>21.34</v>
      </c>
      <c r="AP6" s="33">
        <f t="shared" si="5"/>
        <v>16.89</v>
      </c>
      <c r="AQ6" s="33">
        <f t="shared" si="5"/>
        <v>17.39</v>
      </c>
      <c r="AR6" s="32" t="str">
        <f>IF(AR7="","",IF(AR7="-","【-】","【"&amp;SUBSTITUTE(TEXT(AR7,"#,##0.00"),"-","△")&amp;"】"))</f>
        <v>【17.39】</v>
      </c>
      <c r="AS6" s="33">
        <f>IF(AS7="",NA(),AS7)</f>
        <v>724</v>
      </c>
      <c r="AT6" s="33">
        <f t="shared" ref="AT6:BB6" si="6">IF(AT7="",NA(),AT7)</f>
        <v>1260</v>
      </c>
      <c r="AU6" s="33">
        <f t="shared" si="6"/>
        <v>633.82000000000005</v>
      </c>
      <c r="AV6" s="33">
        <f t="shared" si="6"/>
        <v>1327.91</v>
      </c>
      <c r="AW6" s="33">
        <f t="shared" si="6"/>
        <v>1217.25</v>
      </c>
      <c r="AX6" s="33">
        <f t="shared" si="6"/>
        <v>720.62</v>
      </c>
      <c r="AY6" s="33">
        <f t="shared" si="6"/>
        <v>654.97</v>
      </c>
      <c r="AZ6" s="33">
        <f t="shared" si="6"/>
        <v>634.53</v>
      </c>
      <c r="BA6" s="33">
        <f t="shared" si="6"/>
        <v>200.22</v>
      </c>
      <c r="BB6" s="33">
        <f t="shared" si="6"/>
        <v>212.95</v>
      </c>
      <c r="BC6" s="32" t="str">
        <f>IF(BC7="","",IF(BC7="-","【-】","【"&amp;SUBSTITUTE(TEXT(BC7,"#,##0.00"),"-","△")&amp;"】"))</f>
        <v>【212.95】</v>
      </c>
      <c r="BD6" s="32">
        <f>IF(BD7="",NA(),BD7)</f>
        <v>0</v>
      </c>
      <c r="BE6" s="32">
        <f t="shared" ref="BE6:BM6" si="7">IF(BE7="",NA(),BE7)</f>
        <v>0</v>
      </c>
      <c r="BF6" s="32">
        <f t="shared" si="7"/>
        <v>0</v>
      </c>
      <c r="BG6" s="32">
        <f t="shared" si="7"/>
        <v>0</v>
      </c>
      <c r="BH6" s="32">
        <f t="shared" si="7"/>
        <v>0</v>
      </c>
      <c r="BI6" s="33">
        <f t="shared" si="7"/>
        <v>415.99</v>
      </c>
      <c r="BJ6" s="33">
        <f t="shared" si="7"/>
        <v>383.75</v>
      </c>
      <c r="BK6" s="33">
        <f t="shared" si="7"/>
        <v>368.94</v>
      </c>
      <c r="BL6" s="33">
        <f t="shared" si="7"/>
        <v>351.06</v>
      </c>
      <c r="BM6" s="33">
        <f t="shared" si="7"/>
        <v>333.48</v>
      </c>
      <c r="BN6" s="32" t="str">
        <f>IF(BN7="","",IF(BN7="-","【-】","【"&amp;SUBSTITUTE(TEXT(BN7,"#,##0.00"),"-","△")&amp;"】"))</f>
        <v>【333.48】</v>
      </c>
      <c r="BO6" s="33">
        <f>IF(BO7="",NA(),BO7)</f>
        <v>80.22</v>
      </c>
      <c r="BP6" s="33">
        <f t="shared" ref="BP6:BX6" si="8">IF(BP7="",NA(),BP7)</f>
        <v>115.08</v>
      </c>
      <c r="BQ6" s="33">
        <f t="shared" si="8"/>
        <v>113.11</v>
      </c>
      <c r="BR6" s="33">
        <f t="shared" si="8"/>
        <v>104.48</v>
      </c>
      <c r="BS6" s="33">
        <f t="shared" si="8"/>
        <v>106.28</v>
      </c>
      <c r="BT6" s="33">
        <f t="shared" si="8"/>
        <v>108.61</v>
      </c>
      <c r="BU6" s="33">
        <f t="shared" si="8"/>
        <v>110.39</v>
      </c>
      <c r="BV6" s="33">
        <f t="shared" si="8"/>
        <v>111.12</v>
      </c>
      <c r="BW6" s="33">
        <f t="shared" si="8"/>
        <v>112.92</v>
      </c>
      <c r="BX6" s="33">
        <f t="shared" si="8"/>
        <v>112.81</v>
      </c>
      <c r="BY6" s="32" t="str">
        <f>IF(BY7="","",IF(BY7="-","【-】","【"&amp;SUBSTITUTE(TEXT(BY7,"#,##0.00"),"-","△")&amp;"】"))</f>
        <v>【112.81】</v>
      </c>
      <c r="BZ6" s="33">
        <f>IF(BZ7="",NA(),BZ7)</f>
        <v>71.3</v>
      </c>
      <c r="CA6" s="33">
        <f t="shared" ref="CA6:CI6" si="9">IF(CA7="",NA(),CA7)</f>
        <v>49.71</v>
      </c>
      <c r="CB6" s="33">
        <f t="shared" si="9"/>
        <v>50.57</v>
      </c>
      <c r="CC6" s="33">
        <f t="shared" si="9"/>
        <v>54.75</v>
      </c>
      <c r="CD6" s="33">
        <f t="shared" si="9"/>
        <v>53.82</v>
      </c>
      <c r="CE6" s="33">
        <f t="shared" si="9"/>
        <v>78.760000000000005</v>
      </c>
      <c r="CF6" s="33">
        <f t="shared" si="9"/>
        <v>76.81</v>
      </c>
      <c r="CG6" s="33">
        <f t="shared" si="9"/>
        <v>75.75</v>
      </c>
      <c r="CH6" s="33">
        <f t="shared" si="9"/>
        <v>75.3</v>
      </c>
      <c r="CI6" s="33">
        <f t="shared" si="9"/>
        <v>75.3</v>
      </c>
      <c r="CJ6" s="32" t="str">
        <f>IF(CJ7="","",IF(CJ7="-","【-】","【"&amp;SUBSTITUTE(TEXT(CJ7,"#,##0.00"),"-","△")&amp;"】"))</f>
        <v>【75.30】</v>
      </c>
      <c r="CK6" s="33">
        <f>IF(CK7="",NA(),CK7)</f>
        <v>45.09</v>
      </c>
      <c r="CL6" s="33">
        <f t="shared" ref="CL6:CT6" si="10">IF(CL7="",NA(),CL7)</f>
        <v>64.62</v>
      </c>
      <c r="CM6" s="33">
        <f t="shared" si="10"/>
        <v>65.37</v>
      </c>
      <c r="CN6" s="33">
        <f t="shared" si="10"/>
        <v>64.05</v>
      </c>
      <c r="CO6" s="33">
        <f t="shared" si="10"/>
        <v>65.37</v>
      </c>
      <c r="CP6" s="33">
        <f t="shared" si="10"/>
        <v>63.73</v>
      </c>
      <c r="CQ6" s="33">
        <f t="shared" si="10"/>
        <v>64.55</v>
      </c>
      <c r="CR6" s="33">
        <f t="shared" si="10"/>
        <v>64.12</v>
      </c>
      <c r="CS6" s="33">
        <f t="shared" si="10"/>
        <v>62.69</v>
      </c>
      <c r="CT6" s="33">
        <f t="shared" si="10"/>
        <v>61.82</v>
      </c>
      <c r="CU6" s="32" t="str">
        <f>IF(CU7="","",IF(CU7="-","【-】","【"&amp;SUBSTITUTE(TEXT(CU7,"#,##0.00"),"-","△")&amp;"】"))</f>
        <v>【61.82】</v>
      </c>
      <c r="CV6" s="33">
        <f>IF(CV7="",NA(),CV7)</f>
        <v>99.5</v>
      </c>
      <c r="CW6" s="33">
        <f t="shared" ref="CW6:DE6" si="11">IF(CW7="",NA(),CW7)</f>
        <v>99.5</v>
      </c>
      <c r="CX6" s="33">
        <f t="shared" si="11"/>
        <v>99.5</v>
      </c>
      <c r="CY6" s="33">
        <f t="shared" si="11"/>
        <v>99.5</v>
      </c>
      <c r="CZ6" s="33">
        <f t="shared" si="11"/>
        <v>99.5</v>
      </c>
      <c r="DA6" s="33">
        <f t="shared" si="11"/>
        <v>99.96</v>
      </c>
      <c r="DB6" s="33">
        <f t="shared" si="11"/>
        <v>99.93</v>
      </c>
      <c r="DC6" s="33">
        <f t="shared" si="11"/>
        <v>100.12</v>
      </c>
      <c r="DD6" s="33">
        <f t="shared" si="11"/>
        <v>100.12</v>
      </c>
      <c r="DE6" s="33">
        <f t="shared" si="11"/>
        <v>100.03</v>
      </c>
      <c r="DF6" s="32" t="str">
        <f>IF(DF7="","",IF(DF7="-","【-】","【"&amp;SUBSTITUTE(TEXT(DF7,"#,##0.00"),"-","△")&amp;"】"))</f>
        <v>【100.03】</v>
      </c>
      <c r="DG6" s="33">
        <f>IF(DG7="",NA(),DG7)</f>
        <v>77.290000000000006</v>
      </c>
      <c r="DH6" s="33">
        <f t="shared" ref="DH6:DP6" si="12">IF(DH7="",NA(),DH7)</f>
        <v>74.900000000000006</v>
      </c>
      <c r="DI6" s="33">
        <f t="shared" si="12"/>
        <v>72.34</v>
      </c>
      <c r="DJ6" s="33">
        <f t="shared" si="12"/>
        <v>73.040000000000006</v>
      </c>
      <c r="DK6" s="33">
        <f t="shared" si="12"/>
        <v>67.45</v>
      </c>
      <c r="DL6" s="33">
        <f t="shared" si="12"/>
        <v>37.549999999999997</v>
      </c>
      <c r="DM6" s="33">
        <f t="shared" si="12"/>
        <v>38.86</v>
      </c>
      <c r="DN6" s="33">
        <f t="shared" si="12"/>
        <v>39.81</v>
      </c>
      <c r="DO6" s="33">
        <f t="shared" si="12"/>
        <v>51.44</v>
      </c>
      <c r="DP6" s="33">
        <f t="shared" si="12"/>
        <v>52.4</v>
      </c>
      <c r="DQ6" s="32" t="str">
        <f>IF(DQ7="","",IF(DQ7="-","【-】","【"&amp;SUBSTITUTE(TEXT(DQ7,"#,##0.00"),"-","△")&amp;"】"))</f>
        <v>【52.40】</v>
      </c>
      <c r="DR6" s="33">
        <f>IF(DR7="",NA(),DR7)</f>
        <v>100</v>
      </c>
      <c r="DS6" s="33">
        <f t="shared" ref="DS6:EA6" si="13">IF(DS7="",NA(),DS7)</f>
        <v>100</v>
      </c>
      <c r="DT6" s="33">
        <f t="shared" si="13"/>
        <v>100</v>
      </c>
      <c r="DU6" s="33">
        <f t="shared" si="13"/>
        <v>100</v>
      </c>
      <c r="DV6" s="33">
        <f t="shared" si="13"/>
        <v>100</v>
      </c>
      <c r="DW6" s="33">
        <f t="shared" si="13"/>
        <v>9.98</v>
      </c>
      <c r="DX6" s="33">
        <f t="shared" si="13"/>
        <v>12.13</v>
      </c>
      <c r="DY6" s="33">
        <f t="shared" si="13"/>
        <v>13.72</v>
      </c>
      <c r="DZ6" s="33">
        <f t="shared" si="13"/>
        <v>16.77</v>
      </c>
      <c r="EA6" s="33">
        <f t="shared" si="13"/>
        <v>16.440000000000001</v>
      </c>
      <c r="EB6" s="32" t="str">
        <f>IF(EB7="","",IF(EB7="-","【-】","【"&amp;SUBSTITUTE(TEXT(EB7,"#,##0.00"),"-","△")&amp;"】"))</f>
        <v>【16.44】</v>
      </c>
      <c r="EC6" s="32">
        <f>IF(EC7="",NA(),EC7)</f>
        <v>0</v>
      </c>
      <c r="ED6" s="32">
        <f t="shared" ref="ED6:EL6" si="14">IF(ED7="",NA(),ED7)</f>
        <v>0</v>
      </c>
      <c r="EE6" s="32">
        <f t="shared" si="14"/>
        <v>0</v>
      </c>
      <c r="EF6" s="32">
        <f t="shared" si="14"/>
        <v>0</v>
      </c>
      <c r="EG6" s="32">
        <f t="shared" si="14"/>
        <v>0</v>
      </c>
      <c r="EH6" s="33">
        <f t="shared" si="14"/>
        <v>0.31</v>
      </c>
      <c r="EI6" s="33">
        <f t="shared" si="14"/>
        <v>0.16</v>
      </c>
      <c r="EJ6" s="33">
        <f t="shared" si="14"/>
        <v>0.25</v>
      </c>
      <c r="EK6" s="33">
        <f t="shared" si="14"/>
        <v>0.13</v>
      </c>
      <c r="EL6" s="33">
        <f t="shared" si="14"/>
        <v>0.65</v>
      </c>
      <c r="EM6" s="32" t="str">
        <f>IF(EM7="","",IF(EM7="-","【-】","【"&amp;SUBSTITUTE(TEXT(EM7,"#,##0.00"),"-","△")&amp;"】"))</f>
        <v>【0.65】</v>
      </c>
    </row>
    <row r="7" spans="1:143" s="34" customFormat="1">
      <c r="A7" s="26"/>
      <c r="B7" s="35">
        <v>2015</v>
      </c>
      <c r="C7" s="35">
        <v>278203</v>
      </c>
      <c r="D7" s="35">
        <v>46</v>
      </c>
      <c r="E7" s="35">
        <v>1</v>
      </c>
      <c r="F7" s="35">
        <v>0</v>
      </c>
      <c r="G7" s="35">
        <v>2</v>
      </c>
      <c r="H7" s="35" t="s">
        <v>93</v>
      </c>
      <c r="I7" s="35" t="s">
        <v>94</v>
      </c>
      <c r="J7" s="35" t="s">
        <v>95</v>
      </c>
      <c r="K7" s="35" t="s">
        <v>96</v>
      </c>
      <c r="L7" s="35" t="s">
        <v>97</v>
      </c>
      <c r="M7" s="36" t="s">
        <v>98</v>
      </c>
      <c r="N7" s="36">
        <v>81.98</v>
      </c>
      <c r="O7" s="36">
        <v>99.88</v>
      </c>
      <c r="P7" s="36">
        <v>0</v>
      </c>
      <c r="Q7" s="36" t="s">
        <v>98</v>
      </c>
      <c r="R7" s="36" t="s">
        <v>98</v>
      </c>
      <c r="S7" s="36" t="s">
        <v>98</v>
      </c>
      <c r="T7" s="36">
        <v>320392</v>
      </c>
      <c r="U7" s="36">
        <v>96.24</v>
      </c>
      <c r="V7" s="36">
        <v>3329.09</v>
      </c>
      <c r="W7" s="36">
        <v>80.58</v>
      </c>
      <c r="X7" s="36">
        <v>115.48</v>
      </c>
      <c r="Y7" s="36">
        <v>113.48</v>
      </c>
      <c r="Z7" s="36">
        <v>104.86</v>
      </c>
      <c r="AA7" s="36">
        <v>106.62</v>
      </c>
      <c r="AB7" s="36">
        <v>111.78</v>
      </c>
      <c r="AC7" s="36">
        <v>113.16</v>
      </c>
      <c r="AD7" s="36">
        <v>113.88</v>
      </c>
      <c r="AE7" s="36">
        <v>113.47</v>
      </c>
      <c r="AF7" s="36">
        <v>113.33</v>
      </c>
      <c r="AG7" s="36">
        <v>113.33</v>
      </c>
      <c r="AH7" s="36">
        <v>0</v>
      </c>
      <c r="AI7" s="36">
        <v>0</v>
      </c>
      <c r="AJ7" s="36">
        <v>0</v>
      </c>
      <c r="AK7" s="36">
        <v>0</v>
      </c>
      <c r="AL7" s="36">
        <v>0</v>
      </c>
      <c r="AM7" s="36">
        <v>25.8</v>
      </c>
      <c r="AN7" s="36">
        <v>23.57</v>
      </c>
      <c r="AO7" s="36">
        <v>21.34</v>
      </c>
      <c r="AP7" s="36">
        <v>16.89</v>
      </c>
      <c r="AQ7" s="36">
        <v>17.39</v>
      </c>
      <c r="AR7" s="36">
        <v>17.39</v>
      </c>
      <c r="AS7" s="36">
        <v>724</v>
      </c>
      <c r="AT7" s="36">
        <v>1260</v>
      </c>
      <c r="AU7" s="36">
        <v>633.82000000000005</v>
      </c>
      <c r="AV7" s="36">
        <v>1327.91</v>
      </c>
      <c r="AW7" s="36">
        <v>1217.25</v>
      </c>
      <c r="AX7" s="36">
        <v>720.62</v>
      </c>
      <c r="AY7" s="36">
        <v>654.97</v>
      </c>
      <c r="AZ7" s="36">
        <v>634.53</v>
      </c>
      <c r="BA7" s="36">
        <v>200.22</v>
      </c>
      <c r="BB7" s="36">
        <v>212.95</v>
      </c>
      <c r="BC7" s="36">
        <v>212.95</v>
      </c>
      <c r="BD7" s="36">
        <v>0</v>
      </c>
      <c r="BE7" s="36">
        <v>0</v>
      </c>
      <c r="BF7" s="36">
        <v>0</v>
      </c>
      <c r="BG7" s="36">
        <v>0</v>
      </c>
      <c r="BH7" s="36">
        <v>0</v>
      </c>
      <c r="BI7" s="36">
        <v>415.99</v>
      </c>
      <c r="BJ7" s="36">
        <v>383.75</v>
      </c>
      <c r="BK7" s="36">
        <v>368.94</v>
      </c>
      <c r="BL7" s="36">
        <v>351.06</v>
      </c>
      <c r="BM7" s="36">
        <v>333.48</v>
      </c>
      <c r="BN7" s="36">
        <v>333.48</v>
      </c>
      <c r="BO7" s="36">
        <v>80.22</v>
      </c>
      <c r="BP7" s="36">
        <v>115.08</v>
      </c>
      <c r="BQ7" s="36">
        <v>113.11</v>
      </c>
      <c r="BR7" s="36">
        <v>104.48</v>
      </c>
      <c r="BS7" s="36">
        <v>106.28</v>
      </c>
      <c r="BT7" s="36">
        <v>108.61</v>
      </c>
      <c r="BU7" s="36">
        <v>110.39</v>
      </c>
      <c r="BV7" s="36">
        <v>111.12</v>
      </c>
      <c r="BW7" s="36">
        <v>112.92</v>
      </c>
      <c r="BX7" s="36">
        <v>112.81</v>
      </c>
      <c r="BY7" s="36">
        <v>112.81</v>
      </c>
      <c r="BZ7" s="36">
        <v>71.3</v>
      </c>
      <c r="CA7" s="36">
        <v>49.71</v>
      </c>
      <c r="CB7" s="36">
        <v>50.57</v>
      </c>
      <c r="CC7" s="36">
        <v>54.75</v>
      </c>
      <c r="CD7" s="36">
        <v>53.82</v>
      </c>
      <c r="CE7" s="36">
        <v>78.760000000000005</v>
      </c>
      <c r="CF7" s="36">
        <v>76.81</v>
      </c>
      <c r="CG7" s="36">
        <v>75.75</v>
      </c>
      <c r="CH7" s="36">
        <v>75.3</v>
      </c>
      <c r="CI7" s="36">
        <v>75.3</v>
      </c>
      <c r="CJ7" s="36">
        <v>75.3</v>
      </c>
      <c r="CK7" s="36">
        <v>45.09</v>
      </c>
      <c r="CL7" s="36">
        <v>64.62</v>
      </c>
      <c r="CM7" s="36">
        <v>65.37</v>
      </c>
      <c r="CN7" s="36">
        <v>64.05</v>
      </c>
      <c r="CO7" s="36">
        <v>65.37</v>
      </c>
      <c r="CP7" s="36">
        <v>63.73</v>
      </c>
      <c r="CQ7" s="36">
        <v>64.55</v>
      </c>
      <c r="CR7" s="36">
        <v>64.12</v>
      </c>
      <c r="CS7" s="36">
        <v>62.69</v>
      </c>
      <c r="CT7" s="36">
        <v>61.82</v>
      </c>
      <c r="CU7" s="36">
        <v>61.82</v>
      </c>
      <c r="CV7" s="36">
        <v>99.5</v>
      </c>
      <c r="CW7" s="36">
        <v>99.5</v>
      </c>
      <c r="CX7" s="36">
        <v>99.5</v>
      </c>
      <c r="CY7" s="36">
        <v>99.5</v>
      </c>
      <c r="CZ7" s="36">
        <v>99.5</v>
      </c>
      <c r="DA7" s="36">
        <v>99.96</v>
      </c>
      <c r="DB7" s="36">
        <v>99.93</v>
      </c>
      <c r="DC7" s="36">
        <v>100.12</v>
      </c>
      <c r="DD7" s="36">
        <v>100.12</v>
      </c>
      <c r="DE7" s="36">
        <v>100.03</v>
      </c>
      <c r="DF7" s="36">
        <v>100.03</v>
      </c>
      <c r="DG7" s="36">
        <v>77.290000000000006</v>
      </c>
      <c r="DH7" s="36">
        <v>74.900000000000006</v>
      </c>
      <c r="DI7" s="36">
        <v>72.34</v>
      </c>
      <c r="DJ7" s="36">
        <v>73.040000000000006</v>
      </c>
      <c r="DK7" s="36">
        <v>67.45</v>
      </c>
      <c r="DL7" s="36">
        <v>37.549999999999997</v>
      </c>
      <c r="DM7" s="36">
        <v>38.86</v>
      </c>
      <c r="DN7" s="36">
        <v>39.81</v>
      </c>
      <c r="DO7" s="36">
        <v>51.44</v>
      </c>
      <c r="DP7" s="36">
        <v>52.4</v>
      </c>
      <c r="DQ7" s="36">
        <v>52.4</v>
      </c>
      <c r="DR7" s="36">
        <v>100</v>
      </c>
      <c r="DS7" s="36">
        <v>100</v>
      </c>
      <c r="DT7" s="36">
        <v>100</v>
      </c>
      <c r="DU7" s="36">
        <v>100</v>
      </c>
      <c r="DV7" s="36">
        <v>100</v>
      </c>
      <c r="DW7" s="36">
        <v>9.98</v>
      </c>
      <c r="DX7" s="36">
        <v>12.13</v>
      </c>
      <c r="DY7" s="36">
        <v>13.72</v>
      </c>
      <c r="DZ7" s="36">
        <v>16.77</v>
      </c>
      <c r="EA7" s="36">
        <v>16.440000000000001</v>
      </c>
      <c r="EB7" s="36">
        <v>16.440000000000001</v>
      </c>
      <c r="EC7" s="36">
        <v>0</v>
      </c>
      <c r="ED7" s="36">
        <v>0</v>
      </c>
      <c r="EE7" s="36">
        <v>0</v>
      </c>
      <c r="EF7" s="36">
        <v>0</v>
      </c>
      <c r="EG7" s="36">
        <v>0</v>
      </c>
      <c r="EH7" s="36">
        <v>0.31</v>
      </c>
      <c r="EI7" s="36">
        <v>0.16</v>
      </c>
      <c r="EJ7" s="36">
        <v>0.25</v>
      </c>
      <c r="EK7" s="36">
        <v>0.13</v>
      </c>
      <c r="EL7" s="36">
        <v>0.65</v>
      </c>
      <c r="EM7" s="36">
        <v>0.65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cp:lastPrinted>2017-02-20T02:29:17Z</cp:lastPrinted>
  <dcterms:created xsi:type="dcterms:W3CDTF">2017-02-01T08:45:04Z</dcterms:created>
  <dcterms:modified xsi:type="dcterms:W3CDTF">2017-02-21T06:05:05Z</dcterms:modified>
  <cp:category/>
</cp:coreProperties>
</file>