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<sst xmlns="http://schemas.openxmlformats.org/spreadsheetml/2006/main" count="226" uniqueCount="111">
  <si>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</si>
  <si>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</si>
  <si>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</si>
  <si>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</si>
  <si>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</si>
  <si>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</si>
  <si>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</si>
  <si>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</si>
  <si>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</si>
  <si>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</si>
  <si>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</si>
  <si>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</si>
  <si>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</si>
  <si>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</si>
  <si>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</si>
  <si>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</si>
  <si>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</si>
  <si>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</si>
  <si>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</si>
  <si>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</si>
  <si>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</si>
  <si>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</si>
  <si>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</si>
  <si>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</si>
  <si>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</si>
  <si>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</si>
  <si>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</si>
  <si>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</si>
  <si>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</si>
  <si>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</si>
  <si>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</si>
  <si>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</si>
  <si>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</si>
  <si>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</si>
  <si>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</si>
  <si>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</si>
  <si>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</si>
  <si>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</si>
  <si>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</si>
  <si>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</si>
  <si>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</si>
  <si>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</si>
  <si>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</si>
  <si>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</si>
  <si>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</si>
  <si>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</si>
  <si>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</si>
  <si>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</si>
  <si>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</si>
  <si>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</si>
  <si>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</si>
  <si>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</si>
  <si>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</si>
  <si>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</si>
  <si>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</si>
  <si>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</si>
  <si>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</si>
  <si>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</si>
  <si>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</si>
  <si>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</si>
  <si>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</si>
  <si>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</si>
  <si>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</si>
  <si>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</si>
  <si>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</si>
  <si>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</si>
  <si>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</si>
  <si>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</si>
  <si>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</si>
  <si>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</si>
  <si>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</si>
  <si>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</si>
  <si>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</si>
  <si>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</si>
  <si>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</si>
  <si>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</si>
  <si>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</si>
  <si>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</si>
  <si>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</si>
  <si>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</si>
  <si>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</si>
  <si>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</si>
  <si>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</si>
  <si>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</si>
  <si>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</si>
  <si>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</si>
  <si>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</si>
  <si>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</si>
  <si>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</si>
  <si>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</si>
  <si>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</si>
  <si>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</si>
  <si>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</si>
  <si>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</si>
  <si>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</si>
  <si>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</si>
  <si>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河南町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</si>
  <si>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</si>
  <si>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</si>
  <si>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</si>
  <si>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</si>
  <si>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</si>
  <si>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</si>
  <si>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</si>
  <si>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</si>
  <si>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</si>
  <si>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</si>
  <si>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</si>
  <si>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特定環境保全公共下水道事業の経営は、平成27年度までは類似団体と比較して、企業債残高対事業規模比率、経費回収率、汚水処理原価より、類似団体と比較して概ね健全で効率のよい経営ができているといえる。
　しかし、使用料以外の収入で賄っている部分があるため、健全・効率的な経営のために、今後は公営企業会計の導入を行い効率的な事業運営に取り組んで行く。</t>
    <rPh sb="1" eb="3">
      <t>ホンチョウ</t>
    </rPh>
    <rPh sb="4" eb="10">
      <t>トクテイカンキョウホゼン</t>
    </rPh>
    <rPh sb="10" eb="12">
      <t>コウキョウ</t>
    </rPh>
    <rPh sb="12" eb="15">
      <t>ゲスイドウ</t>
    </rPh>
    <rPh sb="15" eb="17">
      <t>ジギョウ</t>
    </rPh>
    <rPh sb="18" eb="20">
      <t>ケイエイ</t>
    </rPh>
    <phoneticPr fontId="4"/>
  </si>
  <si>
    <t xml:space="preserve">　本町では平成5年度から特定環境保全公共下水道事業に着手し、平成9年度に供用開始を行い約20年が経過している。管渠については、法定耐用年数が経過するまで期間がある（30年後に全体の1割が法定耐用年数を超える）ため、更新に係る計画は未定である。
 </t>
    <rPh sb="1" eb="3">
      <t>ホンチョウ</t>
    </rPh>
    <rPh sb="5" eb="7">
      <t>ヘイセイ</t>
    </rPh>
    <rPh sb="8" eb="10">
      <t>ネンド</t>
    </rPh>
    <rPh sb="12" eb="14">
      <t>トクテイ</t>
    </rPh>
    <rPh sb="14" eb="16">
      <t>カンキョウ</t>
    </rPh>
    <rPh sb="16" eb="18">
      <t>ホゼン</t>
    </rPh>
    <rPh sb="18" eb="20">
      <t>コウキョウ</t>
    </rPh>
    <rPh sb="20" eb="23">
      <t>ゲスイドウ</t>
    </rPh>
    <rPh sb="23" eb="25">
      <t>ジギョウ</t>
    </rPh>
    <rPh sb="26" eb="28">
      <t>チャクシュ</t>
    </rPh>
    <rPh sb="30" eb="32">
      <t>ヘイセイ</t>
    </rPh>
    <rPh sb="33" eb="35">
      <t>ネンド</t>
    </rPh>
    <rPh sb="36" eb="40">
      <t>キョウヨウカイシ</t>
    </rPh>
    <rPh sb="41" eb="42">
      <t>オコナ</t>
    </rPh>
    <rPh sb="43" eb="44">
      <t>ヤク</t>
    </rPh>
    <rPh sb="46" eb="47">
      <t>ネン</t>
    </rPh>
    <rPh sb="48" eb="50">
      <t>ケイカ</t>
    </rPh>
    <rPh sb="55" eb="56">
      <t>カン</t>
    </rPh>
    <rPh sb="56" eb="57">
      <t>キョ</t>
    </rPh>
    <rPh sb="63" eb="65">
      <t>ホウテイ</t>
    </rPh>
    <rPh sb="65" eb="67">
      <t>タイヨウ</t>
    </rPh>
    <rPh sb="67" eb="69">
      <t>ネンスウ</t>
    </rPh>
    <rPh sb="70" eb="72">
      <t>ケイカ</t>
    </rPh>
    <rPh sb="76" eb="78">
      <t>キカン</t>
    </rPh>
    <phoneticPr fontId="4"/>
  </si>
  <si>
    <t>　収益的収支比率については、資本費の増加が続いており現状では100％を下回っている。また、下水道事業の性質上多額となる投資の世代間負担の公平を図るため資本費平準化債の活用をしている。
　企業債残高対事業規模比率については、平成26年度までは類似団体と比較して高い数値で推移していたが、面整備の概成に伴い下水道事業債の発行がなくなったため、平成27年度は類似団体平均を下回り、今後も下水道使用料に対する企業債残高の比率は低下していく見込みである。
　経費回収率については、概ね100％となっており、類似団体と比較しても高い数値となっている。今後、修繕費の増加により維持管理費が上昇することが見込まれる。
　汚水処理原価については、本町の下水道が独自の終末処理場を有しない流域関連特定環境保全公共下水道なので類似団体と比較して低い数値で推移している。
　水洗化率については、100％を下回っているが、供用開始区域における水洗化の促進により、類似団体の平均を上回っている。
　</t>
    <rPh sb="1" eb="4">
      <t>シュウエキテキ</t>
    </rPh>
    <rPh sb="4" eb="8">
      <t>シュウシヒリツ</t>
    </rPh>
    <rPh sb="14" eb="17">
      <t>シホンヒ</t>
    </rPh>
    <rPh sb="18" eb="20">
      <t>ゾウカ</t>
    </rPh>
    <rPh sb="21" eb="22">
      <t>ツヅ</t>
    </rPh>
    <rPh sb="26" eb="28">
      <t>ゲンジョウ</t>
    </rPh>
    <rPh sb="35" eb="37">
      <t>シタマワ</t>
    </rPh>
    <rPh sb="45" eb="48">
      <t>ゲスイドウ</t>
    </rPh>
    <rPh sb="93" eb="96">
      <t>キギョウサイ</t>
    </rPh>
    <rPh sb="96" eb="98">
      <t>ザンダカ</t>
    </rPh>
    <rPh sb="98" eb="99">
      <t>タイ</t>
    </rPh>
    <rPh sb="99" eb="103">
      <t>ジギョウキボ</t>
    </rPh>
    <rPh sb="103" eb="105">
      <t>ヒリツ</t>
    </rPh>
    <rPh sb="111" eb="113">
      <t>ヘイセイ</t>
    </rPh>
    <rPh sb="115" eb="117">
      <t>ネンド</t>
    </rPh>
    <rPh sb="120" eb="122">
      <t>ルイジ</t>
    </rPh>
    <rPh sb="122" eb="124">
      <t>ダンタイ</t>
    </rPh>
    <rPh sb="125" eb="127">
      <t>ヒカク</t>
    </rPh>
    <rPh sb="131" eb="133">
      <t>スウチ</t>
    </rPh>
    <rPh sb="134" eb="136">
      <t>スイイ</t>
    </rPh>
    <rPh sb="142" eb="145">
      <t>メンセイビ</t>
    </rPh>
    <rPh sb="146" eb="148">
      <t>ガイセイ</t>
    </rPh>
    <rPh sb="149" eb="150">
      <t>トモナ</t>
    </rPh>
    <rPh sb="158" eb="160">
      <t>ハッコウ</t>
    </rPh>
    <rPh sb="169" eb="171">
      <t>ヘイセイ</t>
    </rPh>
    <rPh sb="173" eb="175">
      <t>ネンド</t>
    </rPh>
    <rPh sb="176" eb="178">
      <t>ルイジ</t>
    </rPh>
    <rPh sb="178" eb="180">
      <t>ダンタイ</t>
    </rPh>
    <rPh sb="180" eb="182">
      <t>ヘイキン</t>
    </rPh>
    <rPh sb="183" eb="185">
      <t>シタマワ</t>
    </rPh>
    <rPh sb="187" eb="189">
      <t>コンゴ</t>
    </rPh>
    <rPh sb="190" eb="196">
      <t>ゲスイドウシヨウリョウ</t>
    </rPh>
    <rPh sb="197" eb="198">
      <t>タイ</t>
    </rPh>
    <rPh sb="200" eb="203">
      <t>キギョウサイ</t>
    </rPh>
    <rPh sb="203" eb="205">
      <t>ザンダカ</t>
    </rPh>
    <rPh sb="206" eb="208">
      <t>ヒリツ</t>
    </rPh>
    <rPh sb="209" eb="211">
      <t>テイカ</t>
    </rPh>
    <rPh sb="215" eb="217">
      <t>ミコ</t>
    </rPh>
    <rPh sb="224" eb="226">
      <t>ケイヒ</t>
    </rPh>
    <rPh sb="226" eb="229">
      <t>カイシュウリツ</t>
    </rPh>
    <rPh sb="235" eb="236">
      <t>オオム</t>
    </rPh>
    <rPh sb="248" eb="250">
      <t>ルイジ</t>
    </rPh>
    <rPh sb="250" eb="252">
      <t>ダンタイ</t>
    </rPh>
    <rPh sb="253" eb="255">
      <t>ヒカク</t>
    </rPh>
    <rPh sb="258" eb="259">
      <t>タカ</t>
    </rPh>
    <rPh sb="260" eb="262">
      <t>スウチ</t>
    </rPh>
    <rPh sb="269" eb="271">
      <t>コンゴ</t>
    </rPh>
    <rPh sb="272" eb="275">
      <t>シュウゼンヒ</t>
    </rPh>
    <rPh sb="276" eb="278">
      <t>ゾウカ</t>
    </rPh>
    <rPh sb="281" eb="286">
      <t>イジカンリヒ</t>
    </rPh>
    <rPh sb="287" eb="289">
      <t>ジョウショウ</t>
    </rPh>
    <rPh sb="294" eb="296">
      <t>ミコ</t>
    </rPh>
    <rPh sb="302" eb="308">
      <t>オスイショリゲンカ</t>
    </rPh>
    <rPh sb="314" eb="316">
      <t>ホンチョウ</t>
    </rPh>
    <rPh sb="317" eb="320">
      <t>ゲスイドウ</t>
    </rPh>
    <rPh sb="352" eb="354">
      <t>ルイジ</t>
    </rPh>
    <rPh sb="354" eb="356">
      <t>ダンタイ</t>
    </rPh>
    <rPh sb="357" eb="359">
      <t>ヒカク</t>
    </rPh>
    <rPh sb="361" eb="362">
      <t>ヒク</t>
    </rPh>
    <rPh sb="363" eb="365">
      <t>スウチ</t>
    </rPh>
    <rPh sb="366" eb="368">
      <t>スイイ</t>
    </rPh>
    <rPh sb="375" eb="379">
      <t>スイセンカリツ</t>
    </rPh>
    <rPh sb="398" eb="402">
      <t>キョウヨウカイシ</t>
    </rPh>
    <rPh sb="402" eb="404">
      <t>クイキ</t>
    </rPh>
    <rPh sb="408" eb="411">
      <t>スイセンカ</t>
    </rPh>
    <rPh sb="412" eb="414">
      <t>ソクシン</t>
    </rPh>
    <rPh sb="423" eb="425">
      <t>ヘイキン</t>
    </rPh>
    <rPh sb="426" eb="42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</si>
</sst>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02304"/>
        <c:axId val="437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9602304"/>
        <c:axId val="43782528"/>
      </c:lineChart>
      <c:dateAx>
        <c:axId val="89602304"/>
        <c:scaling>
          <c:orientation val="minMax"/>
        </c:scaling>
        <c:delete val="1"/>
        <c:axPos val="b"/>
        <c:numFmt formatCode="ge" sourceLinked="1"/>
        <c:majorTickMark val="none"/>
        <c:minorTickMark val="none"/>
        <c:tickLblPos val="none"/>
        <c:crossAx val="43782528"/>
        <c:crosses val="autoZero"/>
        <c:auto val="1"/>
        <c:lblOffset val="100"/>
        <c:baseTimeUnit val="years"/>
      </c:dateAx>
      <c:valAx>
        <c:axId val="437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552448"/>
        <c:axId val="985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8552448"/>
        <c:axId val="98558720"/>
      </c:lineChart>
      <c:dateAx>
        <c:axId val="98552448"/>
        <c:scaling>
          <c:orientation val="minMax"/>
        </c:scaling>
        <c:delete val="1"/>
        <c:axPos val="b"/>
        <c:numFmt formatCode="ge" sourceLinked="1"/>
        <c:majorTickMark val="none"/>
        <c:minorTickMark val="none"/>
        <c:tickLblPos val="none"/>
        <c:crossAx val="98558720"/>
        <c:crosses val="autoZero"/>
        <c:auto val="1"/>
        <c:lblOffset val="100"/>
        <c:baseTimeUnit val="years"/>
      </c:dateAx>
      <c:valAx>
        <c:axId val="985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87.77</c:v>
                </c:pt>
                <c:pt idx="1">
                  <c:v>84.23</c:v>
                </c:pt>
                <c:pt idx="2">
                  <c:v>82.41</c:v>
                </c:pt>
                <c:pt idx="3">
                  <c:v>86.64</c:v>
                </c:pt>
                <c:pt idx="4">
                  <c:v>84.62</c:v>
                </c:pt>
              </c:numCache>
            </c:numRef>
          </c:val>
        </c:ser>
        <c:dLbls>
          <c:showLegendKey val="0"/>
          <c:showVal val="0"/>
          <c:showCatName val="0"/>
          <c:showSerName val="0"/>
          <c:showPercent val="0"/>
          <c:showBubbleSize val="0"/>
        </c:dLbls>
        <c:gapWidth val="150"/>
        <c:axId val="98588928"/>
        <c:axId val="985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8588928"/>
        <c:axId val="98595200"/>
      </c:lineChart>
      <c:dateAx>
        <c:axId val="98588928"/>
        <c:scaling>
          <c:orientation val="minMax"/>
        </c:scaling>
        <c:delete val="1"/>
        <c:axPos val="b"/>
        <c:numFmt formatCode="ge" sourceLinked="1"/>
        <c:majorTickMark val="none"/>
        <c:minorTickMark val="none"/>
        <c:tickLblPos val="none"/>
        <c:crossAx val="98595200"/>
        <c:crosses val="autoZero"/>
        <c:auto val="1"/>
        <c:lblOffset val="100"/>
        <c:baseTimeUnit val="years"/>
      </c:dateAx>
      <c:valAx>
        <c:axId val="985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81.510000000000005</c:v>
                </c:pt>
                <c:pt idx="1">
                  <c:v>78.95</c:v>
                </c:pt>
                <c:pt idx="2">
                  <c:v>79.8</c:v>
                </c:pt>
                <c:pt idx="3">
                  <c:v>82.16</c:v>
                </c:pt>
                <c:pt idx="4">
                  <c:v>77.459999999999994</c:v>
                </c:pt>
              </c:numCache>
            </c:numRef>
          </c:val>
        </c:ser>
        <c:dLbls>
          <c:showLegendKey val="0"/>
          <c:showVal val="0"/>
          <c:showCatName val="0"/>
          <c:showSerName val="0"/>
          <c:showPercent val="0"/>
          <c:showBubbleSize val="0"/>
        </c:dLbls>
        <c:gapWidth val="150"/>
        <c:axId val="43812736"/>
        <c:axId val="438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12736"/>
        <c:axId val="43819008"/>
      </c:lineChart>
      <c:dateAx>
        <c:axId val="43812736"/>
        <c:scaling>
          <c:orientation val="minMax"/>
        </c:scaling>
        <c:delete val="1"/>
        <c:axPos val="b"/>
        <c:numFmt formatCode="ge" sourceLinked="1"/>
        <c:majorTickMark val="none"/>
        <c:minorTickMark val="none"/>
        <c:tickLblPos val="none"/>
        <c:crossAx val="43819008"/>
        <c:crosses val="autoZero"/>
        <c:auto val="1"/>
        <c:lblOffset val="100"/>
        <c:baseTimeUnit val="years"/>
      </c:dateAx>
      <c:valAx>
        <c:axId val="438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836928"/>
        <c:axId val="43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36928"/>
        <c:axId val="43838848"/>
      </c:lineChart>
      <c:dateAx>
        <c:axId val="43836928"/>
        <c:scaling>
          <c:orientation val="minMax"/>
        </c:scaling>
        <c:delete val="1"/>
        <c:axPos val="b"/>
        <c:numFmt formatCode="ge" sourceLinked="1"/>
        <c:majorTickMark val="none"/>
        <c:minorTickMark val="none"/>
        <c:tickLblPos val="none"/>
        <c:crossAx val="43838848"/>
        <c:crosses val="autoZero"/>
        <c:auto val="1"/>
        <c:lblOffset val="100"/>
        <c:baseTimeUnit val="years"/>
      </c:dateAx>
      <c:valAx>
        <c:axId val="43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54816"/>
        <c:axId val="90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54816"/>
        <c:axId val="90356736"/>
      </c:lineChart>
      <c:dateAx>
        <c:axId val="90354816"/>
        <c:scaling>
          <c:orientation val="minMax"/>
        </c:scaling>
        <c:delete val="1"/>
        <c:axPos val="b"/>
        <c:numFmt formatCode="ge" sourceLinked="1"/>
        <c:majorTickMark val="none"/>
        <c:minorTickMark val="none"/>
        <c:tickLblPos val="none"/>
        <c:crossAx val="90356736"/>
        <c:crosses val="autoZero"/>
        <c:auto val="1"/>
        <c:lblOffset val="100"/>
        <c:baseTimeUnit val="years"/>
      </c:dateAx>
      <c:valAx>
        <c:axId val="90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42368"/>
        <c:axId val="904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42368"/>
        <c:axId val="90465024"/>
      </c:lineChart>
      <c:dateAx>
        <c:axId val="90442368"/>
        <c:scaling>
          <c:orientation val="minMax"/>
        </c:scaling>
        <c:delete val="1"/>
        <c:axPos val="b"/>
        <c:numFmt formatCode="ge" sourceLinked="1"/>
        <c:majorTickMark val="none"/>
        <c:minorTickMark val="none"/>
        <c:tickLblPos val="none"/>
        <c:crossAx val="90465024"/>
        <c:crosses val="autoZero"/>
        <c:auto val="1"/>
        <c:lblOffset val="100"/>
        <c:baseTimeUnit val="years"/>
      </c:dateAx>
      <c:valAx>
        <c:axId val="904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85888"/>
        <c:axId val="904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85888"/>
        <c:axId val="90487808"/>
      </c:lineChart>
      <c:dateAx>
        <c:axId val="90485888"/>
        <c:scaling>
          <c:orientation val="minMax"/>
        </c:scaling>
        <c:delete val="1"/>
        <c:axPos val="b"/>
        <c:numFmt formatCode="ge" sourceLinked="1"/>
        <c:majorTickMark val="none"/>
        <c:minorTickMark val="none"/>
        <c:tickLblPos val="none"/>
        <c:crossAx val="90487808"/>
        <c:crosses val="autoZero"/>
        <c:auto val="1"/>
        <c:lblOffset val="100"/>
        <c:baseTimeUnit val="years"/>
      </c:dateAx>
      <c:valAx>
        <c:axId val="90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4286.6400000000003</c:v>
                </c:pt>
                <c:pt idx="1">
                  <c:v>2228.19</c:v>
                </c:pt>
                <c:pt idx="2">
                  <c:v>1953.72</c:v>
                </c:pt>
                <c:pt idx="3">
                  <c:v>1705.07</c:v>
                </c:pt>
                <c:pt idx="4">
                  <c:v>738.18</c:v>
                </c:pt>
              </c:numCache>
            </c:numRef>
          </c:val>
        </c:ser>
        <c:dLbls>
          <c:showLegendKey val="0"/>
          <c:showVal val="0"/>
          <c:showCatName val="0"/>
          <c:showSerName val="0"/>
          <c:showPercent val="0"/>
          <c:showBubbleSize val="0"/>
        </c:dLbls>
        <c:gapWidth val="150"/>
        <c:axId val="97862016"/>
        <c:axId val="978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7862016"/>
        <c:axId val="97863936"/>
      </c:lineChart>
      <c:dateAx>
        <c:axId val="97862016"/>
        <c:scaling>
          <c:orientation val="minMax"/>
        </c:scaling>
        <c:delete val="1"/>
        <c:axPos val="b"/>
        <c:numFmt formatCode="ge" sourceLinked="1"/>
        <c:majorTickMark val="none"/>
        <c:minorTickMark val="none"/>
        <c:tickLblPos val="none"/>
        <c:crossAx val="97863936"/>
        <c:crosses val="autoZero"/>
        <c:auto val="1"/>
        <c:lblOffset val="100"/>
        <c:baseTimeUnit val="years"/>
      </c:dateAx>
      <c:valAx>
        <c:axId val="978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98.23</c:v>
                </c:pt>
                <c:pt idx="1">
                  <c:v>142.91</c:v>
                </c:pt>
                <c:pt idx="2">
                  <c:v>97.78</c:v>
                </c:pt>
                <c:pt idx="3">
                  <c:v>98.56</c:v>
                </c:pt>
                <c:pt idx="4">
                  <c:v>95.87</c:v>
                </c:pt>
              </c:numCache>
            </c:numRef>
          </c:val>
        </c:ser>
        <c:dLbls>
          <c:showLegendKey val="0"/>
          <c:showVal val="0"/>
          <c:showCatName val="0"/>
          <c:showSerName val="0"/>
          <c:showPercent val="0"/>
          <c:showBubbleSize val="0"/>
        </c:dLbls>
        <c:gapWidth val="150"/>
        <c:axId val="97890304"/>
        <c:axId val="978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7890304"/>
        <c:axId val="97892224"/>
      </c:lineChart>
      <c:dateAx>
        <c:axId val="97890304"/>
        <c:scaling>
          <c:orientation val="minMax"/>
        </c:scaling>
        <c:delete val="1"/>
        <c:axPos val="b"/>
        <c:numFmt formatCode="ge" sourceLinked="1"/>
        <c:majorTickMark val="none"/>
        <c:minorTickMark val="none"/>
        <c:tickLblPos val="none"/>
        <c:crossAx val="97892224"/>
        <c:crosses val="autoZero"/>
        <c:auto val="1"/>
        <c:lblOffset val="100"/>
        <c:baseTimeUnit val="years"/>
      </c:dateAx>
      <c:valAx>
        <c:axId val="978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103.22</c:v>
                </c:pt>
                <c:pt idx="1">
                  <c:v>71.67</c:v>
                </c:pt>
                <c:pt idx="2">
                  <c:v>105.08</c:v>
                </c:pt>
                <c:pt idx="3">
                  <c:v>106.88</c:v>
                </c:pt>
                <c:pt idx="4">
                  <c:v>110.85</c:v>
                </c:pt>
              </c:numCache>
            </c:numRef>
          </c:val>
        </c:ser>
        <c:dLbls>
          <c:showLegendKey val="0"/>
          <c:showVal val="0"/>
          <c:showCatName val="0"/>
          <c:showSerName val="0"/>
          <c:showPercent val="0"/>
          <c:showBubbleSize val="0"/>
        </c:dLbls>
        <c:gapWidth val="150"/>
        <c:axId val="98507776"/>
        <c:axId val="985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8507776"/>
        <c:axId val="98522240"/>
      </c:lineChart>
      <c:dateAx>
        <c:axId val="98507776"/>
        <c:scaling>
          <c:orientation val="minMax"/>
        </c:scaling>
        <c:delete val="1"/>
        <c:axPos val="b"/>
        <c:numFmt formatCode="ge" sourceLinked="1"/>
        <c:majorTickMark val="none"/>
        <c:minorTickMark val="none"/>
        <c:tickLblPos val="none"/>
        <c:crossAx val="98522240"/>
        <c:crosses val="autoZero"/>
        <c:auto val="1"/>
        <c:lblOffset val="100"/>
        <c:baseTimeUnit val="years"/>
      </c:dateAx>
      <c:valAx>
        <c:axId val="985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河南町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15857</v>
      </c>
      <c r="AM8" s="70"/>
      <c r="AN8" s="70"/>
      <c r="AO8" s="70"/>
      <c r="AP8" s="70"/>
      <c r="AQ8" s="70"/>
      <c r="AR8" s="70"/>
      <c r="AS8" s="70"/>
      <c r="AT8" s="69">
        <f>データ!S6</f>
        <v>25.26</v>
      </c>
      <c r="AU8" s="69"/>
      <c r="AV8" s="69"/>
      <c r="AW8" s="69"/>
      <c r="AX8" s="69"/>
      <c r="AY8" s="69"/>
      <c r="AZ8" s="69"/>
      <c r="BA8" s="69"/>
      <c r="BB8" s="69">
        <f>データ!T6</f>
        <v>627.75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12.98</v>
      </c>
      <c r="Q10" s="69"/>
      <c r="R10" s="69"/>
      <c r="S10" s="69"/>
      <c r="T10" s="69"/>
      <c r="U10" s="69"/>
      <c r="V10" s="69"/>
      <c r="W10" s="69">
        <f>データ!P6</f>
        <v>96.46</v>
      </c>
      <c r="X10" s="69"/>
      <c r="Y10" s="69"/>
      <c r="Z10" s="69"/>
      <c r="AA10" s="69"/>
      <c r="AB10" s="69"/>
      <c r="AC10" s="69"/>
      <c r="AD10" s="70">
        <f>データ!Q6</f>
        <v>1792</v>
      </c>
      <c r="AE10" s="70"/>
      <c r="AF10" s="70"/>
      <c r="AG10" s="70"/>
      <c r="AH10" s="70"/>
      <c r="AI10" s="70"/>
      <c r="AJ10" s="70"/>
      <c r="AK10" s="2"/>
      <c r="AL10" s="70">
        <f>データ!U6</f>
        <v>2054</v>
      </c>
      <c r="AM10" s="70"/>
      <c r="AN10" s="70"/>
      <c r="AO10" s="70"/>
      <c r="AP10" s="70"/>
      <c r="AQ10" s="70"/>
      <c r="AR10" s="70"/>
      <c r="AS10" s="70"/>
      <c r="AT10" s="69">
        <f>データ!V6</f>
        <v>0.51</v>
      </c>
      <c r="AU10" s="69"/>
      <c r="AV10" s="69"/>
      <c r="AW10" s="69"/>
      <c r="AX10" s="69"/>
      <c r="AY10" s="69"/>
      <c r="AZ10" s="69"/>
      <c r="BA10" s="69"/>
      <c r="BB10" s="69">
        <f>データ!W6</f>
        <v>4027.45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273821</v>
      </c>
      <c r="D6" s="31">
        <f t="shared" si="3"/>
        <v>47</v>
      </c>
      <c r="E6" s="31">
        <f t="shared" si="3"/>
        <v>17</v>
      </c>
      <c r="F6" s="31">
        <f t="shared" si="3"/>
        <v>4</v>
      </c>
      <c r="G6" s="31">
        <f t="shared" si="3"/>
        <v>0</v>
      </c>
      <c r="H6" s="31" t="str">
        <f t="shared" si="3"/>
        <v>大阪府　河南町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12.98</v>
      </c>
      <c r="P6" s="32">
        <f t="shared" si="3"/>
        <v>96.46</v>
      </c>
      <c r="Q6" s="32">
        <f t="shared" si="3"/>
        <v>1792</v>
      </c>
      <c r="R6" s="32">
        <f t="shared" si="3"/>
        <v>15857</v>
      </c>
      <c r="S6" s="32">
        <f t="shared" si="3"/>
        <v>25.26</v>
      </c>
      <c r="T6" s="32">
        <f t="shared" si="3"/>
        <v>627.75</v>
      </c>
      <c r="U6" s="32">
        <f t="shared" si="3"/>
        <v>2054</v>
      </c>
      <c r="V6" s="32">
        <f t="shared" si="3"/>
        <v>0.51</v>
      </c>
      <c r="W6" s="32">
        <f t="shared" si="3"/>
        <v>4027.45</v>
      </c>
      <c r="X6" s="33">
        <f>IF(X7="",NA(),X7)</f>
        <v>81.510000000000005</v>
      </c>
      <c r="Y6" s="33">
        <f t="shared" ref="Y6:AG6" si="4">IF(Y7="",NA(),Y7)</f>
        <v>78.95</v>
      </c>
      <c r="Z6" s="33">
        <f t="shared" si="4"/>
        <v>79.8</v>
      </c>
      <c r="AA6" s="33">
        <f t="shared" si="4"/>
        <v>82.16</v>
      </c>
      <c r="AB6" s="33">
        <f t="shared" si="4"/>
        <v>77.459999999999994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4286.6400000000003</v>
      </c>
      <c r="BF6" s="33">
        <f t="shared" ref="BF6:BN6" si="7">IF(BF7="",NA(),BF7)</f>
        <v>2228.19</v>
      </c>
      <c r="BG6" s="33">
        <f t="shared" si="7"/>
        <v>1953.72</v>
      </c>
      <c r="BH6" s="33">
        <f t="shared" si="7"/>
        <v>1705.07</v>
      </c>
      <c r="BI6" s="33">
        <f t="shared" si="7"/>
        <v>738.18</v>
      </c>
      <c r="BJ6" s="33">
        <f t="shared" si="7"/>
        <v>1835.56</v>
      </c>
      <c r="BK6" s="33">
        <f t="shared" si="7"/>
        <v>1622.51</v>
      </c>
      <c r="BL6" s="33">
        <f t="shared" si="7"/>
        <v>1569.13</v>
      </c>
      <c r="BM6" s="33">
        <f t="shared" si="7"/>
        <v>1436</v>
      </c>
      <c r="BN6" s="33">
        <f t="shared" si="7"/>
        <v>1434.89</v>
      </c>
      <c r="BO6" s="32" t="str">
        <f>IF(BO7="","",IF(BO7="-","【-】","【"&amp;SUBSTITUTE(TEXT(BO7,"#,##0.00"),"-","△")&amp;"】"))</f>
        <v>【1,457.06】</v>
      </c>
      <c r="BP6" s="33">
        <f>IF(BP7="",NA(),BP7)</f>
        <v>98.23</v>
      </c>
      <c r="BQ6" s="33">
        <f t="shared" ref="BQ6:BY6" si="8">IF(BQ7="",NA(),BQ7)</f>
        <v>142.91</v>
      </c>
      <c r="BR6" s="33">
        <f t="shared" si="8"/>
        <v>97.78</v>
      </c>
      <c r="BS6" s="33">
        <f t="shared" si="8"/>
        <v>98.56</v>
      </c>
      <c r="BT6" s="33">
        <f t="shared" si="8"/>
        <v>95.87</v>
      </c>
      <c r="BU6" s="33">
        <f t="shared" si="8"/>
        <v>52.89</v>
      </c>
      <c r="BV6" s="33">
        <f t="shared" si="8"/>
        <v>62.83</v>
      </c>
      <c r="BW6" s="33">
        <f t="shared" si="8"/>
        <v>64.63</v>
      </c>
      <c r="BX6" s="33">
        <f t="shared" si="8"/>
        <v>66.56</v>
      </c>
      <c r="BY6" s="33">
        <f t="shared" si="8"/>
        <v>66.22</v>
      </c>
      <c r="BZ6" s="32" t="str">
        <f>IF(BZ7="","",IF(BZ7="-","【-】","【"&amp;SUBSTITUTE(TEXT(BZ7,"#,##0.00"),"-","△")&amp;"】"))</f>
        <v>【64.73】</v>
      </c>
      <c r="CA6" s="33">
        <f>IF(CA7="",NA(),CA7)</f>
        <v>103.22</v>
      </c>
      <c r="CB6" s="33">
        <f t="shared" ref="CB6:CJ6" si="9">IF(CB7="",NA(),CB7)</f>
        <v>71.67</v>
      </c>
      <c r="CC6" s="33">
        <f t="shared" si="9"/>
        <v>105.08</v>
      </c>
      <c r="CD6" s="33">
        <f t="shared" si="9"/>
        <v>106.88</v>
      </c>
      <c r="CE6" s="33">
        <f t="shared" si="9"/>
        <v>110.85</v>
      </c>
      <c r="CF6" s="33">
        <f t="shared" si="9"/>
        <v>300.52</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87.77</v>
      </c>
      <c r="CX6" s="33">
        <f t="shared" ref="CX6:DF6" si="11">IF(CX7="",NA(),CX7)</f>
        <v>84.23</v>
      </c>
      <c r="CY6" s="33">
        <f t="shared" si="11"/>
        <v>82.41</v>
      </c>
      <c r="CZ6" s="33">
        <f t="shared" si="11"/>
        <v>86.64</v>
      </c>
      <c r="DA6" s="33">
        <f t="shared" si="11"/>
        <v>84.62</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273821</v>
      </c>
      <c r="D7" s="35">
        <v>47</v>
      </c>
      <c r="E7" s="35">
        <v>17</v>
      </c>
      <c r="F7" s="35">
        <v>4</v>
      </c>
      <c r="G7" s="35">
        <v>0</v>
      </c>
      <c r="H7" s="35" t="s">
        <v>96</v>
      </c>
      <c r="I7" s="35" t="s">
        <v>97</v>
      </c>
      <c r="J7" s="35" t="s">
        <v>98</v>
      </c>
      <c r="K7" s="35" t="s">
        <v>99</v>
      </c>
      <c r="L7" s="35" t="s">
        <v>100</v>
      </c>
      <c r="M7" s="36" t="s">
        <v>101</v>
      </c>
      <c r="N7" s="36" t="s">
        <v>102</v>
      </c>
      <c r="O7" s="36">
        <v>12.98</v>
      </c>
      <c r="P7" s="36">
        <v>96.46</v>
      </c>
      <c r="Q7" s="36">
        <v>1792</v>
      </c>
      <c r="R7" s="36">
        <v>15857</v>
      </c>
      <c r="S7" s="36">
        <v>25.26</v>
      </c>
      <c r="T7" s="36">
        <v>627.75</v>
      </c>
      <c r="U7" s="36">
        <v>2054</v>
      </c>
      <c r="V7" s="36">
        <v>0.51</v>
      </c>
      <c r="W7" s="36">
        <v>4027.45</v>
      </c>
      <c r="X7" s="36">
        <v>81.510000000000005</v>
      </c>
      <c r="Y7" s="36">
        <v>78.95</v>
      </c>
      <c r="Z7" s="36">
        <v>79.8</v>
      </c>
      <c r="AA7" s="36">
        <v>82.16</v>
      </c>
      <c r="AB7" s="36">
        <v>77.459999999999994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4286.6400000000003</v>
      </c>
      <c r="BF7" s="36">
        <v>2228.19</v>
      </c>
      <c r="BG7" s="36">
        <v>1953.72</v>
      </c>
      <c r="BH7" s="36">
        <v>1705.07</v>
      </c>
      <c r="BI7" s="36">
        <v>738.18</v>
      </c>
      <c r="BJ7" s="36">
        <v>1835.56</v>
      </c>
      <c r="BK7" s="36">
        <v>1622.51</v>
      </c>
      <c r="BL7" s="36">
        <v>1569.13</v>
      </c>
      <c r="BM7" s="36">
        <v>1436</v>
      </c>
      <c r="BN7" s="36">
        <v>1434.89</v>
      </c>
      <c r="BO7" s="36">
        <v>1457.06</v>
      </c>
      <c r="BP7" s="36">
        <v>98.23</v>
      </c>
      <c r="BQ7" s="36">
        <v>142.91</v>
      </c>
      <c r="BR7" s="36">
        <v>97.78</v>
      </c>
      <c r="BS7" s="36">
        <v>98.56</v>
      </c>
      <c r="BT7" s="36">
        <v>95.87</v>
      </c>
      <c r="BU7" s="36">
        <v>52.89</v>
      </c>
      <c r="BV7" s="36">
        <v>62.83</v>
      </c>
      <c r="BW7" s="36">
        <v>64.63</v>
      </c>
      <c r="BX7" s="36">
        <v>66.56</v>
      </c>
      <c r="BY7" s="36">
        <v>66.22</v>
      </c>
      <c r="BZ7" s="36">
        <v>64.73</v>
      </c>
      <c r="CA7" s="36">
        <v>103.22</v>
      </c>
      <c r="CB7" s="36">
        <v>71.67</v>
      </c>
      <c r="CC7" s="36">
        <v>105.08</v>
      </c>
      <c r="CD7" s="36">
        <v>106.88</v>
      </c>
      <c r="CE7" s="36">
        <v>110.85</v>
      </c>
      <c r="CF7" s="36">
        <v>300.52</v>
      </c>
      <c r="CG7" s="36">
        <v>250.43</v>
      </c>
      <c r="CH7" s="36">
        <v>245.75</v>
      </c>
      <c r="CI7" s="36">
        <v>244.29</v>
      </c>
      <c r="CJ7" s="36">
        <v>246.72</v>
      </c>
      <c r="CK7" s="36">
        <v>250.25</v>
      </c>
      <c r="CL7" s="36" t="s">
        <v>101</v>
      </c>
      <c r="CM7" s="36" t="s">
        <v>101</v>
      </c>
      <c r="CN7" s="36" t="s">
        <v>101</v>
      </c>
      <c r="CO7" s="36" t="s">
        <v>101</v>
      </c>
      <c r="CP7" s="36" t="s">
        <v>101</v>
      </c>
      <c r="CQ7" s="36">
        <v>36.799999999999997</v>
      </c>
      <c r="CR7" s="36">
        <v>42.31</v>
      </c>
      <c r="CS7" s="36">
        <v>43.65</v>
      </c>
      <c r="CT7" s="36">
        <v>43.58</v>
      </c>
      <c r="CU7" s="36">
        <v>41.35</v>
      </c>
      <c r="CV7" s="36">
        <v>40.31</v>
      </c>
      <c r="CW7" s="36">
        <v>87.77</v>
      </c>
      <c r="CX7" s="36">
        <v>84.23</v>
      </c>
      <c r="CY7" s="36">
        <v>82.41</v>
      </c>
      <c r="CZ7" s="36">
        <v>86.64</v>
      </c>
      <c r="DA7" s="36">
        <v>84.62</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cp:lastPrinted>2017-02-24T00:45:52Z</cp:lastPrinted>
  <dcterms:created xsi:type="dcterms:W3CDTF">2017-02-08T03:02:36Z</dcterms:created>
  <dcterms:modified xsi:type="dcterms:W3CDTF">2017-02-24T02:48:09Z</dcterms:modified>
  <cp:category/>
</cp:coreProperties>
</file>