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Z10" i="4" s="1"/>
  <c r="O6" i="5"/>
  <c r="N6" i="5"/>
  <c r="M6" i="5"/>
  <c r="B10" i="4" s="1"/>
  <c r="L6" i="5"/>
  <c r="Z8" i="4" s="1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R10" i="4"/>
  <c r="J10" i="4"/>
  <c r="AY8" i="4"/>
  <c r="AQ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<sst xmlns="http://schemas.openxmlformats.org/spreadsheetml/2006/main" count="217" uniqueCount="107">
  <si>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</si>
  <si>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</si>
  <si>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</si>
  <si>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</si>
  <si>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</si>
  <si>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</si>
  <si>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</si>
  <si>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</si>
  <si>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</si>
  <si>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</si>
  <si>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</si>
  <si>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</si>
  <si>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</si>
  <si>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</si>
  <si>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</si>
  <si>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</si>
  <si>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</si>
  <si>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</si>
  <si>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</si>
  <si>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</si>
  <si>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</si>
  <si>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</si>
  <si>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</si>
  <si>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</si>
  <si>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</si>
  <si>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</si>
  <si>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</si>
  <si>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</si>
  <si>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</si>
  <si>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</si>
  <si>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</si>
  <si>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</si>
  <si>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</si>
  <si>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</si>
  <si>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</si>
  <si>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</si>
  <si>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</si>
  <si>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</si>
  <si>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</si>
  <si>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</si>
  <si>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</si>
  <si>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</si>
  <si>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</si>
  <si>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</si>
  <si>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</si>
  <si>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</si>
  <si>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</si>
  <si>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</si>
  <si>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</si>
  <si>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</si>
  <si>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</si>
  <si>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</si>
  <si>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</si>
  <si>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</si>
  <si>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</si>
  <si>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</si>
  <si>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</si>
  <si>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</si>
  <si>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</si>
  <si>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</si>
  <si>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</si>
  <si>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</si>
  <si>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</si>
  <si>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</si>
  <si>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</si>
  <si>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</si>
  <si>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</si>
  <si>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</si>
  <si>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</si>
  <si>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</si>
  <si>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</si>
  <si>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</si>
  <si>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</si>
  <si>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</si>
  <si>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</si>
  <si>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</si>
  <si>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</si>
  <si>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</si>
  <si>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</si>
  <si>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</si>
  <si>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</si>
  <si>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</si>
  <si>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</si>
  <si>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</si>
  <si>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</si>
  <si>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</si>
  <si>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</si>
  <si>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</si>
  <si>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</si>
  <si>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</si>
  <si>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</si>
  <si>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</si>
  <si>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</si>
  <si>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熊取町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</si>
  <si>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</si>
  <si>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</si>
  <si>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</si>
  <si>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</si>
  <si>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</si>
  <si>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</si>
  <si>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</si>
  <si>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</si>
  <si>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</si>
  <si>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</si>
  <si>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②H26からH27にかけて当該値が大幅に増加したのは、大規模な住宅開発が40年を経過したことによるものである。
③H24からH25にかけて当該値が大幅に増加しているのは、H24,H25の２ヶ年工事の完了などにより、管路更新延長が2,478mとなり例年より増加したためである。また、H25からH26は配水塔除却や減圧弁設置等、施設や設備に投資したため、管路更新延長が例年よりも減少しているが、H27の管路更新延長は、3,167mと再度大きく増加している。
</t>
    <rPh sb="17" eb="19">
      <t>オオハバ</t>
    </rPh>
    <rPh sb="20" eb="22">
      <t>ゾウカ</t>
    </rPh>
    <rPh sb="27" eb="30">
      <t>ダイキボ</t>
    </rPh>
    <rPh sb="31" eb="33">
      <t>ジュウタク</t>
    </rPh>
    <rPh sb="33" eb="35">
      <t>カイハツ</t>
    </rPh>
    <rPh sb="38" eb="39">
      <t>ネン</t>
    </rPh>
    <rPh sb="40" eb="42">
      <t>ケイカ</t>
    </rPh>
    <rPh sb="70" eb="72">
      <t>トウガイ</t>
    </rPh>
    <rPh sb="72" eb="73">
      <t>チ</t>
    </rPh>
    <rPh sb="74" eb="76">
      <t>オオハバ</t>
    </rPh>
    <rPh sb="77" eb="79">
      <t>ゾウカ</t>
    </rPh>
    <rPh sb="96" eb="97">
      <t>ネン</t>
    </rPh>
    <rPh sb="97" eb="99">
      <t>コウジ</t>
    </rPh>
    <rPh sb="100" eb="102">
      <t>カンリョウ</t>
    </rPh>
    <rPh sb="108" eb="110">
      <t>カンロ</t>
    </rPh>
    <rPh sb="110" eb="112">
      <t>コウシン</t>
    </rPh>
    <rPh sb="112" eb="114">
      <t>エンチョウ</t>
    </rPh>
    <rPh sb="124" eb="126">
      <t>レイネン</t>
    </rPh>
    <rPh sb="128" eb="130">
      <t>ゾウカ</t>
    </rPh>
    <rPh sb="150" eb="152">
      <t>ハイスイ</t>
    </rPh>
    <rPh sb="152" eb="153">
      <t>トウ</t>
    </rPh>
    <rPh sb="153" eb="155">
      <t>ジョキャク</t>
    </rPh>
    <rPh sb="156" eb="159">
      <t>ゲンアツベン</t>
    </rPh>
    <rPh sb="159" eb="161">
      <t>セッチ</t>
    </rPh>
    <rPh sb="161" eb="162">
      <t>トウ</t>
    </rPh>
    <rPh sb="163" eb="165">
      <t>シセツ</t>
    </rPh>
    <rPh sb="166" eb="168">
      <t>セツビ</t>
    </rPh>
    <rPh sb="169" eb="171">
      <t>トウシ</t>
    </rPh>
    <rPh sb="176" eb="178">
      <t>カンロ</t>
    </rPh>
    <rPh sb="178" eb="180">
      <t>コウシン</t>
    </rPh>
    <rPh sb="180" eb="182">
      <t>エンチョウ</t>
    </rPh>
    <rPh sb="183" eb="185">
      <t>レイネン</t>
    </rPh>
    <rPh sb="188" eb="190">
      <t>ゲンショウ</t>
    </rPh>
    <rPh sb="215" eb="217">
      <t>サイド</t>
    </rPh>
    <rPh sb="217" eb="218">
      <t>オオ</t>
    </rPh>
    <rPh sb="220" eb="222">
      <t>ゾウカ</t>
    </rPh>
    <phoneticPr fontId="4"/>
  </si>
  <si>
    <t>　本町の経営は数値からも健全性を確保できているものと考える。その上で、今後の改善に向けた取組等については、公平性の確保の観点から、料金徴収の更なる強化に努める。
　また、今後も耐震管の布設替工事を計画的に行い、管路更新率向上に努める。
　なお、経営戦略については、H32年度中に策定を予定しており、将来の財政収支見通しを作成していく中で、料金改定の時期についても適切に見定める。</t>
    <rPh sb="1" eb="3">
      <t>ホンチョウ</t>
    </rPh>
    <rPh sb="4" eb="6">
      <t>ケイエイ</t>
    </rPh>
    <rPh sb="7" eb="9">
      <t>スウチ</t>
    </rPh>
    <rPh sb="12" eb="15">
      <t>ケンゼンセイ</t>
    </rPh>
    <rPh sb="16" eb="18">
      <t>カクホ</t>
    </rPh>
    <rPh sb="26" eb="27">
      <t>カンガ</t>
    </rPh>
    <rPh sb="32" eb="33">
      <t>ウエ</t>
    </rPh>
    <rPh sb="35" eb="37">
      <t>コンゴ</t>
    </rPh>
    <rPh sb="38" eb="40">
      <t>カイゼン</t>
    </rPh>
    <rPh sb="41" eb="42">
      <t>ム</t>
    </rPh>
    <rPh sb="44" eb="46">
      <t>トリクミ</t>
    </rPh>
    <rPh sb="46" eb="47">
      <t>トウ</t>
    </rPh>
    <rPh sb="53" eb="56">
      <t>コウヘイセイ</t>
    </rPh>
    <rPh sb="57" eb="59">
      <t>カクホ</t>
    </rPh>
    <rPh sb="60" eb="62">
      <t>カンテン</t>
    </rPh>
    <rPh sb="65" eb="67">
      <t>リョウキン</t>
    </rPh>
    <rPh sb="67" eb="69">
      <t>チョウシュウ</t>
    </rPh>
    <rPh sb="70" eb="71">
      <t>サラ</t>
    </rPh>
    <rPh sb="73" eb="75">
      <t>キョウカ</t>
    </rPh>
    <rPh sb="76" eb="77">
      <t>ツト</t>
    </rPh>
    <rPh sb="85" eb="87">
      <t>コンゴ</t>
    </rPh>
    <rPh sb="88" eb="90">
      <t>タイシン</t>
    </rPh>
    <rPh sb="90" eb="91">
      <t>カン</t>
    </rPh>
    <rPh sb="92" eb="94">
      <t>フセツ</t>
    </rPh>
    <rPh sb="94" eb="95">
      <t>ガ</t>
    </rPh>
    <rPh sb="95" eb="97">
      <t>コウジ</t>
    </rPh>
    <rPh sb="98" eb="101">
      <t>ケイカクテキ</t>
    </rPh>
    <rPh sb="102" eb="103">
      <t>オコナ</t>
    </rPh>
    <rPh sb="105" eb="107">
      <t>カンロ</t>
    </rPh>
    <rPh sb="107" eb="109">
      <t>コウシン</t>
    </rPh>
    <rPh sb="109" eb="110">
      <t>リツ</t>
    </rPh>
    <rPh sb="110" eb="112">
      <t>コウジョウ</t>
    </rPh>
    <rPh sb="113" eb="114">
      <t>ツト</t>
    </rPh>
    <rPh sb="123" eb="125">
      <t>ケイエイ</t>
    </rPh>
    <rPh sb="125" eb="127">
      <t>センリャク</t>
    </rPh>
    <rPh sb="136" eb="137">
      <t>ネン</t>
    </rPh>
    <rPh sb="137" eb="138">
      <t>ド</t>
    </rPh>
    <rPh sb="138" eb="139">
      <t>ナカ</t>
    </rPh>
    <rPh sb="140" eb="142">
      <t>サクテイ</t>
    </rPh>
    <rPh sb="143" eb="145">
      <t>ヨテイ</t>
    </rPh>
    <rPh sb="150" eb="152">
      <t>ショウライ</t>
    </rPh>
    <rPh sb="153" eb="155">
      <t>ザイセイ</t>
    </rPh>
    <rPh sb="155" eb="157">
      <t>シュウシ</t>
    </rPh>
    <rPh sb="157" eb="159">
      <t>ミトオ</t>
    </rPh>
    <rPh sb="161" eb="163">
      <t>サクセイ</t>
    </rPh>
    <rPh sb="167" eb="168">
      <t>ナカ</t>
    </rPh>
    <rPh sb="170" eb="172">
      <t>リョウキン</t>
    </rPh>
    <rPh sb="172" eb="174">
      <t>カイテイ</t>
    </rPh>
    <rPh sb="175" eb="177">
      <t>ジキ</t>
    </rPh>
    <rPh sb="182" eb="184">
      <t>テキセツ</t>
    </rPh>
    <rPh sb="185" eb="187">
      <t>ミサダ</t>
    </rPh>
    <phoneticPr fontId="4"/>
  </si>
  <si>
    <t>①H23からH24にかけて当該値が大きく減少しているのは、給水収益が減少したことと減価償却費が前年度に比べ、約860万円増えたことが原因である。
③H23からH24にかけて当該値が大きく減少しているのは、大規模工事の支払いが次年度になったため、未払金が増加したことによるものである。
⑦当該値については、算出根拠となっている一日配水能力が、平成2年の認可値となっているため平均値より低い値となっているが、現在、見直し作業を実施している。</t>
    <rPh sb="13" eb="15">
      <t>トウガイ</t>
    </rPh>
    <rPh sb="15" eb="16">
      <t>チ</t>
    </rPh>
    <rPh sb="17" eb="18">
      <t>オオ</t>
    </rPh>
    <rPh sb="20" eb="22">
      <t>ゲンショウ</t>
    </rPh>
    <rPh sb="29" eb="31">
      <t>キュウスイ</t>
    </rPh>
    <rPh sb="31" eb="33">
      <t>シュウエキ</t>
    </rPh>
    <rPh sb="34" eb="36">
      <t>ゲンショウ</t>
    </rPh>
    <rPh sb="41" eb="43">
      <t>ゲンカ</t>
    </rPh>
    <rPh sb="43" eb="45">
      <t>ショウキャク</t>
    </rPh>
    <rPh sb="45" eb="46">
      <t>ヒ</t>
    </rPh>
    <rPh sb="47" eb="50">
      <t>ゼンネンド</t>
    </rPh>
    <rPh sb="51" eb="52">
      <t>クラ</t>
    </rPh>
    <rPh sb="54" eb="55">
      <t>ヤク</t>
    </rPh>
    <rPh sb="58" eb="60">
      <t>マンエン</t>
    </rPh>
    <rPh sb="60" eb="61">
      <t>フ</t>
    </rPh>
    <rPh sb="66" eb="68">
      <t>ゲンイン</t>
    </rPh>
    <rPh sb="86" eb="88">
      <t>トウガイ</t>
    </rPh>
    <rPh sb="88" eb="89">
      <t>チ</t>
    </rPh>
    <rPh sb="90" eb="91">
      <t>オオ</t>
    </rPh>
    <rPh sb="93" eb="95">
      <t>ゲンショウ</t>
    </rPh>
    <rPh sb="102" eb="105">
      <t>ダイキボ</t>
    </rPh>
    <rPh sb="105" eb="107">
      <t>コウジ</t>
    </rPh>
    <rPh sb="108" eb="110">
      <t>シハラ</t>
    </rPh>
    <rPh sb="112" eb="115">
      <t>ジネンド</t>
    </rPh>
    <rPh sb="122" eb="123">
      <t>ミ</t>
    </rPh>
    <rPh sb="123" eb="124">
      <t>バライ</t>
    </rPh>
    <rPh sb="124" eb="125">
      <t>キン</t>
    </rPh>
    <rPh sb="126" eb="128">
      <t>ゾウカ</t>
    </rPh>
    <rPh sb="153" eb="155">
      <t>サンシュツ</t>
    </rPh>
    <rPh sb="155" eb="157">
      <t>コンキョ</t>
    </rPh>
    <rPh sb="163" eb="165">
      <t>１ニチ</t>
    </rPh>
    <rPh sb="171" eb="173">
      <t>ヘイセイ</t>
    </rPh>
    <rPh sb="174" eb="175">
      <t>ネン</t>
    </rPh>
    <rPh sb="176" eb="178">
      <t>ニンカ</t>
    </rPh>
    <rPh sb="178" eb="179">
      <t>チ</t>
    </rPh>
    <rPh sb="187" eb="190">
      <t>ヘイキンチ</t>
    </rPh>
    <rPh sb="192" eb="193">
      <t>ヒク</t>
    </rPh>
    <rPh sb="194" eb="195">
      <t>アタイ</t>
    </rPh>
    <rPh sb="203" eb="205">
      <t>ゲンザイ</t>
    </rPh>
    <rPh sb="209" eb="211">
      <t>サギョウ</t>
    </rPh>
    <rPh sb="212" eb="214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</si>
</sst>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0.85</c:v>
                </c:pt>
                <c:pt idx="1">
                  <c:v>0.63</c:v>
                </c:pt>
                <c:pt idx="2">
                  <c:v>1.26</c:v>
                </c:pt>
                <c:pt idx="3">
                  <c:v>0.6</c:v>
                </c:pt>
                <c:pt idx="4" formatCode="#,##0.00;&quot;△&quot;#,##0.00">
                  <c:v>1.62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2080"/>
        <c:axId val="8211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0.81</c:v>
                </c:pt>
                <c:pt idx="2">
                  <c:v>0.59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2080"/>
        <c:axId val="82117760"/>
      </c:lineChart>
      <c:dateAx>
        <c:axId val="4382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17760"/>
        <c:crosses val="autoZero"/>
        <c:auto val="1"/>
        <c:lblOffset val="100"/>
        <c:baseTimeUnit val="years"/>
      </c:dateAx>
      <c:valAx>
        <c:axId val="8211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82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52.06</c:v>
                </c:pt>
                <c:pt idx="1">
                  <c:v>52.51</c:v>
                </c:pt>
                <c:pt idx="2">
                  <c:v>51.8</c:v>
                </c:pt>
                <c:pt idx="3">
                  <c:v>51.88</c:v>
                </c:pt>
                <c:pt idx="4">
                  <c:v>51.02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49632"/>
        <c:axId val="9055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58.76</c:v>
                </c:pt>
                <c:pt idx="1">
                  <c:v>59.09</c:v>
                </c:pt>
                <c:pt idx="2">
                  <c:v>59.23</c:v>
                </c:pt>
                <c:pt idx="3">
                  <c:v>58.58</c:v>
                </c:pt>
                <c:pt idx="4">
                  <c:v>58.53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49632"/>
        <c:axId val="90555904"/>
      </c:lineChart>
      <c:dateAx>
        <c:axId val="9054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55904"/>
        <c:crosses val="autoZero"/>
        <c:auto val="1"/>
        <c:lblOffset val="100"/>
        <c:baseTimeUnit val="years"/>
      </c:dateAx>
      <c:valAx>
        <c:axId val="9055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4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93.86</c:v>
                </c:pt>
                <c:pt idx="1">
                  <c:v>92.06</c:v>
                </c:pt>
                <c:pt idx="2">
                  <c:v>92.88</c:v>
                </c:pt>
                <c:pt idx="3">
                  <c:v>92.2</c:v>
                </c:pt>
                <c:pt idx="4">
                  <c:v>92.79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6112"/>
        <c:axId val="9059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84.87</c:v>
                </c:pt>
                <c:pt idx="1">
                  <c:v>85.4</c:v>
                </c:pt>
                <c:pt idx="2">
                  <c:v>85.53</c:v>
                </c:pt>
                <c:pt idx="3">
                  <c:v>85.23</c:v>
                </c:pt>
                <c:pt idx="4">
                  <c:v>85.26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6112"/>
        <c:axId val="90592384"/>
      </c:lineChart>
      <c:dateAx>
        <c:axId val="9058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92384"/>
        <c:crosses val="autoZero"/>
        <c:auto val="1"/>
        <c:lblOffset val="100"/>
        <c:baseTimeUnit val="years"/>
      </c:dateAx>
      <c:valAx>
        <c:axId val="9059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8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112.07</c:v>
                </c:pt>
                <c:pt idx="1">
                  <c:v>105.23</c:v>
                </c:pt>
                <c:pt idx="2">
                  <c:v>107.05</c:v>
                </c:pt>
                <c:pt idx="3">
                  <c:v>110.18</c:v>
                </c:pt>
                <c:pt idx="4">
                  <c:v>108.58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9776"/>
        <c:axId val="8214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105.61</c:v>
                </c:pt>
                <c:pt idx="1">
                  <c:v>106.41</c:v>
                </c:pt>
                <c:pt idx="2">
                  <c:v>106.89</c:v>
                </c:pt>
                <c:pt idx="3">
                  <c:v>109.04</c:v>
                </c:pt>
                <c:pt idx="4">
                  <c:v>109.64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39776"/>
        <c:axId val="82146048"/>
      </c:lineChart>
      <c:dateAx>
        <c:axId val="8213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46048"/>
        <c:crosses val="autoZero"/>
        <c:auto val="1"/>
        <c:lblOffset val="100"/>
        <c:baseTimeUnit val="years"/>
      </c:dateAx>
      <c:valAx>
        <c:axId val="82146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13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25.35</c:v>
                </c:pt>
                <c:pt idx="1">
                  <c:v>26.3</c:v>
                </c:pt>
                <c:pt idx="2">
                  <c:v>25.78</c:v>
                </c:pt>
                <c:pt idx="3">
                  <c:v>39.11</c:v>
                </c:pt>
                <c:pt idx="4">
                  <c:v>40.21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63968"/>
        <c:axId val="8217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35.53</c:v>
                </c:pt>
                <c:pt idx="1">
                  <c:v>36.36</c:v>
                </c:pt>
                <c:pt idx="2">
                  <c:v>37.340000000000003</c:v>
                </c:pt>
                <c:pt idx="3">
                  <c:v>44.31</c:v>
                </c:pt>
                <c:pt idx="4">
                  <c:v>45.75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3968"/>
        <c:axId val="82174336"/>
      </c:lineChart>
      <c:dateAx>
        <c:axId val="8216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74336"/>
        <c:crosses val="autoZero"/>
        <c:auto val="1"/>
        <c:lblOffset val="100"/>
        <c:baseTimeUnit val="years"/>
      </c:dateAx>
      <c:valAx>
        <c:axId val="8217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16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0.61</c:v>
                </c:pt>
                <c:pt idx="2">
                  <c:v>0.44</c:v>
                </c:pt>
                <c:pt idx="3">
                  <c:v>0.06</c:v>
                </c:pt>
                <c:pt idx="4">
                  <c:v>15.15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57760"/>
        <c:axId val="8516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6.47</c:v>
                </c:pt>
                <c:pt idx="1">
                  <c:v>7.8</c:v>
                </c:pt>
                <c:pt idx="2">
                  <c:v>8.39</c:v>
                </c:pt>
                <c:pt idx="3">
                  <c:v>10.09</c:v>
                </c:pt>
                <c:pt idx="4">
                  <c:v>10.54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57760"/>
        <c:axId val="85168128"/>
      </c:lineChart>
      <c:dateAx>
        <c:axId val="8515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68128"/>
        <c:crosses val="autoZero"/>
        <c:auto val="1"/>
        <c:lblOffset val="100"/>
        <c:baseTimeUnit val="years"/>
      </c:dateAx>
      <c:valAx>
        <c:axId val="8516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5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83872"/>
        <c:axId val="8717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6.79</c:v>
                </c:pt>
                <c:pt idx="1">
                  <c:v>6.33</c:v>
                </c:pt>
                <c:pt idx="2">
                  <c:v>7.76</c:v>
                </c:pt>
                <c:pt idx="3">
                  <c:v>3.77</c:v>
                </c:pt>
                <c:pt idx="4">
                  <c:v>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83872"/>
        <c:axId val="87176704"/>
      </c:lineChart>
      <c:dateAx>
        <c:axId val="8518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76704"/>
        <c:crosses val="autoZero"/>
        <c:auto val="1"/>
        <c:lblOffset val="100"/>
        <c:baseTimeUnit val="years"/>
      </c:dateAx>
      <c:valAx>
        <c:axId val="87176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8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950.32</c:v>
                </c:pt>
                <c:pt idx="1">
                  <c:v>442.59</c:v>
                </c:pt>
                <c:pt idx="2">
                  <c:v>575.70000000000005</c:v>
                </c:pt>
                <c:pt idx="3">
                  <c:v>239.87</c:v>
                </c:pt>
                <c:pt idx="4">
                  <c:v>245.48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95008"/>
        <c:axId val="8721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832.37</c:v>
                </c:pt>
                <c:pt idx="1">
                  <c:v>852.01</c:v>
                </c:pt>
                <c:pt idx="2">
                  <c:v>909.68</c:v>
                </c:pt>
                <c:pt idx="3">
                  <c:v>382.09</c:v>
                </c:pt>
                <c:pt idx="4">
                  <c:v>371.31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95008"/>
        <c:axId val="87217664"/>
      </c:lineChart>
      <c:dateAx>
        <c:axId val="8719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217664"/>
        <c:crosses val="autoZero"/>
        <c:auto val="1"/>
        <c:lblOffset val="100"/>
        <c:baseTimeUnit val="years"/>
      </c:dateAx>
      <c:valAx>
        <c:axId val="87217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9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175.26</c:v>
                </c:pt>
                <c:pt idx="1">
                  <c:v>182.68</c:v>
                </c:pt>
                <c:pt idx="2">
                  <c:v>186</c:v>
                </c:pt>
                <c:pt idx="3">
                  <c:v>178.17</c:v>
                </c:pt>
                <c:pt idx="4">
                  <c:v>175.56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13312"/>
        <c:axId val="8841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403.15</c:v>
                </c:pt>
                <c:pt idx="1">
                  <c:v>391.4</c:v>
                </c:pt>
                <c:pt idx="2">
                  <c:v>382.65</c:v>
                </c:pt>
                <c:pt idx="3">
                  <c:v>385.06</c:v>
                </c:pt>
                <c:pt idx="4">
                  <c:v>373.09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13312"/>
        <c:axId val="88415232"/>
      </c:lineChart>
      <c:dateAx>
        <c:axId val="8841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15232"/>
        <c:crosses val="autoZero"/>
        <c:auto val="1"/>
        <c:lblOffset val="100"/>
        <c:baseTimeUnit val="years"/>
      </c:dateAx>
      <c:valAx>
        <c:axId val="88415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41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107.33</c:v>
                </c:pt>
                <c:pt idx="1">
                  <c:v>100.7</c:v>
                </c:pt>
                <c:pt idx="2">
                  <c:v>101.5</c:v>
                </c:pt>
                <c:pt idx="3">
                  <c:v>107.5</c:v>
                </c:pt>
                <c:pt idx="4">
                  <c:v>104.96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49792"/>
        <c:axId val="8845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94.86</c:v>
                </c:pt>
                <c:pt idx="1">
                  <c:v>95.91</c:v>
                </c:pt>
                <c:pt idx="2">
                  <c:v>96.1</c:v>
                </c:pt>
                <c:pt idx="3">
                  <c:v>99.07</c:v>
                </c:pt>
                <c:pt idx="4">
                  <c:v>99.99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49792"/>
        <c:axId val="88451712"/>
      </c:lineChart>
      <c:dateAx>
        <c:axId val="8844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51712"/>
        <c:crosses val="autoZero"/>
        <c:auto val="1"/>
        <c:lblOffset val="100"/>
        <c:baseTimeUnit val="years"/>
      </c:dateAx>
      <c:valAx>
        <c:axId val="8845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44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161.19999999999999</c:v>
                </c:pt>
                <c:pt idx="1">
                  <c:v>165.05</c:v>
                </c:pt>
                <c:pt idx="2">
                  <c:v>162.82</c:v>
                </c:pt>
                <c:pt idx="3">
                  <c:v>153.87</c:v>
                </c:pt>
                <c:pt idx="4">
                  <c:v>157.33000000000001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17504"/>
        <c:axId val="9051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179.14</c:v>
                </c:pt>
                <c:pt idx="1">
                  <c:v>179.29</c:v>
                </c:pt>
                <c:pt idx="2">
                  <c:v>178.39</c:v>
                </c:pt>
                <c:pt idx="3">
                  <c:v>173.03</c:v>
                </c:pt>
                <c:pt idx="4">
                  <c:v>171.15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7504"/>
        <c:axId val="90519424"/>
      </c:lineChart>
      <c:dateAx>
        <c:axId val="9051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19424"/>
        <c:crosses val="autoZero"/>
        <c:auto val="1"/>
        <c:lblOffset val="100"/>
        <c:baseTimeUnit val="years"/>
      </c:dateAx>
      <c:valAx>
        <c:axId val="9051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1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大阪府　熊取町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A5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44118</v>
      </c>
      <c r="AJ8" s="56"/>
      <c r="AK8" s="56"/>
      <c r="AL8" s="56"/>
      <c r="AM8" s="56"/>
      <c r="AN8" s="56"/>
      <c r="AO8" s="56"/>
      <c r="AP8" s="57"/>
      <c r="AQ8" s="47">
        <f>データ!R6</f>
        <v>17.239999999999998</v>
      </c>
      <c r="AR8" s="47"/>
      <c r="AS8" s="47"/>
      <c r="AT8" s="47"/>
      <c r="AU8" s="47"/>
      <c r="AV8" s="47"/>
      <c r="AW8" s="47"/>
      <c r="AX8" s="47"/>
      <c r="AY8" s="47">
        <f>データ!S6</f>
        <v>2559.0500000000002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81.53</v>
      </c>
      <c r="K10" s="47"/>
      <c r="L10" s="47"/>
      <c r="M10" s="47"/>
      <c r="N10" s="47"/>
      <c r="O10" s="47"/>
      <c r="P10" s="47"/>
      <c r="Q10" s="47"/>
      <c r="R10" s="47">
        <f>データ!O6</f>
        <v>100</v>
      </c>
      <c r="S10" s="47"/>
      <c r="T10" s="47"/>
      <c r="U10" s="47"/>
      <c r="V10" s="47"/>
      <c r="W10" s="47"/>
      <c r="X10" s="47"/>
      <c r="Y10" s="47"/>
      <c r="Z10" s="78">
        <f>データ!P6</f>
        <v>2650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44063</v>
      </c>
      <c r="AJ10" s="78"/>
      <c r="AK10" s="78"/>
      <c r="AL10" s="78"/>
      <c r="AM10" s="78"/>
      <c r="AN10" s="78"/>
      <c r="AO10" s="78"/>
      <c r="AP10" s="78"/>
      <c r="AQ10" s="47">
        <f>データ!U6</f>
        <v>10.4</v>
      </c>
      <c r="AR10" s="47"/>
      <c r="AS10" s="47"/>
      <c r="AT10" s="47"/>
      <c r="AU10" s="47"/>
      <c r="AV10" s="47"/>
      <c r="AW10" s="47"/>
      <c r="AX10" s="47"/>
      <c r="AY10" s="47">
        <f>データ!V6</f>
        <v>4236.83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DZ1" workbookViewId="0">
      <selection activeCell="EG8" sqref="EG8"/>
    </sheetView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273619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大阪府　熊取町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A5</v>
      </c>
      <c r="M6" s="32" t="str">
        <f t="shared" si="3"/>
        <v>-</v>
      </c>
      <c r="N6" s="32">
        <f t="shared" si="3"/>
        <v>81.53</v>
      </c>
      <c r="O6" s="32">
        <f t="shared" si="3"/>
        <v>100</v>
      </c>
      <c r="P6" s="32">
        <f t="shared" si="3"/>
        <v>2650</v>
      </c>
      <c r="Q6" s="32">
        <f t="shared" si="3"/>
        <v>44118</v>
      </c>
      <c r="R6" s="32">
        <f t="shared" si="3"/>
        <v>17.239999999999998</v>
      </c>
      <c r="S6" s="32">
        <f t="shared" si="3"/>
        <v>2559.0500000000002</v>
      </c>
      <c r="T6" s="32">
        <f t="shared" si="3"/>
        <v>44063</v>
      </c>
      <c r="U6" s="32">
        <f t="shared" si="3"/>
        <v>10.4</v>
      </c>
      <c r="V6" s="32">
        <f t="shared" si="3"/>
        <v>4236.83</v>
      </c>
      <c r="W6" s="33">
        <f>IF(W7="",NA(),W7)</f>
        <v>112.07</v>
      </c>
      <c r="X6" s="33">
        <f t="shared" ref="X6:AF6" si="4">IF(X7="",NA(),X7)</f>
        <v>105.23</v>
      </c>
      <c r="Y6" s="33">
        <f t="shared" si="4"/>
        <v>107.05</v>
      </c>
      <c r="Z6" s="33">
        <f t="shared" si="4"/>
        <v>110.18</v>
      </c>
      <c r="AA6" s="33">
        <f t="shared" si="4"/>
        <v>108.58</v>
      </c>
      <c r="AB6" s="33">
        <f t="shared" si="4"/>
        <v>105.61</v>
      </c>
      <c r="AC6" s="33">
        <f t="shared" si="4"/>
        <v>106.41</v>
      </c>
      <c r="AD6" s="33">
        <f t="shared" si="4"/>
        <v>106.89</v>
      </c>
      <c r="AE6" s="33">
        <f t="shared" si="4"/>
        <v>109.04</v>
      </c>
      <c r="AF6" s="33">
        <f t="shared" si="4"/>
        <v>109.64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6.79</v>
      </c>
      <c r="AN6" s="33">
        <f t="shared" si="5"/>
        <v>6.33</v>
      </c>
      <c r="AO6" s="33">
        <f t="shared" si="5"/>
        <v>7.76</v>
      </c>
      <c r="AP6" s="33">
        <f t="shared" si="5"/>
        <v>3.77</v>
      </c>
      <c r="AQ6" s="33">
        <f t="shared" si="5"/>
        <v>3.62</v>
      </c>
      <c r="AR6" s="32" t="str">
        <f>IF(AR7="","",IF(AR7="-","【-】","【"&amp;SUBSTITUTE(TEXT(AR7,"#,##0.00"),"-","△")&amp;"】"))</f>
        <v>【0.87】</v>
      </c>
      <c r="AS6" s="33">
        <f>IF(AS7="",NA(),AS7)</f>
        <v>950.32</v>
      </c>
      <c r="AT6" s="33">
        <f t="shared" ref="AT6:BB6" si="6">IF(AT7="",NA(),AT7)</f>
        <v>442.59</v>
      </c>
      <c r="AU6" s="33">
        <f t="shared" si="6"/>
        <v>575.70000000000005</v>
      </c>
      <c r="AV6" s="33">
        <f t="shared" si="6"/>
        <v>239.87</v>
      </c>
      <c r="AW6" s="33">
        <f t="shared" si="6"/>
        <v>245.48</v>
      </c>
      <c r="AX6" s="33">
        <f t="shared" si="6"/>
        <v>832.37</v>
      </c>
      <c r="AY6" s="33">
        <f t="shared" si="6"/>
        <v>852.01</v>
      </c>
      <c r="AZ6" s="33">
        <f t="shared" si="6"/>
        <v>909.68</v>
      </c>
      <c r="BA6" s="33">
        <f t="shared" si="6"/>
        <v>382.09</v>
      </c>
      <c r="BB6" s="33">
        <f t="shared" si="6"/>
        <v>371.31</v>
      </c>
      <c r="BC6" s="32" t="str">
        <f>IF(BC7="","",IF(BC7="-","【-】","【"&amp;SUBSTITUTE(TEXT(BC7,"#,##0.00"),"-","△")&amp;"】"))</f>
        <v>【262.74】</v>
      </c>
      <c r="BD6" s="33">
        <f>IF(BD7="",NA(),BD7)</f>
        <v>175.26</v>
      </c>
      <c r="BE6" s="33">
        <f t="shared" ref="BE6:BM6" si="7">IF(BE7="",NA(),BE7)</f>
        <v>182.68</v>
      </c>
      <c r="BF6" s="33">
        <f t="shared" si="7"/>
        <v>186</v>
      </c>
      <c r="BG6" s="33">
        <f t="shared" si="7"/>
        <v>178.17</v>
      </c>
      <c r="BH6" s="33">
        <f t="shared" si="7"/>
        <v>175.56</v>
      </c>
      <c r="BI6" s="33">
        <f t="shared" si="7"/>
        <v>403.15</v>
      </c>
      <c r="BJ6" s="33">
        <f t="shared" si="7"/>
        <v>391.4</v>
      </c>
      <c r="BK6" s="33">
        <f t="shared" si="7"/>
        <v>382.65</v>
      </c>
      <c r="BL6" s="33">
        <f t="shared" si="7"/>
        <v>385.06</v>
      </c>
      <c r="BM6" s="33">
        <f t="shared" si="7"/>
        <v>373.09</v>
      </c>
      <c r="BN6" s="32" t="str">
        <f>IF(BN7="","",IF(BN7="-","【-】","【"&amp;SUBSTITUTE(TEXT(BN7,"#,##0.00"),"-","△")&amp;"】"))</f>
        <v>【276.38】</v>
      </c>
      <c r="BO6" s="33">
        <f>IF(BO7="",NA(),BO7)</f>
        <v>107.33</v>
      </c>
      <c r="BP6" s="33">
        <f t="shared" ref="BP6:BX6" si="8">IF(BP7="",NA(),BP7)</f>
        <v>100.7</v>
      </c>
      <c r="BQ6" s="33">
        <f t="shared" si="8"/>
        <v>101.5</v>
      </c>
      <c r="BR6" s="33">
        <f t="shared" si="8"/>
        <v>107.5</v>
      </c>
      <c r="BS6" s="33">
        <f t="shared" si="8"/>
        <v>104.96</v>
      </c>
      <c r="BT6" s="33">
        <f t="shared" si="8"/>
        <v>94.86</v>
      </c>
      <c r="BU6" s="33">
        <f t="shared" si="8"/>
        <v>95.91</v>
      </c>
      <c r="BV6" s="33">
        <f t="shared" si="8"/>
        <v>96.1</v>
      </c>
      <c r="BW6" s="33">
        <f t="shared" si="8"/>
        <v>99.07</v>
      </c>
      <c r="BX6" s="33">
        <f t="shared" si="8"/>
        <v>99.99</v>
      </c>
      <c r="BY6" s="32" t="str">
        <f>IF(BY7="","",IF(BY7="-","【-】","【"&amp;SUBSTITUTE(TEXT(BY7,"#,##0.00"),"-","△")&amp;"】"))</f>
        <v>【104.99】</v>
      </c>
      <c r="BZ6" s="33">
        <f>IF(BZ7="",NA(),BZ7)</f>
        <v>161.19999999999999</v>
      </c>
      <c r="CA6" s="33">
        <f t="shared" ref="CA6:CI6" si="9">IF(CA7="",NA(),CA7)</f>
        <v>165.05</v>
      </c>
      <c r="CB6" s="33">
        <f t="shared" si="9"/>
        <v>162.82</v>
      </c>
      <c r="CC6" s="33">
        <f t="shared" si="9"/>
        <v>153.87</v>
      </c>
      <c r="CD6" s="33">
        <f t="shared" si="9"/>
        <v>157.33000000000001</v>
      </c>
      <c r="CE6" s="33">
        <f t="shared" si="9"/>
        <v>179.14</v>
      </c>
      <c r="CF6" s="33">
        <f t="shared" si="9"/>
        <v>179.29</v>
      </c>
      <c r="CG6" s="33">
        <f t="shared" si="9"/>
        <v>178.39</v>
      </c>
      <c r="CH6" s="33">
        <f t="shared" si="9"/>
        <v>173.03</v>
      </c>
      <c r="CI6" s="33">
        <f t="shared" si="9"/>
        <v>171.15</v>
      </c>
      <c r="CJ6" s="32" t="str">
        <f>IF(CJ7="","",IF(CJ7="-","【-】","【"&amp;SUBSTITUTE(TEXT(CJ7,"#,##0.00"),"-","△")&amp;"】"))</f>
        <v>【163.72】</v>
      </c>
      <c r="CK6" s="33">
        <f>IF(CK7="",NA(),CK7)</f>
        <v>52.06</v>
      </c>
      <c r="CL6" s="33">
        <f t="shared" ref="CL6:CT6" si="10">IF(CL7="",NA(),CL7)</f>
        <v>52.51</v>
      </c>
      <c r="CM6" s="33">
        <f t="shared" si="10"/>
        <v>51.8</v>
      </c>
      <c r="CN6" s="33">
        <f t="shared" si="10"/>
        <v>51.88</v>
      </c>
      <c r="CO6" s="33">
        <f t="shared" si="10"/>
        <v>51.02</v>
      </c>
      <c r="CP6" s="33">
        <f t="shared" si="10"/>
        <v>58.76</v>
      </c>
      <c r="CQ6" s="33">
        <f t="shared" si="10"/>
        <v>59.09</v>
      </c>
      <c r="CR6" s="33">
        <f t="shared" si="10"/>
        <v>59.23</v>
      </c>
      <c r="CS6" s="33">
        <f t="shared" si="10"/>
        <v>58.58</v>
      </c>
      <c r="CT6" s="33">
        <f t="shared" si="10"/>
        <v>58.53</v>
      </c>
      <c r="CU6" s="32" t="str">
        <f>IF(CU7="","",IF(CU7="-","【-】","【"&amp;SUBSTITUTE(TEXT(CU7,"#,##0.00"),"-","△")&amp;"】"))</f>
        <v>【59.76】</v>
      </c>
      <c r="CV6" s="33">
        <f>IF(CV7="",NA(),CV7)</f>
        <v>93.86</v>
      </c>
      <c r="CW6" s="33">
        <f t="shared" ref="CW6:DE6" si="11">IF(CW7="",NA(),CW7)</f>
        <v>92.06</v>
      </c>
      <c r="CX6" s="33">
        <f t="shared" si="11"/>
        <v>92.88</v>
      </c>
      <c r="CY6" s="33">
        <f t="shared" si="11"/>
        <v>92.2</v>
      </c>
      <c r="CZ6" s="33">
        <f t="shared" si="11"/>
        <v>92.79</v>
      </c>
      <c r="DA6" s="33">
        <f t="shared" si="11"/>
        <v>84.87</v>
      </c>
      <c r="DB6" s="33">
        <f t="shared" si="11"/>
        <v>85.4</v>
      </c>
      <c r="DC6" s="33">
        <f t="shared" si="11"/>
        <v>85.53</v>
      </c>
      <c r="DD6" s="33">
        <f t="shared" si="11"/>
        <v>85.23</v>
      </c>
      <c r="DE6" s="33">
        <f t="shared" si="11"/>
        <v>85.26</v>
      </c>
      <c r="DF6" s="32" t="str">
        <f>IF(DF7="","",IF(DF7="-","【-】","【"&amp;SUBSTITUTE(TEXT(DF7,"#,##0.00"),"-","△")&amp;"】"))</f>
        <v>【89.95】</v>
      </c>
      <c r="DG6" s="33">
        <f>IF(DG7="",NA(),DG7)</f>
        <v>25.35</v>
      </c>
      <c r="DH6" s="33">
        <f t="shared" ref="DH6:DP6" si="12">IF(DH7="",NA(),DH7)</f>
        <v>26.3</v>
      </c>
      <c r="DI6" s="33">
        <f t="shared" si="12"/>
        <v>25.78</v>
      </c>
      <c r="DJ6" s="33">
        <f t="shared" si="12"/>
        <v>39.11</v>
      </c>
      <c r="DK6" s="33">
        <f t="shared" si="12"/>
        <v>40.21</v>
      </c>
      <c r="DL6" s="33">
        <f t="shared" si="12"/>
        <v>35.53</v>
      </c>
      <c r="DM6" s="33">
        <f t="shared" si="12"/>
        <v>36.36</v>
      </c>
      <c r="DN6" s="33">
        <f t="shared" si="12"/>
        <v>37.340000000000003</v>
      </c>
      <c r="DO6" s="33">
        <f t="shared" si="12"/>
        <v>44.31</v>
      </c>
      <c r="DP6" s="33">
        <f t="shared" si="12"/>
        <v>45.75</v>
      </c>
      <c r="DQ6" s="32" t="str">
        <f>IF(DQ7="","",IF(DQ7="-","【-】","【"&amp;SUBSTITUTE(TEXT(DQ7,"#,##0.00"),"-","△")&amp;"】"))</f>
        <v>【47.18】</v>
      </c>
      <c r="DR6" s="33">
        <f>IF(DR7="",NA(),DR7)</f>
        <v>0.79</v>
      </c>
      <c r="DS6" s="33">
        <f t="shared" ref="DS6:EA6" si="13">IF(DS7="",NA(),DS7)</f>
        <v>0.61</v>
      </c>
      <c r="DT6" s="33">
        <f t="shared" si="13"/>
        <v>0.44</v>
      </c>
      <c r="DU6" s="33">
        <f t="shared" si="13"/>
        <v>0.06</v>
      </c>
      <c r="DV6" s="33">
        <f t="shared" si="13"/>
        <v>15.15</v>
      </c>
      <c r="DW6" s="33">
        <f t="shared" si="13"/>
        <v>6.47</v>
      </c>
      <c r="DX6" s="33">
        <f t="shared" si="13"/>
        <v>7.8</v>
      </c>
      <c r="DY6" s="33">
        <f t="shared" si="13"/>
        <v>8.39</v>
      </c>
      <c r="DZ6" s="33">
        <f t="shared" si="13"/>
        <v>10.09</v>
      </c>
      <c r="EA6" s="33">
        <f t="shared" si="13"/>
        <v>10.54</v>
      </c>
      <c r="EB6" s="32" t="str">
        <f>IF(EB7="","",IF(EB7="-","【-】","【"&amp;SUBSTITUTE(TEXT(EB7,"#,##0.00"),"-","△")&amp;"】"))</f>
        <v>【13.18】</v>
      </c>
      <c r="EC6" s="33">
        <f>IF(EC7="",NA(),EC7)</f>
        <v>0.85</v>
      </c>
      <c r="ED6" s="33">
        <f t="shared" ref="ED6:EL6" si="14">IF(ED7="",NA(),ED7)</f>
        <v>0.63</v>
      </c>
      <c r="EE6" s="33">
        <f t="shared" si="14"/>
        <v>1.26</v>
      </c>
      <c r="EF6" s="33">
        <f t="shared" si="14"/>
        <v>0.6</v>
      </c>
      <c r="EG6" s="32">
        <f t="shared" si="14"/>
        <v>1.62</v>
      </c>
      <c r="EH6" s="33">
        <f t="shared" si="14"/>
        <v>0.7</v>
      </c>
      <c r="EI6" s="33">
        <f t="shared" si="14"/>
        <v>0.81</v>
      </c>
      <c r="EJ6" s="33">
        <f t="shared" si="14"/>
        <v>0.59</v>
      </c>
      <c r="EK6" s="33">
        <f t="shared" si="14"/>
        <v>0.6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273619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81.53</v>
      </c>
      <c r="O7" s="36">
        <v>100</v>
      </c>
      <c r="P7" s="36">
        <v>2650</v>
      </c>
      <c r="Q7" s="36">
        <v>44118</v>
      </c>
      <c r="R7" s="36">
        <v>17.239999999999998</v>
      </c>
      <c r="S7" s="36">
        <v>2559.0500000000002</v>
      </c>
      <c r="T7" s="36">
        <v>44063</v>
      </c>
      <c r="U7" s="36">
        <v>10.4</v>
      </c>
      <c r="V7" s="36">
        <v>4236.83</v>
      </c>
      <c r="W7" s="36">
        <v>112.07</v>
      </c>
      <c r="X7" s="36">
        <v>105.23</v>
      </c>
      <c r="Y7" s="36">
        <v>107.05</v>
      </c>
      <c r="Z7" s="36">
        <v>110.18</v>
      </c>
      <c r="AA7" s="36">
        <v>108.58</v>
      </c>
      <c r="AB7" s="36">
        <v>105.61</v>
      </c>
      <c r="AC7" s="36">
        <v>106.41</v>
      </c>
      <c r="AD7" s="36">
        <v>106.89</v>
      </c>
      <c r="AE7" s="36">
        <v>109.04</v>
      </c>
      <c r="AF7" s="36">
        <v>109.64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6.79</v>
      </c>
      <c r="AN7" s="36">
        <v>6.33</v>
      </c>
      <c r="AO7" s="36">
        <v>7.76</v>
      </c>
      <c r="AP7" s="36">
        <v>3.77</v>
      </c>
      <c r="AQ7" s="36">
        <v>3.62</v>
      </c>
      <c r="AR7" s="36">
        <v>0.87</v>
      </c>
      <c r="AS7" s="36">
        <v>950.32</v>
      </c>
      <c r="AT7" s="36">
        <v>442.59</v>
      </c>
      <c r="AU7" s="36">
        <v>575.70000000000005</v>
      </c>
      <c r="AV7" s="36">
        <v>239.87</v>
      </c>
      <c r="AW7" s="36">
        <v>245.48</v>
      </c>
      <c r="AX7" s="36">
        <v>832.37</v>
      </c>
      <c r="AY7" s="36">
        <v>852.01</v>
      </c>
      <c r="AZ7" s="36">
        <v>909.68</v>
      </c>
      <c r="BA7" s="36">
        <v>382.09</v>
      </c>
      <c r="BB7" s="36">
        <v>371.31</v>
      </c>
      <c r="BC7" s="36">
        <v>262.74</v>
      </c>
      <c r="BD7" s="36">
        <v>175.26</v>
      </c>
      <c r="BE7" s="36">
        <v>182.68</v>
      </c>
      <c r="BF7" s="36">
        <v>186</v>
      </c>
      <c r="BG7" s="36">
        <v>178.17</v>
      </c>
      <c r="BH7" s="36">
        <v>175.56</v>
      </c>
      <c r="BI7" s="36">
        <v>403.15</v>
      </c>
      <c r="BJ7" s="36">
        <v>391.4</v>
      </c>
      <c r="BK7" s="36">
        <v>382.65</v>
      </c>
      <c r="BL7" s="36">
        <v>385.06</v>
      </c>
      <c r="BM7" s="36">
        <v>373.09</v>
      </c>
      <c r="BN7" s="36">
        <v>276.38</v>
      </c>
      <c r="BO7" s="36">
        <v>107.33</v>
      </c>
      <c r="BP7" s="36">
        <v>100.7</v>
      </c>
      <c r="BQ7" s="36">
        <v>101.5</v>
      </c>
      <c r="BR7" s="36">
        <v>107.5</v>
      </c>
      <c r="BS7" s="36">
        <v>104.96</v>
      </c>
      <c r="BT7" s="36">
        <v>94.86</v>
      </c>
      <c r="BU7" s="36">
        <v>95.91</v>
      </c>
      <c r="BV7" s="36">
        <v>96.1</v>
      </c>
      <c r="BW7" s="36">
        <v>99.07</v>
      </c>
      <c r="BX7" s="36">
        <v>99.99</v>
      </c>
      <c r="BY7" s="36">
        <v>104.99</v>
      </c>
      <c r="BZ7" s="36">
        <v>161.19999999999999</v>
      </c>
      <c r="CA7" s="36">
        <v>165.05</v>
      </c>
      <c r="CB7" s="36">
        <v>162.82</v>
      </c>
      <c r="CC7" s="36">
        <v>153.87</v>
      </c>
      <c r="CD7" s="36">
        <v>157.33000000000001</v>
      </c>
      <c r="CE7" s="36">
        <v>179.14</v>
      </c>
      <c r="CF7" s="36">
        <v>179.29</v>
      </c>
      <c r="CG7" s="36">
        <v>178.39</v>
      </c>
      <c r="CH7" s="36">
        <v>173.03</v>
      </c>
      <c r="CI7" s="36">
        <v>171.15</v>
      </c>
      <c r="CJ7" s="36">
        <v>163.72</v>
      </c>
      <c r="CK7" s="36">
        <v>52.06</v>
      </c>
      <c r="CL7" s="36">
        <v>52.51</v>
      </c>
      <c r="CM7" s="36">
        <v>51.8</v>
      </c>
      <c r="CN7" s="36">
        <v>51.88</v>
      </c>
      <c r="CO7" s="36">
        <v>51.02</v>
      </c>
      <c r="CP7" s="36">
        <v>58.76</v>
      </c>
      <c r="CQ7" s="36">
        <v>59.09</v>
      </c>
      <c r="CR7" s="36">
        <v>59.23</v>
      </c>
      <c r="CS7" s="36">
        <v>58.58</v>
      </c>
      <c r="CT7" s="36">
        <v>58.53</v>
      </c>
      <c r="CU7" s="36">
        <v>59.76</v>
      </c>
      <c r="CV7" s="36">
        <v>93.86</v>
      </c>
      <c r="CW7" s="36">
        <v>92.06</v>
      </c>
      <c r="CX7" s="36">
        <v>92.88</v>
      </c>
      <c r="CY7" s="36">
        <v>92.2</v>
      </c>
      <c r="CZ7" s="36">
        <v>92.79</v>
      </c>
      <c r="DA7" s="36">
        <v>84.87</v>
      </c>
      <c r="DB7" s="36">
        <v>85.4</v>
      </c>
      <c r="DC7" s="36">
        <v>85.53</v>
      </c>
      <c r="DD7" s="36">
        <v>85.23</v>
      </c>
      <c r="DE7" s="36">
        <v>85.26</v>
      </c>
      <c r="DF7" s="36">
        <v>89.95</v>
      </c>
      <c r="DG7" s="36">
        <v>25.35</v>
      </c>
      <c r="DH7" s="36">
        <v>26.3</v>
      </c>
      <c r="DI7" s="36">
        <v>25.78</v>
      </c>
      <c r="DJ7" s="36">
        <v>39.11</v>
      </c>
      <c r="DK7" s="36">
        <v>40.21</v>
      </c>
      <c r="DL7" s="36">
        <v>35.53</v>
      </c>
      <c r="DM7" s="36">
        <v>36.36</v>
      </c>
      <c r="DN7" s="36">
        <v>37.340000000000003</v>
      </c>
      <c r="DO7" s="36">
        <v>44.31</v>
      </c>
      <c r="DP7" s="36">
        <v>45.75</v>
      </c>
      <c r="DQ7" s="36">
        <v>47.18</v>
      </c>
      <c r="DR7" s="36">
        <v>0.79</v>
      </c>
      <c r="DS7" s="36">
        <v>0.61</v>
      </c>
      <c r="DT7" s="36">
        <v>0.44</v>
      </c>
      <c r="DU7" s="36">
        <v>0.06</v>
      </c>
      <c r="DV7" s="36">
        <v>15.15</v>
      </c>
      <c r="DW7" s="36">
        <v>6.47</v>
      </c>
      <c r="DX7" s="36">
        <v>7.8</v>
      </c>
      <c r="DY7" s="36">
        <v>8.39</v>
      </c>
      <c r="DZ7" s="36">
        <v>10.09</v>
      </c>
      <c r="EA7" s="36">
        <v>10.54</v>
      </c>
      <c r="EB7" s="36">
        <v>13.18</v>
      </c>
      <c r="EC7" s="36">
        <v>0.85</v>
      </c>
      <c r="ED7" s="36">
        <v>0.63</v>
      </c>
      <c r="EE7" s="36">
        <v>1.26</v>
      </c>
      <c r="EF7" s="36">
        <v>0.6</v>
      </c>
      <c r="EG7" s="36">
        <v>1.62</v>
      </c>
      <c r="EH7" s="36">
        <v>0.7</v>
      </c>
      <c r="EI7" s="36">
        <v>0.81</v>
      </c>
      <c r="EJ7" s="36">
        <v>0.59</v>
      </c>
      <c r="EK7" s="36">
        <v>0.6</v>
      </c>
      <c r="EL7" s="36">
        <v>0.56000000000000005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2017-02-09T05:56:31Z</cp:lastPrinted>
  <dcterms:created xsi:type="dcterms:W3CDTF">2017-02-01T08:44:58Z</dcterms:created>
  <dcterms:modified xsi:type="dcterms:W3CDTF">2017-02-23T09:02:58Z</dcterms:modified>
  <cp:category/>
</cp:coreProperties>
</file>