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4385" yWindow="-15" windowWidth="14430" windowHeight="117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<sst xmlns="http://schemas.openxmlformats.org/spreadsheetml/2006/main" count="225" uniqueCount="110">
  <si>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</si>
  <si>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</si>
  <si>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</si>
  <si>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</si>
  <si>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</si>
  <si>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</si>
  <si>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</si>
  <si>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</si>
  <si>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</si>
  <si>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</si>
  <si>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</si>
  <si>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</si>
  <si>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</si>
  <si>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</si>
  <si>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</si>
  <si>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</si>
  <si>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</si>
  <si>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</si>
  <si>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</si>
  <si>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</si>
  <si>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</si>
  <si>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</si>
  <si>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</si>
  <si>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</si>
  <si>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</si>
  <si>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</si>
  <si>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</si>
  <si>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</si>
  <si>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</si>
  <si>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</si>
  <si>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</si>
  <si>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</si>
  <si>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</si>
  <si>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</si>
  <si>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</si>
  <si>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</si>
  <si>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</si>
  <si>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</si>
  <si>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</si>
  <si>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</si>
  <si>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</si>
  <si>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</si>
  <si>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</si>
  <si>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</si>
  <si>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</si>
  <si>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</si>
  <si>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</si>
  <si>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</si>
  <si>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</si>
  <si>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</si>
  <si>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</si>
  <si>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</si>
  <si>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</si>
  <si>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</si>
  <si>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</si>
  <si>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</si>
  <si>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</si>
  <si>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</si>
  <si>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</si>
  <si>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</si>
  <si>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</si>
  <si>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</si>
  <si>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</si>
  <si>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</si>
  <si>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</si>
  <si>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</si>
  <si>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</si>
  <si>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</si>
  <si>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</si>
  <si>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</si>
  <si>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</si>
  <si>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</si>
  <si>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</si>
  <si>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</si>
  <si>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</si>
  <si>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</si>
  <si>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</si>
  <si>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</si>
  <si>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</si>
  <si>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</si>
  <si>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</si>
  <si>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</si>
  <si>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</si>
  <si>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</si>
  <si>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</si>
  <si>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</si>
  <si>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</si>
  <si>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</si>
  <si>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</si>
  <si>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</si>
  <si>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</si>
  <si>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</si>
  <si>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</si>
  <si>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</si>
  <si>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</si>
  <si>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</si>
  <si>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四條畷市</t>
  </si>
  <si>
    <t>法適用</t>
  </si>
  <si>
    <t>下水道事業</t>
  </si>
  <si>
    <t>公共下水道</t>
  </si>
  <si>
    <t>Bb2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</si>
  <si>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</si>
  <si>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</si>
  <si>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</si>
  <si>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</si>
  <si>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</si>
  <si>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</si>
  <si>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の経常収支比率での比較では類似団体とほぼ同じ水準の105.58%で、現状では比較的経営は安定していると思われる。⑧の水洗化率での比較では、本市の水洗化率は98%を超えており、類似団体の89.96%を上回っている。本市の水洗化率の高さは、新たに大規模な管渠の整備費用が発生しないかわりに、下水道使用料の大幅な増加も見込めないことを表している。⑤の経費回収率での比較では、類似団体の89.95%を上回る107.86%の数値を示しており、⑥の汚水処理原価での比較では当市の汚水処理原価が114.69円と類似団体の150.88円を下回っていることから、この汚水処理原価の低さが類似団体よりも良い経費回収率につながっていると考えられる。</t>
    <phoneticPr fontId="4"/>
  </si>
  <si>
    <t xml:space="preserve">  平成27年10月に大型商業施設が開業し、下水道使用料は増えたが、このまま人口の減少が継続すれば、有収水量も減少していき、経営が厳しくなると考えられる。一方では、管渠の整備事業の大部分が平成3年度から平成13年度の間であったことから、更新時期が集中しないよう、起債の償還額が減る平成40年度以降をめどに、管渠の更新を順次実施していく必要があり、平成28年度に策定した経営戦略においても、10年以内に、長寿命化・耐震化計画を策定する旨明記している。</t>
    <phoneticPr fontId="4"/>
  </si>
  <si>
    <r>
      <t xml:space="preserve">  ②の管渠老朽化率及び③の管渠改善率の比較では、類似団体の数値がほぼ0%であり、本市の数値も0%である。管渠の耐用年数が50年とされていることから、供用開始後30年未満の類似団体（Bb2）で比較しているためである。また、本市の管渠整備の大部分は平成3年度以降で管渠が比較的新しく、最古のものでは40年経過しているものもあるが、調査の結果、まだ更新が必要ではないとされ、現時点においては早急な管渠の更新の必要性が少ない。しかし、管渠以外の処理場、ポンプ場については</t>
    </r>
    <r>
      <rPr>
        <sz val="11"/>
        <rFont val="ＭＳ Ｐゴシック"/>
        <family val="3"/>
        <charset val="128"/>
      </rPr>
      <t>更新時期を迎えており、現在は部分的な更新を行っている。なお、老朽化した処理場については、処理区統合を行い、流域下水で下水処理を行うことにしているため、必要な管渠</t>
    </r>
    <r>
      <rPr>
        <sz val="11"/>
        <color theme="1"/>
        <rFont val="ＭＳ Ｐゴシック"/>
        <family val="3"/>
        <charset val="128"/>
      </rPr>
      <t>等の整備が整いしだい廃止する。</t>
    </r>
    <rPh sb="237" eb="238">
      <t>ムカ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</si>
</sst>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480768"/>
        <c:axId val="864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0.01</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86480768"/>
        <c:axId val="86495232"/>
      </c:lineChart>
      <c:dateAx>
        <c:axId val="86480768"/>
        <c:scaling>
          <c:orientation val="minMax"/>
        </c:scaling>
        <c:delete val="1"/>
        <c:axPos val="b"/>
        <c:numFmt formatCode="ge" sourceLinked="1"/>
        <c:majorTickMark val="none"/>
        <c:minorTickMark val="none"/>
        <c:tickLblPos val="none"/>
        <c:crossAx val="86495232"/>
        <c:crosses val="autoZero"/>
        <c:auto val="1"/>
        <c:lblOffset val="100"/>
        <c:baseTimeUnit val="years"/>
      </c:dateAx>
      <c:valAx>
        <c:axId val="864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807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46.38</c:v>
                </c:pt>
                <c:pt idx="1">
                  <c:v>44.64</c:v>
                </c:pt>
                <c:pt idx="2">
                  <c:v>327.55</c:v>
                </c:pt>
                <c:pt idx="3">
                  <c:v>323.89</c:v>
                </c:pt>
                <c:pt idx="4">
                  <c:v>335.11</c:v>
                </c:pt>
              </c:numCache>
            </c:numRef>
          </c:val>
        </c:ser>
        <c:dLbls>
          <c:showLegendKey val="0"/>
          <c:showVal val="0"/>
          <c:showCatName val="0"/>
          <c:showSerName val="0"/>
          <c:showPercent val="0"/>
          <c:showBubbleSize val="0"/>
        </c:dLbls>
        <c:gapWidth val="150"/>
        <c:axId val="94411008"/>
        <c:axId val="944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4411008"/>
        <c:axId val="94433664"/>
      </c:lineChart>
      <c:dateAx>
        <c:axId val="94411008"/>
        <c:scaling>
          <c:orientation val="minMax"/>
        </c:scaling>
        <c:delete val="1"/>
        <c:axPos val="b"/>
        <c:numFmt formatCode="ge" sourceLinked="1"/>
        <c:majorTickMark val="none"/>
        <c:minorTickMark val="none"/>
        <c:tickLblPos val="none"/>
        <c:crossAx val="94433664"/>
        <c:crosses val="autoZero"/>
        <c:auto val="1"/>
        <c:lblOffset val="100"/>
        <c:baseTimeUnit val="years"/>
      </c:dateAx>
      <c:valAx>
        <c:axId val="944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97.91</c:v>
                </c:pt>
                <c:pt idx="1">
                  <c:v>97.99</c:v>
                </c:pt>
                <c:pt idx="2">
                  <c:v>98.18</c:v>
                </c:pt>
                <c:pt idx="3">
                  <c:v>98.33</c:v>
                </c:pt>
                <c:pt idx="4">
                  <c:v>98.47</c:v>
                </c:pt>
              </c:numCache>
            </c:numRef>
          </c:val>
        </c:ser>
        <c:dLbls>
          <c:showLegendKey val="0"/>
          <c:showVal val="0"/>
          <c:showCatName val="0"/>
          <c:showSerName val="0"/>
          <c:showPercent val="0"/>
          <c:showBubbleSize val="0"/>
        </c:dLbls>
        <c:gapWidth val="150"/>
        <c:axId val="94525312"/>
        <c:axId val="945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91.15</c:v>
                </c:pt>
                <c:pt idx="2">
                  <c:v>90.76</c:v>
                </c:pt>
                <c:pt idx="3">
                  <c:v>91.47</c:v>
                </c:pt>
                <c:pt idx="4">
                  <c:v>89.96</c:v>
                </c:pt>
              </c:numCache>
            </c:numRef>
          </c:val>
          <c:smooth val="0"/>
        </c:ser>
        <c:dLbls>
          <c:showLegendKey val="0"/>
          <c:showVal val="0"/>
          <c:showCatName val="0"/>
          <c:showSerName val="0"/>
          <c:showPercent val="0"/>
          <c:showBubbleSize val="0"/>
        </c:dLbls>
        <c:marker val="1"/>
        <c:smooth val="0"/>
        <c:axId val="94525312"/>
        <c:axId val="94527488"/>
      </c:lineChart>
      <c:dateAx>
        <c:axId val="94525312"/>
        <c:scaling>
          <c:orientation val="minMax"/>
        </c:scaling>
        <c:delete val="1"/>
        <c:axPos val="b"/>
        <c:numFmt formatCode="ge" sourceLinked="1"/>
        <c:majorTickMark val="none"/>
        <c:minorTickMark val="none"/>
        <c:tickLblPos val="none"/>
        <c:crossAx val="94527488"/>
        <c:crosses val="autoZero"/>
        <c:auto val="1"/>
        <c:lblOffset val="100"/>
        <c:baseTimeUnit val="years"/>
      </c:dateAx>
      <c:valAx>
        <c:axId val="945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106.92</c:v>
                </c:pt>
                <c:pt idx="1">
                  <c:v>107.47</c:v>
                </c:pt>
                <c:pt idx="2">
                  <c:v>106.57</c:v>
                </c:pt>
                <c:pt idx="3">
                  <c:v>105.08</c:v>
                </c:pt>
                <c:pt idx="4">
                  <c:v>105.58</c:v>
                </c:pt>
              </c:numCache>
            </c:numRef>
          </c:val>
        </c:ser>
        <c:dLbls>
          <c:showLegendKey val="0"/>
          <c:showVal val="0"/>
          <c:showCatName val="0"/>
          <c:showSerName val="0"/>
          <c:showPercent val="0"/>
          <c:showBubbleSize val="0"/>
        </c:dLbls>
        <c:gapWidth val="150"/>
        <c:axId val="94123520"/>
        <c:axId val="941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93.68</c:v>
                </c:pt>
                <c:pt idx="1">
                  <c:v>94.91</c:v>
                </c:pt>
                <c:pt idx="2">
                  <c:v>95.42</c:v>
                </c:pt>
                <c:pt idx="3">
                  <c:v>101.7</c:v>
                </c:pt>
                <c:pt idx="4">
                  <c:v>105.33</c:v>
                </c:pt>
              </c:numCache>
            </c:numRef>
          </c:val>
          <c:smooth val="0"/>
        </c:ser>
        <c:dLbls>
          <c:showLegendKey val="0"/>
          <c:showVal val="0"/>
          <c:showCatName val="0"/>
          <c:showSerName val="0"/>
          <c:showPercent val="0"/>
          <c:showBubbleSize val="0"/>
        </c:dLbls>
        <c:marker val="1"/>
        <c:smooth val="0"/>
        <c:axId val="94123520"/>
        <c:axId val="94125440"/>
      </c:lineChart>
      <c:dateAx>
        <c:axId val="94123520"/>
        <c:scaling>
          <c:orientation val="minMax"/>
        </c:scaling>
        <c:delete val="1"/>
        <c:axPos val="b"/>
        <c:numFmt formatCode="ge" sourceLinked="1"/>
        <c:majorTickMark val="none"/>
        <c:minorTickMark val="none"/>
        <c:tickLblPos val="none"/>
        <c:crossAx val="94125440"/>
        <c:crosses val="autoZero"/>
        <c:auto val="1"/>
        <c:lblOffset val="100"/>
        <c:baseTimeUnit val="years"/>
      </c:dateAx>
      <c:valAx>
        <c:axId val="941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4.2699999999999996</c:v>
                </c:pt>
                <c:pt idx="1">
                  <c:v>5.69</c:v>
                </c:pt>
                <c:pt idx="2">
                  <c:v>7.04</c:v>
                </c:pt>
                <c:pt idx="3">
                  <c:v>16.399999999999999</c:v>
                </c:pt>
                <c:pt idx="4">
                  <c:v>18.87</c:v>
                </c:pt>
              </c:numCache>
            </c:numRef>
          </c:val>
        </c:ser>
        <c:dLbls>
          <c:showLegendKey val="0"/>
          <c:showVal val="0"/>
          <c:showCatName val="0"/>
          <c:showSerName val="0"/>
          <c:showPercent val="0"/>
          <c:showBubbleSize val="0"/>
        </c:dLbls>
        <c:gapWidth val="150"/>
        <c:axId val="94155904"/>
        <c:axId val="941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5.83</c:v>
                </c:pt>
                <c:pt idx="1">
                  <c:v>7.44</c:v>
                </c:pt>
                <c:pt idx="2">
                  <c:v>9.02</c:v>
                </c:pt>
                <c:pt idx="3">
                  <c:v>16.100000000000001</c:v>
                </c:pt>
                <c:pt idx="4">
                  <c:v>18.43</c:v>
                </c:pt>
              </c:numCache>
            </c:numRef>
          </c:val>
          <c:smooth val="0"/>
        </c:ser>
        <c:dLbls>
          <c:showLegendKey val="0"/>
          <c:showVal val="0"/>
          <c:showCatName val="0"/>
          <c:showSerName val="0"/>
          <c:showPercent val="0"/>
          <c:showBubbleSize val="0"/>
        </c:dLbls>
        <c:marker val="1"/>
        <c:smooth val="0"/>
        <c:axId val="94155904"/>
        <c:axId val="94157824"/>
      </c:lineChart>
      <c:dateAx>
        <c:axId val="94155904"/>
        <c:scaling>
          <c:orientation val="minMax"/>
        </c:scaling>
        <c:delete val="1"/>
        <c:axPos val="b"/>
        <c:numFmt formatCode="ge" sourceLinked="1"/>
        <c:majorTickMark val="none"/>
        <c:minorTickMark val="none"/>
        <c:tickLblPos val="none"/>
        <c:crossAx val="94157824"/>
        <c:crosses val="autoZero"/>
        <c:auto val="1"/>
        <c:lblOffset val="100"/>
        <c:baseTimeUnit val="years"/>
      </c:dateAx>
      <c:valAx>
        <c:axId val="941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208768"/>
        <c:axId val="942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4208768"/>
        <c:axId val="94210688"/>
      </c:lineChart>
      <c:dateAx>
        <c:axId val="94208768"/>
        <c:scaling>
          <c:orientation val="minMax"/>
        </c:scaling>
        <c:delete val="1"/>
        <c:axPos val="b"/>
        <c:numFmt formatCode="ge" sourceLinked="1"/>
        <c:majorTickMark val="none"/>
        <c:minorTickMark val="none"/>
        <c:tickLblPos val="none"/>
        <c:crossAx val="94210688"/>
        <c:crosses val="autoZero"/>
        <c:auto val="1"/>
        <c:lblOffset val="100"/>
        <c:baseTimeUnit val="years"/>
      </c:dateAx>
      <c:valAx>
        <c:axId val="942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238976"/>
        <c:axId val="943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56.36</c:v>
                </c:pt>
                <c:pt idx="1">
                  <c:v>69.12</c:v>
                </c:pt>
                <c:pt idx="2">
                  <c:v>79.23</c:v>
                </c:pt>
                <c:pt idx="3">
                  <c:v>39.94</c:v>
                </c:pt>
                <c:pt idx="4">
                  <c:v>34.74</c:v>
                </c:pt>
              </c:numCache>
            </c:numRef>
          </c:val>
          <c:smooth val="0"/>
        </c:ser>
        <c:dLbls>
          <c:showLegendKey val="0"/>
          <c:showVal val="0"/>
          <c:showCatName val="0"/>
          <c:showSerName val="0"/>
          <c:showPercent val="0"/>
          <c:showBubbleSize val="0"/>
        </c:dLbls>
        <c:marker val="1"/>
        <c:smooth val="0"/>
        <c:axId val="94238976"/>
        <c:axId val="94310784"/>
      </c:lineChart>
      <c:dateAx>
        <c:axId val="94238976"/>
        <c:scaling>
          <c:orientation val="minMax"/>
        </c:scaling>
        <c:delete val="1"/>
        <c:axPos val="b"/>
        <c:numFmt formatCode="ge" sourceLinked="1"/>
        <c:majorTickMark val="none"/>
        <c:minorTickMark val="none"/>
        <c:tickLblPos val="none"/>
        <c:crossAx val="94310784"/>
        <c:crosses val="autoZero"/>
        <c:auto val="1"/>
        <c:lblOffset val="100"/>
        <c:baseTimeUnit val="years"/>
      </c:dateAx>
      <c:valAx>
        <c:axId val="943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233.27</c:v>
                </c:pt>
                <c:pt idx="1">
                  <c:v>219.25</c:v>
                </c:pt>
                <c:pt idx="2">
                  <c:v>295.92</c:v>
                </c:pt>
                <c:pt idx="3">
                  <c:v>23.33</c:v>
                </c:pt>
                <c:pt idx="4">
                  <c:v>17.43</c:v>
                </c:pt>
              </c:numCache>
            </c:numRef>
          </c:val>
        </c:ser>
        <c:dLbls>
          <c:showLegendKey val="0"/>
          <c:showVal val="0"/>
          <c:showCatName val="0"/>
          <c:showSerName val="0"/>
          <c:showPercent val="0"/>
          <c:showBubbleSize val="0"/>
        </c:dLbls>
        <c:gapWidth val="150"/>
        <c:axId val="94349184"/>
        <c:axId val="943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61.1</c:v>
                </c:pt>
                <c:pt idx="1">
                  <c:v>56.65</c:v>
                </c:pt>
                <c:pt idx="2">
                  <c:v>39.53</c:v>
                </c:pt>
                <c:pt idx="3">
                  <c:v>11.91</c:v>
                </c:pt>
                <c:pt idx="4">
                  <c:v>11.54</c:v>
                </c:pt>
              </c:numCache>
            </c:numRef>
          </c:val>
          <c:smooth val="0"/>
        </c:ser>
        <c:dLbls>
          <c:showLegendKey val="0"/>
          <c:showVal val="0"/>
          <c:showCatName val="0"/>
          <c:showSerName val="0"/>
          <c:showPercent val="0"/>
          <c:showBubbleSize val="0"/>
        </c:dLbls>
        <c:marker val="1"/>
        <c:smooth val="0"/>
        <c:axId val="94349184"/>
        <c:axId val="94359552"/>
      </c:lineChart>
      <c:dateAx>
        <c:axId val="94349184"/>
        <c:scaling>
          <c:orientation val="minMax"/>
        </c:scaling>
        <c:delete val="1"/>
        <c:axPos val="b"/>
        <c:numFmt formatCode="ge" sourceLinked="1"/>
        <c:majorTickMark val="none"/>
        <c:minorTickMark val="none"/>
        <c:tickLblPos val="none"/>
        <c:crossAx val="94359552"/>
        <c:crosses val="autoZero"/>
        <c:auto val="1"/>
        <c:lblOffset val="100"/>
        <c:baseTimeUnit val="years"/>
      </c:dateAx>
      <c:valAx>
        <c:axId val="943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894.94</c:v>
                </c:pt>
                <c:pt idx="1">
                  <c:v>879.4</c:v>
                </c:pt>
                <c:pt idx="2">
                  <c:v>862.3</c:v>
                </c:pt>
                <c:pt idx="3">
                  <c:v>854.04</c:v>
                </c:pt>
                <c:pt idx="4">
                  <c:v>999.83</c:v>
                </c:pt>
              </c:numCache>
            </c:numRef>
          </c:val>
        </c:ser>
        <c:dLbls>
          <c:showLegendKey val="0"/>
          <c:showVal val="0"/>
          <c:showCatName val="0"/>
          <c:showSerName val="0"/>
          <c:showPercent val="0"/>
          <c:showBubbleSize val="0"/>
        </c:dLbls>
        <c:gapWidth val="150"/>
        <c:axId val="94711808"/>
        <c:axId val="947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1448.48</c:v>
                </c:pt>
                <c:pt idx="1">
                  <c:v>1280.76</c:v>
                </c:pt>
                <c:pt idx="2">
                  <c:v>1252.27</c:v>
                </c:pt>
                <c:pt idx="3">
                  <c:v>1186.53</c:v>
                </c:pt>
                <c:pt idx="4">
                  <c:v>1378.57</c:v>
                </c:pt>
              </c:numCache>
            </c:numRef>
          </c:val>
          <c:smooth val="0"/>
        </c:ser>
        <c:dLbls>
          <c:showLegendKey val="0"/>
          <c:showVal val="0"/>
          <c:showCatName val="0"/>
          <c:showSerName val="0"/>
          <c:showPercent val="0"/>
          <c:showBubbleSize val="0"/>
        </c:dLbls>
        <c:marker val="1"/>
        <c:smooth val="0"/>
        <c:axId val="94711808"/>
        <c:axId val="94713728"/>
      </c:lineChart>
      <c:dateAx>
        <c:axId val="94711808"/>
        <c:scaling>
          <c:orientation val="minMax"/>
        </c:scaling>
        <c:delete val="1"/>
        <c:axPos val="b"/>
        <c:numFmt formatCode="ge" sourceLinked="1"/>
        <c:majorTickMark val="none"/>
        <c:minorTickMark val="none"/>
        <c:tickLblPos val="none"/>
        <c:crossAx val="94713728"/>
        <c:crosses val="autoZero"/>
        <c:auto val="1"/>
        <c:lblOffset val="100"/>
        <c:baseTimeUnit val="years"/>
      </c:dateAx>
      <c:valAx>
        <c:axId val="947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108.64</c:v>
                </c:pt>
                <c:pt idx="1">
                  <c:v>108.75</c:v>
                </c:pt>
                <c:pt idx="2">
                  <c:v>107.31</c:v>
                </c:pt>
                <c:pt idx="3">
                  <c:v>108.16</c:v>
                </c:pt>
                <c:pt idx="4">
                  <c:v>107.86</c:v>
                </c:pt>
              </c:numCache>
            </c:numRef>
          </c:val>
        </c:ser>
        <c:dLbls>
          <c:showLegendKey val="0"/>
          <c:showVal val="0"/>
          <c:showCatName val="0"/>
          <c:showSerName val="0"/>
          <c:showPercent val="0"/>
          <c:showBubbleSize val="0"/>
        </c:dLbls>
        <c:gapWidth val="150"/>
        <c:axId val="94752128"/>
        <c:axId val="947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71.34</c:v>
                </c:pt>
                <c:pt idx="1">
                  <c:v>76.97</c:v>
                </c:pt>
                <c:pt idx="2">
                  <c:v>79.45</c:v>
                </c:pt>
                <c:pt idx="3">
                  <c:v>86.66</c:v>
                </c:pt>
                <c:pt idx="4">
                  <c:v>89.95</c:v>
                </c:pt>
              </c:numCache>
            </c:numRef>
          </c:val>
          <c:smooth val="0"/>
        </c:ser>
        <c:dLbls>
          <c:showLegendKey val="0"/>
          <c:showVal val="0"/>
          <c:showCatName val="0"/>
          <c:showSerName val="0"/>
          <c:showPercent val="0"/>
          <c:showBubbleSize val="0"/>
        </c:dLbls>
        <c:marker val="1"/>
        <c:smooth val="0"/>
        <c:axId val="94752128"/>
        <c:axId val="94758400"/>
      </c:lineChart>
      <c:dateAx>
        <c:axId val="94752128"/>
        <c:scaling>
          <c:orientation val="minMax"/>
        </c:scaling>
        <c:delete val="1"/>
        <c:axPos val="b"/>
        <c:numFmt formatCode="ge" sourceLinked="1"/>
        <c:majorTickMark val="none"/>
        <c:minorTickMark val="none"/>
        <c:tickLblPos val="none"/>
        <c:crossAx val="94758400"/>
        <c:crosses val="autoZero"/>
        <c:auto val="1"/>
        <c:lblOffset val="100"/>
        <c:baseTimeUnit val="years"/>
      </c:dateAx>
      <c:valAx>
        <c:axId val="947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112.75</c:v>
                </c:pt>
                <c:pt idx="1">
                  <c:v>112.42</c:v>
                </c:pt>
                <c:pt idx="2">
                  <c:v>113.58</c:v>
                </c:pt>
                <c:pt idx="3">
                  <c:v>112.96</c:v>
                </c:pt>
                <c:pt idx="4">
                  <c:v>114.69</c:v>
                </c:pt>
              </c:numCache>
            </c:numRef>
          </c:val>
        </c:ser>
        <c:dLbls>
          <c:showLegendKey val="0"/>
          <c:showVal val="0"/>
          <c:showCatName val="0"/>
          <c:showSerName val="0"/>
          <c:showPercent val="0"/>
          <c:showBubbleSize val="0"/>
        </c:dLbls>
        <c:gapWidth val="150"/>
        <c:axId val="94395008"/>
        <c:axId val="9439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164.22</c:v>
                </c:pt>
                <c:pt idx="1">
                  <c:v>159</c:v>
                </c:pt>
                <c:pt idx="2">
                  <c:v>162.63</c:v>
                </c:pt>
                <c:pt idx="3">
                  <c:v>151.65</c:v>
                </c:pt>
                <c:pt idx="4">
                  <c:v>150.88</c:v>
                </c:pt>
              </c:numCache>
            </c:numRef>
          </c:val>
          <c:smooth val="0"/>
        </c:ser>
        <c:dLbls>
          <c:showLegendKey val="0"/>
          <c:showVal val="0"/>
          <c:showCatName val="0"/>
          <c:showSerName val="0"/>
          <c:showPercent val="0"/>
          <c:showBubbleSize val="0"/>
        </c:dLbls>
        <c:marker val="1"/>
        <c:smooth val="0"/>
        <c:axId val="94395008"/>
        <c:axId val="94397184"/>
      </c:lineChart>
      <c:dateAx>
        <c:axId val="94395008"/>
        <c:scaling>
          <c:orientation val="minMax"/>
        </c:scaling>
        <c:delete val="1"/>
        <c:axPos val="b"/>
        <c:numFmt formatCode="ge" sourceLinked="1"/>
        <c:majorTickMark val="none"/>
        <c:minorTickMark val="none"/>
        <c:tickLblPos val="none"/>
        <c:crossAx val="94397184"/>
        <c:crosses val="autoZero"/>
        <c:auto val="1"/>
        <c:lblOffset val="100"/>
        <c:baseTimeUnit val="years"/>
      </c:dateAx>
      <c:valAx>
        <c:axId val="9439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大阪府　四條畷市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Bb2</v>
      </c>
      <c r="X8" s="76"/>
      <c r="Y8" s="76"/>
      <c r="Z8" s="76"/>
      <c r="AA8" s="76"/>
      <c r="AB8" s="76"/>
      <c r="AC8" s="76"/>
      <c r="AD8" s="3"/>
      <c r="AE8" s="3"/>
      <c r="AF8" s="3"/>
      <c r="AG8" s="3"/>
      <c r="AH8" s="3"/>
      <c r="AI8" s="3"/>
      <c r="AJ8" s="3"/>
      <c r="AK8" s="3"/>
      <c r="AL8" s="70">
        <f>データ!R6</f>
        <v>56332</v>
      </c>
      <c r="AM8" s="70"/>
      <c r="AN8" s="70"/>
      <c r="AO8" s="70"/>
      <c r="AP8" s="70"/>
      <c r="AQ8" s="70"/>
      <c r="AR8" s="70"/>
      <c r="AS8" s="70"/>
      <c r="AT8" s="69">
        <f>データ!S6</f>
        <v>18.690000000000001</v>
      </c>
      <c r="AU8" s="69"/>
      <c r="AV8" s="69"/>
      <c r="AW8" s="69"/>
      <c r="AX8" s="69"/>
      <c r="AY8" s="69"/>
      <c r="AZ8" s="69"/>
      <c r="BA8" s="69"/>
      <c r="BB8" s="69">
        <f>データ!T6</f>
        <v>3014.02</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f>データ!N6</f>
        <v>50.17</v>
      </c>
      <c r="J10" s="69"/>
      <c r="K10" s="69"/>
      <c r="L10" s="69"/>
      <c r="M10" s="69"/>
      <c r="N10" s="69"/>
      <c r="O10" s="69"/>
      <c r="P10" s="69">
        <f>データ!O6</f>
        <v>97.83</v>
      </c>
      <c r="Q10" s="69"/>
      <c r="R10" s="69"/>
      <c r="S10" s="69"/>
      <c r="T10" s="69"/>
      <c r="U10" s="69"/>
      <c r="V10" s="69"/>
      <c r="W10" s="69">
        <f>データ!P6</f>
        <v>68.16</v>
      </c>
      <c r="X10" s="69"/>
      <c r="Y10" s="69"/>
      <c r="Z10" s="69"/>
      <c r="AA10" s="69"/>
      <c r="AB10" s="69"/>
      <c r="AC10" s="69"/>
      <c r="AD10" s="70">
        <f>データ!Q6</f>
        <v>2166</v>
      </c>
      <c r="AE10" s="70"/>
      <c r="AF10" s="70"/>
      <c r="AG10" s="70"/>
      <c r="AH10" s="70"/>
      <c r="AI10" s="70"/>
      <c r="AJ10" s="70"/>
      <c r="AK10" s="2"/>
      <c r="AL10" s="70">
        <f>データ!U6</f>
        <v>54987</v>
      </c>
      <c r="AM10" s="70"/>
      <c r="AN10" s="70"/>
      <c r="AO10" s="70"/>
      <c r="AP10" s="70"/>
      <c r="AQ10" s="70"/>
      <c r="AR10" s="70"/>
      <c r="AS10" s="70"/>
      <c r="AT10" s="69">
        <f>データ!V6</f>
        <v>5.95</v>
      </c>
      <c r="AU10" s="69"/>
      <c r="AV10" s="69"/>
      <c r="AW10" s="69"/>
      <c r="AX10" s="69"/>
      <c r="AY10" s="69"/>
      <c r="AZ10" s="69"/>
      <c r="BA10" s="69"/>
      <c r="BB10" s="69">
        <f>データ!W6</f>
        <v>9241.51</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61"/>
      <c r="BN16" s="61"/>
      <c r="BO16" s="61"/>
      <c r="BP16" s="61"/>
      <c r="BQ16" s="61"/>
      <c r="BR16" s="61"/>
      <c r="BS16" s="61"/>
      <c r="BT16" s="61"/>
      <c r="BU16" s="61"/>
      <c r="BV16" s="61"/>
      <c r="BW16" s="61"/>
      <c r="BX16" s="61"/>
      <c r="BY16" s="61"/>
      <c r="BZ16" s="6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1"/>
      <c r="BN17" s="61"/>
      <c r="BO17" s="61"/>
      <c r="BP17" s="61"/>
      <c r="BQ17" s="61"/>
      <c r="BR17" s="61"/>
      <c r="BS17" s="61"/>
      <c r="BT17" s="61"/>
      <c r="BU17" s="61"/>
      <c r="BV17" s="61"/>
      <c r="BW17" s="61"/>
      <c r="BX17" s="61"/>
      <c r="BY17" s="61"/>
      <c r="BZ17" s="6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1"/>
      <c r="BN18" s="61"/>
      <c r="BO18" s="61"/>
      <c r="BP18" s="61"/>
      <c r="BQ18" s="61"/>
      <c r="BR18" s="61"/>
      <c r="BS18" s="61"/>
      <c r="BT18" s="61"/>
      <c r="BU18" s="61"/>
      <c r="BV18" s="61"/>
      <c r="BW18" s="61"/>
      <c r="BX18" s="61"/>
      <c r="BY18" s="61"/>
      <c r="BZ18" s="6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1"/>
      <c r="BN19" s="61"/>
      <c r="BO19" s="61"/>
      <c r="BP19" s="61"/>
      <c r="BQ19" s="61"/>
      <c r="BR19" s="61"/>
      <c r="BS19" s="61"/>
      <c r="BT19" s="61"/>
      <c r="BU19" s="61"/>
      <c r="BV19" s="61"/>
      <c r="BW19" s="61"/>
      <c r="BX19" s="61"/>
      <c r="BY19" s="61"/>
      <c r="BZ19" s="6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1"/>
      <c r="BN20" s="61"/>
      <c r="BO20" s="61"/>
      <c r="BP20" s="61"/>
      <c r="BQ20" s="61"/>
      <c r="BR20" s="61"/>
      <c r="BS20" s="61"/>
      <c r="BT20" s="61"/>
      <c r="BU20" s="61"/>
      <c r="BV20" s="61"/>
      <c r="BW20" s="61"/>
      <c r="BX20" s="61"/>
      <c r="BY20" s="61"/>
      <c r="BZ20" s="6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1"/>
      <c r="BN21" s="61"/>
      <c r="BO21" s="61"/>
      <c r="BP21" s="61"/>
      <c r="BQ21" s="61"/>
      <c r="BR21" s="61"/>
      <c r="BS21" s="61"/>
      <c r="BT21" s="61"/>
      <c r="BU21" s="61"/>
      <c r="BV21" s="61"/>
      <c r="BW21" s="61"/>
      <c r="BX21" s="61"/>
      <c r="BY21" s="61"/>
      <c r="BZ21" s="6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1"/>
      <c r="BN22" s="61"/>
      <c r="BO22" s="61"/>
      <c r="BP22" s="61"/>
      <c r="BQ22" s="61"/>
      <c r="BR22" s="61"/>
      <c r="BS22" s="61"/>
      <c r="BT22" s="61"/>
      <c r="BU22" s="61"/>
      <c r="BV22" s="61"/>
      <c r="BW22" s="61"/>
      <c r="BX22" s="61"/>
      <c r="BY22" s="61"/>
      <c r="BZ22" s="6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1"/>
      <c r="BN23" s="61"/>
      <c r="BO23" s="61"/>
      <c r="BP23" s="61"/>
      <c r="BQ23" s="61"/>
      <c r="BR23" s="61"/>
      <c r="BS23" s="61"/>
      <c r="BT23" s="61"/>
      <c r="BU23" s="61"/>
      <c r="BV23" s="61"/>
      <c r="BW23" s="61"/>
      <c r="BX23" s="61"/>
      <c r="BY23" s="61"/>
      <c r="BZ23" s="6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1"/>
      <c r="BN24" s="61"/>
      <c r="BO24" s="61"/>
      <c r="BP24" s="61"/>
      <c r="BQ24" s="61"/>
      <c r="BR24" s="61"/>
      <c r="BS24" s="61"/>
      <c r="BT24" s="61"/>
      <c r="BU24" s="61"/>
      <c r="BV24" s="61"/>
      <c r="BW24" s="61"/>
      <c r="BX24" s="61"/>
      <c r="BY24" s="61"/>
      <c r="BZ24" s="6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1"/>
      <c r="BN25" s="61"/>
      <c r="BO25" s="61"/>
      <c r="BP25" s="61"/>
      <c r="BQ25" s="61"/>
      <c r="BR25" s="61"/>
      <c r="BS25" s="61"/>
      <c r="BT25" s="61"/>
      <c r="BU25" s="61"/>
      <c r="BV25" s="61"/>
      <c r="BW25" s="61"/>
      <c r="BX25" s="61"/>
      <c r="BY25" s="61"/>
      <c r="BZ25" s="6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1"/>
      <c r="BN26" s="61"/>
      <c r="BO26" s="61"/>
      <c r="BP26" s="61"/>
      <c r="BQ26" s="61"/>
      <c r="BR26" s="61"/>
      <c r="BS26" s="61"/>
      <c r="BT26" s="61"/>
      <c r="BU26" s="61"/>
      <c r="BV26" s="61"/>
      <c r="BW26" s="61"/>
      <c r="BX26" s="61"/>
      <c r="BY26" s="61"/>
      <c r="BZ26" s="6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1"/>
      <c r="BN27" s="61"/>
      <c r="BO27" s="61"/>
      <c r="BP27" s="61"/>
      <c r="BQ27" s="61"/>
      <c r="BR27" s="61"/>
      <c r="BS27" s="61"/>
      <c r="BT27" s="61"/>
      <c r="BU27" s="61"/>
      <c r="BV27" s="61"/>
      <c r="BW27" s="61"/>
      <c r="BX27" s="61"/>
      <c r="BY27" s="61"/>
      <c r="BZ27" s="6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1"/>
      <c r="BN28" s="61"/>
      <c r="BO28" s="61"/>
      <c r="BP28" s="61"/>
      <c r="BQ28" s="61"/>
      <c r="BR28" s="61"/>
      <c r="BS28" s="61"/>
      <c r="BT28" s="61"/>
      <c r="BU28" s="61"/>
      <c r="BV28" s="61"/>
      <c r="BW28" s="61"/>
      <c r="BX28" s="61"/>
      <c r="BY28" s="61"/>
      <c r="BZ28" s="6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1"/>
      <c r="BN29" s="61"/>
      <c r="BO29" s="61"/>
      <c r="BP29" s="61"/>
      <c r="BQ29" s="61"/>
      <c r="BR29" s="61"/>
      <c r="BS29" s="61"/>
      <c r="BT29" s="61"/>
      <c r="BU29" s="61"/>
      <c r="BV29" s="61"/>
      <c r="BW29" s="61"/>
      <c r="BX29" s="61"/>
      <c r="BY29" s="61"/>
      <c r="BZ29" s="6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1"/>
      <c r="BN30" s="61"/>
      <c r="BO30" s="61"/>
      <c r="BP30" s="61"/>
      <c r="BQ30" s="61"/>
      <c r="BR30" s="61"/>
      <c r="BS30" s="61"/>
      <c r="BT30" s="61"/>
      <c r="BU30" s="61"/>
      <c r="BV30" s="61"/>
      <c r="BW30" s="61"/>
      <c r="BX30" s="61"/>
      <c r="BY30" s="61"/>
      <c r="BZ30" s="6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1"/>
      <c r="BN31" s="61"/>
      <c r="BO31" s="61"/>
      <c r="BP31" s="61"/>
      <c r="BQ31" s="61"/>
      <c r="BR31" s="61"/>
      <c r="BS31" s="61"/>
      <c r="BT31" s="61"/>
      <c r="BU31" s="61"/>
      <c r="BV31" s="61"/>
      <c r="BW31" s="61"/>
      <c r="BX31" s="61"/>
      <c r="BY31" s="61"/>
      <c r="BZ31" s="6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1"/>
      <c r="BN32" s="61"/>
      <c r="BO32" s="61"/>
      <c r="BP32" s="61"/>
      <c r="BQ32" s="61"/>
      <c r="BR32" s="61"/>
      <c r="BS32" s="61"/>
      <c r="BT32" s="61"/>
      <c r="BU32" s="61"/>
      <c r="BV32" s="61"/>
      <c r="BW32" s="61"/>
      <c r="BX32" s="61"/>
      <c r="BY32" s="61"/>
      <c r="BZ32" s="6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1"/>
      <c r="BN33" s="61"/>
      <c r="BO33" s="61"/>
      <c r="BP33" s="61"/>
      <c r="BQ33" s="61"/>
      <c r="BR33" s="61"/>
      <c r="BS33" s="61"/>
      <c r="BT33" s="61"/>
      <c r="BU33" s="61"/>
      <c r="BV33" s="61"/>
      <c r="BW33" s="61"/>
      <c r="BX33" s="61"/>
      <c r="BY33" s="61"/>
      <c r="BZ33" s="62"/>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3"/>
      <c r="BM34" s="61"/>
      <c r="BN34" s="61"/>
      <c r="BO34" s="61"/>
      <c r="BP34" s="61"/>
      <c r="BQ34" s="61"/>
      <c r="BR34" s="61"/>
      <c r="BS34" s="61"/>
      <c r="BT34" s="61"/>
      <c r="BU34" s="61"/>
      <c r="BV34" s="61"/>
      <c r="BW34" s="61"/>
      <c r="BX34" s="61"/>
      <c r="BY34" s="61"/>
      <c r="BZ34" s="62"/>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3"/>
      <c r="BM35" s="61"/>
      <c r="BN35" s="61"/>
      <c r="BO35" s="61"/>
      <c r="BP35" s="61"/>
      <c r="BQ35" s="61"/>
      <c r="BR35" s="61"/>
      <c r="BS35" s="61"/>
      <c r="BT35" s="61"/>
      <c r="BU35" s="61"/>
      <c r="BV35" s="61"/>
      <c r="BW35" s="61"/>
      <c r="BX35" s="61"/>
      <c r="BY35" s="61"/>
      <c r="BZ35" s="6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1"/>
      <c r="BN36" s="61"/>
      <c r="BO36" s="61"/>
      <c r="BP36" s="61"/>
      <c r="BQ36" s="61"/>
      <c r="BR36" s="61"/>
      <c r="BS36" s="61"/>
      <c r="BT36" s="61"/>
      <c r="BU36" s="61"/>
      <c r="BV36" s="61"/>
      <c r="BW36" s="61"/>
      <c r="BX36" s="61"/>
      <c r="BY36" s="61"/>
      <c r="BZ36" s="6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1"/>
      <c r="BN37" s="61"/>
      <c r="BO37" s="61"/>
      <c r="BP37" s="61"/>
      <c r="BQ37" s="61"/>
      <c r="BR37" s="61"/>
      <c r="BS37" s="61"/>
      <c r="BT37" s="61"/>
      <c r="BU37" s="61"/>
      <c r="BV37" s="61"/>
      <c r="BW37" s="61"/>
      <c r="BX37" s="61"/>
      <c r="BY37" s="61"/>
      <c r="BZ37" s="6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1"/>
      <c r="BN38" s="61"/>
      <c r="BO38" s="61"/>
      <c r="BP38" s="61"/>
      <c r="BQ38" s="61"/>
      <c r="BR38" s="61"/>
      <c r="BS38" s="61"/>
      <c r="BT38" s="61"/>
      <c r="BU38" s="61"/>
      <c r="BV38" s="61"/>
      <c r="BW38" s="61"/>
      <c r="BX38" s="61"/>
      <c r="BY38" s="61"/>
      <c r="BZ38" s="6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1"/>
      <c r="BN39" s="61"/>
      <c r="BO39" s="61"/>
      <c r="BP39" s="61"/>
      <c r="BQ39" s="61"/>
      <c r="BR39" s="61"/>
      <c r="BS39" s="61"/>
      <c r="BT39" s="61"/>
      <c r="BU39" s="61"/>
      <c r="BV39" s="61"/>
      <c r="BW39" s="61"/>
      <c r="BX39" s="61"/>
      <c r="BY39" s="61"/>
      <c r="BZ39" s="6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1"/>
      <c r="BN40" s="61"/>
      <c r="BO40" s="61"/>
      <c r="BP40" s="61"/>
      <c r="BQ40" s="61"/>
      <c r="BR40" s="61"/>
      <c r="BS40" s="61"/>
      <c r="BT40" s="61"/>
      <c r="BU40" s="61"/>
      <c r="BV40" s="61"/>
      <c r="BW40" s="61"/>
      <c r="BX40" s="61"/>
      <c r="BY40" s="61"/>
      <c r="BZ40" s="6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1"/>
      <c r="BN41" s="61"/>
      <c r="BO41" s="61"/>
      <c r="BP41" s="61"/>
      <c r="BQ41" s="61"/>
      <c r="BR41" s="61"/>
      <c r="BS41" s="61"/>
      <c r="BT41" s="61"/>
      <c r="BU41" s="61"/>
      <c r="BV41" s="61"/>
      <c r="BW41" s="61"/>
      <c r="BX41" s="61"/>
      <c r="BY41" s="61"/>
      <c r="BZ41" s="6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1"/>
      <c r="BN42" s="61"/>
      <c r="BO42" s="61"/>
      <c r="BP42" s="61"/>
      <c r="BQ42" s="61"/>
      <c r="BR42" s="61"/>
      <c r="BS42" s="61"/>
      <c r="BT42" s="61"/>
      <c r="BU42" s="61"/>
      <c r="BV42" s="61"/>
      <c r="BW42" s="61"/>
      <c r="BX42" s="61"/>
      <c r="BY42" s="61"/>
      <c r="BZ42" s="6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1"/>
      <c r="BN43" s="61"/>
      <c r="BO43" s="61"/>
      <c r="BP43" s="61"/>
      <c r="BQ43" s="61"/>
      <c r="BR43" s="61"/>
      <c r="BS43" s="61"/>
      <c r="BT43" s="61"/>
      <c r="BU43" s="61"/>
      <c r="BV43" s="61"/>
      <c r="BW43" s="61"/>
      <c r="BX43" s="61"/>
      <c r="BY43" s="61"/>
      <c r="BZ43" s="6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272299</v>
      </c>
      <c r="D6" s="31">
        <f t="shared" si="3"/>
        <v>46</v>
      </c>
      <c r="E6" s="31">
        <f t="shared" si="3"/>
        <v>17</v>
      </c>
      <c r="F6" s="31">
        <f t="shared" si="3"/>
        <v>1</v>
      </c>
      <c r="G6" s="31">
        <f t="shared" si="3"/>
        <v>0</v>
      </c>
      <c r="H6" s="31" t="str">
        <f t="shared" si="3"/>
        <v>大阪府　四條畷市</v>
      </c>
      <c r="I6" s="31" t="str">
        <f t="shared" si="3"/>
        <v>法適用</v>
      </c>
      <c r="J6" s="31" t="str">
        <f t="shared" si="3"/>
        <v>下水道事業</v>
      </c>
      <c r="K6" s="31" t="str">
        <f t="shared" si="3"/>
        <v>公共下水道</v>
      </c>
      <c r="L6" s="31" t="str">
        <f t="shared" si="3"/>
        <v>Bb2</v>
      </c>
      <c r="M6" s="32" t="str">
        <f t="shared" si="3"/>
        <v>-</v>
      </c>
      <c r="N6" s="32">
        <f t="shared" si="3"/>
        <v>50.17</v>
      </c>
      <c r="O6" s="32">
        <f t="shared" si="3"/>
        <v>97.83</v>
      </c>
      <c r="P6" s="32">
        <f t="shared" si="3"/>
        <v>68.16</v>
      </c>
      <c r="Q6" s="32">
        <f t="shared" si="3"/>
        <v>2166</v>
      </c>
      <c r="R6" s="32">
        <f t="shared" si="3"/>
        <v>56332</v>
      </c>
      <c r="S6" s="32">
        <f t="shared" si="3"/>
        <v>18.690000000000001</v>
      </c>
      <c r="T6" s="32">
        <f t="shared" si="3"/>
        <v>3014.02</v>
      </c>
      <c r="U6" s="32">
        <f t="shared" si="3"/>
        <v>54987</v>
      </c>
      <c r="V6" s="32">
        <f t="shared" si="3"/>
        <v>5.95</v>
      </c>
      <c r="W6" s="32">
        <f t="shared" si="3"/>
        <v>9241.51</v>
      </c>
      <c r="X6" s="33">
        <f>IF(X7="",NA(),X7)</f>
        <v>106.92</v>
      </c>
      <c r="Y6" s="33">
        <f t="shared" ref="Y6:AG6" si="4">IF(Y7="",NA(),Y7)</f>
        <v>107.47</v>
      </c>
      <c r="Z6" s="33">
        <f t="shared" si="4"/>
        <v>106.57</v>
      </c>
      <c r="AA6" s="33">
        <f t="shared" si="4"/>
        <v>105.08</v>
      </c>
      <c r="AB6" s="33">
        <f t="shared" si="4"/>
        <v>105.58</v>
      </c>
      <c r="AC6" s="33">
        <f t="shared" si="4"/>
        <v>93.68</v>
      </c>
      <c r="AD6" s="33">
        <f t="shared" si="4"/>
        <v>94.91</v>
      </c>
      <c r="AE6" s="33">
        <f t="shared" si="4"/>
        <v>95.42</v>
      </c>
      <c r="AF6" s="33">
        <f t="shared" si="4"/>
        <v>101.7</v>
      </c>
      <c r="AG6" s="33">
        <f t="shared" si="4"/>
        <v>105.33</v>
      </c>
      <c r="AH6" s="32" t="str">
        <f>IF(AH7="","",IF(AH7="-","【-】","【"&amp;SUBSTITUTE(TEXT(AH7,"#,##0.00"),"-","△")&amp;"】"))</f>
        <v>【108.23】</v>
      </c>
      <c r="AI6" s="32">
        <f>IF(AI7="",NA(),AI7)</f>
        <v>0</v>
      </c>
      <c r="AJ6" s="32">
        <f t="shared" ref="AJ6:AR6" si="5">IF(AJ7="",NA(),AJ7)</f>
        <v>0</v>
      </c>
      <c r="AK6" s="32">
        <f t="shared" si="5"/>
        <v>0</v>
      </c>
      <c r="AL6" s="32">
        <f t="shared" si="5"/>
        <v>0</v>
      </c>
      <c r="AM6" s="32">
        <f t="shared" si="5"/>
        <v>0</v>
      </c>
      <c r="AN6" s="33">
        <f t="shared" si="5"/>
        <v>56.36</v>
      </c>
      <c r="AO6" s="33">
        <f t="shared" si="5"/>
        <v>69.12</v>
      </c>
      <c r="AP6" s="33">
        <f t="shared" si="5"/>
        <v>79.23</v>
      </c>
      <c r="AQ6" s="33">
        <f t="shared" si="5"/>
        <v>39.94</v>
      </c>
      <c r="AR6" s="33">
        <f t="shared" si="5"/>
        <v>34.74</v>
      </c>
      <c r="AS6" s="32" t="str">
        <f>IF(AS7="","",IF(AS7="-","【-】","【"&amp;SUBSTITUTE(TEXT(AS7,"#,##0.00"),"-","△")&amp;"】"))</f>
        <v>【4.45】</v>
      </c>
      <c r="AT6" s="33">
        <f>IF(AT7="",NA(),AT7)</f>
        <v>233.27</v>
      </c>
      <c r="AU6" s="33">
        <f t="shared" ref="AU6:BC6" si="6">IF(AU7="",NA(),AU7)</f>
        <v>219.25</v>
      </c>
      <c r="AV6" s="33">
        <f t="shared" si="6"/>
        <v>295.92</v>
      </c>
      <c r="AW6" s="33">
        <f t="shared" si="6"/>
        <v>23.33</v>
      </c>
      <c r="AX6" s="33">
        <f t="shared" si="6"/>
        <v>17.43</v>
      </c>
      <c r="AY6" s="33">
        <f t="shared" si="6"/>
        <v>61.1</v>
      </c>
      <c r="AZ6" s="33">
        <f t="shared" si="6"/>
        <v>56.65</v>
      </c>
      <c r="BA6" s="33">
        <f t="shared" si="6"/>
        <v>39.53</v>
      </c>
      <c r="BB6" s="33">
        <f t="shared" si="6"/>
        <v>11.91</v>
      </c>
      <c r="BC6" s="33">
        <f t="shared" si="6"/>
        <v>11.54</v>
      </c>
      <c r="BD6" s="32" t="str">
        <f>IF(BD7="","",IF(BD7="-","【-】","【"&amp;SUBSTITUTE(TEXT(BD7,"#,##0.00"),"-","△")&amp;"】"))</f>
        <v>【57.41】</v>
      </c>
      <c r="BE6" s="33">
        <f>IF(BE7="",NA(),BE7)</f>
        <v>894.94</v>
      </c>
      <c r="BF6" s="33">
        <f t="shared" ref="BF6:BN6" si="7">IF(BF7="",NA(),BF7)</f>
        <v>879.4</v>
      </c>
      <c r="BG6" s="33">
        <f t="shared" si="7"/>
        <v>862.3</v>
      </c>
      <c r="BH6" s="33">
        <f t="shared" si="7"/>
        <v>854.04</v>
      </c>
      <c r="BI6" s="33">
        <f t="shared" si="7"/>
        <v>999.83</v>
      </c>
      <c r="BJ6" s="33">
        <f t="shared" si="7"/>
        <v>1448.48</v>
      </c>
      <c r="BK6" s="33">
        <f t="shared" si="7"/>
        <v>1280.76</v>
      </c>
      <c r="BL6" s="33">
        <f t="shared" si="7"/>
        <v>1252.27</v>
      </c>
      <c r="BM6" s="33">
        <f t="shared" si="7"/>
        <v>1186.53</v>
      </c>
      <c r="BN6" s="33">
        <f t="shared" si="7"/>
        <v>1378.57</v>
      </c>
      <c r="BO6" s="32" t="str">
        <f>IF(BO7="","",IF(BO7="-","【-】","【"&amp;SUBSTITUTE(TEXT(BO7,"#,##0.00"),"-","△")&amp;"】"))</f>
        <v>【763.62】</v>
      </c>
      <c r="BP6" s="33">
        <f>IF(BP7="",NA(),BP7)</f>
        <v>108.64</v>
      </c>
      <c r="BQ6" s="33">
        <f t="shared" ref="BQ6:BY6" si="8">IF(BQ7="",NA(),BQ7)</f>
        <v>108.75</v>
      </c>
      <c r="BR6" s="33">
        <f t="shared" si="8"/>
        <v>107.31</v>
      </c>
      <c r="BS6" s="33">
        <f t="shared" si="8"/>
        <v>108.16</v>
      </c>
      <c r="BT6" s="33">
        <f t="shared" si="8"/>
        <v>107.86</v>
      </c>
      <c r="BU6" s="33">
        <f t="shared" si="8"/>
        <v>71.34</v>
      </c>
      <c r="BV6" s="33">
        <f t="shared" si="8"/>
        <v>76.97</v>
      </c>
      <c r="BW6" s="33">
        <f t="shared" si="8"/>
        <v>79.45</v>
      </c>
      <c r="BX6" s="33">
        <f t="shared" si="8"/>
        <v>86.66</v>
      </c>
      <c r="BY6" s="33">
        <f t="shared" si="8"/>
        <v>89.95</v>
      </c>
      <c r="BZ6" s="32" t="str">
        <f>IF(BZ7="","",IF(BZ7="-","【-】","【"&amp;SUBSTITUTE(TEXT(BZ7,"#,##0.00"),"-","△")&amp;"】"))</f>
        <v>【98.53】</v>
      </c>
      <c r="CA6" s="33">
        <f>IF(CA7="",NA(),CA7)</f>
        <v>112.75</v>
      </c>
      <c r="CB6" s="33">
        <f t="shared" ref="CB6:CJ6" si="9">IF(CB7="",NA(),CB7)</f>
        <v>112.42</v>
      </c>
      <c r="CC6" s="33">
        <f t="shared" si="9"/>
        <v>113.58</v>
      </c>
      <c r="CD6" s="33">
        <f t="shared" si="9"/>
        <v>112.96</v>
      </c>
      <c r="CE6" s="33">
        <f t="shared" si="9"/>
        <v>114.69</v>
      </c>
      <c r="CF6" s="33">
        <f t="shared" si="9"/>
        <v>164.22</v>
      </c>
      <c r="CG6" s="33">
        <f t="shared" si="9"/>
        <v>159</v>
      </c>
      <c r="CH6" s="33">
        <f t="shared" si="9"/>
        <v>162.63</v>
      </c>
      <c r="CI6" s="33">
        <f t="shared" si="9"/>
        <v>151.65</v>
      </c>
      <c r="CJ6" s="33">
        <f t="shared" si="9"/>
        <v>150.88</v>
      </c>
      <c r="CK6" s="32" t="str">
        <f>IF(CK7="","",IF(CK7="-","【-】","【"&amp;SUBSTITUTE(TEXT(CK7,"#,##0.00"),"-","△")&amp;"】"))</f>
        <v>【139.70】</v>
      </c>
      <c r="CL6" s="33">
        <f>IF(CL7="",NA(),CL7)</f>
        <v>46.38</v>
      </c>
      <c r="CM6" s="33">
        <f t="shared" ref="CM6:CU6" si="10">IF(CM7="",NA(),CM7)</f>
        <v>44.64</v>
      </c>
      <c r="CN6" s="33">
        <f t="shared" si="10"/>
        <v>327.55</v>
      </c>
      <c r="CO6" s="33">
        <f t="shared" si="10"/>
        <v>323.89</v>
      </c>
      <c r="CP6" s="33">
        <f t="shared" si="10"/>
        <v>335.11</v>
      </c>
      <c r="CQ6" s="33" t="str">
        <f t="shared" si="10"/>
        <v>-</v>
      </c>
      <c r="CR6" s="33" t="str">
        <f t="shared" si="10"/>
        <v>-</v>
      </c>
      <c r="CS6" s="33" t="str">
        <f t="shared" si="10"/>
        <v>-</v>
      </c>
      <c r="CT6" s="33" t="str">
        <f t="shared" si="10"/>
        <v>-</v>
      </c>
      <c r="CU6" s="33" t="str">
        <f t="shared" si="10"/>
        <v>-</v>
      </c>
      <c r="CV6" s="32" t="str">
        <f>IF(CV7="","",IF(CV7="-","【-】","【"&amp;SUBSTITUTE(TEXT(CV7,"#,##0.00"),"-","△")&amp;"】"))</f>
        <v>【60.01】</v>
      </c>
      <c r="CW6" s="33">
        <f>IF(CW7="",NA(),CW7)</f>
        <v>97.91</v>
      </c>
      <c r="CX6" s="33">
        <f t="shared" ref="CX6:DF6" si="11">IF(CX7="",NA(),CX7)</f>
        <v>97.99</v>
      </c>
      <c r="CY6" s="33">
        <f t="shared" si="11"/>
        <v>98.18</v>
      </c>
      <c r="CZ6" s="33">
        <f t="shared" si="11"/>
        <v>98.33</v>
      </c>
      <c r="DA6" s="33">
        <f t="shared" si="11"/>
        <v>98.47</v>
      </c>
      <c r="DB6" s="33">
        <f t="shared" si="11"/>
        <v>91.48</v>
      </c>
      <c r="DC6" s="33">
        <f t="shared" si="11"/>
        <v>91.15</v>
      </c>
      <c r="DD6" s="33">
        <f t="shared" si="11"/>
        <v>90.76</v>
      </c>
      <c r="DE6" s="33">
        <f t="shared" si="11"/>
        <v>91.47</v>
      </c>
      <c r="DF6" s="33">
        <f t="shared" si="11"/>
        <v>89.96</v>
      </c>
      <c r="DG6" s="32" t="str">
        <f>IF(DG7="","",IF(DG7="-","【-】","【"&amp;SUBSTITUTE(TEXT(DG7,"#,##0.00"),"-","△")&amp;"】"))</f>
        <v>【94.73】</v>
      </c>
      <c r="DH6" s="33">
        <f>IF(DH7="",NA(),DH7)</f>
        <v>4.2699999999999996</v>
      </c>
      <c r="DI6" s="33">
        <f t="shared" ref="DI6:DQ6" si="12">IF(DI7="",NA(),DI7)</f>
        <v>5.69</v>
      </c>
      <c r="DJ6" s="33">
        <f t="shared" si="12"/>
        <v>7.04</v>
      </c>
      <c r="DK6" s="33">
        <f t="shared" si="12"/>
        <v>16.399999999999999</v>
      </c>
      <c r="DL6" s="33">
        <f t="shared" si="12"/>
        <v>18.87</v>
      </c>
      <c r="DM6" s="33">
        <f t="shared" si="12"/>
        <v>5.83</v>
      </c>
      <c r="DN6" s="33">
        <f t="shared" si="12"/>
        <v>7.44</v>
      </c>
      <c r="DO6" s="33">
        <f t="shared" si="12"/>
        <v>9.02</v>
      </c>
      <c r="DP6" s="33">
        <f t="shared" si="12"/>
        <v>16.100000000000001</v>
      </c>
      <c r="DQ6" s="33">
        <f t="shared" si="12"/>
        <v>18.43</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2">
        <f t="shared" si="14"/>
        <v>0</v>
      </c>
      <c r="EI6" s="33">
        <f t="shared" si="14"/>
        <v>0.01</v>
      </c>
      <c r="EJ6" s="32">
        <f t="shared" si="14"/>
        <v>0</v>
      </c>
      <c r="EK6" s="32">
        <f t="shared" si="14"/>
        <v>0</v>
      </c>
      <c r="EL6" s="32">
        <f t="shared" si="14"/>
        <v>0</v>
      </c>
      <c r="EM6" s="33">
        <f t="shared" si="14"/>
        <v>0.04</v>
      </c>
      <c r="EN6" s="32" t="str">
        <f>IF(EN7="","",IF(EN7="-","【-】","【"&amp;SUBSTITUTE(TEXT(EN7,"#,##0.00"),"-","△")&amp;"】"))</f>
        <v>【0.23】</v>
      </c>
    </row>
    <row r="7" spans="1:147" s="34" customFormat="1">
      <c r="A7" s="26"/>
      <c r="B7" s="35">
        <v>2015</v>
      </c>
      <c r="C7" s="35">
        <v>272299</v>
      </c>
      <c r="D7" s="35">
        <v>46</v>
      </c>
      <c r="E7" s="35">
        <v>17</v>
      </c>
      <c r="F7" s="35">
        <v>1</v>
      </c>
      <c r="G7" s="35">
        <v>0</v>
      </c>
      <c r="H7" s="35" t="s">
        <v>96</v>
      </c>
      <c r="I7" s="35" t="s">
        <v>97</v>
      </c>
      <c r="J7" s="35" t="s">
        <v>98</v>
      </c>
      <c r="K7" s="35" t="s">
        <v>99</v>
      </c>
      <c r="L7" s="35" t="s">
        <v>100</v>
      </c>
      <c r="M7" s="36" t="s">
        <v>101</v>
      </c>
      <c r="N7" s="36">
        <v>50.17</v>
      </c>
      <c r="O7" s="36">
        <v>97.83</v>
      </c>
      <c r="P7" s="36">
        <v>68.16</v>
      </c>
      <c r="Q7" s="36">
        <v>2166</v>
      </c>
      <c r="R7" s="36">
        <v>56332</v>
      </c>
      <c r="S7" s="36">
        <v>18.690000000000001</v>
      </c>
      <c r="T7" s="36">
        <v>3014.02</v>
      </c>
      <c r="U7" s="36">
        <v>54987</v>
      </c>
      <c r="V7" s="36">
        <v>5.95</v>
      </c>
      <c r="W7" s="36">
        <v>9241.51</v>
      </c>
      <c r="X7" s="36">
        <v>106.92</v>
      </c>
      <c r="Y7" s="36">
        <v>107.47</v>
      </c>
      <c r="Z7" s="36">
        <v>106.57</v>
      </c>
      <c r="AA7" s="36">
        <v>105.08</v>
      </c>
      <c r="AB7" s="36">
        <v>105.58</v>
      </c>
      <c r="AC7" s="36">
        <v>93.68</v>
      </c>
      <c r="AD7" s="36">
        <v>94.91</v>
      </c>
      <c r="AE7" s="36">
        <v>95.42</v>
      </c>
      <c r="AF7" s="36">
        <v>101.7</v>
      </c>
      <c r="AG7" s="36">
        <v>105.33</v>
      </c>
      <c r="AH7" s="36">
        <v>108.23</v>
      </c>
      <c r="AI7" s="36">
        <v>0</v>
      </c>
      <c r="AJ7" s="36">
        <v>0</v>
      </c>
      <c r="AK7" s="36">
        <v>0</v>
      </c>
      <c r="AL7" s="36">
        <v>0</v>
      </c>
      <c r="AM7" s="36">
        <v>0</v>
      </c>
      <c r="AN7" s="36">
        <v>56.36</v>
      </c>
      <c r="AO7" s="36">
        <v>69.12</v>
      </c>
      <c r="AP7" s="36">
        <v>79.23</v>
      </c>
      <c r="AQ7" s="36">
        <v>39.94</v>
      </c>
      <c r="AR7" s="36">
        <v>34.74</v>
      </c>
      <c r="AS7" s="36">
        <v>4.45</v>
      </c>
      <c r="AT7" s="36">
        <v>233.27</v>
      </c>
      <c r="AU7" s="36">
        <v>219.25</v>
      </c>
      <c r="AV7" s="36">
        <v>295.92</v>
      </c>
      <c r="AW7" s="36">
        <v>23.33</v>
      </c>
      <c r="AX7" s="36">
        <v>17.43</v>
      </c>
      <c r="AY7" s="36">
        <v>61.1</v>
      </c>
      <c r="AZ7" s="36">
        <v>56.65</v>
      </c>
      <c r="BA7" s="36">
        <v>39.53</v>
      </c>
      <c r="BB7" s="36">
        <v>11.91</v>
      </c>
      <c r="BC7" s="36">
        <v>11.54</v>
      </c>
      <c r="BD7" s="36">
        <v>57.41</v>
      </c>
      <c r="BE7" s="36">
        <v>894.94</v>
      </c>
      <c r="BF7" s="36">
        <v>879.4</v>
      </c>
      <c r="BG7" s="36">
        <v>862.3</v>
      </c>
      <c r="BH7" s="36">
        <v>854.04</v>
      </c>
      <c r="BI7" s="36">
        <v>999.83</v>
      </c>
      <c r="BJ7" s="36">
        <v>1448.48</v>
      </c>
      <c r="BK7" s="36">
        <v>1280.76</v>
      </c>
      <c r="BL7" s="36">
        <v>1252.27</v>
      </c>
      <c r="BM7" s="36">
        <v>1186.53</v>
      </c>
      <c r="BN7" s="36">
        <v>1378.57</v>
      </c>
      <c r="BO7" s="36">
        <v>763.62</v>
      </c>
      <c r="BP7" s="36">
        <v>108.64</v>
      </c>
      <c r="BQ7" s="36">
        <v>108.75</v>
      </c>
      <c r="BR7" s="36">
        <v>107.31</v>
      </c>
      <c r="BS7" s="36">
        <v>108.16</v>
      </c>
      <c r="BT7" s="36">
        <v>107.86</v>
      </c>
      <c r="BU7" s="36">
        <v>71.34</v>
      </c>
      <c r="BV7" s="36">
        <v>76.97</v>
      </c>
      <c r="BW7" s="36">
        <v>79.45</v>
      </c>
      <c r="BX7" s="36">
        <v>86.66</v>
      </c>
      <c r="BY7" s="36">
        <v>89.95</v>
      </c>
      <c r="BZ7" s="36">
        <v>98.53</v>
      </c>
      <c r="CA7" s="36">
        <v>112.75</v>
      </c>
      <c r="CB7" s="36">
        <v>112.42</v>
      </c>
      <c r="CC7" s="36">
        <v>113.58</v>
      </c>
      <c r="CD7" s="36">
        <v>112.96</v>
      </c>
      <c r="CE7" s="36">
        <v>114.69</v>
      </c>
      <c r="CF7" s="36">
        <v>164.22</v>
      </c>
      <c r="CG7" s="36">
        <v>159</v>
      </c>
      <c r="CH7" s="36">
        <v>162.63</v>
      </c>
      <c r="CI7" s="36">
        <v>151.65</v>
      </c>
      <c r="CJ7" s="36">
        <v>150.88</v>
      </c>
      <c r="CK7" s="36">
        <v>139.69999999999999</v>
      </c>
      <c r="CL7" s="36">
        <v>46.38</v>
      </c>
      <c r="CM7" s="36">
        <v>44.64</v>
      </c>
      <c r="CN7" s="36">
        <v>327.55</v>
      </c>
      <c r="CO7" s="36">
        <v>323.89</v>
      </c>
      <c r="CP7" s="36">
        <v>335.11</v>
      </c>
      <c r="CQ7" s="36" t="s">
        <v>101</v>
      </c>
      <c r="CR7" s="36" t="s">
        <v>101</v>
      </c>
      <c r="CS7" s="36" t="s">
        <v>101</v>
      </c>
      <c r="CT7" s="36" t="s">
        <v>101</v>
      </c>
      <c r="CU7" s="36" t="s">
        <v>101</v>
      </c>
      <c r="CV7" s="36">
        <v>60.01</v>
      </c>
      <c r="CW7" s="36">
        <v>97.91</v>
      </c>
      <c r="CX7" s="36">
        <v>97.99</v>
      </c>
      <c r="CY7" s="36">
        <v>98.18</v>
      </c>
      <c r="CZ7" s="36">
        <v>98.33</v>
      </c>
      <c r="DA7" s="36">
        <v>98.47</v>
      </c>
      <c r="DB7" s="36">
        <v>91.48</v>
      </c>
      <c r="DC7" s="36">
        <v>91.15</v>
      </c>
      <c r="DD7" s="36">
        <v>90.76</v>
      </c>
      <c r="DE7" s="36">
        <v>91.47</v>
      </c>
      <c r="DF7" s="36">
        <v>89.96</v>
      </c>
      <c r="DG7" s="36">
        <v>94.73</v>
      </c>
      <c r="DH7" s="36">
        <v>4.2699999999999996</v>
      </c>
      <c r="DI7" s="36">
        <v>5.69</v>
      </c>
      <c r="DJ7" s="36">
        <v>7.04</v>
      </c>
      <c r="DK7" s="36">
        <v>16.399999999999999</v>
      </c>
      <c r="DL7" s="36">
        <v>18.87</v>
      </c>
      <c r="DM7" s="36">
        <v>5.83</v>
      </c>
      <c r="DN7" s="36">
        <v>7.44</v>
      </c>
      <c r="DO7" s="36">
        <v>9.02</v>
      </c>
      <c r="DP7" s="36">
        <v>16.100000000000001</v>
      </c>
      <c r="DQ7" s="36">
        <v>18.43</v>
      </c>
      <c r="DR7" s="36">
        <v>36.85</v>
      </c>
      <c r="DS7" s="36">
        <v>0</v>
      </c>
      <c r="DT7" s="36">
        <v>0</v>
      </c>
      <c r="DU7" s="36">
        <v>0</v>
      </c>
      <c r="DV7" s="36">
        <v>0</v>
      </c>
      <c r="DW7" s="36">
        <v>0</v>
      </c>
      <c r="DX7" s="36">
        <v>0</v>
      </c>
      <c r="DY7" s="36">
        <v>0</v>
      </c>
      <c r="DZ7" s="36">
        <v>0</v>
      </c>
      <c r="EA7" s="36">
        <v>0</v>
      </c>
      <c r="EB7" s="36">
        <v>0</v>
      </c>
      <c r="EC7" s="36">
        <v>4.5599999999999996</v>
      </c>
      <c r="ED7" s="36">
        <v>0</v>
      </c>
      <c r="EE7" s="36">
        <v>0</v>
      </c>
      <c r="EF7" s="36">
        <v>0</v>
      </c>
      <c r="EG7" s="36">
        <v>0</v>
      </c>
      <c r="EH7" s="36">
        <v>0</v>
      </c>
      <c r="EI7" s="36">
        <v>0.01</v>
      </c>
      <c r="EJ7" s="36">
        <v>0</v>
      </c>
      <c r="EK7" s="36">
        <v>0</v>
      </c>
      <c r="EL7" s="36">
        <v>0</v>
      </c>
      <c r="EM7" s="36">
        <v>0.04</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2017-02-22T03:12:06Z</cp:lastPrinted>
  <dcterms:created xsi:type="dcterms:W3CDTF">2017-02-08T02:36:31Z</dcterms:created>
  <dcterms:modified xsi:type="dcterms:W3CDTF">2017-02-22T05:16:35Z</dcterms:modified>
  <cp:category/>
</cp:coreProperties>
</file>