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チェック作業フォルダ\完成品はこちら\28東大阪市○\"/>
    </mc:Choice>
  </mc:AlternateContent>
  <workbookProtection workbookPassword="8649" lockStructure="1"/>
  <bookViews>
    <workbookView xWindow="-15" yWindow="-15" windowWidth="10245" windowHeight="804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Z10" i="4" s="1"/>
  <c r="O6" i="5"/>
  <c r="N6" i="5"/>
  <c r="M6" i="5"/>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Y8" i="4"/>
  <c r="AI8" i="4"/>
  <c r="R8" i="4"/>
  <c r="B8" i="4"/>
  <c r="B6" i="4"/>
  <c r="D10" i="5" l="1"/>
  <c r="C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<sst xmlns="http://schemas.openxmlformats.org/spreadsheetml/2006/main" count="217" uniqueCount="106">
  <si>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</si>
  <si>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</si>
  <si>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</si>
  <si>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</si>
  <si>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</si>
  <si>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</si>
  <si>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</si>
  <si>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</si>
  <si>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</si>
  <si>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</si>
  <si>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</si>
  <si>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</si>
  <si>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</si>
  <si>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</si>
  <si>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</si>
  <si>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</si>
  <si>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</si>
  <si>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</si>
  <si>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</si>
  <si>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</si>
  <si>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</si>
  <si>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</si>
  <si>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</si>
  <si>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</si>
  <si>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</si>
  <si>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</si>
  <si>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</si>
  <si>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</si>
  <si>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</si>
  <si>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</si>
  <si>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</si>
  <si>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</si>
  <si>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</si>
  <si>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</si>
  <si>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</si>
  <si>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</si>
  <si>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</si>
  <si>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</si>
  <si>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</si>
  <si>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</si>
  <si>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</si>
  <si>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</si>
  <si>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</si>
  <si>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</si>
  <si>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</si>
  <si>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</si>
  <si>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</si>
  <si>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</si>
  <si>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</si>
  <si>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</si>
  <si>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</si>
  <si>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</si>
  <si>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</si>
  <si>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</si>
  <si>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</si>
  <si>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</si>
  <si>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</si>
  <si>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</si>
  <si>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</si>
  <si>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</si>
  <si>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</si>
  <si>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</si>
  <si>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</si>
  <si>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</si>
  <si>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</si>
  <si>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</si>
  <si>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</si>
  <si>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</si>
  <si>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</si>
  <si>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</si>
  <si>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</si>
  <si>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</si>
  <si>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</si>
  <si>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</si>
  <si>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</si>
  <si>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</si>
  <si>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</si>
  <si>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</si>
  <si>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</si>
  <si>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</si>
  <si>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</si>
  <si>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</si>
  <si>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</si>
  <si>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</si>
  <si>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</si>
  <si>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</si>
  <si>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</si>
  <si>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</si>
  <si>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</si>
  <si>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</si>
  <si>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</si>
  <si>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</si>
  <si>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東大阪市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</si>
  <si>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</si>
  <si>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</si>
  <si>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</si>
  <si>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</si>
  <si>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</si>
  <si>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</si>
  <si>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</si>
  <si>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</si>
  <si>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</si>
  <si>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</si>
  <si>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本市の管路経年化率は年約1％の増加傾向にあり、平成27年</t>
    </r>
    <r>
      <rPr>
        <sz val="11"/>
        <rFont val="ＭＳ Ｐゴシック"/>
        <family val="3"/>
        <charset val="128"/>
      </rPr>
      <t>度末時点で31.51%に達している。昭和40年～50年代の高度経済成長期に整備された大量の管路（年約20km）が順次耐用年数を超過しており、毎年7～8kmの更新工</t>
    </r>
    <r>
      <rPr>
        <sz val="11"/>
        <color theme="1"/>
        <rFont val="ＭＳ Ｐゴシック"/>
        <family val="3"/>
        <charset val="128"/>
      </rPr>
      <t xml:space="preserve">事（年0.7%前後）を行うものの追い付かず、経年管が増加し続けている状況にある。
　現在、経年数が高い鋳鉄管の長寿命管への布設替工事を優先的に実施し、水道管の長寿命化、ライフサイクルコストの低減に取り組んでいる。
　本市は昭和7年から給水しており、比較的古い事業体であるため、経年化率が平均値と比較して高い値となっている。なお、平成27年度に更新率が減少している原因は、基幹施設の構築で管路の財源が相対的に減少したためである。
</t>
    </r>
    <rPh sb="60" eb="62">
      <t>ケイザイ</t>
    </rPh>
    <phoneticPr fontId="4"/>
  </si>
  <si>
    <r>
      <t>　本市では収益の減収傾向が続き財源確保が難しい中、災害時の水の確保の観点から配水池や配水場の更新を先行しているため、管路の更新が進んでいない状況にある。
　平成28年度より水道施設の現状及び経営状況を把握分析し、次</t>
    </r>
    <r>
      <rPr>
        <sz val="11"/>
        <rFont val="ＭＳ Ｐゴシック"/>
        <family val="3"/>
        <charset val="128"/>
      </rPr>
      <t>年度より中長期的な視点から投資・財政計画（収支計画）などを中心に経営の基本となる「経営戦略」を策定し安全・安心・安定・強靭で持続可能な水道サービスの提供に向けて取り組むものである。</t>
    </r>
    <rPh sb="1" eb="2">
      <t>ホン</t>
    </rPh>
    <rPh sb="2" eb="3">
      <t>シ</t>
    </rPh>
    <rPh sb="5" eb="7">
      <t>シュウエキ</t>
    </rPh>
    <rPh sb="8" eb="10">
      <t>ゲンシュウ</t>
    </rPh>
    <rPh sb="10" eb="12">
      <t>ケイコウ</t>
    </rPh>
    <rPh sb="13" eb="14">
      <t>ツヅ</t>
    </rPh>
    <rPh sb="15" eb="17">
      <t>ザイゲン</t>
    </rPh>
    <rPh sb="17" eb="19">
      <t>カクホ</t>
    </rPh>
    <rPh sb="20" eb="21">
      <t>ムズカ</t>
    </rPh>
    <rPh sb="23" eb="24">
      <t>ナカ</t>
    </rPh>
    <rPh sb="25" eb="27">
      <t>サイガイ</t>
    </rPh>
    <rPh sb="27" eb="28">
      <t>ジ</t>
    </rPh>
    <rPh sb="29" eb="30">
      <t>ミズ</t>
    </rPh>
    <rPh sb="31" eb="33">
      <t>カクホ</t>
    </rPh>
    <rPh sb="34" eb="36">
      <t>カンテン</t>
    </rPh>
    <rPh sb="38" eb="41">
      <t>ハイスイチ</t>
    </rPh>
    <rPh sb="42" eb="44">
      <t>ハイスイ</t>
    </rPh>
    <rPh sb="44" eb="45">
      <t>ジョウ</t>
    </rPh>
    <rPh sb="46" eb="48">
      <t>コウシン</t>
    </rPh>
    <rPh sb="49" eb="51">
      <t>センコウ</t>
    </rPh>
    <rPh sb="58" eb="60">
      <t>カンロ</t>
    </rPh>
    <rPh sb="61" eb="63">
      <t>コウシン</t>
    </rPh>
    <rPh sb="64" eb="65">
      <t>スス</t>
    </rPh>
    <rPh sb="70" eb="72">
      <t>ジョウキョウ</t>
    </rPh>
    <rPh sb="78" eb="80">
      <t>ヘイセイ</t>
    </rPh>
    <rPh sb="82" eb="84">
      <t>ネンド</t>
    </rPh>
    <rPh sb="86" eb="88">
      <t>スイドウ</t>
    </rPh>
    <rPh sb="88" eb="90">
      <t>シセツ</t>
    </rPh>
    <rPh sb="91" eb="93">
      <t>ゲンジョウ</t>
    </rPh>
    <rPh sb="93" eb="94">
      <t>オヨ</t>
    </rPh>
    <rPh sb="95" eb="97">
      <t>ケイエイ</t>
    </rPh>
    <rPh sb="97" eb="99">
      <t>ジョウキョウ</t>
    </rPh>
    <rPh sb="100" eb="102">
      <t>ハアク</t>
    </rPh>
    <rPh sb="102" eb="104">
      <t>ブンセキ</t>
    </rPh>
    <rPh sb="106" eb="109">
      <t>ジネンド</t>
    </rPh>
    <rPh sb="111" eb="115">
      <t>チュウチョウキテキ</t>
    </rPh>
    <rPh sb="116" eb="118">
      <t>シテン</t>
    </rPh>
    <rPh sb="120" eb="122">
      <t>トウシ</t>
    </rPh>
    <rPh sb="123" eb="125">
      <t>ザイセイ</t>
    </rPh>
    <rPh sb="125" eb="127">
      <t>ケイカク</t>
    </rPh>
    <rPh sb="128" eb="130">
      <t>シュウシ</t>
    </rPh>
    <rPh sb="130" eb="132">
      <t>ケイカク</t>
    </rPh>
    <rPh sb="136" eb="138">
      <t>チュウシン</t>
    </rPh>
    <rPh sb="139" eb="141">
      <t>ケイエイ</t>
    </rPh>
    <rPh sb="142" eb="144">
      <t>キホン</t>
    </rPh>
    <rPh sb="148" eb="149">
      <t>ケイ</t>
    </rPh>
    <rPh sb="149" eb="150">
      <t>エイ</t>
    </rPh>
    <rPh sb="150" eb="152">
      <t>センリャク</t>
    </rPh>
    <rPh sb="154" eb="156">
      <t>サクテイ</t>
    </rPh>
    <rPh sb="157" eb="159">
      <t>アンゼン</t>
    </rPh>
    <rPh sb="160" eb="162">
      <t>アンシン</t>
    </rPh>
    <rPh sb="163" eb="165">
      <t>アンテイ</t>
    </rPh>
    <rPh sb="166" eb="168">
      <t>キョウジン</t>
    </rPh>
    <rPh sb="169" eb="171">
      <t>ジゾク</t>
    </rPh>
    <rPh sb="171" eb="173">
      <t>カノウ</t>
    </rPh>
    <rPh sb="174" eb="176">
      <t>スイドウ</t>
    </rPh>
    <rPh sb="181" eb="183">
      <t>テイキョウ</t>
    </rPh>
    <rPh sb="184" eb="185">
      <t>ム</t>
    </rPh>
    <phoneticPr fontId="4"/>
  </si>
  <si>
    <r>
      <t>　平成23年3月の料金値下による収益の落込（5年間年平均▲約2億7千万円）と、節水意識の高まり等による配水量の減量（5年間年平均▲約80万㎥）によ</t>
    </r>
    <r>
      <rPr>
        <sz val="11"/>
        <rFont val="ＭＳ Ｐゴシック"/>
        <family val="3"/>
        <charset val="128"/>
      </rPr>
      <t>り、給水収益が減少しており、この傾向は今後も続くものと予測している。
　料金回収率で示されているように事業経営</t>
    </r>
    <r>
      <rPr>
        <sz val="11"/>
        <color theme="1"/>
        <rFont val="ＭＳ Ｐゴシック"/>
        <family val="3"/>
        <charset val="128"/>
      </rPr>
      <t>に必要な経費を料金で賄うことができない状態となっている。
　企業債残高対給水収益比率は低い状況であり、過去の起債依存度が高くないことを表している。
　施設利用率の数値は低く高度経済成長期において計画整備した施設規模が現在ではやや過大となていることが影響している。</t>
    </r>
    <r>
      <rPr>
        <sz val="11"/>
        <rFont val="ＭＳ Ｐゴシック"/>
        <family val="3"/>
        <charset val="128"/>
      </rPr>
      <t xml:space="preserve">
　有収率については、計画的な漏水調査や更新の取り組みなどにより、類似団体平均値より高い値で推移している。</t>
    </r>
    <rPh sb="1" eb="3">
      <t>ヘイセイ</t>
    </rPh>
    <rPh sb="9" eb="11">
      <t>リョウキン</t>
    </rPh>
    <rPh sb="11" eb="13">
      <t>ネサ</t>
    </rPh>
    <rPh sb="16" eb="18">
      <t>シュウエキ</t>
    </rPh>
    <rPh sb="19" eb="21">
      <t>オチコ</t>
    </rPh>
    <rPh sb="25" eb="26">
      <t>ネン</t>
    </rPh>
    <rPh sb="31" eb="32">
      <t>オク</t>
    </rPh>
    <rPh sb="33" eb="36">
      <t>センマンエン</t>
    </rPh>
    <rPh sb="39" eb="41">
      <t>セッスイ</t>
    </rPh>
    <rPh sb="41" eb="43">
      <t>イシキ</t>
    </rPh>
    <rPh sb="44" eb="45">
      <t>タカ</t>
    </rPh>
    <rPh sb="47" eb="48">
      <t>ナド</t>
    </rPh>
    <rPh sb="51" eb="53">
      <t>ハイスイ</t>
    </rPh>
    <rPh sb="53" eb="54">
      <t>リョウ</t>
    </rPh>
    <rPh sb="55" eb="57">
      <t>ゲンリョウ</t>
    </rPh>
    <rPh sb="59" eb="61">
      <t>ネンカン</t>
    </rPh>
    <rPh sb="61" eb="62">
      <t>ネン</t>
    </rPh>
    <rPh sb="62" eb="64">
      <t>ヘイキン</t>
    </rPh>
    <rPh sb="68" eb="69">
      <t>マン</t>
    </rPh>
    <rPh sb="75" eb="77">
      <t>キュウスイ</t>
    </rPh>
    <rPh sb="77" eb="79">
      <t>シュウエキ</t>
    </rPh>
    <rPh sb="80" eb="82">
      <t>ゲンショウ</t>
    </rPh>
    <rPh sb="89" eb="91">
      <t>ケイコウ</t>
    </rPh>
    <rPh sb="92" eb="94">
      <t>コンゴ</t>
    </rPh>
    <rPh sb="95" eb="96">
      <t>ツヅ</t>
    </rPh>
    <rPh sb="100" eb="102">
      <t>ヨソク</t>
    </rPh>
    <rPh sb="109" eb="111">
      <t>リョウキン</t>
    </rPh>
    <rPh sb="111" eb="113">
      <t>カイシュウ</t>
    </rPh>
    <rPh sb="113" eb="114">
      <t>リツ</t>
    </rPh>
    <rPh sb="115" eb="116">
      <t>シメ</t>
    </rPh>
    <rPh sb="124" eb="126">
      <t>ジギョウ</t>
    </rPh>
    <rPh sb="126" eb="128">
      <t>ケイエイ</t>
    </rPh>
    <rPh sb="129" eb="131">
      <t>ヒツヨウ</t>
    </rPh>
    <rPh sb="132" eb="134">
      <t>ケイヒ</t>
    </rPh>
    <rPh sb="135" eb="137">
      <t>リョウキン</t>
    </rPh>
    <rPh sb="138" eb="139">
      <t>マカナ</t>
    </rPh>
    <rPh sb="147" eb="149">
      <t>ジョウタイ</t>
    </rPh>
    <rPh sb="158" eb="160">
      <t>キギョウ</t>
    </rPh>
    <rPh sb="160" eb="161">
      <t>サイ</t>
    </rPh>
    <rPh sb="161" eb="163">
      <t>ザンダカ</t>
    </rPh>
    <rPh sb="163" eb="164">
      <t>タイ</t>
    </rPh>
    <rPh sb="164" eb="166">
      <t>キュウスイ</t>
    </rPh>
    <rPh sb="166" eb="168">
      <t>シュウエキ</t>
    </rPh>
    <rPh sb="168" eb="170">
      <t>ヒリツ</t>
    </rPh>
    <rPh sb="171" eb="172">
      <t>ヒク</t>
    </rPh>
    <rPh sb="173" eb="175">
      <t>ジョウキョウ</t>
    </rPh>
    <rPh sb="179" eb="181">
      <t>カコ</t>
    </rPh>
    <rPh sb="182" eb="184">
      <t>キサイ</t>
    </rPh>
    <rPh sb="184" eb="187">
      <t>イゾンド</t>
    </rPh>
    <rPh sb="188" eb="189">
      <t>タカ</t>
    </rPh>
    <rPh sb="195" eb="196">
      <t>アラワ</t>
    </rPh>
    <rPh sb="203" eb="205">
      <t>シセツ</t>
    </rPh>
    <rPh sb="205" eb="207">
      <t>リヨウ</t>
    </rPh>
    <rPh sb="207" eb="208">
      <t>リツ</t>
    </rPh>
    <rPh sb="209" eb="211">
      <t>スウチ</t>
    </rPh>
    <rPh sb="212" eb="213">
      <t>ヒク</t>
    </rPh>
    <rPh sb="214" eb="216">
      <t>コウド</t>
    </rPh>
    <rPh sb="216" eb="218">
      <t>ケイザイ</t>
    </rPh>
    <rPh sb="218" eb="220">
      <t>セイチョウ</t>
    </rPh>
    <rPh sb="220" eb="221">
      <t>キ</t>
    </rPh>
    <rPh sb="225" eb="227">
      <t>ケイカク</t>
    </rPh>
    <rPh sb="227" eb="229">
      <t>セイビ</t>
    </rPh>
    <rPh sb="231" eb="233">
      <t>シセツ</t>
    </rPh>
    <rPh sb="233" eb="235">
      <t>キボ</t>
    </rPh>
    <rPh sb="236" eb="238">
      <t>ゲンザイ</t>
    </rPh>
    <rPh sb="242" eb="244">
      <t>カダイ</t>
    </rPh>
    <rPh sb="252" eb="254">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</si>
</sst>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0.91</c:v>
                </c:pt>
                <c:pt idx="1">
                  <c:v>0.79</c:v>
                </c:pt>
                <c:pt idx="2">
                  <c:v>0.74</c:v>
                </c:pt>
                <c:pt idx="3">
                  <c:v>0.79</c:v>
                </c:pt>
                <c:pt idx="4">
                  <c:v>0.59</c:v>
                </c:pt>
              </c:numCache>
            </c:numRef>
          </c:val>
          <c:extLst>
            <c:ext xmlns:c16="http://schemas.microsoft.com/office/drawing/2014/chart" uri="{C3380CC4-5D6E-409C-BE32-E72D297353CC}">
              <c16:uniqueId val="{00000000-9E4A-4268-BFD0-BE886B83648A}"/>
            </c:ext>
          </c:extLst>
        </c:ser>
        <c:dLbls>
          <c:showLegendKey val="0"/>
          <c:showVal val="0"/>
          <c:showCatName val="0"/>
          <c:showSerName val="0"/>
          <c:showPercent val="0"/>
          <c:showBubbleSize val="0"/>
        </c:dLbls>
        <c:gapWidth val="150"/>
        <c:axId val="97469568"/>
        <c:axId val="974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extLst>
            <c:ext xmlns:c16="http://schemas.microsoft.com/office/drawing/2014/chart" uri="{C3380CC4-5D6E-409C-BE32-E72D297353CC}">
              <c16:uniqueId val="{00000001-9E4A-4268-BFD0-BE886B83648A}"/>
            </c:ext>
          </c:extLst>
        </c:ser>
        <c:dLbls>
          <c:showLegendKey val="0"/>
          <c:showVal val="0"/>
          <c:showCatName val="0"/>
          <c:showSerName val="0"/>
          <c:showPercent val="0"/>
          <c:showBubbleSize val="0"/>
        </c:dLbls>
        <c:marker val="1"/>
        <c:smooth val="0"/>
        <c:axId val="97469568"/>
        <c:axId val="97471488"/>
      </c:lineChart>
      <c:dateAx>
        <c:axId val="97469568"/>
        <c:scaling>
          <c:orientation val="minMax"/>
        </c:scaling>
        <c:delete val="1"/>
        <c:axPos val="b"/>
        <c:numFmt formatCode="ge" sourceLinked="1"/>
        <c:majorTickMark val="none"/>
        <c:minorTickMark val="none"/>
        <c:tickLblPos val="none"/>
        <c:crossAx val="97471488"/>
        <c:crosses val="autoZero"/>
        <c:auto val="1"/>
        <c:lblOffset val="100"/>
        <c:baseTimeUnit val="years"/>
      </c:dateAx>
      <c:valAx>
        <c:axId val="974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59.26</c:v>
                </c:pt>
                <c:pt idx="1">
                  <c:v>58.51</c:v>
                </c:pt>
                <c:pt idx="2">
                  <c:v>57.73</c:v>
                </c:pt>
                <c:pt idx="3">
                  <c:v>57</c:v>
                </c:pt>
                <c:pt idx="4">
                  <c:v>56.45</c:v>
                </c:pt>
              </c:numCache>
            </c:numRef>
          </c:val>
          <c:extLst>
            <c:ext xmlns:c16="http://schemas.microsoft.com/office/drawing/2014/chart" uri="{C3380CC4-5D6E-409C-BE32-E72D297353CC}">
              <c16:uniqueId val="{00000000-E205-4EBA-B35B-9F0C22287656}"/>
            </c:ext>
          </c:extLst>
        </c:ser>
        <c:dLbls>
          <c:showLegendKey val="0"/>
          <c:showVal val="0"/>
          <c:showCatName val="0"/>
          <c:showSerName val="0"/>
          <c:showPercent val="0"/>
          <c:showBubbleSize val="0"/>
        </c:dLbls>
        <c:gapWidth val="150"/>
        <c:axId val="100436608"/>
        <c:axId val="1004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extLst>
            <c:ext xmlns:c16="http://schemas.microsoft.com/office/drawing/2014/chart" uri="{C3380CC4-5D6E-409C-BE32-E72D297353CC}">
              <c16:uniqueId val="{00000001-E205-4EBA-B35B-9F0C22287656}"/>
            </c:ext>
          </c:extLst>
        </c:ser>
        <c:dLbls>
          <c:showLegendKey val="0"/>
          <c:showVal val="0"/>
          <c:showCatName val="0"/>
          <c:showSerName val="0"/>
          <c:showPercent val="0"/>
          <c:showBubbleSize val="0"/>
        </c:dLbls>
        <c:marker val="1"/>
        <c:smooth val="0"/>
        <c:axId val="100436608"/>
        <c:axId val="100442880"/>
      </c:lineChart>
      <c:dateAx>
        <c:axId val="100436608"/>
        <c:scaling>
          <c:orientation val="minMax"/>
        </c:scaling>
        <c:delete val="1"/>
        <c:axPos val="b"/>
        <c:numFmt formatCode="ge" sourceLinked="1"/>
        <c:majorTickMark val="none"/>
        <c:minorTickMark val="none"/>
        <c:tickLblPos val="none"/>
        <c:crossAx val="100442880"/>
        <c:crosses val="autoZero"/>
        <c:auto val="1"/>
        <c:lblOffset val="100"/>
        <c:baseTimeUnit val="years"/>
      </c:dateAx>
      <c:valAx>
        <c:axId val="1004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93.42</c:v>
                </c:pt>
                <c:pt idx="1">
                  <c:v>93.84</c:v>
                </c:pt>
                <c:pt idx="2">
                  <c:v>94.61</c:v>
                </c:pt>
                <c:pt idx="3">
                  <c:v>93.7</c:v>
                </c:pt>
                <c:pt idx="4">
                  <c:v>93.47</c:v>
                </c:pt>
              </c:numCache>
            </c:numRef>
          </c:val>
          <c:extLst>
            <c:ext xmlns:c16="http://schemas.microsoft.com/office/drawing/2014/chart" uri="{C3380CC4-5D6E-409C-BE32-E72D297353CC}">
              <c16:uniqueId val="{00000000-7141-4CE4-B299-30D6AECEB510}"/>
            </c:ext>
          </c:extLst>
        </c:ser>
        <c:dLbls>
          <c:showLegendKey val="0"/>
          <c:showVal val="0"/>
          <c:showCatName val="0"/>
          <c:showSerName val="0"/>
          <c:showPercent val="0"/>
          <c:showBubbleSize val="0"/>
        </c:dLbls>
        <c:gapWidth val="150"/>
        <c:axId val="100464896"/>
        <c:axId val="1029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extLst>
            <c:ext xmlns:c16="http://schemas.microsoft.com/office/drawing/2014/chart" uri="{C3380CC4-5D6E-409C-BE32-E72D297353CC}">
              <c16:uniqueId val="{00000001-7141-4CE4-B299-30D6AECEB510}"/>
            </c:ext>
          </c:extLst>
        </c:ser>
        <c:dLbls>
          <c:showLegendKey val="0"/>
          <c:showVal val="0"/>
          <c:showCatName val="0"/>
          <c:showSerName val="0"/>
          <c:showPercent val="0"/>
          <c:showBubbleSize val="0"/>
        </c:dLbls>
        <c:marker val="1"/>
        <c:smooth val="0"/>
        <c:axId val="100464896"/>
        <c:axId val="102908288"/>
      </c:lineChart>
      <c:dateAx>
        <c:axId val="100464896"/>
        <c:scaling>
          <c:orientation val="minMax"/>
        </c:scaling>
        <c:delete val="1"/>
        <c:axPos val="b"/>
        <c:numFmt formatCode="ge" sourceLinked="1"/>
        <c:majorTickMark val="none"/>
        <c:minorTickMark val="none"/>
        <c:tickLblPos val="none"/>
        <c:crossAx val="102908288"/>
        <c:crosses val="autoZero"/>
        <c:auto val="1"/>
        <c:lblOffset val="100"/>
        <c:baseTimeUnit val="years"/>
      </c:dateAx>
      <c:valAx>
        <c:axId val="1029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98.48</c:v>
                </c:pt>
                <c:pt idx="1">
                  <c:v>98.83</c:v>
                </c:pt>
                <c:pt idx="2">
                  <c:v>100.46</c:v>
                </c:pt>
                <c:pt idx="3">
                  <c:v>104.73</c:v>
                </c:pt>
                <c:pt idx="4">
                  <c:v>103.32</c:v>
                </c:pt>
              </c:numCache>
            </c:numRef>
          </c:val>
          <c:extLst>
            <c:ext xmlns:c16="http://schemas.microsoft.com/office/drawing/2014/chart" uri="{C3380CC4-5D6E-409C-BE32-E72D297353CC}">
              <c16:uniqueId val="{00000000-1987-453A-BB96-C9DD657C7757}"/>
            </c:ext>
          </c:extLst>
        </c:ser>
        <c:dLbls>
          <c:showLegendKey val="0"/>
          <c:showVal val="0"/>
          <c:showCatName val="0"/>
          <c:showSerName val="0"/>
          <c:showPercent val="0"/>
          <c:showBubbleSize val="0"/>
        </c:dLbls>
        <c:gapWidth val="150"/>
        <c:axId val="97511296"/>
        <c:axId val="985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extLst>
            <c:ext xmlns:c16="http://schemas.microsoft.com/office/drawing/2014/chart" uri="{C3380CC4-5D6E-409C-BE32-E72D297353CC}">
              <c16:uniqueId val="{00000001-1987-453A-BB96-C9DD657C7757}"/>
            </c:ext>
          </c:extLst>
        </c:ser>
        <c:dLbls>
          <c:showLegendKey val="0"/>
          <c:showVal val="0"/>
          <c:showCatName val="0"/>
          <c:showSerName val="0"/>
          <c:showPercent val="0"/>
          <c:showBubbleSize val="0"/>
        </c:dLbls>
        <c:marker val="1"/>
        <c:smooth val="0"/>
        <c:axId val="97511296"/>
        <c:axId val="98566144"/>
      </c:lineChart>
      <c:dateAx>
        <c:axId val="97511296"/>
        <c:scaling>
          <c:orientation val="minMax"/>
        </c:scaling>
        <c:delete val="1"/>
        <c:axPos val="b"/>
        <c:numFmt formatCode="ge" sourceLinked="1"/>
        <c:majorTickMark val="none"/>
        <c:minorTickMark val="none"/>
        <c:tickLblPos val="none"/>
        <c:crossAx val="98566144"/>
        <c:crosses val="autoZero"/>
        <c:auto val="1"/>
        <c:lblOffset val="100"/>
        <c:baseTimeUnit val="years"/>
      </c:dateAx>
      <c:valAx>
        <c:axId val="9856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49.19</c:v>
                </c:pt>
                <c:pt idx="1">
                  <c:v>50.62</c:v>
                </c:pt>
                <c:pt idx="2">
                  <c:v>51.49</c:v>
                </c:pt>
                <c:pt idx="3">
                  <c:v>52.89</c:v>
                </c:pt>
                <c:pt idx="4">
                  <c:v>53.52</c:v>
                </c:pt>
              </c:numCache>
            </c:numRef>
          </c:val>
          <c:extLst>
            <c:ext xmlns:c16="http://schemas.microsoft.com/office/drawing/2014/chart" uri="{C3380CC4-5D6E-409C-BE32-E72D297353CC}">
              <c16:uniqueId val="{00000000-4BF4-4ED6-B7D2-D3309C9435C9}"/>
            </c:ext>
          </c:extLst>
        </c:ser>
        <c:dLbls>
          <c:showLegendKey val="0"/>
          <c:showVal val="0"/>
          <c:showCatName val="0"/>
          <c:showSerName val="0"/>
          <c:showPercent val="0"/>
          <c:showBubbleSize val="0"/>
        </c:dLbls>
        <c:gapWidth val="150"/>
        <c:axId val="98612736"/>
        <c:axId val="986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extLst>
            <c:ext xmlns:c16="http://schemas.microsoft.com/office/drawing/2014/chart" uri="{C3380CC4-5D6E-409C-BE32-E72D297353CC}">
              <c16:uniqueId val="{00000001-4BF4-4ED6-B7D2-D3309C9435C9}"/>
            </c:ext>
          </c:extLst>
        </c:ser>
        <c:dLbls>
          <c:showLegendKey val="0"/>
          <c:showVal val="0"/>
          <c:showCatName val="0"/>
          <c:showSerName val="0"/>
          <c:showPercent val="0"/>
          <c:showBubbleSize val="0"/>
        </c:dLbls>
        <c:marker val="1"/>
        <c:smooth val="0"/>
        <c:axId val="98612736"/>
        <c:axId val="98614656"/>
      </c:lineChart>
      <c:dateAx>
        <c:axId val="98612736"/>
        <c:scaling>
          <c:orientation val="minMax"/>
        </c:scaling>
        <c:delete val="1"/>
        <c:axPos val="b"/>
        <c:numFmt formatCode="ge" sourceLinked="1"/>
        <c:majorTickMark val="none"/>
        <c:minorTickMark val="none"/>
        <c:tickLblPos val="none"/>
        <c:crossAx val="98614656"/>
        <c:crosses val="autoZero"/>
        <c:auto val="1"/>
        <c:lblOffset val="100"/>
        <c:baseTimeUnit val="years"/>
      </c:dateAx>
      <c:valAx>
        <c:axId val="986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26.67</c:v>
                </c:pt>
                <c:pt idx="1">
                  <c:v>28.36</c:v>
                </c:pt>
                <c:pt idx="2">
                  <c:v>29.13</c:v>
                </c:pt>
                <c:pt idx="3">
                  <c:v>30.62</c:v>
                </c:pt>
                <c:pt idx="4">
                  <c:v>31.51</c:v>
                </c:pt>
              </c:numCache>
            </c:numRef>
          </c:val>
          <c:extLst>
            <c:ext xmlns:c16="http://schemas.microsoft.com/office/drawing/2014/chart" uri="{C3380CC4-5D6E-409C-BE32-E72D297353CC}">
              <c16:uniqueId val="{00000000-15EC-4FD1-B56C-9107B89AD8B4}"/>
            </c:ext>
          </c:extLst>
        </c:ser>
        <c:dLbls>
          <c:showLegendKey val="0"/>
          <c:showVal val="0"/>
          <c:showCatName val="0"/>
          <c:showSerName val="0"/>
          <c:showPercent val="0"/>
          <c:showBubbleSize val="0"/>
        </c:dLbls>
        <c:gapWidth val="150"/>
        <c:axId val="101532800"/>
        <c:axId val="1015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extLst>
            <c:ext xmlns:c16="http://schemas.microsoft.com/office/drawing/2014/chart" uri="{C3380CC4-5D6E-409C-BE32-E72D297353CC}">
              <c16:uniqueId val="{00000001-15EC-4FD1-B56C-9107B89AD8B4}"/>
            </c:ext>
          </c:extLst>
        </c:ser>
        <c:dLbls>
          <c:showLegendKey val="0"/>
          <c:showVal val="0"/>
          <c:showCatName val="0"/>
          <c:showSerName val="0"/>
          <c:showPercent val="0"/>
          <c:showBubbleSize val="0"/>
        </c:dLbls>
        <c:marker val="1"/>
        <c:smooth val="0"/>
        <c:axId val="101532800"/>
        <c:axId val="101534720"/>
      </c:lineChart>
      <c:dateAx>
        <c:axId val="101532800"/>
        <c:scaling>
          <c:orientation val="minMax"/>
        </c:scaling>
        <c:delete val="1"/>
        <c:axPos val="b"/>
        <c:numFmt formatCode="ge" sourceLinked="1"/>
        <c:majorTickMark val="none"/>
        <c:minorTickMark val="none"/>
        <c:tickLblPos val="none"/>
        <c:crossAx val="101534720"/>
        <c:crosses val="autoZero"/>
        <c:auto val="1"/>
        <c:lblOffset val="100"/>
        <c:baseTimeUnit val="years"/>
      </c:dateAx>
      <c:valAx>
        <c:axId val="1015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2A-41A0-98AB-62F9B79D2ADA}"/>
            </c:ext>
          </c:extLst>
        </c:ser>
        <c:dLbls>
          <c:showLegendKey val="0"/>
          <c:showVal val="0"/>
          <c:showCatName val="0"/>
          <c:showSerName val="0"/>
          <c:showPercent val="0"/>
          <c:showBubbleSize val="0"/>
        </c:dLbls>
        <c:gapWidth val="150"/>
        <c:axId val="101558912"/>
        <c:axId val="1015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extLst>
            <c:ext xmlns:c16="http://schemas.microsoft.com/office/drawing/2014/chart" uri="{C3380CC4-5D6E-409C-BE32-E72D297353CC}">
              <c16:uniqueId val="{00000001-212A-41A0-98AB-62F9B79D2ADA}"/>
            </c:ext>
          </c:extLst>
        </c:ser>
        <c:dLbls>
          <c:showLegendKey val="0"/>
          <c:showVal val="0"/>
          <c:showCatName val="0"/>
          <c:showSerName val="0"/>
          <c:showPercent val="0"/>
          <c:showBubbleSize val="0"/>
        </c:dLbls>
        <c:marker val="1"/>
        <c:smooth val="0"/>
        <c:axId val="101558912"/>
        <c:axId val="101569280"/>
      </c:lineChart>
      <c:dateAx>
        <c:axId val="101558912"/>
        <c:scaling>
          <c:orientation val="minMax"/>
        </c:scaling>
        <c:delete val="1"/>
        <c:axPos val="b"/>
        <c:numFmt formatCode="ge" sourceLinked="1"/>
        <c:majorTickMark val="none"/>
        <c:minorTickMark val="none"/>
        <c:tickLblPos val="none"/>
        <c:crossAx val="101569280"/>
        <c:crosses val="autoZero"/>
        <c:auto val="1"/>
        <c:lblOffset val="100"/>
        <c:baseTimeUnit val="years"/>
      </c:dateAx>
      <c:valAx>
        <c:axId val="10156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449.28</c:v>
                </c:pt>
                <c:pt idx="1">
                  <c:v>471.65</c:v>
                </c:pt>
                <c:pt idx="2">
                  <c:v>409.1</c:v>
                </c:pt>
                <c:pt idx="3">
                  <c:v>269.19</c:v>
                </c:pt>
                <c:pt idx="4">
                  <c:v>233.34</c:v>
                </c:pt>
              </c:numCache>
            </c:numRef>
          </c:val>
          <c:extLst>
            <c:ext xmlns:c16="http://schemas.microsoft.com/office/drawing/2014/chart" uri="{C3380CC4-5D6E-409C-BE32-E72D297353CC}">
              <c16:uniqueId val="{00000000-859C-42BB-A432-2328E1B1242C}"/>
            </c:ext>
          </c:extLst>
        </c:ser>
        <c:dLbls>
          <c:showLegendKey val="0"/>
          <c:showVal val="0"/>
          <c:showCatName val="0"/>
          <c:showSerName val="0"/>
          <c:showPercent val="0"/>
          <c:showBubbleSize val="0"/>
        </c:dLbls>
        <c:gapWidth val="150"/>
        <c:axId val="100227712"/>
        <c:axId val="1002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extLst>
            <c:ext xmlns:c16="http://schemas.microsoft.com/office/drawing/2014/chart" uri="{C3380CC4-5D6E-409C-BE32-E72D297353CC}">
              <c16:uniqueId val="{00000001-859C-42BB-A432-2328E1B1242C}"/>
            </c:ext>
          </c:extLst>
        </c:ser>
        <c:dLbls>
          <c:showLegendKey val="0"/>
          <c:showVal val="0"/>
          <c:showCatName val="0"/>
          <c:showSerName val="0"/>
          <c:showPercent val="0"/>
          <c:showBubbleSize val="0"/>
        </c:dLbls>
        <c:marker val="1"/>
        <c:smooth val="0"/>
        <c:axId val="100227712"/>
        <c:axId val="100233984"/>
      </c:lineChart>
      <c:dateAx>
        <c:axId val="100227712"/>
        <c:scaling>
          <c:orientation val="minMax"/>
        </c:scaling>
        <c:delete val="1"/>
        <c:axPos val="b"/>
        <c:numFmt formatCode="ge" sourceLinked="1"/>
        <c:majorTickMark val="none"/>
        <c:minorTickMark val="none"/>
        <c:tickLblPos val="none"/>
        <c:crossAx val="100233984"/>
        <c:crosses val="autoZero"/>
        <c:auto val="1"/>
        <c:lblOffset val="100"/>
        <c:baseTimeUnit val="years"/>
      </c:dateAx>
      <c:valAx>
        <c:axId val="10023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179.87</c:v>
                </c:pt>
                <c:pt idx="1">
                  <c:v>180.57</c:v>
                </c:pt>
                <c:pt idx="2">
                  <c:v>183.64</c:v>
                </c:pt>
                <c:pt idx="3">
                  <c:v>186.73</c:v>
                </c:pt>
                <c:pt idx="4">
                  <c:v>191.38</c:v>
                </c:pt>
              </c:numCache>
            </c:numRef>
          </c:val>
          <c:extLst>
            <c:ext xmlns:c16="http://schemas.microsoft.com/office/drawing/2014/chart" uri="{C3380CC4-5D6E-409C-BE32-E72D297353CC}">
              <c16:uniqueId val="{00000000-49B4-46E3-B0CA-419FE434FE10}"/>
            </c:ext>
          </c:extLst>
        </c:ser>
        <c:dLbls>
          <c:showLegendKey val="0"/>
          <c:showVal val="0"/>
          <c:showCatName val="0"/>
          <c:showSerName val="0"/>
          <c:showPercent val="0"/>
          <c:showBubbleSize val="0"/>
        </c:dLbls>
        <c:gapWidth val="150"/>
        <c:axId val="100268288"/>
        <c:axId val="1002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extLst>
            <c:ext xmlns:c16="http://schemas.microsoft.com/office/drawing/2014/chart" uri="{C3380CC4-5D6E-409C-BE32-E72D297353CC}">
              <c16:uniqueId val="{00000001-49B4-46E3-B0CA-419FE434FE10}"/>
            </c:ext>
          </c:extLst>
        </c:ser>
        <c:dLbls>
          <c:showLegendKey val="0"/>
          <c:showVal val="0"/>
          <c:showCatName val="0"/>
          <c:showSerName val="0"/>
          <c:showPercent val="0"/>
          <c:showBubbleSize val="0"/>
        </c:dLbls>
        <c:marker val="1"/>
        <c:smooth val="0"/>
        <c:axId val="100268288"/>
        <c:axId val="100274560"/>
      </c:lineChart>
      <c:dateAx>
        <c:axId val="100268288"/>
        <c:scaling>
          <c:orientation val="minMax"/>
        </c:scaling>
        <c:delete val="1"/>
        <c:axPos val="b"/>
        <c:numFmt formatCode="ge" sourceLinked="1"/>
        <c:majorTickMark val="none"/>
        <c:minorTickMark val="none"/>
        <c:tickLblPos val="none"/>
        <c:crossAx val="100274560"/>
        <c:crosses val="autoZero"/>
        <c:auto val="1"/>
        <c:lblOffset val="100"/>
        <c:baseTimeUnit val="years"/>
      </c:dateAx>
      <c:valAx>
        <c:axId val="10027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92.19</c:v>
                </c:pt>
                <c:pt idx="1">
                  <c:v>91.84</c:v>
                </c:pt>
                <c:pt idx="2">
                  <c:v>93.07</c:v>
                </c:pt>
                <c:pt idx="3">
                  <c:v>96.47</c:v>
                </c:pt>
                <c:pt idx="4">
                  <c:v>95.67</c:v>
                </c:pt>
              </c:numCache>
            </c:numRef>
          </c:val>
          <c:extLst>
            <c:ext xmlns:c16="http://schemas.microsoft.com/office/drawing/2014/chart" uri="{C3380CC4-5D6E-409C-BE32-E72D297353CC}">
              <c16:uniqueId val="{00000000-D3C8-418F-AE85-195F4D2CF7DC}"/>
            </c:ext>
          </c:extLst>
        </c:ser>
        <c:dLbls>
          <c:showLegendKey val="0"/>
          <c:showVal val="0"/>
          <c:showCatName val="0"/>
          <c:showSerName val="0"/>
          <c:showPercent val="0"/>
          <c:showBubbleSize val="0"/>
        </c:dLbls>
        <c:gapWidth val="150"/>
        <c:axId val="100308864"/>
        <c:axId val="1003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extLst>
            <c:ext xmlns:c16="http://schemas.microsoft.com/office/drawing/2014/chart" uri="{C3380CC4-5D6E-409C-BE32-E72D297353CC}">
              <c16:uniqueId val="{00000001-D3C8-418F-AE85-195F4D2CF7DC}"/>
            </c:ext>
          </c:extLst>
        </c:ser>
        <c:dLbls>
          <c:showLegendKey val="0"/>
          <c:showVal val="0"/>
          <c:showCatName val="0"/>
          <c:showSerName val="0"/>
          <c:showPercent val="0"/>
          <c:showBubbleSize val="0"/>
        </c:dLbls>
        <c:marker val="1"/>
        <c:smooth val="0"/>
        <c:axId val="100308864"/>
        <c:axId val="100315136"/>
      </c:lineChart>
      <c:dateAx>
        <c:axId val="100308864"/>
        <c:scaling>
          <c:orientation val="minMax"/>
        </c:scaling>
        <c:delete val="1"/>
        <c:axPos val="b"/>
        <c:numFmt formatCode="ge" sourceLinked="1"/>
        <c:majorTickMark val="none"/>
        <c:minorTickMark val="none"/>
        <c:tickLblPos val="none"/>
        <c:crossAx val="100315136"/>
        <c:crosses val="autoZero"/>
        <c:auto val="1"/>
        <c:lblOffset val="100"/>
        <c:baseTimeUnit val="years"/>
      </c:dateAx>
      <c:valAx>
        <c:axId val="1003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173.94</c:v>
                </c:pt>
                <c:pt idx="1">
                  <c:v>173.56</c:v>
                </c:pt>
                <c:pt idx="2">
                  <c:v>170.79</c:v>
                </c:pt>
                <c:pt idx="3">
                  <c:v>164.19</c:v>
                </c:pt>
                <c:pt idx="4">
                  <c:v>165.14</c:v>
                </c:pt>
              </c:numCache>
            </c:numRef>
          </c:val>
          <c:extLst>
            <c:ext xmlns:c16="http://schemas.microsoft.com/office/drawing/2014/chart" uri="{C3380CC4-5D6E-409C-BE32-E72D297353CC}">
              <c16:uniqueId val="{00000000-C47B-456D-A719-CE3ED57A73F4}"/>
            </c:ext>
          </c:extLst>
        </c:ser>
        <c:dLbls>
          <c:showLegendKey val="0"/>
          <c:showVal val="0"/>
          <c:showCatName val="0"/>
          <c:showSerName val="0"/>
          <c:showPercent val="0"/>
          <c:showBubbleSize val="0"/>
        </c:dLbls>
        <c:gapWidth val="150"/>
        <c:axId val="100330496"/>
        <c:axId val="1004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extLst>
            <c:ext xmlns:c16="http://schemas.microsoft.com/office/drawing/2014/chart" uri="{C3380CC4-5D6E-409C-BE32-E72D297353CC}">
              <c16:uniqueId val="{00000001-C47B-456D-A719-CE3ED57A73F4}"/>
            </c:ext>
          </c:extLst>
        </c:ser>
        <c:dLbls>
          <c:showLegendKey val="0"/>
          <c:showVal val="0"/>
          <c:showCatName val="0"/>
          <c:showSerName val="0"/>
          <c:showPercent val="0"/>
          <c:showBubbleSize val="0"/>
        </c:dLbls>
        <c:marker val="1"/>
        <c:smooth val="0"/>
        <c:axId val="100330496"/>
        <c:axId val="100410496"/>
      </c:lineChart>
      <c:dateAx>
        <c:axId val="100330496"/>
        <c:scaling>
          <c:orientation val="minMax"/>
        </c:scaling>
        <c:delete val="1"/>
        <c:axPos val="b"/>
        <c:numFmt formatCode="ge" sourceLinked="1"/>
        <c:majorTickMark val="none"/>
        <c:minorTickMark val="none"/>
        <c:tickLblPos val="none"/>
        <c:crossAx val="100410496"/>
        <c:crosses val="autoZero"/>
        <c:auto val="1"/>
        <c:lblOffset val="100"/>
        <c:baseTimeUnit val="years"/>
      </c:dateAx>
      <c:valAx>
        <c:axId val="1004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大阪府　東大阪市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496659</v>
      </c>
      <c r="AJ8" s="75"/>
      <c r="AK8" s="75"/>
      <c r="AL8" s="75"/>
      <c r="AM8" s="75"/>
      <c r="AN8" s="75"/>
      <c r="AO8" s="75"/>
      <c r="AP8" s="76"/>
      <c r="AQ8" s="57">
        <f>データ!R6</f>
        <v>61.78</v>
      </c>
      <c r="AR8" s="57"/>
      <c r="AS8" s="57"/>
      <c r="AT8" s="57"/>
      <c r="AU8" s="57"/>
      <c r="AV8" s="57"/>
      <c r="AW8" s="57"/>
      <c r="AX8" s="57"/>
      <c r="AY8" s="57">
        <f>データ!S6</f>
        <v>8039.16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52.76</v>
      </c>
      <c r="K10" s="57"/>
      <c r="L10" s="57"/>
      <c r="M10" s="57"/>
      <c r="N10" s="57"/>
      <c r="O10" s="57"/>
      <c r="P10" s="57"/>
      <c r="Q10" s="57"/>
      <c r="R10" s="57">
        <f>データ!O6</f>
        <v>99.95</v>
      </c>
      <c r="S10" s="57"/>
      <c r="T10" s="57"/>
      <c r="U10" s="57"/>
      <c r="V10" s="57"/>
      <c r="W10" s="57"/>
      <c r="X10" s="57"/>
      <c r="Y10" s="57"/>
      <c r="Z10" s="65">
        <f>データ!P6</f>
        <v>2550</v>
      </c>
      <c r="AA10" s="65"/>
      <c r="AB10" s="65"/>
      <c r="AC10" s="65"/>
      <c r="AD10" s="65"/>
      <c r="AE10" s="65"/>
      <c r="AF10" s="65"/>
      <c r="AG10" s="65"/>
      <c r="AH10" s="2"/>
      <c r="AI10" s="65">
        <f>データ!T6</f>
        <v>495041</v>
      </c>
      <c r="AJ10" s="65"/>
      <c r="AK10" s="65"/>
      <c r="AL10" s="65"/>
      <c r="AM10" s="65"/>
      <c r="AN10" s="65"/>
      <c r="AO10" s="65"/>
      <c r="AP10" s="65"/>
      <c r="AQ10" s="57">
        <f>データ!U6</f>
        <v>52</v>
      </c>
      <c r="AR10" s="57"/>
      <c r="AS10" s="57"/>
      <c r="AT10" s="57"/>
      <c r="AU10" s="57"/>
      <c r="AV10" s="57"/>
      <c r="AW10" s="57"/>
      <c r="AX10" s="57"/>
      <c r="AY10" s="57">
        <f>データ!V6</f>
        <v>9520.02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272272</v>
      </c>
      <c r="D6" s="31">
        <f t="shared" si="3"/>
        <v>46</v>
      </c>
      <c r="E6" s="31">
        <f t="shared" si="3"/>
        <v>1</v>
      </c>
      <c r="F6" s="31">
        <f t="shared" si="3"/>
        <v>0</v>
      </c>
      <c r="G6" s="31">
        <f t="shared" si="3"/>
        <v>1</v>
      </c>
      <c r="H6" s="31" t="str">
        <f t="shared" si="3"/>
        <v>大阪府　東大阪市</v>
      </c>
      <c r="I6" s="31" t="str">
        <f t="shared" si="3"/>
        <v>法適用</v>
      </c>
      <c r="J6" s="31" t="str">
        <f t="shared" si="3"/>
        <v>水道事業</v>
      </c>
      <c r="K6" s="31" t="str">
        <f t="shared" si="3"/>
        <v>末端給水事業</v>
      </c>
      <c r="L6" s="31" t="str">
        <f t="shared" si="3"/>
        <v>A1</v>
      </c>
      <c r="M6" s="32" t="str">
        <f t="shared" si="3"/>
        <v>-</v>
      </c>
      <c r="N6" s="32">
        <f t="shared" si="3"/>
        <v>52.76</v>
      </c>
      <c r="O6" s="32">
        <f t="shared" si="3"/>
        <v>99.95</v>
      </c>
      <c r="P6" s="32">
        <f t="shared" si="3"/>
        <v>2550</v>
      </c>
      <c r="Q6" s="32">
        <f t="shared" si="3"/>
        <v>496659</v>
      </c>
      <c r="R6" s="32">
        <f t="shared" si="3"/>
        <v>61.78</v>
      </c>
      <c r="S6" s="32">
        <f t="shared" si="3"/>
        <v>8039.16</v>
      </c>
      <c r="T6" s="32">
        <f t="shared" si="3"/>
        <v>495041</v>
      </c>
      <c r="U6" s="32">
        <f t="shared" si="3"/>
        <v>52</v>
      </c>
      <c r="V6" s="32">
        <f t="shared" si="3"/>
        <v>9520.02</v>
      </c>
      <c r="W6" s="33">
        <f>IF(W7="",NA(),W7)</f>
        <v>98.48</v>
      </c>
      <c r="X6" s="33">
        <f t="shared" ref="X6:AF6" si="4">IF(X7="",NA(),X7)</f>
        <v>98.83</v>
      </c>
      <c r="Y6" s="33">
        <f t="shared" si="4"/>
        <v>100.46</v>
      </c>
      <c r="Z6" s="33">
        <f t="shared" si="4"/>
        <v>104.73</v>
      </c>
      <c r="AA6" s="33">
        <f t="shared" si="4"/>
        <v>103.32</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449.28</v>
      </c>
      <c r="AT6" s="33">
        <f t="shared" ref="AT6:BB6" si="6">IF(AT7="",NA(),AT7)</f>
        <v>471.65</v>
      </c>
      <c r="AU6" s="33">
        <f t="shared" si="6"/>
        <v>409.1</v>
      </c>
      <c r="AV6" s="33">
        <f t="shared" si="6"/>
        <v>269.19</v>
      </c>
      <c r="AW6" s="33">
        <f t="shared" si="6"/>
        <v>233.34</v>
      </c>
      <c r="AX6" s="33">
        <f t="shared" si="6"/>
        <v>487.15</v>
      </c>
      <c r="AY6" s="33">
        <f t="shared" si="6"/>
        <v>475.07</v>
      </c>
      <c r="AZ6" s="33">
        <f t="shared" si="6"/>
        <v>473.46</v>
      </c>
      <c r="BA6" s="33">
        <f t="shared" si="6"/>
        <v>240.81</v>
      </c>
      <c r="BB6" s="33">
        <f t="shared" si="6"/>
        <v>241.71</v>
      </c>
      <c r="BC6" s="32" t="str">
        <f>IF(BC7="","",IF(BC7="-","【-】","【"&amp;SUBSTITUTE(TEXT(BC7,"#,##0.00"),"-","△")&amp;"】"))</f>
        <v>【262.74】</v>
      </c>
      <c r="BD6" s="33">
        <f>IF(BD7="",NA(),BD7)</f>
        <v>179.87</v>
      </c>
      <c r="BE6" s="33">
        <f t="shared" ref="BE6:BM6" si="7">IF(BE7="",NA(),BE7)</f>
        <v>180.57</v>
      </c>
      <c r="BF6" s="33">
        <f t="shared" si="7"/>
        <v>183.64</v>
      </c>
      <c r="BG6" s="33">
        <f t="shared" si="7"/>
        <v>186.73</v>
      </c>
      <c r="BH6" s="33">
        <f t="shared" si="7"/>
        <v>191.38</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92.19</v>
      </c>
      <c r="BP6" s="33">
        <f t="shared" ref="BP6:BX6" si="8">IF(BP7="",NA(),BP7)</f>
        <v>91.84</v>
      </c>
      <c r="BQ6" s="33">
        <f t="shared" si="8"/>
        <v>93.07</v>
      </c>
      <c r="BR6" s="33">
        <f t="shared" si="8"/>
        <v>96.47</v>
      </c>
      <c r="BS6" s="33">
        <f t="shared" si="8"/>
        <v>95.67</v>
      </c>
      <c r="BT6" s="33">
        <f t="shared" si="8"/>
        <v>100.35</v>
      </c>
      <c r="BU6" s="33">
        <f t="shared" si="8"/>
        <v>100.42</v>
      </c>
      <c r="BV6" s="33">
        <f t="shared" si="8"/>
        <v>100.77</v>
      </c>
      <c r="BW6" s="33">
        <f t="shared" si="8"/>
        <v>107.74</v>
      </c>
      <c r="BX6" s="33">
        <f t="shared" si="8"/>
        <v>108.81</v>
      </c>
      <c r="BY6" s="32" t="str">
        <f>IF(BY7="","",IF(BY7="-","【-】","【"&amp;SUBSTITUTE(TEXT(BY7,"#,##0.00"),"-","△")&amp;"】"))</f>
        <v>【104.99】</v>
      </c>
      <c r="BZ6" s="33">
        <f>IF(BZ7="",NA(),BZ7)</f>
        <v>173.94</v>
      </c>
      <c r="CA6" s="33">
        <f t="shared" ref="CA6:CI6" si="9">IF(CA7="",NA(),CA7)</f>
        <v>173.56</v>
      </c>
      <c r="CB6" s="33">
        <f t="shared" si="9"/>
        <v>170.79</v>
      </c>
      <c r="CC6" s="33">
        <f t="shared" si="9"/>
        <v>164.19</v>
      </c>
      <c r="CD6" s="33">
        <f t="shared" si="9"/>
        <v>165.14</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59.26</v>
      </c>
      <c r="CL6" s="33">
        <f t="shared" ref="CL6:CT6" si="10">IF(CL7="",NA(),CL7)</f>
        <v>58.51</v>
      </c>
      <c r="CM6" s="33">
        <f t="shared" si="10"/>
        <v>57.73</v>
      </c>
      <c r="CN6" s="33">
        <f t="shared" si="10"/>
        <v>57</v>
      </c>
      <c r="CO6" s="33">
        <f t="shared" si="10"/>
        <v>56.45</v>
      </c>
      <c r="CP6" s="33">
        <f t="shared" si="10"/>
        <v>64.66</v>
      </c>
      <c r="CQ6" s="33">
        <f t="shared" si="10"/>
        <v>64.09</v>
      </c>
      <c r="CR6" s="33">
        <f t="shared" si="10"/>
        <v>63.91</v>
      </c>
      <c r="CS6" s="33">
        <f t="shared" si="10"/>
        <v>63.25</v>
      </c>
      <c r="CT6" s="33">
        <f t="shared" si="10"/>
        <v>63.03</v>
      </c>
      <c r="CU6" s="32" t="str">
        <f>IF(CU7="","",IF(CU7="-","【-】","【"&amp;SUBSTITUTE(TEXT(CU7,"#,##0.00"),"-","△")&amp;"】"))</f>
        <v>【59.76】</v>
      </c>
      <c r="CV6" s="33">
        <f>IF(CV7="",NA(),CV7)</f>
        <v>93.42</v>
      </c>
      <c r="CW6" s="33">
        <f t="shared" ref="CW6:DE6" si="11">IF(CW7="",NA(),CW7)</f>
        <v>93.84</v>
      </c>
      <c r="CX6" s="33">
        <f t="shared" si="11"/>
        <v>94.61</v>
      </c>
      <c r="CY6" s="33">
        <f t="shared" si="11"/>
        <v>93.7</v>
      </c>
      <c r="CZ6" s="33">
        <f t="shared" si="11"/>
        <v>93.47</v>
      </c>
      <c r="DA6" s="33">
        <f t="shared" si="11"/>
        <v>90.63</v>
      </c>
      <c r="DB6" s="33">
        <f t="shared" si="11"/>
        <v>91.19</v>
      </c>
      <c r="DC6" s="33">
        <f t="shared" si="11"/>
        <v>91.45</v>
      </c>
      <c r="DD6" s="33">
        <f t="shared" si="11"/>
        <v>91.07</v>
      </c>
      <c r="DE6" s="33">
        <f t="shared" si="11"/>
        <v>91.21</v>
      </c>
      <c r="DF6" s="32" t="str">
        <f>IF(DF7="","",IF(DF7="-","【-】","【"&amp;SUBSTITUTE(TEXT(DF7,"#,##0.00"),"-","△")&amp;"】"))</f>
        <v>【89.95】</v>
      </c>
      <c r="DG6" s="33">
        <f>IF(DG7="",NA(),DG7)</f>
        <v>49.19</v>
      </c>
      <c r="DH6" s="33">
        <f t="shared" ref="DH6:DP6" si="12">IF(DH7="",NA(),DH7)</f>
        <v>50.62</v>
      </c>
      <c r="DI6" s="33">
        <f t="shared" si="12"/>
        <v>51.49</v>
      </c>
      <c r="DJ6" s="33">
        <f t="shared" si="12"/>
        <v>52.89</v>
      </c>
      <c r="DK6" s="33">
        <f t="shared" si="12"/>
        <v>53.52</v>
      </c>
      <c r="DL6" s="33">
        <f t="shared" si="12"/>
        <v>43.4</v>
      </c>
      <c r="DM6" s="33">
        <f t="shared" si="12"/>
        <v>44.41</v>
      </c>
      <c r="DN6" s="33">
        <f t="shared" si="12"/>
        <v>45.38</v>
      </c>
      <c r="DO6" s="33">
        <f t="shared" si="12"/>
        <v>47.7</v>
      </c>
      <c r="DP6" s="33">
        <f t="shared" si="12"/>
        <v>48.41</v>
      </c>
      <c r="DQ6" s="32" t="str">
        <f>IF(DQ7="","",IF(DQ7="-","【-】","【"&amp;SUBSTITUTE(TEXT(DQ7,"#,##0.00"),"-","△")&amp;"】"))</f>
        <v>【47.18】</v>
      </c>
      <c r="DR6" s="33">
        <f>IF(DR7="",NA(),DR7)</f>
        <v>26.67</v>
      </c>
      <c r="DS6" s="33">
        <f t="shared" ref="DS6:EA6" si="13">IF(DS7="",NA(),DS7)</f>
        <v>28.36</v>
      </c>
      <c r="DT6" s="33">
        <f t="shared" si="13"/>
        <v>29.13</v>
      </c>
      <c r="DU6" s="33">
        <f t="shared" si="13"/>
        <v>30.62</v>
      </c>
      <c r="DV6" s="33">
        <f t="shared" si="13"/>
        <v>31.51</v>
      </c>
      <c r="DW6" s="33">
        <f t="shared" si="13"/>
        <v>10.94</v>
      </c>
      <c r="DX6" s="33">
        <f t="shared" si="13"/>
        <v>12.28</v>
      </c>
      <c r="DY6" s="33">
        <f t="shared" si="13"/>
        <v>13.33</v>
      </c>
      <c r="DZ6" s="33">
        <f t="shared" si="13"/>
        <v>14.54</v>
      </c>
      <c r="EA6" s="33">
        <f t="shared" si="13"/>
        <v>16.16</v>
      </c>
      <c r="EB6" s="32" t="str">
        <f>IF(EB7="","",IF(EB7="-","【-】","【"&amp;SUBSTITUTE(TEXT(EB7,"#,##0.00"),"-","△")&amp;"】"))</f>
        <v>【13.18】</v>
      </c>
      <c r="EC6" s="33">
        <f>IF(EC7="",NA(),EC7)</f>
        <v>0.91</v>
      </c>
      <c r="ED6" s="33">
        <f t="shared" ref="ED6:EL6" si="14">IF(ED7="",NA(),ED7)</f>
        <v>0.79</v>
      </c>
      <c r="EE6" s="33">
        <f t="shared" si="14"/>
        <v>0.74</v>
      </c>
      <c r="EF6" s="33">
        <f t="shared" si="14"/>
        <v>0.79</v>
      </c>
      <c r="EG6" s="33">
        <f t="shared" si="14"/>
        <v>0.59</v>
      </c>
      <c r="EH6" s="33">
        <f t="shared" si="14"/>
        <v>0.8</v>
      </c>
      <c r="EI6" s="33">
        <f t="shared" si="14"/>
        <v>0.74</v>
      </c>
      <c r="EJ6" s="33">
        <f t="shared" si="14"/>
        <v>0.76</v>
      </c>
      <c r="EK6" s="33">
        <f t="shared" si="14"/>
        <v>0.69</v>
      </c>
      <c r="EL6" s="33">
        <f t="shared" si="14"/>
        <v>0.74</v>
      </c>
      <c r="EM6" s="32" t="str">
        <f>IF(EM7="","",IF(EM7="-","【-】","【"&amp;SUBSTITUTE(TEXT(EM7,"#,##0.00"),"-","△")&amp;"】"))</f>
        <v>【0.85】</v>
      </c>
    </row>
    <row r="7" spans="1:143" s="34" customFormat="1" x14ac:dyDescent="0.15">
      <c r="A7" s="26"/>
      <c r="B7" s="35">
        <v>2015</v>
      </c>
      <c r="C7" s="35">
        <v>272272</v>
      </c>
      <c r="D7" s="35">
        <v>46</v>
      </c>
      <c r="E7" s="35">
        <v>1</v>
      </c>
      <c r="F7" s="35">
        <v>0</v>
      </c>
      <c r="G7" s="35">
        <v>1</v>
      </c>
      <c r="H7" s="35" t="s">
        <v>92</v>
      </c>
      <c r="I7" s="35" t="s">
        <v>93</v>
      </c>
      <c r="J7" s="35" t="s">
        <v>94</v>
      </c>
      <c r="K7" s="35" t="s">
        <v>95</v>
      </c>
      <c r="L7" s="35" t="s">
        <v>96</v>
      </c>
      <c r="M7" s="36" t="s">
        <v>97</v>
      </c>
      <c r="N7" s="36">
        <v>52.76</v>
      </c>
      <c r="O7" s="36">
        <v>99.95</v>
      </c>
      <c r="P7" s="36">
        <v>2550</v>
      </c>
      <c r="Q7" s="36">
        <v>496659</v>
      </c>
      <c r="R7" s="36">
        <v>61.78</v>
      </c>
      <c r="S7" s="36">
        <v>8039.16</v>
      </c>
      <c r="T7" s="36">
        <v>495041</v>
      </c>
      <c r="U7" s="36">
        <v>52</v>
      </c>
      <c r="V7" s="36">
        <v>9520.02</v>
      </c>
      <c r="W7" s="36">
        <v>98.48</v>
      </c>
      <c r="X7" s="36">
        <v>98.83</v>
      </c>
      <c r="Y7" s="36">
        <v>100.46</v>
      </c>
      <c r="Z7" s="36">
        <v>104.73</v>
      </c>
      <c r="AA7" s="36">
        <v>103.32</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449.28</v>
      </c>
      <c r="AT7" s="36">
        <v>471.65</v>
      </c>
      <c r="AU7" s="36">
        <v>409.1</v>
      </c>
      <c r="AV7" s="36">
        <v>269.19</v>
      </c>
      <c r="AW7" s="36">
        <v>233.34</v>
      </c>
      <c r="AX7" s="36">
        <v>487.15</v>
      </c>
      <c r="AY7" s="36">
        <v>475.07</v>
      </c>
      <c r="AZ7" s="36">
        <v>473.46</v>
      </c>
      <c r="BA7" s="36">
        <v>240.81</v>
      </c>
      <c r="BB7" s="36">
        <v>241.71</v>
      </c>
      <c r="BC7" s="36">
        <v>262.74</v>
      </c>
      <c r="BD7" s="36">
        <v>179.87</v>
      </c>
      <c r="BE7" s="36">
        <v>180.57</v>
      </c>
      <c r="BF7" s="36">
        <v>183.64</v>
      </c>
      <c r="BG7" s="36">
        <v>186.73</v>
      </c>
      <c r="BH7" s="36">
        <v>191.38</v>
      </c>
      <c r="BI7" s="36">
        <v>304.97000000000003</v>
      </c>
      <c r="BJ7" s="36">
        <v>296.5</v>
      </c>
      <c r="BK7" s="36">
        <v>285.77</v>
      </c>
      <c r="BL7" s="36">
        <v>283.10000000000002</v>
      </c>
      <c r="BM7" s="36">
        <v>274.14</v>
      </c>
      <c r="BN7" s="36">
        <v>276.38</v>
      </c>
      <c r="BO7" s="36">
        <v>92.19</v>
      </c>
      <c r="BP7" s="36">
        <v>91.84</v>
      </c>
      <c r="BQ7" s="36">
        <v>93.07</v>
      </c>
      <c r="BR7" s="36">
        <v>96.47</v>
      </c>
      <c r="BS7" s="36">
        <v>95.67</v>
      </c>
      <c r="BT7" s="36">
        <v>100.35</v>
      </c>
      <c r="BU7" s="36">
        <v>100.42</v>
      </c>
      <c r="BV7" s="36">
        <v>100.77</v>
      </c>
      <c r="BW7" s="36">
        <v>107.74</v>
      </c>
      <c r="BX7" s="36">
        <v>108.81</v>
      </c>
      <c r="BY7" s="36">
        <v>104.99</v>
      </c>
      <c r="BZ7" s="36">
        <v>173.94</v>
      </c>
      <c r="CA7" s="36">
        <v>173.56</v>
      </c>
      <c r="CB7" s="36">
        <v>170.79</v>
      </c>
      <c r="CC7" s="36">
        <v>164.19</v>
      </c>
      <c r="CD7" s="36">
        <v>165.14</v>
      </c>
      <c r="CE7" s="36">
        <v>166.95</v>
      </c>
      <c r="CF7" s="36">
        <v>166.61</v>
      </c>
      <c r="CG7" s="36">
        <v>165.74</v>
      </c>
      <c r="CH7" s="36">
        <v>154.33000000000001</v>
      </c>
      <c r="CI7" s="36">
        <v>152.94999999999999</v>
      </c>
      <c r="CJ7" s="36">
        <v>163.72</v>
      </c>
      <c r="CK7" s="36">
        <v>59.26</v>
      </c>
      <c r="CL7" s="36">
        <v>58.51</v>
      </c>
      <c r="CM7" s="36">
        <v>57.73</v>
      </c>
      <c r="CN7" s="36">
        <v>57</v>
      </c>
      <c r="CO7" s="36">
        <v>56.45</v>
      </c>
      <c r="CP7" s="36">
        <v>64.66</v>
      </c>
      <c r="CQ7" s="36">
        <v>64.09</v>
      </c>
      <c r="CR7" s="36">
        <v>63.91</v>
      </c>
      <c r="CS7" s="36">
        <v>63.25</v>
      </c>
      <c r="CT7" s="36">
        <v>63.03</v>
      </c>
      <c r="CU7" s="36">
        <v>59.76</v>
      </c>
      <c r="CV7" s="36">
        <v>93.42</v>
      </c>
      <c r="CW7" s="36">
        <v>93.84</v>
      </c>
      <c r="CX7" s="36">
        <v>94.61</v>
      </c>
      <c r="CY7" s="36">
        <v>93.7</v>
      </c>
      <c r="CZ7" s="36">
        <v>93.47</v>
      </c>
      <c r="DA7" s="36">
        <v>90.63</v>
      </c>
      <c r="DB7" s="36">
        <v>91.19</v>
      </c>
      <c r="DC7" s="36">
        <v>91.45</v>
      </c>
      <c r="DD7" s="36">
        <v>91.07</v>
      </c>
      <c r="DE7" s="36">
        <v>91.21</v>
      </c>
      <c r="DF7" s="36">
        <v>89.95</v>
      </c>
      <c r="DG7" s="36">
        <v>49.19</v>
      </c>
      <c r="DH7" s="36">
        <v>50.62</v>
      </c>
      <c r="DI7" s="36">
        <v>51.49</v>
      </c>
      <c r="DJ7" s="36">
        <v>52.89</v>
      </c>
      <c r="DK7" s="36">
        <v>53.52</v>
      </c>
      <c r="DL7" s="36">
        <v>43.4</v>
      </c>
      <c r="DM7" s="36">
        <v>44.41</v>
      </c>
      <c r="DN7" s="36">
        <v>45.38</v>
      </c>
      <c r="DO7" s="36">
        <v>47.7</v>
      </c>
      <c r="DP7" s="36">
        <v>48.41</v>
      </c>
      <c r="DQ7" s="36">
        <v>47.18</v>
      </c>
      <c r="DR7" s="36">
        <v>26.67</v>
      </c>
      <c r="DS7" s="36">
        <v>28.36</v>
      </c>
      <c r="DT7" s="36">
        <v>29.13</v>
      </c>
      <c r="DU7" s="36">
        <v>30.62</v>
      </c>
      <c r="DV7" s="36">
        <v>31.51</v>
      </c>
      <c r="DW7" s="36">
        <v>10.94</v>
      </c>
      <c r="DX7" s="36">
        <v>12.28</v>
      </c>
      <c r="DY7" s="36">
        <v>13.33</v>
      </c>
      <c r="DZ7" s="36">
        <v>14.54</v>
      </c>
      <c r="EA7" s="36">
        <v>16.16</v>
      </c>
      <c r="EB7" s="36">
        <v>13.18</v>
      </c>
      <c r="EC7" s="36">
        <v>0.91</v>
      </c>
      <c r="ED7" s="36">
        <v>0.79</v>
      </c>
      <c r="EE7" s="36">
        <v>0.74</v>
      </c>
      <c r="EF7" s="36">
        <v>0.79</v>
      </c>
      <c r="EG7" s="36">
        <v>0.59</v>
      </c>
      <c r="EH7" s="36">
        <v>0.8</v>
      </c>
      <c r="EI7" s="36">
        <v>0.74</v>
      </c>
      <c r="EJ7" s="36">
        <v>0.76</v>
      </c>
      <c r="EK7" s="36">
        <v>0.69</v>
      </c>
      <c r="EL7" s="36">
        <v>0.74</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2017-02-21T01:31:13Z</cp:lastPrinted>
  <dcterms:created xsi:type="dcterms:W3CDTF">2017-02-01T08:44:50Z</dcterms:created>
  <dcterms:modified xsi:type="dcterms:W3CDTF">2017-02-21T01:46:57Z</dcterms:modified>
  <cp:category/>
</cp:coreProperties>
</file>