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8年度（27決算）\21_経営比較分析表\10総務省修正前団体回答\18松原市○\04最終団体提出\"/>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<sst xmlns="http://schemas.openxmlformats.org/spreadsheetml/2006/main" count="217" uniqueCount="107">
  <si>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</si>
  <si>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</si>
  <si>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</si>
  <si>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</si>
  <si>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</si>
  <si>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</si>
  <si>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</si>
  <si>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</si>
  <si>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</si>
  <si>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</si>
  <si>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</si>
  <si>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</si>
  <si>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</si>
  <si>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</si>
  <si>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</si>
  <si>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</si>
  <si>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</si>
  <si>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</si>
  <si>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</si>
  <si>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</si>
  <si>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</si>
  <si>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</si>
  <si>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</si>
  <si>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</si>
  <si>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</si>
  <si>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</si>
  <si>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</si>
  <si>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</si>
  <si>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</si>
  <si>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</si>
  <si>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</si>
  <si>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</si>
  <si>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</si>
  <si>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</si>
  <si>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</si>
  <si>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</si>
  <si>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</si>
  <si>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</si>
  <si>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</si>
  <si>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</si>
  <si>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</si>
  <si>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</si>
  <si>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</si>
  <si>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</si>
  <si>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</si>
  <si>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</si>
  <si>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</si>
  <si>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</si>
  <si>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</si>
  <si>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</si>
  <si>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</si>
  <si>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</si>
  <si>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</si>
  <si>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</si>
  <si>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</si>
  <si>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</si>
  <si>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</si>
  <si>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</si>
  <si>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</si>
  <si>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</si>
  <si>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</si>
  <si>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</si>
  <si>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</si>
  <si>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</si>
  <si>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</si>
  <si>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</si>
  <si>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</si>
  <si>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</si>
  <si>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</si>
  <si>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</si>
  <si>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</si>
  <si>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</si>
  <si>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</si>
  <si>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</si>
  <si>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</si>
  <si>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</si>
  <si>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</si>
  <si>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</si>
  <si>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</si>
  <si>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</si>
  <si>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</si>
  <si>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</si>
  <si>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</si>
  <si>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</si>
  <si>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</si>
  <si>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</si>
  <si>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</si>
  <si>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</si>
  <si>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</si>
  <si>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</si>
  <si>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</si>
  <si>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</si>
  <si>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</si>
  <si>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松原市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</si>
  <si>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</si>
  <si>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</si>
  <si>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</si>
  <si>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</si>
  <si>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</si>
  <si>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</si>
  <si>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</si>
  <si>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</si>
  <si>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</si>
  <si>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</si>
  <si>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徴収事務及び集中監視運転業務等の委託や事務の見直しによる人員削減、動力費等の費用削減など業務の効率化を行ってきた結果、経常収支比率、流動比率、企業債残高対給水収益比率、料金回収率、給水原価は類似団体平均と比較し良好に推移しており、適正な経営状況を維持していると考えます。また有収率も類似団体の平均を上回り漏水等も少ない状況と考えます。
　施設利用率に関しては、漏水調査の実施により有収率が上がったため平均配水量が減少し、平成27年度数値は、類似団体平均を下回っている状況ですが、全国平均は上回っております。
　総合的にみて、類似団体と比較し、経営は良好に推移していると考えます。</t>
    <rPh sb="1" eb="3">
      <t>チョウシュウ</t>
    </rPh>
    <rPh sb="3" eb="5">
      <t>ジム</t>
    </rPh>
    <rPh sb="5" eb="6">
      <t>オヨ</t>
    </rPh>
    <rPh sb="7" eb="9">
      <t>シュウチュウ</t>
    </rPh>
    <rPh sb="9" eb="11">
      <t>カンシ</t>
    </rPh>
    <rPh sb="11" eb="13">
      <t>ウンテン</t>
    </rPh>
    <rPh sb="13" eb="15">
      <t>ギョウム</t>
    </rPh>
    <rPh sb="15" eb="16">
      <t>トウ</t>
    </rPh>
    <rPh sb="17" eb="19">
      <t>イタク</t>
    </rPh>
    <rPh sb="20" eb="22">
      <t>ジム</t>
    </rPh>
    <rPh sb="23" eb="25">
      <t>ミナオ</t>
    </rPh>
    <rPh sb="29" eb="31">
      <t>ジンイン</t>
    </rPh>
    <rPh sb="31" eb="33">
      <t>サクゲン</t>
    </rPh>
    <rPh sb="34" eb="36">
      <t>ドウリョク</t>
    </rPh>
    <rPh sb="36" eb="37">
      <t>ヒ</t>
    </rPh>
    <rPh sb="37" eb="38">
      <t>トウ</t>
    </rPh>
    <rPh sb="39" eb="41">
      <t>ヒヨウ</t>
    </rPh>
    <rPh sb="41" eb="43">
      <t>サクゲン</t>
    </rPh>
    <rPh sb="45" eb="47">
      <t>ギョウム</t>
    </rPh>
    <rPh sb="48" eb="51">
      <t>コウリツカ</t>
    </rPh>
    <rPh sb="52" eb="53">
      <t>オコナ</t>
    </rPh>
    <rPh sb="57" eb="59">
      <t>ケッカ</t>
    </rPh>
    <rPh sb="60" eb="62">
      <t>ケイジョウ</t>
    </rPh>
    <rPh sb="62" eb="64">
      <t>シュウシ</t>
    </rPh>
    <rPh sb="64" eb="66">
      <t>ヒリツ</t>
    </rPh>
    <rPh sb="67" eb="69">
      <t>リュウドウ</t>
    </rPh>
    <rPh sb="69" eb="71">
      <t>ヒリツ</t>
    </rPh>
    <rPh sb="85" eb="87">
      <t>リョウキン</t>
    </rPh>
    <rPh sb="87" eb="89">
      <t>カイシュウ</t>
    </rPh>
    <rPh sb="89" eb="90">
      <t>リツ</t>
    </rPh>
    <rPh sb="96" eb="98">
      <t>ルイジ</t>
    </rPh>
    <rPh sb="98" eb="100">
      <t>ダンタイ</t>
    </rPh>
    <rPh sb="100" eb="102">
      <t>ヘイキン</t>
    </rPh>
    <rPh sb="103" eb="105">
      <t>ヒカク</t>
    </rPh>
    <rPh sb="106" eb="108">
      <t>リョウコウ</t>
    </rPh>
    <rPh sb="109" eb="111">
      <t>スイイ</t>
    </rPh>
    <rPh sb="116" eb="118">
      <t>テキセイ</t>
    </rPh>
    <rPh sb="119" eb="121">
      <t>ケイエイ</t>
    </rPh>
    <rPh sb="121" eb="123">
      <t>ジョウキョウ</t>
    </rPh>
    <rPh sb="124" eb="126">
      <t>イジ</t>
    </rPh>
    <rPh sb="131" eb="132">
      <t>カンガ</t>
    </rPh>
    <rPh sb="142" eb="144">
      <t>ルイジ</t>
    </rPh>
    <rPh sb="144" eb="146">
      <t>ダンタイ</t>
    </rPh>
    <rPh sb="147" eb="149">
      <t>ヘイキン</t>
    </rPh>
    <rPh sb="150" eb="152">
      <t>ウワマワ</t>
    </rPh>
    <rPh sb="153" eb="155">
      <t>ロウスイ</t>
    </rPh>
    <rPh sb="155" eb="156">
      <t>トウ</t>
    </rPh>
    <rPh sb="157" eb="158">
      <t>スク</t>
    </rPh>
    <rPh sb="160" eb="162">
      <t>ジョウキョウ</t>
    </rPh>
    <rPh sb="163" eb="164">
      <t>カンガ</t>
    </rPh>
    <rPh sb="170" eb="172">
      <t>シセツ</t>
    </rPh>
    <rPh sb="172" eb="175">
      <t>リヨウリツ</t>
    </rPh>
    <rPh sb="176" eb="177">
      <t>カン</t>
    </rPh>
    <rPh sb="181" eb="183">
      <t>ロウスイ</t>
    </rPh>
    <rPh sb="183" eb="185">
      <t>チョウサ</t>
    </rPh>
    <rPh sb="186" eb="188">
      <t>ジッシ</t>
    </rPh>
    <rPh sb="191" eb="193">
      <t>ユウシュウ</t>
    </rPh>
    <rPh sb="193" eb="194">
      <t>リツ</t>
    </rPh>
    <rPh sb="195" eb="196">
      <t>ア</t>
    </rPh>
    <rPh sb="201" eb="203">
      <t>ヘイキン</t>
    </rPh>
    <rPh sb="203" eb="205">
      <t>ハイスイ</t>
    </rPh>
    <rPh sb="205" eb="206">
      <t>リョウ</t>
    </rPh>
    <rPh sb="207" eb="209">
      <t>ゲンショウ</t>
    </rPh>
    <rPh sb="211" eb="213">
      <t>ヘイセイ</t>
    </rPh>
    <rPh sb="215" eb="217">
      <t>ネンド</t>
    </rPh>
    <rPh sb="217" eb="219">
      <t>スウチ</t>
    </rPh>
    <rPh sb="221" eb="223">
      <t>ルイジ</t>
    </rPh>
    <rPh sb="223" eb="225">
      <t>ダンタイ</t>
    </rPh>
    <rPh sb="225" eb="227">
      <t>ヘイキン</t>
    </rPh>
    <rPh sb="228" eb="230">
      <t>シタマワ</t>
    </rPh>
    <rPh sb="234" eb="236">
      <t>ジョウキョウ</t>
    </rPh>
    <rPh sb="240" eb="242">
      <t>ゼンコク</t>
    </rPh>
    <rPh sb="242" eb="244">
      <t>ヘイキン</t>
    </rPh>
    <rPh sb="245" eb="247">
      <t>ウワマワ</t>
    </rPh>
    <rPh sb="256" eb="259">
      <t>ソウゴウテキ</t>
    </rPh>
    <rPh sb="272" eb="274">
      <t>ケイエイ</t>
    </rPh>
    <rPh sb="285" eb="286">
      <t>カンガ</t>
    </rPh>
    <phoneticPr fontId="4"/>
  </si>
  <si>
    <t>　類似団体と比較し、管路経年化率・管路更新率は、平均値で推移していますが、今後法定耐用年数を超える管路が増加していくため、効率的、効果的に布設替えを進めていく必要があります。</t>
    <rPh sb="37" eb="39">
      <t>コンゴ</t>
    </rPh>
    <rPh sb="39" eb="41">
      <t>ホウテイ</t>
    </rPh>
    <rPh sb="41" eb="43">
      <t>タイヨウ</t>
    </rPh>
    <rPh sb="43" eb="45">
      <t>ネンスウ</t>
    </rPh>
    <rPh sb="46" eb="47">
      <t>コ</t>
    </rPh>
    <rPh sb="49" eb="51">
      <t>カンロ</t>
    </rPh>
    <rPh sb="52" eb="54">
      <t>ゾウカ</t>
    </rPh>
    <rPh sb="61" eb="63">
      <t>コウリツ</t>
    </rPh>
    <rPh sb="63" eb="64">
      <t>テキ</t>
    </rPh>
    <rPh sb="65" eb="68">
      <t>コウカテキ</t>
    </rPh>
    <rPh sb="69" eb="71">
      <t>フセツ</t>
    </rPh>
    <rPh sb="71" eb="72">
      <t>カ</t>
    </rPh>
    <rPh sb="74" eb="75">
      <t>スス</t>
    </rPh>
    <rPh sb="79" eb="81">
      <t>ヒツヨウ</t>
    </rPh>
    <phoneticPr fontId="4"/>
  </si>
  <si>
    <t>　近年の節水機器の普及や節水意識の向上等により、今後も水需要は減少傾向にあります。また一方で、配水管路をはじめとする更新需要が集中する時期にさしかかっており、更新コストによる経営への影響が懸念されます。このような経営状況の中、今後もお客様に安心・安全な水道水の供給を持続していくため、アセットマネジメント等の手法により長期的視野に立ち、更新の優先順位の設定や更新費用と財源のバランスを勘案した更新計画を策定し、さらなる経営基盤の安定化に努めてまいります。</t>
    <rPh sb="1" eb="3">
      <t>キンネン</t>
    </rPh>
    <rPh sb="4" eb="6">
      <t>セッスイ</t>
    </rPh>
    <rPh sb="6" eb="8">
      <t>キキ</t>
    </rPh>
    <rPh sb="9" eb="11">
      <t>フキュウ</t>
    </rPh>
    <rPh sb="12" eb="14">
      <t>セッスイ</t>
    </rPh>
    <rPh sb="14" eb="16">
      <t>イシキ</t>
    </rPh>
    <rPh sb="17" eb="19">
      <t>コウジョウ</t>
    </rPh>
    <rPh sb="19" eb="20">
      <t>トウ</t>
    </rPh>
    <rPh sb="31" eb="33">
      <t>ゲンショウ</t>
    </rPh>
    <rPh sb="33" eb="35">
      <t>ケイコウ</t>
    </rPh>
    <rPh sb="43" eb="45">
      <t>イッポウ</t>
    </rPh>
    <rPh sb="106" eb="108">
      <t>ケイエイ</t>
    </rPh>
    <rPh sb="108" eb="110">
      <t>ジョウキョウ</t>
    </rPh>
    <rPh sb="111" eb="112">
      <t>ナカ</t>
    </rPh>
    <rPh sb="113" eb="115">
      <t>コンゴ</t>
    </rPh>
    <rPh sb="117" eb="119">
      <t>キャクサマ</t>
    </rPh>
    <rPh sb="133" eb="135">
      <t>ジゾク</t>
    </rPh>
    <rPh sb="171" eb="173">
      <t>ユウセン</t>
    </rPh>
    <rPh sb="173" eb="175">
      <t>ジュンイ</t>
    </rPh>
    <rPh sb="176" eb="178">
      <t>セッテイ</t>
    </rPh>
    <rPh sb="179" eb="181">
      <t>コウシン</t>
    </rPh>
    <rPh sb="181" eb="183">
      <t>ヒヨウ</t>
    </rPh>
    <rPh sb="184" eb="186">
      <t>ザイゲン</t>
    </rPh>
    <rPh sb="192" eb="194">
      <t>カンアン</t>
    </rPh>
    <rPh sb="196" eb="198">
      <t>コウシン</t>
    </rPh>
    <rPh sb="198" eb="200">
      <t>ケイカク</t>
    </rPh>
    <rPh sb="201" eb="203">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</si>
</sst>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1.01</c:v>
                </c:pt>
                <c:pt idx="1">
                  <c:v>1.06</c:v>
                </c:pt>
                <c:pt idx="2">
                  <c:v>0.81</c:v>
                </c:pt>
                <c:pt idx="3">
                  <c:v>0.51</c:v>
                </c:pt>
                <c:pt idx="4">
                  <c:v>1.1200000000000001</c:v>
                </c:pt>
              </c:numCache>
            </c:numRef>
          </c:val>
          <c:extLst>
            <c:ext xmlns:c16="http://schemas.microsoft.com/office/drawing/2014/chart" uri="{C3380CC4-5D6E-409C-BE32-E72D297353CC}">
              <c16:uniqueId val="{00000000-4ED2-4E68-BDA5-C708DBD42FF1}"/>
            </c:ext>
          </c:extLst>
        </c:ser>
        <c:dLbls>
          <c:showLegendKey val="0"/>
          <c:showVal val="0"/>
          <c:showCatName val="0"/>
          <c:showSerName val="0"/>
          <c:showPercent val="0"/>
          <c:showBubbleSize val="0"/>
        </c:dLbls>
        <c:gapWidth val="150"/>
        <c:axId val="89650688"/>
        <c:axId val="896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extLst>
            <c:ext xmlns:c16="http://schemas.microsoft.com/office/drawing/2014/chart" uri="{C3380CC4-5D6E-409C-BE32-E72D297353CC}">
              <c16:uniqueId val="{00000001-4ED2-4E68-BDA5-C708DBD42FF1}"/>
            </c:ext>
          </c:extLst>
        </c:ser>
        <c:dLbls>
          <c:showLegendKey val="0"/>
          <c:showVal val="0"/>
          <c:showCatName val="0"/>
          <c:showSerName val="0"/>
          <c:showPercent val="0"/>
          <c:showBubbleSize val="0"/>
        </c:dLbls>
        <c:marker val="1"/>
        <c:smooth val="0"/>
        <c:axId val="89650688"/>
        <c:axId val="89652608"/>
      </c:lineChart>
      <c:dateAx>
        <c:axId val="89650688"/>
        <c:scaling>
          <c:orientation val="minMax"/>
        </c:scaling>
        <c:delete val="1"/>
        <c:axPos val="b"/>
        <c:numFmt formatCode="ge" sourceLinked="1"/>
        <c:majorTickMark val="none"/>
        <c:minorTickMark val="none"/>
        <c:tickLblPos val="none"/>
        <c:crossAx val="89652608"/>
        <c:crosses val="autoZero"/>
        <c:auto val="1"/>
        <c:lblOffset val="100"/>
        <c:baseTimeUnit val="years"/>
      </c:dateAx>
      <c:valAx>
        <c:axId val="896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64.05</c:v>
                </c:pt>
                <c:pt idx="1">
                  <c:v>63.11</c:v>
                </c:pt>
                <c:pt idx="2">
                  <c:v>62.35</c:v>
                </c:pt>
                <c:pt idx="3">
                  <c:v>62.61</c:v>
                </c:pt>
                <c:pt idx="4">
                  <c:v>60.24</c:v>
                </c:pt>
              </c:numCache>
            </c:numRef>
          </c:val>
          <c:extLst>
            <c:ext xmlns:c16="http://schemas.microsoft.com/office/drawing/2014/chart" uri="{C3380CC4-5D6E-409C-BE32-E72D297353CC}">
              <c16:uniqueId val="{00000000-9BDC-4EDF-A643-92D010C30CC7}"/>
            </c:ext>
          </c:extLst>
        </c:ser>
        <c:dLbls>
          <c:showLegendKey val="0"/>
          <c:showVal val="0"/>
          <c:showCatName val="0"/>
          <c:showSerName val="0"/>
          <c:showPercent val="0"/>
          <c:showBubbleSize val="0"/>
        </c:dLbls>
        <c:gapWidth val="150"/>
        <c:axId val="92874624"/>
        <c:axId val="928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extLst>
            <c:ext xmlns:c16="http://schemas.microsoft.com/office/drawing/2014/chart" uri="{C3380CC4-5D6E-409C-BE32-E72D297353CC}">
              <c16:uniqueId val="{00000001-9BDC-4EDF-A643-92D010C30CC7}"/>
            </c:ext>
          </c:extLst>
        </c:ser>
        <c:dLbls>
          <c:showLegendKey val="0"/>
          <c:showVal val="0"/>
          <c:showCatName val="0"/>
          <c:showSerName val="0"/>
          <c:showPercent val="0"/>
          <c:showBubbleSize val="0"/>
        </c:dLbls>
        <c:marker val="1"/>
        <c:smooth val="0"/>
        <c:axId val="92874624"/>
        <c:axId val="92897280"/>
      </c:lineChart>
      <c:dateAx>
        <c:axId val="92874624"/>
        <c:scaling>
          <c:orientation val="minMax"/>
        </c:scaling>
        <c:delete val="1"/>
        <c:axPos val="b"/>
        <c:numFmt formatCode="ge" sourceLinked="1"/>
        <c:majorTickMark val="none"/>
        <c:minorTickMark val="none"/>
        <c:tickLblPos val="none"/>
        <c:crossAx val="92897280"/>
        <c:crosses val="autoZero"/>
        <c:auto val="1"/>
        <c:lblOffset val="100"/>
        <c:baseTimeUnit val="years"/>
      </c:dateAx>
      <c:valAx>
        <c:axId val="928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96.46</c:v>
                </c:pt>
                <c:pt idx="1">
                  <c:v>96.71</c:v>
                </c:pt>
                <c:pt idx="2">
                  <c:v>97.04</c:v>
                </c:pt>
                <c:pt idx="3">
                  <c:v>93.76</c:v>
                </c:pt>
                <c:pt idx="4">
                  <c:v>96.95</c:v>
                </c:pt>
              </c:numCache>
            </c:numRef>
          </c:val>
          <c:extLst>
            <c:ext xmlns:c16="http://schemas.microsoft.com/office/drawing/2014/chart" uri="{C3380CC4-5D6E-409C-BE32-E72D297353CC}">
              <c16:uniqueId val="{00000000-3DE4-4451-98E6-345DD8421A4F}"/>
            </c:ext>
          </c:extLst>
        </c:ser>
        <c:dLbls>
          <c:showLegendKey val="0"/>
          <c:showVal val="0"/>
          <c:showCatName val="0"/>
          <c:showSerName val="0"/>
          <c:showPercent val="0"/>
          <c:showBubbleSize val="0"/>
        </c:dLbls>
        <c:gapWidth val="150"/>
        <c:axId val="92923392"/>
        <c:axId val="929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extLst>
            <c:ext xmlns:c16="http://schemas.microsoft.com/office/drawing/2014/chart" uri="{C3380CC4-5D6E-409C-BE32-E72D297353CC}">
              <c16:uniqueId val="{00000001-3DE4-4451-98E6-345DD8421A4F}"/>
            </c:ext>
          </c:extLst>
        </c:ser>
        <c:dLbls>
          <c:showLegendKey val="0"/>
          <c:showVal val="0"/>
          <c:showCatName val="0"/>
          <c:showSerName val="0"/>
          <c:showPercent val="0"/>
          <c:showBubbleSize val="0"/>
        </c:dLbls>
        <c:marker val="1"/>
        <c:smooth val="0"/>
        <c:axId val="92923392"/>
        <c:axId val="92925312"/>
      </c:lineChart>
      <c:dateAx>
        <c:axId val="92923392"/>
        <c:scaling>
          <c:orientation val="minMax"/>
        </c:scaling>
        <c:delete val="1"/>
        <c:axPos val="b"/>
        <c:numFmt formatCode="ge" sourceLinked="1"/>
        <c:majorTickMark val="none"/>
        <c:minorTickMark val="none"/>
        <c:tickLblPos val="none"/>
        <c:crossAx val="92925312"/>
        <c:crosses val="autoZero"/>
        <c:auto val="1"/>
        <c:lblOffset val="100"/>
        <c:baseTimeUnit val="years"/>
      </c:dateAx>
      <c:valAx>
        <c:axId val="929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106.49</c:v>
                </c:pt>
                <c:pt idx="1">
                  <c:v>105.1</c:v>
                </c:pt>
                <c:pt idx="2">
                  <c:v>108.7</c:v>
                </c:pt>
                <c:pt idx="3">
                  <c:v>119.92</c:v>
                </c:pt>
                <c:pt idx="4">
                  <c:v>120.71</c:v>
                </c:pt>
              </c:numCache>
            </c:numRef>
          </c:val>
          <c:extLst>
            <c:ext xmlns:c16="http://schemas.microsoft.com/office/drawing/2014/chart" uri="{C3380CC4-5D6E-409C-BE32-E72D297353CC}">
              <c16:uniqueId val="{00000000-4BAA-46B9-82F3-1AD3933E6857}"/>
            </c:ext>
          </c:extLst>
        </c:ser>
        <c:dLbls>
          <c:showLegendKey val="0"/>
          <c:showVal val="0"/>
          <c:showCatName val="0"/>
          <c:showSerName val="0"/>
          <c:showPercent val="0"/>
          <c:showBubbleSize val="0"/>
        </c:dLbls>
        <c:gapWidth val="150"/>
        <c:axId val="89961600"/>
        <c:axId val="899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extLst>
            <c:ext xmlns:c16="http://schemas.microsoft.com/office/drawing/2014/chart" uri="{C3380CC4-5D6E-409C-BE32-E72D297353CC}">
              <c16:uniqueId val="{00000001-4BAA-46B9-82F3-1AD3933E6857}"/>
            </c:ext>
          </c:extLst>
        </c:ser>
        <c:dLbls>
          <c:showLegendKey val="0"/>
          <c:showVal val="0"/>
          <c:showCatName val="0"/>
          <c:showSerName val="0"/>
          <c:showPercent val="0"/>
          <c:showBubbleSize val="0"/>
        </c:dLbls>
        <c:marker val="1"/>
        <c:smooth val="0"/>
        <c:axId val="89961600"/>
        <c:axId val="89963520"/>
      </c:lineChart>
      <c:dateAx>
        <c:axId val="89961600"/>
        <c:scaling>
          <c:orientation val="minMax"/>
        </c:scaling>
        <c:delete val="1"/>
        <c:axPos val="b"/>
        <c:numFmt formatCode="ge" sourceLinked="1"/>
        <c:majorTickMark val="none"/>
        <c:minorTickMark val="none"/>
        <c:tickLblPos val="none"/>
        <c:crossAx val="89963520"/>
        <c:crosses val="autoZero"/>
        <c:auto val="1"/>
        <c:lblOffset val="100"/>
        <c:baseTimeUnit val="years"/>
      </c:dateAx>
      <c:valAx>
        <c:axId val="8996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37.96</c:v>
                </c:pt>
                <c:pt idx="1">
                  <c:v>38.270000000000003</c:v>
                </c:pt>
                <c:pt idx="2">
                  <c:v>39.35</c:v>
                </c:pt>
                <c:pt idx="3">
                  <c:v>39.96</c:v>
                </c:pt>
                <c:pt idx="4">
                  <c:v>40.25</c:v>
                </c:pt>
              </c:numCache>
            </c:numRef>
          </c:val>
          <c:extLst>
            <c:ext xmlns:c16="http://schemas.microsoft.com/office/drawing/2014/chart" uri="{C3380CC4-5D6E-409C-BE32-E72D297353CC}">
              <c16:uniqueId val="{00000000-10D8-46C5-90ED-BF3CC60C7A62}"/>
            </c:ext>
          </c:extLst>
        </c:ser>
        <c:dLbls>
          <c:showLegendKey val="0"/>
          <c:showVal val="0"/>
          <c:showCatName val="0"/>
          <c:showSerName val="0"/>
          <c:showPercent val="0"/>
          <c:showBubbleSize val="0"/>
        </c:dLbls>
        <c:gapWidth val="150"/>
        <c:axId val="91435776"/>
        <c:axId val="914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extLst>
            <c:ext xmlns:c16="http://schemas.microsoft.com/office/drawing/2014/chart" uri="{C3380CC4-5D6E-409C-BE32-E72D297353CC}">
              <c16:uniqueId val="{00000001-10D8-46C5-90ED-BF3CC60C7A62}"/>
            </c:ext>
          </c:extLst>
        </c:ser>
        <c:dLbls>
          <c:showLegendKey val="0"/>
          <c:showVal val="0"/>
          <c:showCatName val="0"/>
          <c:showSerName val="0"/>
          <c:showPercent val="0"/>
          <c:showBubbleSize val="0"/>
        </c:dLbls>
        <c:marker val="1"/>
        <c:smooth val="0"/>
        <c:axId val="91435776"/>
        <c:axId val="91437696"/>
      </c:lineChart>
      <c:dateAx>
        <c:axId val="91435776"/>
        <c:scaling>
          <c:orientation val="minMax"/>
        </c:scaling>
        <c:delete val="1"/>
        <c:axPos val="b"/>
        <c:numFmt formatCode="ge" sourceLinked="1"/>
        <c:majorTickMark val="none"/>
        <c:minorTickMark val="none"/>
        <c:tickLblPos val="none"/>
        <c:crossAx val="91437696"/>
        <c:crosses val="autoZero"/>
        <c:auto val="1"/>
        <c:lblOffset val="100"/>
        <c:baseTimeUnit val="years"/>
      </c:dateAx>
      <c:valAx>
        <c:axId val="914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9.83</c:v>
                </c:pt>
                <c:pt idx="1">
                  <c:v>11.39</c:v>
                </c:pt>
                <c:pt idx="2">
                  <c:v>12.62</c:v>
                </c:pt>
                <c:pt idx="3">
                  <c:v>13.59</c:v>
                </c:pt>
                <c:pt idx="4">
                  <c:v>14.17</c:v>
                </c:pt>
              </c:numCache>
            </c:numRef>
          </c:val>
          <c:extLst>
            <c:ext xmlns:c16="http://schemas.microsoft.com/office/drawing/2014/chart" uri="{C3380CC4-5D6E-409C-BE32-E72D297353CC}">
              <c16:uniqueId val="{00000000-E626-4695-8255-50988568840C}"/>
            </c:ext>
          </c:extLst>
        </c:ser>
        <c:dLbls>
          <c:showLegendKey val="0"/>
          <c:showVal val="0"/>
          <c:showCatName val="0"/>
          <c:showSerName val="0"/>
          <c:showPercent val="0"/>
          <c:showBubbleSize val="0"/>
        </c:dLbls>
        <c:gapWidth val="150"/>
        <c:axId val="91484544"/>
        <c:axId val="9148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extLst>
            <c:ext xmlns:c16="http://schemas.microsoft.com/office/drawing/2014/chart" uri="{C3380CC4-5D6E-409C-BE32-E72D297353CC}">
              <c16:uniqueId val="{00000001-E626-4695-8255-50988568840C}"/>
            </c:ext>
          </c:extLst>
        </c:ser>
        <c:dLbls>
          <c:showLegendKey val="0"/>
          <c:showVal val="0"/>
          <c:showCatName val="0"/>
          <c:showSerName val="0"/>
          <c:showPercent val="0"/>
          <c:showBubbleSize val="0"/>
        </c:dLbls>
        <c:marker val="1"/>
        <c:smooth val="0"/>
        <c:axId val="91484544"/>
        <c:axId val="91486464"/>
      </c:lineChart>
      <c:dateAx>
        <c:axId val="91484544"/>
        <c:scaling>
          <c:orientation val="minMax"/>
        </c:scaling>
        <c:delete val="1"/>
        <c:axPos val="b"/>
        <c:numFmt formatCode="ge" sourceLinked="1"/>
        <c:majorTickMark val="none"/>
        <c:minorTickMark val="none"/>
        <c:tickLblPos val="none"/>
        <c:crossAx val="91486464"/>
        <c:crosses val="autoZero"/>
        <c:auto val="1"/>
        <c:lblOffset val="100"/>
        <c:baseTimeUnit val="years"/>
      </c:dateAx>
      <c:valAx>
        <c:axId val="914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EE-481F-8D75-7B9AEA1517F4}"/>
            </c:ext>
          </c:extLst>
        </c:ser>
        <c:dLbls>
          <c:showLegendKey val="0"/>
          <c:showVal val="0"/>
          <c:showCatName val="0"/>
          <c:showSerName val="0"/>
          <c:showPercent val="0"/>
          <c:showBubbleSize val="0"/>
        </c:dLbls>
        <c:gapWidth val="150"/>
        <c:axId val="91576192"/>
        <c:axId val="915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extLst>
            <c:ext xmlns:c16="http://schemas.microsoft.com/office/drawing/2014/chart" uri="{C3380CC4-5D6E-409C-BE32-E72D297353CC}">
              <c16:uniqueId val="{00000001-59EE-481F-8D75-7B9AEA1517F4}"/>
            </c:ext>
          </c:extLst>
        </c:ser>
        <c:dLbls>
          <c:showLegendKey val="0"/>
          <c:showVal val="0"/>
          <c:showCatName val="0"/>
          <c:showSerName val="0"/>
          <c:showPercent val="0"/>
          <c:showBubbleSize val="0"/>
        </c:dLbls>
        <c:marker val="1"/>
        <c:smooth val="0"/>
        <c:axId val="91576192"/>
        <c:axId val="91594752"/>
      </c:lineChart>
      <c:dateAx>
        <c:axId val="91576192"/>
        <c:scaling>
          <c:orientation val="minMax"/>
        </c:scaling>
        <c:delete val="1"/>
        <c:axPos val="b"/>
        <c:numFmt formatCode="ge" sourceLinked="1"/>
        <c:majorTickMark val="none"/>
        <c:minorTickMark val="none"/>
        <c:tickLblPos val="none"/>
        <c:crossAx val="91594752"/>
        <c:crosses val="autoZero"/>
        <c:auto val="1"/>
        <c:lblOffset val="100"/>
        <c:baseTimeUnit val="years"/>
      </c:dateAx>
      <c:valAx>
        <c:axId val="91594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627.62</c:v>
                </c:pt>
                <c:pt idx="1">
                  <c:v>865.81</c:v>
                </c:pt>
                <c:pt idx="2">
                  <c:v>885.21</c:v>
                </c:pt>
                <c:pt idx="3">
                  <c:v>767.59</c:v>
                </c:pt>
                <c:pt idx="4">
                  <c:v>648.07000000000005</c:v>
                </c:pt>
              </c:numCache>
            </c:numRef>
          </c:val>
          <c:extLst>
            <c:ext xmlns:c16="http://schemas.microsoft.com/office/drawing/2014/chart" uri="{C3380CC4-5D6E-409C-BE32-E72D297353CC}">
              <c16:uniqueId val="{00000000-F0A0-4E86-A594-85A76EFD43E9}"/>
            </c:ext>
          </c:extLst>
        </c:ser>
        <c:dLbls>
          <c:showLegendKey val="0"/>
          <c:showVal val="0"/>
          <c:showCatName val="0"/>
          <c:showSerName val="0"/>
          <c:showPercent val="0"/>
          <c:showBubbleSize val="0"/>
        </c:dLbls>
        <c:gapWidth val="150"/>
        <c:axId val="91637632"/>
        <c:axId val="916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extLst>
            <c:ext xmlns:c16="http://schemas.microsoft.com/office/drawing/2014/chart" uri="{C3380CC4-5D6E-409C-BE32-E72D297353CC}">
              <c16:uniqueId val="{00000001-F0A0-4E86-A594-85A76EFD43E9}"/>
            </c:ext>
          </c:extLst>
        </c:ser>
        <c:dLbls>
          <c:showLegendKey val="0"/>
          <c:showVal val="0"/>
          <c:showCatName val="0"/>
          <c:showSerName val="0"/>
          <c:showPercent val="0"/>
          <c:showBubbleSize val="0"/>
        </c:dLbls>
        <c:marker val="1"/>
        <c:smooth val="0"/>
        <c:axId val="91637632"/>
        <c:axId val="91639808"/>
      </c:lineChart>
      <c:dateAx>
        <c:axId val="91637632"/>
        <c:scaling>
          <c:orientation val="minMax"/>
        </c:scaling>
        <c:delete val="1"/>
        <c:axPos val="b"/>
        <c:numFmt formatCode="ge" sourceLinked="1"/>
        <c:majorTickMark val="none"/>
        <c:minorTickMark val="none"/>
        <c:tickLblPos val="none"/>
        <c:crossAx val="91639808"/>
        <c:crosses val="autoZero"/>
        <c:auto val="1"/>
        <c:lblOffset val="100"/>
        <c:baseTimeUnit val="years"/>
      </c:dateAx>
      <c:valAx>
        <c:axId val="91639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6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20.05</c:v>
                </c:pt>
                <c:pt idx="1">
                  <c:v>22.84</c:v>
                </c:pt>
                <c:pt idx="2">
                  <c:v>20.420000000000002</c:v>
                </c:pt>
                <c:pt idx="3">
                  <c:v>18.87</c:v>
                </c:pt>
                <c:pt idx="4">
                  <c:v>21.34</c:v>
                </c:pt>
              </c:numCache>
            </c:numRef>
          </c:val>
          <c:extLst>
            <c:ext xmlns:c16="http://schemas.microsoft.com/office/drawing/2014/chart" uri="{C3380CC4-5D6E-409C-BE32-E72D297353CC}">
              <c16:uniqueId val="{00000000-542D-4B3D-A8C4-237FCCE7A7A8}"/>
            </c:ext>
          </c:extLst>
        </c:ser>
        <c:dLbls>
          <c:showLegendKey val="0"/>
          <c:showVal val="0"/>
          <c:showCatName val="0"/>
          <c:showSerName val="0"/>
          <c:showPercent val="0"/>
          <c:showBubbleSize val="0"/>
        </c:dLbls>
        <c:gapWidth val="150"/>
        <c:axId val="91665920"/>
        <c:axId val="916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extLst>
            <c:ext xmlns:c16="http://schemas.microsoft.com/office/drawing/2014/chart" uri="{C3380CC4-5D6E-409C-BE32-E72D297353CC}">
              <c16:uniqueId val="{00000001-542D-4B3D-A8C4-237FCCE7A7A8}"/>
            </c:ext>
          </c:extLst>
        </c:ser>
        <c:dLbls>
          <c:showLegendKey val="0"/>
          <c:showVal val="0"/>
          <c:showCatName val="0"/>
          <c:showSerName val="0"/>
          <c:showPercent val="0"/>
          <c:showBubbleSize val="0"/>
        </c:dLbls>
        <c:marker val="1"/>
        <c:smooth val="0"/>
        <c:axId val="91665920"/>
        <c:axId val="91667840"/>
      </c:lineChart>
      <c:dateAx>
        <c:axId val="91665920"/>
        <c:scaling>
          <c:orientation val="minMax"/>
        </c:scaling>
        <c:delete val="1"/>
        <c:axPos val="b"/>
        <c:numFmt formatCode="ge" sourceLinked="1"/>
        <c:majorTickMark val="none"/>
        <c:minorTickMark val="none"/>
        <c:tickLblPos val="none"/>
        <c:crossAx val="91667840"/>
        <c:crosses val="autoZero"/>
        <c:auto val="1"/>
        <c:lblOffset val="100"/>
        <c:baseTimeUnit val="years"/>
      </c:dateAx>
      <c:valAx>
        <c:axId val="9166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6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100.65</c:v>
                </c:pt>
                <c:pt idx="1">
                  <c:v>100.05</c:v>
                </c:pt>
                <c:pt idx="2">
                  <c:v>103.98</c:v>
                </c:pt>
                <c:pt idx="3">
                  <c:v>119.88</c:v>
                </c:pt>
                <c:pt idx="4">
                  <c:v>119.34</c:v>
                </c:pt>
              </c:numCache>
            </c:numRef>
          </c:val>
          <c:extLst>
            <c:ext xmlns:c16="http://schemas.microsoft.com/office/drawing/2014/chart" uri="{C3380CC4-5D6E-409C-BE32-E72D297353CC}">
              <c16:uniqueId val="{00000000-F028-47B2-99DE-B873B228CE4E}"/>
            </c:ext>
          </c:extLst>
        </c:ser>
        <c:dLbls>
          <c:showLegendKey val="0"/>
          <c:showVal val="0"/>
          <c:showCatName val="0"/>
          <c:showSerName val="0"/>
          <c:showPercent val="0"/>
          <c:showBubbleSize val="0"/>
        </c:dLbls>
        <c:gapWidth val="150"/>
        <c:axId val="92759168"/>
        <c:axId val="927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extLst>
            <c:ext xmlns:c16="http://schemas.microsoft.com/office/drawing/2014/chart" uri="{C3380CC4-5D6E-409C-BE32-E72D297353CC}">
              <c16:uniqueId val="{00000001-F028-47B2-99DE-B873B228CE4E}"/>
            </c:ext>
          </c:extLst>
        </c:ser>
        <c:dLbls>
          <c:showLegendKey val="0"/>
          <c:showVal val="0"/>
          <c:showCatName val="0"/>
          <c:showSerName val="0"/>
          <c:showPercent val="0"/>
          <c:showBubbleSize val="0"/>
        </c:dLbls>
        <c:marker val="1"/>
        <c:smooth val="0"/>
        <c:axId val="92759168"/>
        <c:axId val="92761088"/>
      </c:lineChart>
      <c:dateAx>
        <c:axId val="92759168"/>
        <c:scaling>
          <c:orientation val="minMax"/>
        </c:scaling>
        <c:delete val="1"/>
        <c:axPos val="b"/>
        <c:numFmt formatCode="ge" sourceLinked="1"/>
        <c:majorTickMark val="none"/>
        <c:minorTickMark val="none"/>
        <c:tickLblPos val="none"/>
        <c:crossAx val="92761088"/>
        <c:crosses val="autoZero"/>
        <c:auto val="1"/>
        <c:lblOffset val="100"/>
        <c:baseTimeUnit val="years"/>
      </c:dateAx>
      <c:valAx>
        <c:axId val="927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180.14</c:v>
                </c:pt>
                <c:pt idx="1">
                  <c:v>175.98</c:v>
                </c:pt>
                <c:pt idx="2">
                  <c:v>169.03</c:v>
                </c:pt>
                <c:pt idx="3">
                  <c:v>145.13</c:v>
                </c:pt>
                <c:pt idx="4">
                  <c:v>146.34</c:v>
                </c:pt>
              </c:numCache>
            </c:numRef>
          </c:val>
          <c:extLst>
            <c:ext xmlns:c16="http://schemas.microsoft.com/office/drawing/2014/chart" uri="{C3380CC4-5D6E-409C-BE32-E72D297353CC}">
              <c16:uniqueId val="{00000000-A47A-4B90-B8A0-8042FA68E6F6}"/>
            </c:ext>
          </c:extLst>
        </c:ser>
        <c:dLbls>
          <c:showLegendKey val="0"/>
          <c:showVal val="0"/>
          <c:showCatName val="0"/>
          <c:showSerName val="0"/>
          <c:showPercent val="0"/>
          <c:showBubbleSize val="0"/>
        </c:dLbls>
        <c:gapWidth val="150"/>
        <c:axId val="92791168"/>
        <c:axId val="927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extLst>
            <c:ext xmlns:c16="http://schemas.microsoft.com/office/drawing/2014/chart" uri="{C3380CC4-5D6E-409C-BE32-E72D297353CC}">
              <c16:uniqueId val="{00000001-A47A-4B90-B8A0-8042FA68E6F6}"/>
            </c:ext>
          </c:extLst>
        </c:ser>
        <c:dLbls>
          <c:showLegendKey val="0"/>
          <c:showVal val="0"/>
          <c:showCatName val="0"/>
          <c:showSerName val="0"/>
          <c:showPercent val="0"/>
          <c:showBubbleSize val="0"/>
        </c:dLbls>
        <c:marker val="1"/>
        <c:smooth val="0"/>
        <c:axId val="92791168"/>
        <c:axId val="92793088"/>
      </c:lineChart>
      <c:dateAx>
        <c:axId val="92791168"/>
        <c:scaling>
          <c:orientation val="minMax"/>
        </c:scaling>
        <c:delete val="1"/>
        <c:axPos val="b"/>
        <c:numFmt formatCode="ge" sourceLinked="1"/>
        <c:majorTickMark val="none"/>
        <c:minorTickMark val="none"/>
        <c:tickLblPos val="none"/>
        <c:crossAx val="92793088"/>
        <c:crosses val="autoZero"/>
        <c:auto val="1"/>
        <c:lblOffset val="100"/>
        <c:baseTimeUnit val="years"/>
      </c:dateAx>
      <c:valAx>
        <c:axId val="927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松原市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121962</v>
      </c>
      <c r="AJ8" s="56"/>
      <c r="AK8" s="56"/>
      <c r="AL8" s="56"/>
      <c r="AM8" s="56"/>
      <c r="AN8" s="56"/>
      <c r="AO8" s="56"/>
      <c r="AP8" s="57"/>
      <c r="AQ8" s="47">
        <f>データ!R6</f>
        <v>16.66</v>
      </c>
      <c r="AR8" s="47"/>
      <c r="AS8" s="47"/>
      <c r="AT8" s="47"/>
      <c r="AU8" s="47"/>
      <c r="AV8" s="47"/>
      <c r="AW8" s="47"/>
      <c r="AX8" s="47"/>
      <c r="AY8" s="47">
        <f>データ!S6</f>
        <v>7320.65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93.29</v>
      </c>
      <c r="K10" s="47"/>
      <c r="L10" s="47"/>
      <c r="M10" s="47"/>
      <c r="N10" s="47"/>
      <c r="O10" s="47"/>
      <c r="P10" s="47"/>
      <c r="Q10" s="47"/>
      <c r="R10" s="47">
        <f>データ!O6</f>
        <v>100</v>
      </c>
      <c r="S10" s="47"/>
      <c r="T10" s="47"/>
      <c r="U10" s="47"/>
      <c r="V10" s="47"/>
      <c r="W10" s="47"/>
      <c r="X10" s="47"/>
      <c r="Y10" s="47"/>
      <c r="Z10" s="78">
        <f>データ!P6</f>
        <v>3011</v>
      </c>
      <c r="AA10" s="78"/>
      <c r="AB10" s="78"/>
      <c r="AC10" s="78"/>
      <c r="AD10" s="78"/>
      <c r="AE10" s="78"/>
      <c r="AF10" s="78"/>
      <c r="AG10" s="78"/>
      <c r="AH10" s="2"/>
      <c r="AI10" s="78">
        <f>データ!T6</f>
        <v>121730</v>
      </c>
      <c r="AJ10" s="78"/>
      <c r="AK10" s="78"/>
      <c r="AL10" s="78"/>
      <c r="AM10" s="78"/>
      <c r="AN10" s="78"/>
      <c r="AO10" s="78"/>
      <c r="AP10" s="78"/>
      <c r="AQ10" s="47">
        <f>データ!U6</f>
        <v>16.66</v>
      </c>
      <c r="AR10" s="47"/>
      <c r="AS10" s="47"/>
      <c r="AT10" s="47"/>
      <c r="AU10" s="47"/>
      <c r="AV10" s="47"/>
      <c r="AW10" s="47"/>
      <c r="AX10" s="47"/>
      <c r="AY10" s="47">
        <f>データ!V6</f>
        <v>7306.72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272175</v>
      </c>
      <c r="D6" s="31">
        <f t="shared" si="3"/>
        <v>46</v>
      </c>
      <c r="E6" s="31">
        <f t="shared" si="3"/>
        <v>1</v>
      </c>
      <c r="F6" s="31">
        <f t="shared" si="3"/>
        <v>0</v>
      </c>
      <c r="G6" s="31">
        <f t="shared" si="3"/>
        <v>1</v>
      </c>
      <c r="H6" s="31" t="str">
        <f t="shared" si="3"/>
        <v>大阪府　松原市</v>
      </c>
      <c r="I6" s="31" t="str">
        <f t="shared" si="3"/>
        <v>法適用</v>
      </c>
      <c r="J6" s="31" t="str">
        <f t="shared" si="3"/>
        <v>水道事業</v>
      </c>
      <c r="K6" s="31" t="str">
        <f t="shared" si="3"/>
        <v>末端給水事業</v>
      </c>
      <c r="L6" s="31" t="str">
        <f t="shared" si="3"/>
        <v>A3</v>
      </c>
      <c r="M6" s="32" t="str">
        <f t="shared" si="3"/>
        <v>-</v>
      </c>
      <c r="N6" s="32">
        <f t="shared" si="3"/>
        <v>93.29</v>
      </c>
      <c r="O6" s="32">
        <f t="shared" si="3"/>
        <v>100</v>
      </c>
      <c r="P6" s="32">
        <f t="shared" si="3"/>
        <v>3011</v>
      </c>
      <c r="Q6" s="32">
        <f t="shared" si="3"/>
        <v>121962</v>
      </c>
      <c r="R6" s="32">
        <f t="shared" si="3"/>
        <v>16.66</v>
      </c>
      <c r="S6" s="32">
        <f t="shared" si="3"/>
        <v>7320.65</v>
      </c>
      <c r="T6" s="32">
        <f t="shared" si="3"/>
        <v>121730</v>
      </c>
      <c r="U6" s="32">
        <f t="shared" si="3"/>
        <v>16.66</v>
      </c>
      <c r="V6" s="32">
        <f t="shared" si="3"/>
        <v>7306.72</v>
      </c>
      <c r="W6" s="33">
        <f>IF(W7="",NA(),W7)</f>
        <v>106.49</v>
      </c>
      <c r="X6" s="33">
        <f t="shared" ref="X6:AF6" si="4">IF(X7="",NA(),X7)</f>
        <v>105.1</v>
      </c>
      <c r="Y6" s="33">
        <f t="shared" si="4"/>
        <v>108.7</v>
      </c>
      <c r="Z6" s="33">
        <f t="shared" si="4"/>
        <v>119.92</v>
      </c>
      <c r="AA6" s="33">
        <f t="shared" si="4"/>
        <v>120.71</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627.62</v>
      </c>
      <c r="AT6" s="33">
        <f t="shared" ref="AT6:BB6" si="6">IF(AT7="",NA(),AT7)</f>
        <v>865.81</v>
      </c>
      <c r="AU6" s="33">
        <f t="shared" si="6"/>
        <v>885.21</v>
      </c>
      <c r="AV6" s="33">
        <f t="shared" si="6"/>
        <v>767.59</v>
      </c>
      <c r="AW6" s="33">
        <f t="shared" si="6"/>
        <v>648.07000000000005</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20.05</v>
      </c>
      <c r="BE6" s="33">
        <f t="shared" ref="BE6:BM6" si="7">IF(BE7="",NA(),BE7)</f>
        <v>22.84</v>
      </c>
      <c r="BF6" s="33">
        <f t="shared" si="7"/>
        <v>20.420000000000002</v>
      </c>
      <c r="BG6" s="33">
        <f t="shared" si="7"/>
        <v>18.87</v>
      </c>
      <c r="BH6" s="33">
        <f t="shared" si="7"/>
        <v>21.34</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100.65</v>
      </c>
      <c r="BP6" s="33">
        <f t="shared" ref="BP6:BX6" si="8">IF(BP7="",NA(),BP7)</f>
        <v>100.05</v>
      </c>
      <c r="BQ6" s="33">
        <f t="shared" si="8"/>
        <v>103.98</v>
      </c>
      <c r="BR6" s="33">
        <f t="shared" si="8"/>
        <v>119.88</v>
      </c>
      <c r="BS6" s="33">
        <f t="shared" si="8"/>
        <v>119.34</v>
      </c>
      <c r="BT6" s="33">
        <f t="shared" si="8"/>
        <v>100.16</v>
      </c>
      <c r="BU6" s="33">
        <f t="shared" si="8"/>
        <v>100.16</v>
      </c>
      <c r="BV6" s="33">
        <f t="shared" si="8"/>
        <v>100.07</v>
      </c>
      <c r="BW6" s="33">
        <f t="shared" si="8"/>
        <v>106.22</v>
      </c>
      <c r="BX6" s="33">
        <f t="shared" si="8"/>
        <v>106.69</v>
      </c>
      <c r="BY6" s="32" t="str">
        <f>IF(BY7="","",IF(BY7="-","【-】","【"&amp;SUBSTITUTE(TEXT(BY7,"#,##0.00"),"-","△")&amp;"】"))</f>
        <v>【104.99】</v>
      </c>
      <c r="BZ6" s="33">
        <f>IF(BZ7="",NA(),BZ7)</f>
        <v>180.14</v>
      </c>
      <c r="CA6" s="33">
        <f t="shared" ref="CA6:CI6" si="9">IF(CA7="",NA(),CA7)</f>
        <v>175.98</v>
      </c>
      <c r="CB6" s="33">
        <f t="shared" si="9"/>
        <v>169.03</v>
      </c>
      <c r="CC6" s="33">
        <f t="shared" si="9"/>
        <v>145.13</v>
      </c>
      <c r="CD6" s="33">
        <f t="shared" si="9"/>
        <v>146.34</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64.05</v>
      </c>
      <c r="CL6" s="33">
        <f t="shared" ref="CL6:CT6" si="10">IF(CL7="",NA(),CL7)</f>
        <v>63.11</v>
      </c>
      <c r="CM6" s="33">
        <f t="shared" si="10"/>
        <v>62.35</v>
      </c>
      <c r="CN6" s="33">
        <f t="shared" si="10"/>
        <v>62.61</v>
      </c>
      <c r="CO6" s="33">
        <f t="shared" si="10"/>
        <v>60.24</v>
      </c>
      <c r="CP6" s="33">
        <f t="shared" si="10"/>
        <v>62.81</v>
      </c>
      <c r="CQ6" s="33">
        <f t="shared" si="10"/>
        <v>62.5</v>
      </c>
      <c r="CR6" s="33">
        <f t="shared" si="10"/>
        <v>62.45</v>
      </c>
      <c r="CS6" s="33">
        <f t="shared" si="10"/>
        <v>62.12</v>
      </c>
      <c r="CT6" s="33">
        <f t="shared" si="10"/>
        <v>62.26</v>
      </c>
      <c r="CU6" s="32" t="str">
        <f>IF(CU7="","",IF(CU7="-","【-】","【"&amp;SUBSTITUTE(TEXT(CU7,"#,##0.00"),"-","△")&amp;"】"))</f>
        <v>【59.76】</v>
      </c>
      <c r="CV6" s="33">
        <f>IF(CV7="",NA(),CV7)</f>
        <v>96.46</v>
      </c>
      <c r="CW6" s="33">
        <f t="shared" ref="CW6:DE6" si="11">IF(CW7="",NA(),CW7)</f>
        <v>96.71</v>
      </c>
      <c r="CX6" s="33">
        <f t="shared" si="11"/>
        <v>97.04</v>
      </c>
      <c r="CY6" s="33">
        <f t="shared" si="11"/>
        <v>93.76</v>
      </c>
      <c r="CZ6" s="33">
        <f t="shared" si="11"/>
        <v>96.95</v>
      </c>
      <c r="DA6" s="33">
        <f t="shared" si="11"/>
        <v>89.45</v>
      </c>
      <c r="DB6" s="33">
        <f t="shared" si="11"/>
        <v>89.62</v>
      </c>
      <c r="DC6" s="33">
        <f t="shared" si="11"/>
        <v>89.76</v>
      </c>
      <c r="DD6" s="33">
        <f t="shared" si="11"/>
        <v>89.45</v>
      </c>
      <c r="DE6" s="33">
        <f t="shared" si="11"/>
        <v>89.5</v>
      </c>
      <c r="DF6" s="32" t="str">
        <f>IF(DF7="","",IF(DF7="-","【-】","【"&amp;SUBSTITUTE(TEXT(DF7,"#,##0.00"),"-","△")&amp;"】"))</f>
        <v>【89.95】</v>
      </c>
      <c r="DG6" s="33">
        <f>IF(DG7="",NA(),DG7)</f>
        <v>37.96</v>
      </c>
      <c r="DH6" s="33">
        <f t="shared" ref="DH6:DP6" si="12">IF(DH7="",NA(),DH7)</f>
        <v>38.270000000000003</v>
      </c>
      <c r="DI6" s="33">
        <f t="shared" si="12"/>
        <v>39.35</v>
      </c>
      <c r="DJ6" s="33">
        <f t="shared" si="12"/>
        <v>39.96</v>
      </c>
      <c r="DK6" s="33">
        <f t="shared" si="12"/>
        <v>40.25</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9.83</v>
      </c>
      <c r="DS6" s="33">
        <f t="shared" ref="DS6:EA6" si="13">IF(DS7="",NA(),DS7)</f>
        <v>11.39</v>
      </c>
      <c r="DT6" s="33">
        <f t="shared" si="13"/>
        <v>12.62</v>
      </c>
      <c r="DU6" s="33">
        <f t="shared" si="13"/>
        <v>13.59</v>
      </c>
      <c r="DV6" s="33">
        <f t="shared" si="13"/>
        <v>14.17</v>
      </c>
      <c r="DW6" s="33">
        <f t="shared" si="13"/>
        <v>9.14</v>
      </c>
      <c r="DX6" s="33">
        <f t="shared" si="13"/>
        <v>10.19</v>
      </c>
      <c r="DY6" s="33">
        <f t="shared" si="13"/>
        <v>10.9</v>
      </c>
      <c r="DZ6" s="33">
        <f t="shared" si="13"/>
        <v>12.03</v>
      </c>
      <c r="EA6" s="33">
        <f t="shared" si="13"/>
        <v>13.14</v>
      </c>
      <c r="EB6" s="32" t="str">
        <f>IF(EB7="","",IF(EB7="-","【-】","【"&amp;SUBSTITUTE(TEXT(EB7,"#,##0.00"),"-","△")&amp;"】"))</f>
        <v>【13.18】</v>
      </c>
      <c r="EC6" s="33">
        <f>IF(EC7="",NA(),EC7)</f>
        <v>1.01</v>
      </c>
      <c r="ED6" s="33">
        <f t="shared" ref="ED6:EL6" si="14">IF(ED7="",NA(),ED7)</f>
        <v>1.06</v>
      </c>
      <c r="EE6" s="33">
        <f t="shared" si="14"/>
        <v>0.81</v>
      </c>
      <c r="EF6" s="33">
        <f t="shared" si="14"/>
        <v>0.51</v>
      </c>
      <c r="EG6" s="33">
        <f t="shared" si="14"/>
        <v>1.1200000000000001</v>
      </c>
      <c r="EH6" s="33">
        <f t="shared" si="14"/>
        <v>1.01</v>
      </c>
      <c r="EI6" s="33">
        <f t="shared" si="14"/>
        <v>0.88</v>
      </c>
      <c r="EJ6" s="33">
        <f t="shared" si="14"/>
        <v>0.85</v>
      </c>
      <c r="EK6" s="33">
        <f t="shared" si="14"/>
        <v>0.75</v>
      </c>
      <c r="EL6" s="33">
        <f t="shared" si="14"/>
        <v>0.95</v>
      </c>
      <c r="EM6" s="32" t="str">
        <f>IF(EM7="","",IF(EM7="-","【-】","【"&amp;SUBSTITUTE(TEXT(EM7,"#,##0.00"),"-","△")&amp;"】"))</f>
        <v>【0.85】</v>
      </c>
    </row>
    <row r="7" spans="1:143" s="34" customFormat="1" x14ac:dyDescent="0.15">
      <c r="A7" s="26"/>
      <c r="B7" s="35">
        <v>2015</v>
      </c>
      <c r="C7" s="35">
        <v>272175</v>
      </c>
      <c r="D7" s="35">
        <v>46</v>
      </c>
      <c r="E7" s="35">
        <v>1</v>
      </c>
      <c r="F7" s="35">
        <v>0</v>
      </c>
      <c r="G7" s="35">
        <v>1</v>
      </c>
      <c r="H7" s="35" t="s">
        <v>93</v>
      </c>
      <c r="I7" s="35" t="s">
        <v>94</v>
      </c>
      <c r="J7" s="35" t="s">
        <v>95</v>
      </c>
      <c r="K7" s="35" t="s">
        <v>96</v>
      </c>
      <c r="L7" s="35" t="s">
        <v>97</v>
      </c>
      <c r="M7" s="36" t="s">
        <v>98</v>
      </c>
      <c r="N7" s="36">
        <v>93.29</v>
      </c>
      <c r="O7" s="36">
        <v>100</v>
      </c>
      <c r="P7" s="36">
        <v>3011</v>
      </c>
      <c r="Q7" s="36">
        <v>121962</v>
      </c>
      <c r="R7" s="36">
        <v>16.66</v>
      </c>
      <c r="S7" s="36">
        <v>7320.65</v>
      </c>
      <c r="T7" s="36">
        <v>121730</v>
      </c>
      <c r="U7" s="36">
        <v>16.66</v>
      </c>
      <c r="V7" s="36">
        <v>7306.72</v>
      </c>
      <c r="W7" s="36">
        <v>106.49</v>
      </c>
      <c r="X7" s="36">
        <v>105.1</v>
      </c>
      <c r="Y7" s="36">
        <v>108.7</v>
      </c>
      <c r="Z7" s="36">
        <v>119.92</v>
      </c>
      <c r="AA7" s="36">
        <v>120.71</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627.62</v>
      </c>
      <c r="AT7" s="36">
        <v>865.81</v>
      </c>
      <c r="AU7" s="36">
        <v>885.21</v>
      </c>
      <c r="AV7" s="36">
        <v>767.59</v>
      </c>
      <c r="AW7" s="36">
        <v>648.07000000000005</v>
      </c>
      <c r="AX7" s="36">
        <v>608.24</v>
      </c>
      <c r="AY7" s="36">
        <v>633.30999999999995</v>
      </c>
      <c r="AZ7" s="36">
        <v>648.09</v>
      </c>
      <c r="BA7" s="36">
        <v>344.19</v>
      </c>
      <c r="BB7" s="36">
        <v>352.05</v>
      </c>
      <c r="BC7" s="36">
        <v>262.74</v>
      </c>
      <c r="BD7" s="36">
        <v>20.05</v>
      </c>
      <c r="BE7" s="36">
        <v>22.84</v>
      </c>
      <c r="BF7" s="36">
        <v>20.420000000000002</v>
      </c>
      <c r="BG7" s="36">
        <v>18.87</v>
      </c>
      <c r="BH7" s="36">
        <v>21.34</v>
      </c>
      <c r="BI7" s="36">
        <v>263.83999999999997</v>
      </c>
      <c r="BJ7" s="36">
        <v>257.41000000000003</v>
      </c>
      <c r="BK7" s="36">
        <v>253.86</v>
      </c>
      <c r="BL7" s="36">
        <v>252.09</v>
      </c>
      <c r="BM7" s="36">
        <v>250.76</v>
      </c>
      <c r="BN7" s="36">
        <v>276.38</v>
      </c>
      <c r="BO7" s="36">
        <v>100.65</v>
      </c>
      <c r="BP7" s="36">
        <v>100.05</v>
      </c>
      <c r="BQ7" s="36">
        <v>103.98</v>
      </c>
      <c r="BR7" s="36">
        <v>119.88</v>
      </c>
      <c r="BS7" s="36">
        <v>119.34</v>
      </c>
      <c r="BT7" s="36">
        <v>100.16</v>
      </c>
      <c r="BU7" s="36">
        <v>100.16</v>
      </c>
      <c r="BV7" s="36">
        <v>100.07</v>
      </c>
      <c r="BW7" s="36">
        <v>106.22</v>
      </c>
      <c r="BX7" s="36">
        <v>106.69</v>
      </c>
      <c r="BY7" s="36">
        <v>104.99</v>
      </c>
      <c r="BZ7" s="36">
        <v>180.14</v>
      </c>
      <c r="CA7" s="36">
        <v>175.98</v>
      </c>
      <c r="CB7" s="36">
        <v>169.03</v>
      </c>
      <c r="CC7" s="36">
        <v>145.13</v>
      </c>
      <c r="CD7" s="36">
        <v>146.34</v>
      </c>
      <c r="CE7" s="36">
        <v>166.38</v>
      </c>
      <c r="CF7" s="36">
        <v>166.17</v>
      </c>
      <c r="CG7" s="36">
        <v>164.93</v>
      </c>
      <c r="CH7" s="36">
        <v>155.22999999999999</v>
      </c>
      <c r="CI7" s="36">
        <v>154.91999999999999</v>
      </c>
      <c r="CJ7" s="36">
        <v>163.72</v>
      </c>
      <c r="CK7" s="36">
        <v>64.05</v>
      </c>
      <c r="CL7" s="36">
        <v>63.11</v>
      </c>
      <c r="CM7" s="36">
        <v>62.35</v>
      </c>
      <c r="CN7" s="36">
        <v>62.61</v>
      </c>
      <c r="CO7" s="36">
        <v>60.24</v>
      </c>
      <c r="CP7" s="36">
        <v>62.81</v>
      </c>
      <c r="CQ7" s="36">
        <v>62.5</v>
      </c>
      <c r="CR7" s="36">
        <v>62.45</v>
      </c>
      <c r="CS7" s="36">
        <v>62.12</v>
      </c>
      <c r="CT7" s="36">
        <v>62.26</v>
      </c>
      <c r="CU7" s="36">
        <v>59.76</v>
      </c>
      <c r="CV7" s="36">
        <v>96.46</v>
      </c>
      <c r="CW7" s="36">
        <v>96.71</v>
      </c>
      <c r="CX7" s="36">
        <v>97.04</v>
      </c>
      <c r="CY7" s="36">
        <v>93.76</v>
      </c>
      <c r="CZ7" s="36">
        <v>96.95</v>
      </c>
      <c r="DA7" s="36">
        <v>89.45</v>
      </c>
      <c r="DB7" s="36">
        <v>89.62</v>
      </c>
      <c r="DC7" s="36">
        <v>89.76</v>
      </c>
      <c r="DD7" s="36">
        <v>89.45</v>
      </c>
      <c r="DE7" s="36">
        <v>89.5</v>
      </c>
      <c r="DF7" s="36">
        <v>89.95</v>
      </c>
      <c r="DG7" s="36">
        <v>37.96</v>
      </c>
      <c r="DH7" s="36">
        <v>38.270000000000003</v>
      </c>
      <c r="DI7" s="36">
        <v>39.35</v>
      </c>
      <c r="DJ7" s="36">
        <v>39.96</v>
      </c>
      <c r="DK7" s="36">
        <v>40.25</v>
      </c>
      <c r="DL7" s="36">
        <v>39.159999999999997</v>
      </c>
      <c r="DM7" s="36">
        <v>40.21</v>
      </c>
      <c r="DN7" s="36">
        <v>41.12</v>
      </c>
      <c r="DO7" s="36">
        <v>44.91</v>
      </c>
      <c r="DP7" s="36">
        <v>45.89</v>
      </c>
      <c r="DQ7" s="36">
        <v>47.18</v>
      </c>
      <c r="DR7" s="36">
        <v>9.83</v>
      </c>
      <c r="DS7" s="36">
        <v>11.39</v>
      </c>
      <c r="DT7" s="36">
        <v>12.62</v>
      </c>
      <c r="DU7" s="36">
        <v>13.59</v>
      </c>
      <c r="DV7" s="36">
        <v>14.17</v>
      </c>
      <c r="DW7" s="36">
        <v>9.14</v>
      </c>
      <c r="DX7" s="36">
        <v>10.19</v>
      </c>
      <c r="DY7" s="36">
        <v>10.9</v>
      </c>
      <c r="DZ7" s="36">
        <v>12.03</v>
      </c>
      <c r="EA7" s="36">
        <v>13.14</v>
      </c>
      <c r="EB7" s="36">
        <v>13.18</v>
      </c>
      <c r="EC7" s="36">
        <v>1.01</v>
      </c>
      <c r="ED7" s="36">
        <v>1.06</v>
      </c>
      <c r="EE7" s="36">
        <v>0.81</v>
      </c>
      <c r="EF7" s="36">
        <v>0.51</v>
      </c>
      <c r="EG7" s="36">
        <v>1.1200000000000001</v>
      </c>
      <c r="EH7" s="36">
        <v>1.01</v>
      </c>
      <c r="EI7" s="36">
        <v>0.88</v>
      </c>
      <c r="EJ7" s="36">
        <v>0.85</v>
      </c>
      <c r="EK7" s="36">
        <v>0.75</v>
      </c>
      <c r="EL7" s="36">
        <v>0.95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2017-02-01T08:44:41Z</dcterms:created>
  <dcterms:modified xsi:type="dcterms:W3CDTF">2017-02-22T04:23:12Z</dcterms:modified>
  <cp:category/>
</cp:coreProperties>
</file>