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<sst xmlns="http://schemas.openxmlformats.org/spreadsheetml/2006/main" count="221" uniqueCount="111">
  <si>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</si>
  <si>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</si>
  <si>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</si>
  <si>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</si>
  <si>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</si>
  <si>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</si>
  <si>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</si>
  <si>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</si>
  <si>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</si>
  <si>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</si>
  <si>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</si>
  <si>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</si>
  <si>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</si>
  <si>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</si>
  <si>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</si>
  <si>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</si>
  <si>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</si>
  <si>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</si>
  <si>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</si>
  <si>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</si>
  <si>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</si>
  <si>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</si>
  <si>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</si>
  <si>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</si>
  <si>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</si>
  <si>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</si>
  <si>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</si>
  <si>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</si>
  <si>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</si>
  <si>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</si>
  <si>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</si>
  <si>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</si>
  <si>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</si>
  <si>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</si>
  <si>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</si>
  <si>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</si>
  <si>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</si>
  <si>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</si>
  <si>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</si>
  <si>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</si>
  <si>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</si>
  <si>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</si>
  <si>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</si>
  <si>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</si>
  <si>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</si>
  <si>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</si>
  <si>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</si>
  <si>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</si>
  <si>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</si>
  <si>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</si>
  <si>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</si>
  <si>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</si>
  <si>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</si>
  <si>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</si>
  <si>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</si>
  <si>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</si>
  <si>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</si>
  <si>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</si>
  <si>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</si>
  <si>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</si>
  <si>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</si>
  <si>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</si>
  <si>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</si>
  <si>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</si>
  <si>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</si>
  <si>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</si>
  <si>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</si>
  <si>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</si>
  <si>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</si>
  <si>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</si>
  <si>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</si>
  <si>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</si>
  <si>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</si>
  <si>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</si>
  <si>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</si>
  <si>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</si>
  <si>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</si>
  <si>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</si>
  <si>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</si>
  <si>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</si>
  <si>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</si>
  <si>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</si>
  <si>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</si>
  <si>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</si>
  <si>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</si>
  <si>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</si>
  <si>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</si>
  <si>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</si>
  <si>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</si>
  <si>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</si>
  <si>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</si>
  <si>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</si>
  <si>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</si>
  <si>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</si>
  <si>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</si>
  <si>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</si>
  <si>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河内長野市</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</si>
  <si>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</si>
  <si>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</si>
  <si>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</si>
  <si>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</si>
  <si>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</si>
  <si>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</si>
  <si>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</si>
  <si>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</si>
  <si>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</si>
  <si>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</si>
  <si>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</si>
  <si>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①収益的収支比率は低い数値を示しており、また、使用料で回収すべき経費を表した指標である⑤経費回収率も類似団体平均値より低い数値となっています。
　また、料金収入に対する企業債残高の割合を表した指標である④企業債残高対事業規模比率は、類似団体平均値より高いものとなっています。
　要因としては、人口密度の低いことや事業終了（平成１８年）から年数が経過していないことが挙げられます。
　今後、維持管理費用は増加していくにもかかわらず、使用料収入増が費用増の伸びよりも低いことから、健全性は脆弱であるといえます。
　効率性については、⑧水洗化率のみ類似団体平均値を上回っているが、他の指標はすべて類似団体平均値を下回っています。
　要因のひとつとしては、対象地区における観光人口の伸び悩みによる有収水量の減もあり、効率性は低いものになっています。
　なお、平成２７年度については、地方公営企業法の全部適用に伴い、打切り決算により出納整理期間がないことから、当該期間の収入及び支出が平成２８年度にて会計処理されたことにより、①④⑤⑥に影響が生じています。</t>
    <phoneticPr fontId="4"/>
  </si>
  <si>
    <t>　本市における特定環境保全公共下水道における整備は、ダム及び川の水質保全あるいは環境保護を目的に計画されたものであり、経営になじまない部分も多く存在していますが、この事業を継続的に経営していく観点からは、水洗化率の向上及び維持管理の効率化に努める必要があります。</t>
    <phoneticPr fontId="4"/>
  </si>
  <si>
    <r>
      <t>　特定環境保全公共下水道で整備された管渠は、供用開始から古い区域でも１５年程度しか経過していないため、今すぐ改築等を行う必要はないと認識しています。
　単独処理場に関しては、供用開始から１０年以上経過しているため、電気設備及び機械設備</t>
    </r>
    <r>
      <rPr>
        <sz val="11"/>
        <rFont val="ＭＳ Ｐゴシック"/>
        <family val="3"/>
        <charset val="128"/>
      </rPr>
      <t>に</t>
    </r>
    <r>
      <rPr>
        <sz val="11"/>
        <color theme="1"/>
        <rFont val="ＭＳ Ｐゴシック"/>
        <family val="3"/>
        <charset val="128"/>
      </rPr>
      <t xml:space="preserve">係るものの長寿命化計画を策定し、計画的な整備を行う必要があります。
</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</si>
</sst>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741440"/>
        <c:axId val="9574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95741440"/>
        <c:axId val="95743360"/>
      </c:lineChart>
      <c:dateAx>
        <c:axId val="95741440"/>
        <c:scaling>
          <c:orientation val="minMax"/>
        </c:scaling>
        <c:delete val="1"/>
        <c:axPos val="b"/>
        <c:numFmt formatCode="ge" sourceLinked="1"/>
        <c:majorTickMark val="none"/>
        <c:minorTickMark val="none"/>
        <c:tickLblPos val="none"/>
        <c:crossAx val="95743360"/>
        <c:crosses val="autoZero"/>
        <c:auto val="1"/>
        <c:lblOffset val="100"/>
        <c:baseTimeUnit val="years"/>
      </c:dateAx>
      <c:valAx>
        <c:axId val="9574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4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35</c:v>
                </c:pt>
                <c:pt idx="1">
                  <c:v>24.29</c:v>
                </c:pt>
                <c:pt idx="2">
                  <c:v>23.21</c:v>
                </c:pt>
                <c:pt idx="3">
                  <c:v>22.14</c:v>
                </c:pt>
                <c:pt idx="4">
                  <c:v>46.11</c:v>
                </c:pt>
              </c:numCache>
            </c:numRef>
          </c:val>
        </c:ser>
        <c:dLbls>
          <c:showLegendKey val="0"/>
          <c:showVal val="0"/>
          <c:showCatName val="0"/>
          <c:showSerName val="0"/>
          <c:showPercent val="0"/>
          <c:showBubbleSize val="0"/>
        </c:dLbls>
        <c:gapWidth val="150"/>
        <c:axId val="102049664"/>
        <c:axId val="10206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102049664"/>
        <c:axId val="102064128"/>
      </c:lineChart>
      <c:dateAx>
        <c:axId val="102049664"/>
        <c:scaling>
          <c:orientation val="minMax"/>
        </c:scaling>
        <c:delete val="1"/>
        <c:axPos val="b"/>
        <c:numFmt formatCode="ge" sourceLinked="1"/>
        <c:majorTickMark val="none"/>
        <c:minorTickMark val="none"/>
        <c:tickLblPos val="none"/>
        <c:crossAx val="102064128"/>
        <c:crosses val="autoZero"/>
        <c:auto val="1"/>
        <c:lblOffset val="100"/>
        <c:baseTimeUnit val="years"/>
      </c:dateAx>
      <c:valAx>
        <c:axId val="10206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4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82.71</c:v>
                </c:pt>
                <c:pt idx="1">
                  <c:v>84.14</c:v>
                </c:pt>
                <c:pt idx="2">
                  <c:v>85.33</c:v>
                </c:pt>
                <c:pt idx="3">
                  <c:v>85.77</c:v>
                </c:pt>
                <c:pt idx="4">
                  <c:v>92.38</c:v>
                </c:pt>
              </c:numCache>
            </c:numRef>
          </c:val>
        </c:ser>
        <c:dLbls>
          <c:showLegendKey val="0"/>
          <c:showVal val="0"/>
          <c:showCatName val="0"/>
          <c:showSerName val="0"/>
          <c:showPercent val="0"/>
          <c:showBubbleSize val="0"/>
        </c:dLbls>
        <c:gapWidth val="150"/>
        <c:axId val="102102528"/>
        <c:axId val="10210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102102528"/>
        <c:axId val="102104448"/>
      </c:lineChart>
      <c:dateAx>
        <c:axId val="102102528"/>
        <c:scaling>
          <c:orientation val="minMax"/>
        </c:scaling>
        <c:delete val="1"/>
        <c:axPos val="b"/>
        <c:numFmt formatCode="ge" sourceLinked="1"/>
        <c:majorTickMark val="none"/>
        <c:minorTickMark val="none"/>
        <c:tickLblPos val="none"/>
        <c:crossAx val="102104448"/>
        <c:crosses val="autoZero"/>
        <c:auto val="1"/>
        <c:lblOffset val="100"/>
        <c:baseTimeUnit val="years"/>
      </c:dateAx>
      <c:valAx>
        <c:axId val="10210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0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47.14</c:v>
                </c:pt>
                <c:pt idx="1">
                  <c:v>45.63</c:v>
                </c:pt>
                <c:pt idx="2">
                  <c:v>47.16</c:v>
                </c:pt>
                <c:pt idx="3">
                  <c:v>49.16</c:v>
                </c:pt>
                <c:pt idx="4">
                  <c:v>49.21</c:v>
                </c:pt>
              </c:numCache>
            </c:numRef>
          </c:val>
        </c:ser>
        <c:dLbls>
          <c:showLegendKey val="0"/>
          <c:showVal val="0"/>
          <c:showCatName val="0"/>
          <c:showSerName val="0"/>
          <c:showPercent val="0"/>
          <c:showBubbleSize val="0"/>
        </c:dLbls>
        <c:gapWidth val="150"/>
        <c:axId val="95921280"/>
        <c:axId val="9592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921280"/>
        <c:axId val="95923200"/>
      </c:lineChart>
      <c:dateAx>
        <c:axId val="95921280"/>
        <c:scaling>
          <c:orientation val="minMax"/>
        </c:scaling>
        <c:delete val="1"/>
        <c:axPos val="b"/>
        <c:numFmt formatCode="ge" sourceLinked="1"/>
        <c:majorTickMark val="none"/>
        <c:minorTickMark val="none"/>
        <c:tickLblPos val="none"/>
        <c:crossAx val="95923200"/>
        <c:crosses val="autoZero"/>
        <c:auto val="1"/>
        <c:lblOffset val="100"/>
        <c:baseTimeUnit val="years"/>
      </c:dateAx>
      <c:valAx>
        <c:axId val="9592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2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733120"/>
        <c:axId val="10173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733120"/>
        <c:axId val="101735040"/>
      </c:lineChart>
      <c:dateAx>
        <c:axId val="101733120"/>
        <c:scaling>
          <c:orientation val="minMax"/>
        </c:scaling>
        <c:delete val="1"/>
        <c:axPos val="b"/>
        <c:numFmt formatCode="ge" sourceLinked="1"/>
        <c:majorTickMark val="none"/>
        <c:minorTickMark val="none"/>
        <c:tickLblPos val="none"/>
        <c:crossAx val="101735040"/>
        <c:crosses val="autoZero"/>
        <c:auto val="1"/>
        <c:lblOffset val="100"/>
        <c:baseTimeUnit val="years"/>
      </c:dateAx>
      <c:valAx>
        <c:axId val="10173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3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773696"/>
        <c:axId val="10177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773696"/>
        <c:axId val="101775616"/>
      </c:lineChart>
      <c:dateAx>
        <c:axId val="101773696"/>
        <c:scaling>
          <c:orientation val="minMax"/>
        </c:scaling>
        <c:delete val="1"/>
        <c:axPos val="b"/>
        <c:numFmt formatCode="ge" sourceLinked="1"/>
        <c:majorTickMark val="none"/>
        <c:minorTickMark val="none"/>
        <c:tickLblPos val="none"/>
        <c:crossAx val="101775616"/>
        <c:crosses val="autoZero"/>
        <c:auto val="1"/>
        <c:lblOffset val="100"/>
        <c:baseTimeUnit val="years"/>
      </c:dateAx>
      <c:valAx>
        <c:axId val="10177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7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881728"/>
        <c:axId val="10188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881728"/>
        <c:axId val="101888000"/>
      </c:lineChart>
      <c:dateAx>
        <c:axId val="101881728"/>
        <c:scaling>
          <c:orientation val="minMax"/>
        </c:scaling>
        <c:delete val="1"/>
        <c:axPos val="b"/>
        <c:numFmt formatCode="ge" sourceLinked="1"/>
        <c:majorTickMark val="none"/>
        <c:minorTickMark val="none"/>
        <c:tickLblPos val="none"/>
        <c:crossAx val="101888000"/>
        <c:crosses val="autoZero"/>
        <c:auto val="1"/>
        <c:lblOffset val="100"/>
        <c:baseTimeUnit val="years"/>
      </c:dateAx>
      <c:valAx>
        <c:axId val="10188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8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184832"/>
        <c:axId val="10219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184832"/>
        <c:axId val="102195200"/>
      </c:lineChart>
      <c:dateAx>
        <c:axId val="102184832"/>
        <c:scaling>
          <c:orientation val="minMax"/>
        </c:scaling>
        <c:delete val="1"/>
        <c:axPos val="b"/>
        <c:numFmt formatCode="ge" sourceLinked="1"/>
        <c:majorTickMark val="none"/>
        <c:minorTickMark val="none"/>
        <c:tickLblPos val="none"/>
        <c:crossAx val="102195200"/>
        <c:crosses val="autoZero"/>
        <c:auto val="1"/>
        <c:lblOffset val="100"/>
        <c:baseTimeUnit val="years"/>
      </c:dateAx>
      <c:valAx>
        <c:axId val="10219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8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11829.01</c:v>
                </c:pt>
                <c:pt idx="1">
                  <c:v>7496.82</c:v>
                </c:pt>
                <c:pt idx="2">
                  <c:v>7651.26</c:v>
                </c:pt>
                <c:pt idx="3">
                  <c:v>7833.64</c:v>
                </c:pt>
                <c:pt idx="4">
                  <c:v>8838.94</c:v>
                </c:pt>
              </c:numCache>
            </c:numRef>
          </c:val>
        </c:ser>
        <c:dLbls>
          <c:showLegendKey val="0"/>
          <c:showVal val="0"/>
          <c:showCatName val="0"/>
          <c:showSerName val="0"/>
          <c:showPercent val="0"/>
          <c:showBubbleSize val="0"/>
        </c:dLbls>
        <c:gapWidth val="150"/>
        <c:axId val="102229504"/>
        <c:axId val="10223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102229504"/>
        <c:axId val="102231424"/>
      </c:lineChart>
      <c:dateAx>
        <c:axId val="102229504"/>
        <c:scaling>
          <c:orientation val="minMax"/>
        </c:scaling>
        <c:delete val="1"/>
        <c:axPos val="b"/>
        <c:numFmt formatCode="ge" sourceLinked="1"/>
        <c:majorTickMark val="none"/>
        <c:minorTickMark val="none"/>
        <c:tickLblPos val="none"/>
        <c:crossAx val="102231424"/>
        <c:crosses val="autoZero"/>
        <c:auto val="1"/>
        <c:lblOffset val="100"/>
        <c:baseTimeUnit val="years"/>
      </c:dateAx>
      <c:valAx>
        <c:axId val="10223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2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13.98</c:v>
                </c:pt>
                <c:pt idx="1">
                  <c:v>13.84</c:v>
                </c:pt>
                <c:pt idx="2">
                  <c:v>11.85</c:v>
                </c:pt>
                <c:pt idx="3">
                  <c:v>10.37</c:v>
                </c:pt>
                <c:pt idx="4">
                  <c:v>9.18</c:v>
                </c:pt>
              </c:numCache>
            </c:numRef>
          </c:val>
        </c:ser>
        <c:dLbls>
          <c:showLegendKey val="0"/>
          <c:showVal val="0"/>
          <c:showCatName val="0"/>
          <c:showSerName val="0"/>
          <c:showPercent val="0"/>
          <c:showBubbleSize val="0"/>
        </c:dLbls>
        <c:gapWidth val="150"/>
        <c:axId val="101937920"/>
        <c:axId val="10193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101937920"/>
        <c:axId val="101939840"/>
      </c:lineChart>
      <c:dateAx>
        <c:axId val="101937920"/>
        <c:scaling>
          <c:orientation val="minMax"/>
        </c:scaling>
        <c:delete val="1"/>
        <c:axPos val="b"/>
        <c:numFmt formatCode="ge" sourceLinked="1"/>
        <c:majorTickMark val="none"/>
        <c:minorTickMark val="none"/>
        <c:tickLblPos val="none"/>
        <c:crossAx val="101939840"/>
        <c:crosses val="autoZero"/>
        <c:auto val="1"/>
        <c:lblOffset val="100"/>
        <c:baseTimeUnit val="years"/>
      </c:dateAx>
      <c:valAx>
        <c:axId val="10193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3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856.74</c:v>
                </c:pt>
                <c:pt idx="1">
                  <c:v>943.6</c:v>
                </c:pt>
                <c:pt idx="2">
                  <c:v>1053.1400000000001</c:v>
                </c:pt>
                <c:pt idx="3">
                  <c:v>1200.8</c:v>
                </c:pt>
                <c:pt idx="4">
                  <c:v>1168.06</c:v>
                </c:pt>
              </c:numCache>
            </c:numRef>
          </c:val>
        </c:ser>
        <c:dLbls>
          <c:showLegendKey val="0"/>
          <c:showVal val="0"/>
          <c:showCatName val="0"/>
          <c:showSerName val="0"/>
          <c:showPercent val="0"/>
          <c:showBubbleSize val="0"/>
        </c:dLbls>
        <c:gapWidth val="150"/>
        <c:axId val="101955840"/>
        <c:axId val="10196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101955840"/>
        <c:axId val="101966208"/>
      </c:lineChart>
      <c:dateAx>
        <c:axId val="101955840"/>
        <c:scaling>
          <c:orientation val="minMax"/>
        </c:scaling>
        <c:delete val="1"/>
        <c:axPos val="b"/>
        <c:numFmt formatCode="ge" sourceLinked="1"/>
        <c:majorTickMark val="none"/>
        <c:minorTickMark val="none"/>
        <c:tickLblPos val="none"/>
        <c:crossAx val="101966208"/>
        <c:crosses val="autoZero"/>
        <c:auto val="1"/>
        <c:lblOffset val="100"/>
        <c:baseTimeUnit val="years"/>
      </c:dateAx>
      <c:valAx>
        <c:axId val="10196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5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大阪府　河内長野市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109545</v>
      </c>
      <c r="AM8" s="64"/>
      <c r="AN8" s="64"/>
      <c r="AO8" s="64"/>
      <c r="AP8" s="64"/>
      <c r="AQ8" s="64"/>
      <c r="AR8" s="64"/>
      <c r="AS8" s="64"/>
      <c r="AT8" s="63">
        <f>データ!S6</f>
        <v>109.63</v>
      </c>
      <c r="AU8" s="63"/>
      <c r="AV8" s="63"/>
      <c r="AW8" s="63"/>
      <c r="AX8" s="63"/>
      <c r="AY8" s="63"/>
      <c r="AZ8" s="63"/>
      <c r="BA8" s="63"/>
      <c r="BB8" s="63">
        <f>データ!T6</f>
        <v>999.22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0.66</v>
      </c>
      <c r="Q10" s="63"/>
      <c r="R10" s="63"/>
      <c r="S10" s="63"/>
      <c r="T10" s="63"/>
      <c r="U10" s="63"/>
      <c r="V10" s="63"/>
      <c r="W10" s="63">
        <f>データ!P6</f>
        <v>98.26</v>
      </c>
      <c r="X10" s="63"/>
      <c r="Y10" s="63"/>
      <c r="Z10" s="63"/>
      <c r="AA10" s="63"/>
      <c r="AB10" s="63"/>
      <c r="AC10" s="63"/>
      <c r="AD10" s="64">
        <f>データ!Q6</f>
        <v>2289</v>
      </c>
      <c r="AE10" s="64"/>
      <c r="AF10" s="64"/>
      <c r="AG10" s="64"/>
      <c r="AH10" s="64"/>
      <c r="AI10" s="64"/>
      <c r="AJ10" s="64"/>
      <c r="AK10" s="2"/>
      <c r="AL10" s="64">
        <f>データ!U6</f>
        <v>722</v>
      </c>
      <c r="AM10" s="64"/>
      <c r="AN10" s="64"/>
      <c r="AO10" s="64"/>
      <c r="AP10" s="64"/>
      <c r="AQ10" s="64"/>
      <c r="AR10" s="64"/>
      <c r="AS10" s="64"/>
      <c r="AT10" s="63">
        <f>データ!V6</f>
        <v>0.41</v>
      </c>
      <c r="AU10" s="63"/>
      <c r="AV10" s="63"/>
      <c r="AW10" s="63"/>
      <c r="AX10" s="63"/>
      <c r="AY10" s="63"/>
      <c r="AZ10" s="63"/>
      <c r="BA10" s="63"/>
      <c r="BB10" s="63">
        <f>データ!W6</f>
        <v>1760.98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272167</v>
      </c>
      <c r="D6" s="31">
        <f t="shared" si="3"/>
        <v>47</v>
      </c>
      <c r="E6" s="31">
        <f t="shared" si="3"/>
        <v>17</v>
      </c>
      <c r="F6" s="31">
        <f t="shared" si="3"/>
        <v>4</v>
      </c>
      <c r="G6" s="31">
        <f t="shared" si="3"/>
        <v>0</v>
      </c>
      <c r="H6" s="31" t="str">
        <f t="shared" si="3"/>
        <v>大阪府　河内長野市</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0.66</v>
      </c>
      <c r="P6" s="32">
        <f t="shared" si="3"/>
        <v>98.26</v>
      </c>
      <c r="Q6" s="32">
        <f t="shared" si="3"/>
        <v>2289</v>
      </c>
      <c r="R6" s="32">
        <f t="shared" si="3"/>
        <v>109545</v>
      </c>
      <c r="S6" s="32">
        <f t="shared" si="3"/>
        <v>109.63</v>
      </c>
      <c r="T6" s="32">
        <f t="shared" si="3"/>
        <v>999.22</v>
      </c>
      <c r="U6" s="32">
        <f t="shared" si="3"/>
        <v>722</v>
      </c>
      <c r="V6" s="32">
        <f t="shared" si="3"/>
        <v>0.41</v>
      </c>
      <c r="W6" s="32">
        <f t="shared" si="3"/>
        <v>1760.98</v>
      </c>
      <c r="X6" s="33">
        <f>IF(X7="",NA(),X7)</f>
        <v>47.14</v>
      </c>
      <c r="Y6" s="33">
        <f t="shared" ref="Y6:AG6" si="4">IF(Y7="",NA(),Y7)</f>
        <v>45.63</v>
      </c>
      <c r="Z6" s="33">
        <f t="shared" si="4"/>
        <v>47.16</v>
      </c>
      <c r="AA6" s="33">
        <f t="shared" si="4"/>
        <v>49.16</v>
      </c>
      <c r="AB6" s="33">
        <f t="shared" si="4"/>
        <v>49.21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11829.01</v>
      </c>
      <c r="BF6" s="33">
        <f t="shared" ref="BF6:BN6" si="7">IF(BF7="",NA(),BF7)</f>
        <v>7496.82</v>
      </c>
      <c r="BG6" s="33">
        <f t="shared" si="7"/>
        <v>7651.26</v>
      </c>
      <c r="BH6" s="33">
        <f t="shared" si="7"/>
        <v>7833.64</v>
      </c>
      <c r="BI6" s="33">
        <f t="shared" si="7"/>
        <v>8838.94</v>
      </c>
      <c r="BJ6" s="33">
        <f t="shared" si="7"/>
        <v>1835.56</v>
      </c>
      <c r="BK6" s="33">
        <f t="shared" si="7"/>
        <v>1716.82</v>
      </c>
      <c r="BL6" s="33">
        <f t="shared" si="7"/>
        <v>1554.05</v>
      </c>
      <c r="BM6" s="33">
        <f t="shared" si="7"/>
        <v>1671.86</v>
      </c>
      <c r="BN6" s="33">
        <f t="shared" si="7"/>
        <v>1673.47</v>
      </c>
      <c r="BO6" s="32" t="str">
        <f>IF(BO7="","",IF(BO7="-","【-】","【"&amp;SUBSTITUTE(TEXT(BO7,"#,##0.00"),"-","△")&amp;"】"))</f>
        <v>【1,457.06】</v>
      </c>
      <c r="BP6" s="33">
        <f>IF(BP7="",NA(),BP7)</f>
        <v>13.98</v>
      </c>
      <c r="BQ6" s="33">
        <f t="shared" ref="BQ6:BY6" si="8">IF(BQ7="",NA(),BQ7)</f>
        <v>13.84</v>
      </c>
      <c r="BR6" s="33">
        <f t="shared" si="8"/>
        <v>11.85</v>
      </c>
      <c r="BS6" s="33">
        <f t="shared" si="8"/>
        <v>10.37</v>
      </c>
      <c r="BT6" s="33">
        <f t="shared" si="8"/>
        <v>9.18</v>
      </c>
      <c r="BU6" s="33">
        <f t="shared" si="8"/>
        <v>52.89</v>
      </c>
      <c r="BV6" s="33">
        <f t="shared" si="8"/>
        <v>51.73</v>
      </c>
      <c r="BW6" s="33">
        <f t="shared" si="8"/>
        <v>53.01</v>
      </c>
      <c r="BX6" s="33">
        <f t="shared" si="8"/>
        <v>50.54</v>
      </c>
      <c r="BY6" s="33">
        <f t="shared" si="8"/>
        <v>49.22</v>
      </c>
      <c r="BZ6" s="32" t="str">
        <f>IF(BZ7="","",IF(BZ7="-","【-】","【"&amp;SUBSTITUTE(TEXT(BZ7,"#,##0.00"),"-","△")&amp;"】"))</f>
        <v>【64.73】</v>
      </c>
      <c r="CA6" s="33">
        <f>IF(CA7="",NA(),CA7)</f>
        <v>856.74</v>
      </c>
      <c r="CB6" s="33">
        <f t="shared" ref="CB6:CJ6" si="9">IF(CB7="",NA(),CB7)</f>
        <v>943.6</v>
      </c>
      <c r="CC6" s="33">
        <f t="shared" si="9"/>
        <v>1053.1400000000001</v>
      </c>
      <c r="CD6" s="33">
        <f t="shared" si="9"/>
        <v>1200.8</v>
      </c>
      <c r="CE6" s="33">
        <f t="shared" si="9"/>
        <v>1168.06</v>
      </c>
      <c r="CF6" s="33">
        <f t="shared" si="9"/>
        <v>300.52</v>
      </c>
      <c r="CG6" s="33">
        <f t="shared" si="9"/>
        <v>310.47000000000003</v>
      </c>
      <c r="CH6" s="33">
        <f t="shared" si="9"/>
        <v>299.39</v>
      </c>
      <c r="CI6" s="33">
        <f t="shared" si="9"/>
        <v>320.36</v>
      </c>
      <c r="CJ6" s="33">
        <f t="shared" si="9"/>
        <v>332.02</v>
      </c>
      <c r="CK6" s="32" t="str">
        <f>IF(CK7="","",IF(CK7="-","【-】","【"&amp;SUBSTITUTE(TEXT(CK7,"#,##0.00"),"-","△")&amp;"】"))</f>
        <v>【250.25】</v>
      </c>
      <c r="CL6" s="33">
        <f>IF(CL7="",NA(),CL7)</f>
        <v>35</v>
      </c>
      <c r="CM6" s="33">
        <f t="shared" ref="CM6:CU6" si="10">IF(CM7="",NA(),CM7)</f>
        <v>24.29</v>
      </c>
      <c r="CN6" s="33">
        <f t="shared" si="10"/>
        <v>23.21</v>
      </c>
      <c r="CO6" s="33">
        <f t="shared" si="10"/>
        <v>22.14</v>
      </c>
      <c r="CP6" s="33">
        <f t="shared" si="10"/>
        <v>46.11</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82.71</v>
      </c>
      <c r="CX6" s="33">
        <f t="shared" ref="CX6:DF6" si="11">IF(CX7="",NA(),CX7)</f>
        <v>84.14</v>
      </c>
      <c r="CY6" s="33">
        <f t="shared" si="11"/>
        <v>85.33</v>
      </c>
      <c r="CZ6" s="33">
        <f t="shared" si="11"/>
        <v>85.77</v>
      </c>
      <c r="DA6" s="33">
        <f t="shared" si="11"/>
        <v>92.38</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c r="A7" s="26"/>
      <c r="B7" s="35">
        <v>2015</v>
      </c>
      <c r="C7" s="35">
        <v>272167</v>
      </c>
      <c r="D7" s="35">
        <v>47</v>
      </c>
      <c r="E7" s="35">
        <v>17</v>
      </c>
      <c r="F7" s="35">
        <v>4</v>
      </c>
      <c r="G7" s="35">
        <v>0</v>
      </c>
      <c r="H7" s="35" t="s">
        <v>96</v>
      </c>
      <c r="I7" s="35" t="s">
        <v>97</v>
      </c>
      <c r="J7" s="35" t="s">
        <v>98</v>
      </c>
      <c r="K7" s="35" t="s">
        <v>99</v>
      </c>
      <c r="L7" s="35" t="s">
        <v>100</v>
      </c>
      <c r="M7" s="36" t="s">
        <v>101</v>
      </c>
      <c r="N7" s="36" t="s">
        <v>102</v>
      </c>
      <c r="O7" s="36">
        <v>0.66</v>
      </c>
      <c r="P7" s="36">
        <v>98.26</v>
      </c>
      <c r="Q7" s="36">
        <v>2289</v>
      </c>
      <c r="R7" s="36">
        <v>109545</v>
      </c>
      <c r="S7" s="36">
        <v>109.63</v>
      </c>
      <c r="T7" s="36">
        <v>999.22</v>
      </c>
      <c r="U7" s="36">
        <v>722</v>
      </c>
      <c r="V7" s="36">
        <v>0.41</v>
      </c>
      <c r="W7" s="36">
        <v>1760.98</v>
      </c>
      <c r="X7" s="36">
        <v>47.14</v>
      </c>
      <c r="Y7" s="36">
        <v>45.63</v>
      </c>
      <c r="Z7" s="36">
        <v>47.16</v>
      </c>
      <c r="AA7" s="36">
        <v>49.16</v>
      </c>
      <c r="AB7" s="36">
        <v>49.21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11829.01</v>
      </c>
      <c r="BF7" s="36">
        <v>7496.82</v>
      </c>
      <c r="BG7" s="36">
        <v>7651.26</v>
      </c>
      <c r="BH7" s="36">
        <v>7833.64</v>
      </c>
      <c r="BI7" s="36">
        <v>8838.94</v>
      </c>
      <c r="BJ7" s="36">
        <v>1835.56</v>
      </c>
      <c r="BK7" s="36">
        <v>1716.82</v>
      </c>
      <c r="BL7" s="36">
        <v>1554.05</v>
      </c>
      <c r="BM7" s="36">
        <v>1671.86</v>
      </c>
      <c r="BN7" s="36">
        <v>1673.47</v>
      </c>
      <c r="BO7" s="36">
        <v>1457.06</v>
      </c>
      <c r="BP7" s="36">
        <v>13.98</v>
      </c>
      <c r="BQ7" s="36">
        <v>13.84</v>
      </c>
      <c r="BR7" s="36">
        <v>11.85</v>
      </c>
      <c r="BS7" s="36">
        <v>10.37</v>
      </c>
      <c r="BT7" s="36">
        <v>9.18</v>
      </c>
      <c r="BU7" s="36">
        <v>52.89</v>
      </c>
      <c r="BV7" s="36">
        <v>51.73</v>
      </c>
      <c r="BW7" s="36">
        <v>53.01</v>
      </c>
      <c r="BX7" s="36">
        <v>50.54</v>
      </c>
      <c r="BY7" s="36">
        <v>49.22</v>
      </c>
      <c r="BZ7" s="36">
        <v>64.73</v>
      </c>
      <c r="CA7" s="36">
        <v>856.74</v>
      </c>
      <c r="CB7" s="36">
        <v>943.6</v>
      </c>
      <c r="CC7" s="36">
        <v>1053.1400000000001</v>
      </c>
      <c r="CD7" s="36">
        <v>1200.8</v>
      </c>
      <c r="CE7" s="36">
        <v>1168.06</v>
      </c>
      <c r="CF7" s="36">
        <v>300.52</v>
      </c>
      <c r="CG7" s="36">
        <v>310.47000000000003</v>
      </c>
      <c r="CH7" s="36">
        <v>299.39</v>
      </c>
      <c r="CI7" s="36">
        <v>320.36</v>
      </c>
      <c r="CJ7" s="36">
        <v>332.02</v>
      </c>
      <c r="CK7" s="36">
        <v>250.25</v>
      </c>
      <c r="CL7" s="36">
        <v>35</v>
      </c>
      <c r="CM7" s="36">
        <v>24.29</v>
      </c>
      <c r="CN7" s="36">
        <v>23.21</v>
      </c>
      <c r="CO7" s="36">
        <v>22.14</v>
      </c>
      <c r="CP7" s="36">
        <v>46.11</v>
      </c>
      <c r="CQ7" s="36">
        <v>36.799999999999997</v>
      </c>
      <c r="CR7" s="36">
        <v>36.67</v>
      </c>
      <c r="CS7" s="36">
        <v>36.200000000000003</v>
      </c>
      <c r="CT7" s="36">
        <v>34.74</v>
      </c>
      <c r="CU7" s="36">
        <v>36.65</v>
      </c>
      <c r="CV7" s="36">
        <v>40.31</v>
      </c>
      <c r="CW7" s="36">
        <v>82.71</v>
      </c>
      <c r="CX7" s="36">
        <v>84.14</v>
      </c>
      <c r="CY7" s="36">
        <v>85.33</v>
      </c>
      <c r="CZ7" s="36">
        <v>85.77</v>
      </c>
      <c r="DA7" s="36">
        <v>92.38</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2017-02-08T03:02:33Z</dcterms:created>
  <dcterms:modified xsi:type="dcterms:W3CDTF">2017-02-22T06:36:47Z</dcterms:modified>
  <cp:category/>
</cp:coreProperties>
</file>