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08高槻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<sst xmlns="http://schemas.openxmlformats.org/spreadsheetml/2006/main" count="217" uniqueCount="107">
  <si>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</si>
  <si>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</si>
  <si>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</si>
  <si>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</si>
  <si>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</si>
  <si>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</si>
  <si>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</si>
  <si>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</si>
  <si>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</si>
  <si>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</si>
  <si>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</si>
  <si>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</si>
  <si>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</si>
  <si>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</si>
  <si>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</si>
  <si>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</si>
  <si>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</si>
  <si>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</si>
  <si>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</si>
  <si>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</si>
  <si>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</si>
  <si>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</si>
  <si>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</si>
  <si>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</si>
  <si>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</si>
  <si>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</si>
  <si>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</si>
  <si>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</si>
  <si>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</si>
  <si>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</si>
  <si>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</si>
  <si>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</si>
  <si>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</si>
  <si>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</si>
  <si>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</si>
  <si>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</si>
  <si>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</si>
  <si>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</si>
  <si>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</si>
  <si>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</si>
  <si>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</si>
  <si>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</si>
  <si>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</si>
  <si>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</si>
  <si>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</si>
  <si>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</si>
  <si>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</si>
  <si>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</si>
  <si>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</si>
  <si>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</si>
  <si>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</si>
  <si>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</si>
  <si>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</si>
  <si>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</si>
  <si>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</si>
  <si>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</si>
  <si>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</si>
  <si>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</si>
  <si>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</si>
  <si>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</si>
  <si>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</si>
  <si>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</si>
  <si>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</si>
  <si>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</si>
  <si>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</si>
  <si>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</si>
  <si>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</si>
  <si>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</si>
  <si>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</si>
  <si>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</si>
  <si>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</si>
  <si>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</si>
  <si>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</si>
  <si>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</si>
  <si>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</si>
  <si>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</si>
  <si>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</si>
  <si>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</si>
  <si>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</si>
  <si>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</si>
  <si>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</si>
  <si>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</si>
  <si>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</si>
  <si>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</si>
  <si>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</si>
  <si>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</si>
  <si>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</si>
  <si>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</si>
  <si>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</si>
  <si>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</si>
  <si>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</si>
  <si>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</si>
  <si>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</si>
  <si>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高槻市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</si>
  <si>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</si>
  <si>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</si>
  <si>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</si>
  <si>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</si>
  <si>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</si>
  <si>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</si>
  <si>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</si>
  <si>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</si>
  <si>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</si>
  <si>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</si>
  <si>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①経常収支比率は、100％を上回っており、水需要が減少する状況において、収支は健全な水準にあります。
　③流動比率は、100％を十分に上回っており、短期債務に対する支払能力を有しており、平成25年度から平成26年度の数値が変動しているのは、会計基準の見直しの影響です。
　④企業債残高対給水収益比率は、平成15年度を最後に、現在に至るまで10年以上</t>
    </r>
    <r>
      <rPr>
        <sz val="11"/>
        <rFont val="ＭＳ Ｐゴシック"/>
        <family val="3"/>
        <charset val="128"/>
      </rPr>
      <t>企業債新規借入を行わず</t>
    </r>
    <r>
      <rPr>
        <sz val="11"/>
        <color theme="1"/>
        <rFont val="ＭＳ Ｐゴシック"/>
        <family val="3"/>
        <charset val="128"/>
      </rPr>
      <t>抑制に努めた結果、類似団体と比較しても顕著に少なくなっています。
　⑤料金回収率、⑥給水原価は、費用削減等により、適正な料金収入が確保できており、平成25年度から平成26年度の数値が変動しているのは、会計基準の見直しの影響です。
　⑦施設利用率は、水需要が減少する状況において、更新時期を迎えた配水池の統廃合などにも取り組んでおり、効率的に運営できている水準にあります。
　⑧有収率は、80％前半であった昭和50年代から鉛製給水管を計画的にポリエチレン管に取り替える取り組みや継続して漏水調査を行っていること等により、類似団体に比較して高い率を維持しています。</t>
    </r>
    <rPh sb="22" eb="23">
      <t>ミズ</t>
    </rPh>
    <rPh sb="23" eb="25">
      <t>ジュヨウ</t>
    </rPh>
    <rPh sb="152" eb="154">
      <t>ヘイセイ</t>
    </rPh>
    <rPh sb="156" eb="158">
      <t>ネンド</t>
    </rPh>
    <rPh sb="159" eb="161">
      <t>サイゴ</t>
    </rPh>
    <rPh sb="163" eb="165">
      <t>ゲンザイ</t>
    </rPh>
    <rPh sb="166" eb="167">
      <t>イタ</t>
    </rPh>
    <rPh sb="172" eb="175">
      <t>ネンイジョウ</t>
    </rPh>
    <rPh sb="178" eb="180">
      <t>シンキ</t>
    </rPh>
    <rPh sb="183" eb="184">
      <t>オコナ</t>
    </rPh>
    <rPh sb="186" eb="188">
      <t>ヨクセイ</t>
    </rPh>
    <rPh sb="189" eb="190">
      <t>ツト</t>
    </rPh>
    <rPh sb="205" eb="207">
      <t>ケンチョ</t>
    </rPh>
    <rPh sb="374" eb="375">
      <t>ユウ</t>
    </rPh>
    <rPh sb="382" eb="384">
      <t>ゼンハン</t>
    </rPh>
    <rPh sb="396" eb="397">
      <t>ナマリ</t>
    </rPh>
    <rPh sb="397" eb="398">
      <t>セイ</t>
    </rPh>
    <rPh sb="398" eb="400">
      <t>キュウスイ</t>
    </rPh>
    <rPh sb="400" eb="401">
      <t>クダ</t>
    </rPh>
    <rPh sb="402" eb="405">
      <t>ケイカクテキ</t>
    </rPh>
    <rPh sb="412" eb="413">
      <t>カン</t>
    </rPh>
    <rPh sb="414" eb="415">
      <t>ト</t>
    </rPh>
    <rPh sb="416" eb="417">
      <t>カ</t>
    </rPh>
    <rPh sb="419" eb="420">
      <t>ト</t>
    </rPh>
    <rPh sb="421" eb="422">
      <t>ク</t>
    </rPh>
    <rPh sb="424" eb="426">
      <t>ケイゾク</t>
    </rPh>
    <rPh sb="428" eb="430">
      <t>ロウスイ</t>
    </rPh>
    <rPh sb="430" eb="432">
      <t>チョウサ</t>
    </rPh>
    <rPh sb="433" eb="434">
      <t>オコナ</t>
    </rPh>
    <rPh sb="440" eb="441">
      <t>ナド</t>
    </rPh>
    <rPh sb="445" eb="447">
      <t>ルイジ</t>
    </rPh>
    <rPh sb="447" eb="449">
      <t>ダンタイ</t>
    </rPh>
    <rPh sb="450" eb="452">
      <t>ヒカク</t>
    </rPh>
    <rPh sb="454" eb="455">
      <t>タカ</t>
    </rPh>
    <rPh sb="456" eb="457">
      <t>リツ</t>
    </rPh>
    <rPh sb="458" eb="460">
      <t>イジ</t>
    </rPh>
    <phoneticPr fontId="4"/>
  </si>
  <si>
    <r>
      <t>　現状では、経営の効率化が図られ経営状態が健全な状態ですが、施設の老朽化が進んでおり、事業費が増加すると見込んでいます。高槻市水道事業基本計画（平成23年度～平成32年度）の後期実施計画である高槻市水道事業経営効率化計画（平成28年度～平成32年度）の策定をもって、経営戦略と捉えており、管路や施設の更新・耐震化等を優先度を定めて計画的に進めていきます。
　今後の水道料金に関しては、施設の更新需要が増える一方で、今後も水需要の減少に伴う料金収入の減少を見込んでいます。したがって、安定給水と健全経営の維持に必要な安定した料金収入を確保するため</t>
    </r>
    <r>
      <rPr>
        <sz val="11"/>
        <rFont val="ＭＳ ゴシック"/>
        <family val="3"/>
        <charset val="128"/>
      </rPr>
      <t>、平成28年度に料金体系の見直し</t>
    </r>
    <r>
      <rPr>
        <sz val="11"/>
        <color theme="1"/>
        <rFont val="ＭＳ ゴシック"/>
        <family val="3"/>
        <charset val="128"/>
      </rPr>
      <t>を行います。</t>
    </r>
    <rPh sb="1" eb="3">
      <t>ゲンジョウ</t>
    </rPh>
    <rPh sb="60" eb="63">
      <t>タカツキシ</t>
    </rPh>
    <rPh sb="63" eb="65">
      <t>スイドウ</t>
    </rPh>
    <rPh sb="65" eb="67">
      <t>ジギョウ</t>
    </rPh>
    <rPh sb="67" eb="69">
      <t>キホン</t>
    </rPh>
    <rPh sb="69" eb="71">
      <t>ケイカク</t>
    </rPh>
    <rPh sb="72" eb="74">
      <t>ヘイセイ</t>
    </rPh>
    <rPh sb="76" eb="78">
      <t>ネンド</t>
    </rPh>
    <rPh sb="79" eb="81">
      <t>ヘイセイ</t>
    </rPh>
    <rPh sb="83" eb="85">
      <t>ネンド</t>
    </rPh>
    <rPh sb="87" eb="89">
      <t>コウキ</t>
    </rPh>
    <rPh sb="89" eb="91">
      <t>ジッシ</t>
    </rPh>
    <rPh sb="91" eb="93">
      <t>ケイカク</t>
    </rPh>
    <rPh sb="96" eb="99">
      <t>タカツキシ</t>
    </rPh>
    <rPh sb="99" eb="101">
      <t>スイドウ</t>
    </rPh>
    <rPh sb="101" eb="103">
      <t>ジギョウ</t>
    </rPh>
    <rPh sb="103" eb="105">
      <t>ケイエイ</t>
    </rPh>
    <rPh sb="105" eb="108">
      <t>コウリツカ</t>
    </rPh>
    <rPh sb="108" eb="110">
      <t>ケイカク</t>
    </rPh>
    <rPh sb="111" eb="113">
      <t>ヘイセイ</t>
    </rPh>
    <rPh sb="115" eb="117">
      <t>ネンド</t>
    </rPh>
    <rPh sb="118" eb="120">
      <t>ヘイセイ</t>
    </rPh>
    <rPh sb="122" eb="124">
      <t>ネンド</t>
    </rPh>
    <rPh sb="126" eb="128">
      <t>サクテイ</t>
    </rPh>
    <rPh sb="133" eb="135">
      <t>ケイエイ</t>
    </rPh>
    <rPh sb="135" eb="137">
      <t>センリャク</t>
    </rPh>
    <rPh sb="138" eb="139">
      <t>トラ</t>
    </rPh>
    <rPh sb="158" eb="161">
      <t>ユウセンド</t>
    </rPh>
    <rPh sb="162" eb="163">
      <t>サダ</t>
    </rPh>
    <rPh sb="179" eb="181">
      <t>コンゴ</t>
    </rPh>
    <rPh sb="182" eb="184">
      <t>スイドウ</t>
    </rPh>
    <rPh sb="184" eb="186">
      <t>リョウキン</t>
    </rPh>
    <rPh sb="187" eb="188">
      <t>カン</t>
    </rPh>
    <rPh sb="192" eb="194">
      <t>シセツ</t>
    </rPh>
    <rPh sb="195" eb="197">
      <t>コウシン</t>
    </rPh>
    <rPh sb="197" eb="199">
      <t>ジュヨウ</t>
    </rPh>
    <rPh sb="200" eb="201">
      <t>フ</t>
    </rPh>
    <rPh sb="203" eb="205">
      <t>イッポウ</t>
    </rPh>
    <rPh sb="207" eb="209">
      <t>コンゴ</t>
    </rPh>
    <rPh sb="210" eb="211">
      <t>ミズ</t>
    </rPh>
    <rPh sb="211" eb="213">
      <t>ジュヨウ</t>
    </rPh>
    <rPh sb="214" eb="216">
      <t>ゲンショウ</t>
    </rPh>
    <rPh sb="217" eb="218">
      <t>トモナ</t>
    </rPh>
    <rPh sb="219" eb="221">
      <t>リョウキン</t>
    </rPh>
    <rPh sb="221" eb="223">
      <t>シュウニュウ</t>
    </rPh>
    <rPh sb="224" eb="226">
      <t>ゲンショウ</t>
    </rPh>
    <rPh sb="227" eb="229">
      <t>ミコ</t>
    </rPh>
    <rPh sb="241" eb="243">
      <t>アンテイ</t>
    </rPh>
    <rPh sb="243" eb="245">
      <t>キュウスイ</t>
    </rPh>
    <rPh sb="246" eb="248">
      <t>ケンゼン</t>
    </rPh>
    <rPh sb="248" eb="250">
      <t>ケイエイ</t>
    </rPh>
    <rPh sb="251" eb="253">
      <t>イジ</t>
    </rPh>
    <rPh sb="254" eb="256">
      <t>ヒツヨウ</t>
    </rPh>
    <rPh sb="257" eb="259">
      <t>アンテイ</t>
    </rPh>
    <rPh sb="261" eb="263">
      <t>リョウキン</t>
    </rPh>
    <rPh sb="263" eb="265">
      <t>シュウニュウ</t>
    </rPh>
    <rPh sb="266" eb="268">
      <t>カクホ</t>
    </rPh>
    <rPh sb="273" eb="275">
      <t>ヘイセイ</t>
    </rPh>
    <rPh sb="277" eb="279">
      <t>ネンド</t>
    </rPh>
    <rPh sb="280" eb="282">
      <t>リョウキン</t>
    </rPh>
    <rPh sb="282" eb="284">
      <t>タイケイ</t>
    </rPh>
    <rPh sb="285" eb="287">
      <t>ミナオ</t>
    </rPh>
    <rPh sb="289" eb="290">
      <t>オコナ</t>
    </rPh>
    <phoneticPr fontId="4"/>
  </si>
  <si>
    <t>　②管路経年化率は、管路の老朽化は進んでおりますが、数値上平成26年度から平成27年度にかけて減少しているのは、管路情報システムデータの整備を行い、小口径管路データの精査が一定完了したことを受け、管路延長数に比較的経年率の低い口径50mmの管路を含めたことによるものです。
　③管路更新率は、平成23年度から減少しているのは、経営効率化計画に基づく事業は順調に進捗しているものの、工事箇所によっては難易度が異なるため各年度の更新延長数に差が出ているためです。また、平成26年度と平成27年度での比較では更新延長数自体は微増であるものの、②で記載しています管路延長数の増加に伴い、更新率は減少しました。また、類似団体との比較において、今年度から低くなっているのも同様の原因です。</t>
    <rPh sb="26" eb="28">
      <t>スウチ</t>
    </rPh>
    <rPh sb="28" eb="29">
      <t>ジョウ</t>
    </rPh>
    <rPh sb="47" eb="49">
      <t>ゲンショウ</t>
    </rPh>
    <rPh sb="74" eb="75">
      <t>ショウ</t>
    </rPh>
    <rPh sb="75" eb="77">
      <t>コウケイ</t>
    </rPh>
    <rPh sb="77" eb="79">
      <t>カンロ</t>
    </rPh>
    <rPh sb="83" eb="85">
      <t>セイサ</t>
    </rPh>
    <rPh sb="86" eb="88">
      <t>イッテイ</t>
    </rPh>
    <rPh sb="88" eb="90">
      <t>カンリョウ</t>
    </rPh>
    <rPh sb="95" eb="96">
      <t>ウ</t>
    </rPh>
    <rPh sb="98" eb="100">
      <t>カンロ</t>
    </rPh>
    <rPh sb="100" eb="102">
      <t>エンチョウ</t>
    </rPh>
    <rPh sb="102" eb="103">
      <t>スウ</t>
    </rPh>
    <rPh sb="104" eb="107">
      <t>ヒカクテキ</t>
    </rPh>
    <rPh sb="107" eb="109">
      <t>ケイネン</t>
    </rPh>
    <rPh sb="109" eb="110">
      <t>リツ</t>
    </rPh>
    <rPh sb="111" eb="112">
      <t>ヒク</t>
    </rPh>
    <rPh sb="113" eb="115">
      <t>コウケイ</t>
    </rPh>
    <rPh sb="120" eb="122">
      <t>カンロ</t>
    </rPh>
    <rPh sb="123" eb="124">
      <t>フク</t>
    </rPh>
    <rPh sb="216" eb="217">
      <t>スウ</t>
    </rPh>
    <rPh sb="232" eb="234">
      <t>ヘイセイ</t>
    </rPh>
    <rPh sb="236" eb="238">
      <t>ネンド</t>
    </rPh>
    <rPh sb="239" eb="241">
      <t>ヘイセイ</t>
    </rPh>
    <rPh sb="243" eb="245">
      <t>ネンド</t>
    </rPh>
    <rPh sb="247" eb="249">
      <t>ヒカク</t>
    </rPh>
    <rPh sb="251" eb="253">
      <t>コウシン</t>
    </rPh>
    <rPh sb="253" eb="255">
      <t>エンチョウ</t>
    </rPh>
    <rPh sb="255" eb="256">
      <t>スウ</t>
    </rPh>
    <rPh sb="256" eb="258">
      <t>ジタイ</t>
    </rPh>
    <rPh sb="259" eb="261">
      <t>ビゾウ</t>
    </rPh>
    <rPh sb="270" eb="272">
      <t>キサイ</t>
    </rPh>
    <rPh sb="277" eb="279">
      <t>カンロ</t>
    </rPh>
    <rPh sb="279" eb="281">
      <t>エンチョウ</t>
    </rPh>
    <rPh sb="281" eb="282">
      <t>スウ</t>
    </rPh>
    <rPh sb="283" eb="285">
      <t>ゾウカ</t>
    </rPh>
    <rPh sb="286" eb="287">
      <t>トモナ</t>
    </rPh>
    <rPh sb="289" eb="291">
      <t>コウシン</t>
    </rPh>
    <rPh sb="291" eb="292">
      <t>リツ</t>
    </rPh>
    <rPh sb="293" eb="295">
      <t>ゲンショウ</t>
    </rPh>
    <rPh sb="303" eb="305">
      <t>ルイジ</t>
    </rPh>
    <rPh sb="305" eb="307">
      <t>ダンタイ</t>
    </rPh>
    <rPh sb="309" eb="311">
      <t>ヒカク</t>
    </rPh>
    <rPh sb="316" eb="319">
      <t>コンネンド</t>
    </rPh>
    <rPh sb="321" eb="322">
      <t>ヒク</t>
    </rPh>
    <rPh sb="330" eb="332">
      <t>ドウヨウ</t>
    </rPh>
    <rPh sb="333" eb="335">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</si>
</sst>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1.42</c:v>
                </c:pt>
                <c:pt idx="1">
                  <c:v>1.05</c:v>
                </c:pt>
                <c:pt idx="2">
                  <c:v>0.92</c:v>
                </c:pt>
                <c:pt idx="3">
                  <c:v>0.75</c:v>
                </c:pt>
                <c:pt idx="4">
                  <c:v>0.61</c:v>
                </c:pt>
              </c:numCache>
            </c:numRef>
          </c:val>
          <c:extLst>
            <c:ext xmlns:c16="http://schemas.microsoft.com/office/drawing/2014/chart" uri="{C3380CC4-5D6E-409C-BE32-E72D297353CC}">
              <c16:uniqueId val="{00000000-4E04-4E96-A4F0-F2C5BB72027F}"/>
            </c:ext>
          </c:extLst>
        </c:ser>
        <c:dLbls>
          <c:showLegendKey val="0"/>
          <c:showVal val="0"/>
          <c:showCatName val="0"/>
          <c:showSerName val="0"/>
          <c:showPercent val="0"/>
          <c:showBubbleSize val="0"/>
        </c:dLbls>
        <c:gapWidth val="150"/>
        <c:axId val="222660096"/>
        <c:axId val="2226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extLst>
            <c:ext xmlns:c16="http://schemas.microsoft.com/office/drawing/2014/chart" uri="{C3380CC4-5D6E-409C-BE32-E72D297353CC}">
              <c16:uniqueId val="{00000001-4E04-4E96-A4F0-F2C5BB72027F}"/>
            </c:ext>
          </c:extLst>
        </c:ser>
        <c:dLbls>
          <c:showLegendKey val="0"/>
          <c:showVal val="0"/>
          <c:showCatName val="0"/>
          <c:showSerName val="0"/>
          <c:showPercent val="0"/>
          <c:showBubbleSize val="0"/>
        </c:dLbls>
        <c:marker val="1"/>
        <c:smooth val="0"/>
        <c:axId val="222660096"/>
        <c:axId val="222662016"/>
      </c:lineChart>
      <c:dateAx>
        <c:axId val="222660096"/>
        <c:scaling>
          <c:orientation val="minMax"/>
        </c:scaling>
        <c:delete val="1"/>
        <c:axPos val="b"/>
        <c:numFmt formatCode="ge" sourceLinked="1"/>
        <c:majorTickMark val="none"/>
        <c:minorTickMark val="none"/>
        <c:tickLblPos val="none"/>
        <c:crossAx val="222662016"/>
        <c:crosses val="autoZero"/>
        <c:auto val="1"/>
        <c:lblOffset val="100"/>
        <c:baseTimeUnit val="years"/>
      </c:dateAx>
      <c:valAx>
        <c:axId val="2226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82.2</c:v>
                </c:pt>
                <c:pt idx="1">
                  <c:v>82.76</c:v>
                </c:pt>
                <c:pt idx="2">
                  <c:v>82.22</c:v>
                </c:pt>
                <c:pt idx="3">
                  <c:v>80.87</c:v>
                </c:pt>
                <c:pt idx="4">
                  <c:v>80.3</c:v>
                </c:pt>
              </c:numCache>
            </c:numRef>
          </c:val>
          <c:extLst>
            <c:ext xmlns:c16="http://schemas.microsoft.com/office/drawing/2014/chart" uri="{C3380CC4-5D6E-409C-BE32-E72D297353CC}">
              <c16:uniqueId val="{00000000-2661-4A54-A637-44B9AB1124DA}"/>
            </c:ext>
          </c:extLst>
        </c:ser>
        <c:dLbls>
          <c:showLegendKey val="0"/>
          <c:showVal val="0"/>
          <c:showCatName val="0"/>
          <c:showSerName val="0"/>
          <c:showPercent val="0"/>
          <c:showBubbleSize val="0"/>
        </c:dLbls>
        <c:gapWidth val="150"/>
        <c:axId val="225113984"/>
        <c:axId val="2251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extLst>
            <c:ext xmlns:c16="http://schemas.microsoft.com/office/drawing/2014/chart" uri="{C3380CC4-5D6E-409C-BE32-E72D297353CC}">
              <c16:uniqueId val="{00000001-2661-4A54-A637-44B9AB1124DA}"/>
            </c:ext>
          </c:extLst>
        </c:ser>
        <c:dLbls>
          <c:showLegendKey val="0"/>
          <c:showVal val="0"/>
          <c:showCatName val="0"/>
          <c:showSerName val="0"/>
          <c:showPercent val="0"/>
          <c:showBubbleSize val="0"/>
        </c:dLbls>
        <c:marker val="1"/>
        <c:smooth val="0"/>
        <c:axId val="225113984"/>
        <c:axId val="225116160"/>
      </c:lineChart>
      <c:dateAx>
        <c:axId val="225113984"/>
        <c:scaling>
          <c:orientation val="minMax"/>
        </c:scaling>
        <c:delete val="1"/>
        <c:axPos val="b"/>
        <c:numFmt formatCode="ge" sourceLinked="1"/>
        <c:majorTickMark val="none"/>
        <c:minorTickMark val="none"/>
        <c:tickLblPos val="none"/>
        <c:crossAx val="225116160"/>
        <c:crosses val="autoZero"/>
        <c:auto val="1"/>
        <c:lblOffset val="100"/>
        <c:baseTimeUnit val="years"/>
      </c:dateAx>
      <c:valAx>
        <c:axId val="2251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95.59</c:v>
                </c:pt>
                <c:pt idx="1">
                  <c:v>95.28</c:v>
                </c:pt>
                <c:pt idx="2">
                  <c:v>95.23</c:v>
                </c:pt>
                <c:pt idx="3">
                  <c:v>95.22</c:v>
                </c:pt>
                <c:pt idx="4">
                  <c:v>95.55</c:v>
                </c:pt>
              </c:numCache>
            </c:numRef>
          </c:val>
          <c:extLst>
            <c:ext xmlns:c16="http://schemas.microsoft.com/office/drawing/2014/chart" uri="{C3380CC4-5D6E-409C-BE32-E72D297353CC}">
              <c16:uniqueId val="{00000000-F61F-4A12-8FA1-64604444CE37}"/>
            </c:ext>
          </c:extLst>
        </c:ser>
        <c:dLbls>
          <c:showLegendKey val="0"/>
          <c:showVal val="0"/>
          <c:showCatName val="0"/>
          <c:showSerName val="0"/>
          <c:showPercent val="0"/>
          <c:showBubbleSize val="0"/>
        </c:dLbls>
        <c:gapWidth val="150"/>
        <c:axId val="225158656"/>
        <c:axId val="2251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extLst>
            <c:ext xmlns:c16="http://schemas.microsoft.com/office/drawing/2014/chart" uri="{C3380CC4-5D6E-409C-BE32-E72D297353CC}">
              <c16:uniqueId val="{00000001-F61F-4A12-8FA1-64604444CE37}"/>
            </c:ext>
          </c:extLst>
        </c:ser>
        <c:dLbls>
          <c:showLegendKey val="0"/>
          <c:showVal val="0"/>
          <c:showCatName val="0"/>
          <c:showSerName val="0"/>
          <c:showPercent val="0"/>
          <c:showBubbleSize val="0"/>
        </c:dLbls>
        <c:marker val="1"/>
        <c:smooth val="0"/>
        <c:axId val="225158656"/>
        <c:axId val="225160576"/>
      </c:lineChart>
      <c:dateAx>
        <c:axId val="225158656"/>
        <c:scaling>
          <c:orientation val="minMax"/>
        </c:scaling>
        <c:delete val="1"/>
        <c:axPos val="b"/>
        <c:numFmt formatCode="ge" sourceLinked="1"/>
        <c:majorTickMark val="none"/>
        <c:minorTickMark val="none"/>
        <c:tickLblPos val="none"/>
        <c:crossAx val="225160576"/>
        <c:crosses val="autoZero"/>
        <c:auto val="1"/>
        <c:lblOffset val="100"/>
        <c:baseTimeUnit val="years"/>
      </c:dateAx>
      <c:valAx>
        <c:axId val="2251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105.13</c:v>
                </c:pt>
                <c:pt idx="1">
                  <c:v>106.34</c:v>
                </c:pt>
                <c:pt idx="2">
                  <c:v>108.53</c:v>
                </c:pt>
                <c:pt idx="3">
                  <c:v>126.94</c:v>
                </c:pt>
                <c:pt idx="4">
                  <c:v>125.96</c:v>
                </c:pt>
              </c:numCache>
            </c:numRef>
          </c:val>
          <c:extLst>
            <c:ext xmlns:c16="http://schemas.microsoft.com/office/drawing/2014/chart" uri="{C3380CC4-5D6E-409C-BE32-E72D297353CC}">
              <c16:uniqueId val="{00000000-6809-4088-9C12-E260BA2DF3D1}"/>
            </c:ext>
          </c:extLst>
        </c:ser>
        <c:dLbls>
          <c:showLegendKey val="0"/>
          <c:showVal val="0"/>
          <c:showCatName val="0"/>
          <c:showSerName val="0"/>
          <c:showPercent val="0"/>
          <c:showBubbleSize val="0"/>
        </c:dLbls>
        <c:gapWidth val="150"/>
        <c:axId val="223945856"/>
        <c:axId val="2239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extLst>
            <c:ext xmlns:c16="http://schemas.microsoft.com/office/drawing/2014/chart" uri="{C3380CC4-5D6E-409C-BE32-E72D297353CC}">
              <c16:uniqueId val="{00000001-6809-4088-9C12-E260BA2DF3D1}"/>
            </c:ext>
          </c:extLst>
        </c:ser>
        <c:dLbls>
          <c:showLegendKey val="0"/>
          <c:showVal val="0"/>
          <c:showCatName val="0"/>
          <c:showSerName val="0"/>
          <c:showPercent val="0"/>
          <c:showBubbleSize val="0"/>
        </c:dLbls>
        <c:marker val="1"/>
        <c:smooth val="0"/>
        <c:axId val="223945856"/>
        <c:axId val="223947776"/>
      </c:lineChart>
      <c:dateAx>
        <c:axId val="223945856"/>
        <c:scaling>
          <c:orientation val="minMax"/>
        </c:scaling>
        <c:delete val="1"/>
        <c:axPos val="b"/>
        <c:numFmt formatCode="ge" sourceLinked="1"/>
        <c:majorTickMark val="none"/>
        <c:minorTickMark val="none"/>
        <c:tickLblPos val="none"/>
        <c:crossAx val="223947776"/>
        <c:crosses val="autoZero"/>
        <c:auto val="1"/>
        <c:lblOffset val="100"/>
        <c:baseTimeUnit val="years"/>
      </c:dateAx>
      <c:valAx>
        <c:axId val="22394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9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48.85</c:v>
                </c:pt>
                <c:pt idx="1">
                  <c:v>49.89</c:v>
                </c:pt>
                <c:pt idx="2">
                  <c:v>50.88</c:v>
                </c:pt>
                <c:pt idx="3">
                  <c:v>51.89</c:v>
                </c:pt>
                <c:pt idx="4">
                  <c:v>52.76</c:v>
                </c:pt>
              </c:numCache>
            </c:numRef>
          </c:val>
          <c:extLst>
            <c:ext xmlns:c16="http://schemas.microsoft.com/office/drawing/2014/chart" uri="{C3380CC4-5D6E-409C-BE32-E72D297353CC}">
              <c16:uniqueId val="{00000000-A915-496F-A825-0104D1CBE833}"/>
            </c:ext>
          </c:extLst>
        </c:ser>
        <c:dLbls>
          <c:showLegendKey val="0"/>
          <c:showVal val="0"/>
          <c:showCatName val="0"/>
          <c:showSerName val="0"/>
          <c:showPercent val="0"/>
          <c:showBubbleSize val="0"/>
        </c:dLbls>
        <c:gapWidth val="150"/>
        <c:axId val="223982336"/>
        <c:axId val="2239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extLst>
            <c:ext xmlns:c16="http://schemas.microsoft.com/office/drawing/2014/chart" uri="{C3380CC4-5D6E-409C-BE32-E72D297353CC}">
              <c16:uniqueId val="{00000001-A915-496F-A825-0104D1CBE833}"/>
            </c:ext>
          </c:extLst>
        </c:ser>
        <c:dLbls>
          <c:showLegendKey val="0"/>
          <c:showVal val="0"/>
          <c:showCatName val="0"/>
          <c:showSerName val="0"/>
          <c:showPercent val="0"/>
          <c:showBubbleSize val="0"/>
        </c:dLbls>
        <c:marker val="1"/>
        <c:smooth val="0"/>
        <c:axId val="223982336"/>
        <c:axId val="223984256"/>
      </c:lineChart>
      <c:dateAx>
        <c:axId val="223982336"/>
        <c:scaling>
          <c:orientation val="minMax"/>
        </c:scaling>
        <c:delete val="1"/>
        <c:axPos val="b"/>
        <c:numFmt formatCode="ge" sourceLinked="1"/>
        <c:majorTickMark val="none"/>
        <c:minorTickMark val="none"/>
        <c:tickLblPos val="none"/>
        <c:crossAx val="223984256"/>
        <c:crosses val="autoZero"/>
        <c:auto val="1"/>
        <c:lblOffset val="100"/>
        <c:baseTimeUnit val="years"/>
      </c:dateAx>
      <c:valAx>
        <c:axId val="223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13.7</c:v>
                </c:pt>
                <c:pt idx="1">
                  <c:v>14.58</c:v>
                </c:pt>
                <c:pt idx="2">
                  <c:v>14.84</c:v>
                </c:pt>
                <c:pt idx="3">
                  <c:v>15.3</c:v>
                </c:pt>
                <c:pt idx="4">
                  <c:v>13.42</c:v>
                </c:pt>
              </c:numCache>
            </c:numRef>
          </c:val>
          <c:extLst>
            <c:ext xmlns:c16="http://schemas.microsoft.com/office/drawing/2014/chart" uri="{C3380CC4-5D6E-409C-BE32-E72D297353CC}">
              <c16:uniqueId val="{00000000-862D-4AFC-B15D-CA52FDF20369}"/>
            </c:ext>
          </c:extLst>
        </c:ser>
        <c:dLbls>
          <c:showLegendKey val="0"/>
          <c:showVal val="0"/>
          <c:showCatName val="0"/>
          <c:showSerName val="0"/>
          <c:showPercent val="0"/>
          <c:showBubbleSize val="0"/>
        </c:dLbls>
        <c:gapWidth val="150"/>
        <c:axId val="223707520"/>
        <c:axId val="2237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extLst>
            <c:ext xmlns:c16="http://schemas.microsoft.com/office/drawing/2014/chart" uri="{C3380CC4-5D6E-409C-BE32-E72D297353CC}">
              <c16:uniqueId val="{00000001-862D-4AFC-B15D-CA52FDF20369}"/>
            </c:ext>
          </c:extLst>
        </c:ser>
        <c:dLbls>
          <c:showLegendKey val="0"/>
          <c:showVal val="0"/>
          <c:showCatName val="0"/>
          <c:showSerName val="0"/>
          <c:showPercent val="0"/>
          <c:showBubbleSize val="0"/>
        </c:dLbls>
        <c:marker val="1"/>
        <c:smooth val="0"/>
        <c:axId val="223707520"/>
        <c:axId val="223709440"/>
      </c:lineChart>
      <c:dateAx>
        <c:axId val="223707520"/>
        <c:scaling>
          <c:orientation val="minMax"/>
        </c:scaling>
        <c:delete val="1"/>
        <c:axPos val="b"/>
        <c:numFmt formatCode="ge" sourceLinked="1"/>
        <c:majorTickMark val="none"/>
        <c:minorTickMark val="none"/>
        <c:tickLblPos val="none"/>
        <c:crossAx val="223709440"/>
        <c:crosses val="autoZero"/>
        <c:auto val="1"/>
        <c:lblOffset val="100"/>
        <c:baseTimeUnit val="years"/>
      </c:dateAx>
      <c:valAx>
        <c:axId val="223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82-40CF-94EA-5BFCA64ADF94}"/>
            </c:ext>
          </c:extLst>
        </c:ser>
        <c:dLbls>
          <c:showLegendKey val="0"/>
          <c:showVal val="0"/>
          <c:showCatName val="0"/>
          <c:showSerName val="0"/>
          <c:showPercent val="0"/>
          <c:showBubbleSize val="0"/>
        </c:dLbls>
        <c:gapWidth val="150"/>
        <c:axId val="223756672"/>
        <c:axId val="223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extLst>
            <c:ext xmlns:c16="http://schemas.microsoft.com/office/drawing/2014/chart" uri="{C3380CC4-5D6E-409C-BE32-E72D297353CC}">
              <c16:uniqueId val="{00000001-8282-40CF-94EA-5BFCA64ADF94}"/>
            </c:ext>
          </c:extLst>
        </c:ser>
        <c:dLbls>
          <c:showLegendKey val="0"/>
          <c:showVal val="0"/>
          <c:showCatName val="0"/>
          <c:showSerName val="0"/>
          <c:showPercent val="0"/>
          <c:showBubbleSize val="0"/>
        </c:dLbls>
        <c:marker val="1"/>
        <c:smooth val="0"/>
        <c:axId val="223756672"/>
        <c:axId val="223758592"/>
      </c:lineChart>
      <c:dateAx>
        <c:axId val="223756672"/>
        <c:scaling>
          <c:orientation val="minMax"/>
        </c:scaling>
        <c:delete val="1"/>
        <c:axPos val="b"/>
        <c:numFmt formatCode="ge" sourceLinked="1"/>
        <c:majorTickMark val="none"/>
        <c:minorTickMark val="none"/>
        <c:tickLblPos val="none"/>
        <c:crossAx val="223758592"/>
        <c:crosses val="autoZero"/>
        <c:auto val="1"/>
        <c:lblOffset val="100"/>
        <c:baseTimeUnit val="years"/>
      </c:dateAx>
      <c:valAx>
        <c:axId val="22375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7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426.21</c:v>
                </c:pt>
                <c:pt idx="1">
                  <c:v>435.73</c:v>
                </c:pt>
                <c:pt idx="2">
                  <c:v>639.97</c:v>
                </c:pt>
                <c:pt idx="3">
                  <c:v>501.36</c:v>
                </c:pt>
                <c:pt idx="4">
                  <c:v>572.57000000000005</c:v>
                </c:pt>
              </c:numCache>
            </c:numRef>
          </c:val>
          <c:extLst>
            <c:ext xmlns:c16="http://schemas.microsoft.com/office/drawing/2014/chart" uri="{C3380CC4-5D6E-409C-BE32-E72D297353CC}">
              <c16:uniqueId val="{00000000-D502-4448-9BFE-31107FBE6672}"/>
            </c:ext>
          </c:extLst>
        </c:ser>
        <c:dLbls>
          <c:showLegendKey val="0"/>
          <c:showVal val="0"/>
          <c:showCatName val="0"/>
          <c:showSerName val="0"/>
          <c:showPercent val="0"/>
          <c:showBubbleSize val="0"/>
        </c:dLbls>
        <c:gapWidth val="150"/>
        <c:axId val="223784960"/>
        <c:axId val="2237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extLst>
            <c:ext xmlns:c16="http://schemas.microsoft.com/office/drawing/2014/chart" uri="{C3380CC4-5D6E-409C-BE32-E72D297353CC}">
              <c16:uniqueId val="{00000001-D502-4448-9BFE-31107FBE6672}"/>
            </c:ext>
          </c:extLst>
        </c:ser>
        <c:dLbls>
          <c:showLegendKey val="0"/>
          <c:showVal val="0"/>
          <c:showCatName val="0"/>
          <c:showSerName val="0"/>
          <c:showPercent val="0"/>
          <c:showBubbleSize val="0"/>
        </c:dLbls>
        <c:marker val="1"/>
        <c:smooth val="0"/>
        <c:axId val="223784960"/>
        <c:axId val="223786880"/>
      </c:lineChart>
      <c:dateAx>
        <c:axId val="223784960"/>
        <c:scaling>
          <c:orientation val="minMax"/>
        </c:scaling>
        <c:delete val="1"/>
        <c:axPos val="b"/>
        <c:numFmt formatCode="ge" sourceLinked="1"/>
        <c:majorTickMark val="none"/>
        <c:minorTickMark val="none"/>
        <c:tickLblPos val="none"/>
        <c:crossAx val="223786880"/>
        <c:crosses val="autoZero"/>
        <c:auto val="1"/>
        <c:lblOffset val="100"/>
        <c:baseTimeUnit val="years"/>
      </c:dateAx>
      <c:valAx>
        <c:axId val="22378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47.82</c:v>
                </c:pt>
                <c:pt idx="1">
                  <c:v>42.19</c:v>
                </c:pt>
                <c:pt idx="2">
                  <c:v>39.06</c:v>
                </c:pt>
                <c:pt idx="3">
                  <c:v>36.14</c:v>
                </c:pt>
                <c:pt idx="4">
                  <c:v>32.29</c:v>
                </c:pt>
              </c:numCache>
            </c:numRef>
          </c:val>
          <c:extLst>
            <c:ext xmlns:c16="http://schemas.microsoft.com/office/drawing/2014/chart" uri="{C3380CC4-5D6E-409C-BE32-E72D297353CC}">
              <c16:uniqueId val="{00000000-77E0-475C-8741-5CC13DD55AB0}"/>
            </c:ext>
          </c:extLst>
        </c:ser>
        <c:dLbls>
          <c:showLegendKey val="0"/>
          <c:showVal val="0"/>
          <c:showCatName val="0"/>
          <c:showSerName val="0"/>
          <c:showPercent val="0"/>
          <c:showBubbleSize val="0"/>
        </c:dLbls>
        <c:gapWidth val="150"/>
        <c:axId val="223894912"/>
        <c:axId val="2239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extLst>
            <c:ext xmlns:c16="http://schemas.microsoft.com/office/drawing/2014/chart" uri="{C3380CC4-5D6E-409C-BE32-E72D297353CC}">
              <c16:uniqueId val="{00000001-77E0-475C-8741-5CC13DD55AB0}"/>
            </c:ext>
          </c:extLst>
        </c:ser>
        <c:dLbls>
          <c:showLegendKey val="0"/>
          <c:showVal val="0"/>
          <c:showCatName val="0"/>
          <c:showSerName val="0"/>
          <c:showPercent val="0"/>
          <c:showBubbleSize val="0"/>
        </c:dLbls>
        <c:marker val="1"/>
        <c:smooth val="0"/>
        <c:axId val="223894912"/>
        <c:axId val="223901184"/>
      </c:lineChart>
      <c:dateAx>
        <c:axId val="223894912"/>
        <c:scaling>
          <c:orientation val="minMax"/>
        </c:scaling>
        <c:delete val="1"/>
        <c:axPos val="b"/>
        <c:numFmt formatCode="ge" sourceLinked="1"/>
        <c:majorTickMark val="none"/>
        <c:minorTickMark val="none"/>
        <c:tickLblPos val="none"/>
        <c:crossAx val="223901184"/>
        <c:crosses val="autoZero"/>
        <c:auto val="1"/>
        <c:lblOffset val="100"/>
        <c:baseTimeUnit val="years"/>
      </c:dateAx>
      <c:valAx>
        <c:axId val="22390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99.67</c:v>
                </c:pt>
                <c:pt idx="1">
                  <c:v>100.78</c:v>
                </c:pt>
                <c:pt idx="2">
                  <c:v>102.7</c:v>
                </c:pt>
                <c:pt idx="3">
                  <c:v>120.46</c:v>
                </c:pt>
                <c:pt idx="4">
                  <c:v>119.58</c:v>
                </c:pt>
              </c:numCache>
            </c:numRef>
          </c:val>
          <c:extLst>
            <c:ext xmlns:c16="http://schemas.microsoft.com/office/drawing/2014/chart" uri="{C3380CC4-5D6E-409C-BE32-E72D297353CC}">
              <c16:uniqueId val="{00000000-E15E-475C-A670-AB7AB8A10571}"/>
            </c:ext>
          </c:extLst>
        </c:ser>
        <c:dLbls>
          <c:showLegendKey val="0"/>
          <c:showVal val="0"/>
          <c:showCatName val="0"/>
          <c:showSerName val="0"/>
          <c:showPercent val="0"/>
          <c:showBubbleSize val="0"/>
        </c:dLbls>
        <c:gapWidth val="150"/>
        <c:axId val="223927296"/>
        <c:axId val="2239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extLst>
            <c:ext xmlns:c16="http://schemas.microsoft.com/office/drawing/2014/chart" uri="{C3380CC4-5D6E-409C-BE32-E72D297353CC}">
              <c16:uniqueId val="{00000001-E15E-475C-A670-AB7AB8A10571}"/>
            </c:ext>
          </c:extLst>
        </c:ser>
        <c:dLbls>
          <c:showLegendKey val="0"/>
          <c:showVal val="0"/>
          <c:showCatName val="0"/>
          <c:showSerName val="0"/>
          <c:showPercent val="0"/>
          <c:showBubbleSize val="0"/>
        </c:dLbls>
        <c:marker val="1"/>
        <c:smooth val="0"/>
        <c:axId val="223927296"/>
        <c:axId val="223933568"/>
      </c:lineChart>
      <c:dateAx>
        <c:axId val="223927296"/>
        <c:scaling>
          <c:orientation val="minMax"/>
        </c:scaling>
        <c:delete val="1"/>
        <c:axPos val="b"/>
        <c:numFmt formatCode="ge" sourceLinked="1"/>
        <c:majorTickMark val="none"/>
        <c:minorTickMark val="none"/>
        <c:tickLblPos val="none"/>
        <c:crossAx val="223933568"/>
        <c:crosses val="autoZero"/>
        <c:auto val="1"/>
        <c:lblOffset val="100"/>
        <c:baseTimeUnit val="years"/>
      </c:dateAx>
      <c:valAx>
        <c:axId val="2239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150.41999999999999</c:v>
                </c:pt>
                <c:pt idx="1">
                  <c:v>149.35</c:v>
                </c:pt>
                <c:pt idx="2">
                  <c:v>146.08000000000001</c:v>
                </c:pt>
                <c:pt idx="3">
                  <c:v>123.94</c:v>
                </c:pt>
                <c:pt idx="4">
                  <c:v>124.65</c:v>
                </c:pt>
              </c:numCache>
            </c:numRef>
          </c:val>
          <c:extLst>
            <c:ext xmlns:c16="http://schemas.microsoft.com/office/drawing/2014/chart" uri="{C3380CC4-5D6E-409C-BE32-E72D297353CC}">
              <c16:uniqueId val="{00000000-3D6E-4ACF-8D45-517E8B83FDA7}"/>
            </c:ext>
          </c:extLst>
        </c:ser>
        <c:dLbls>
          <c:showLegendKey val="0"/>
          <c:showVal val="0"/>
          <c:showCatName val="0"/>
          <c:showSerName val="0"/>
          <c:showPercent val="0"/>
          <c:showBubbleSize val="0"/>
        </c:dLbls>
        <c:gapWidth val="150"/>
        <c:axId val="225069312"/>
        <c:axId val="2250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extLst>
            <c:ext xmlns:c16="http://schemas.microsoft.com/office/drawing/2014/chart" uri="{C3380CC4-5D6E-409C-BE32-E72D297353CC}">
              <c16:uniqueId val="{00000001-3D6E-4ACF-8D45-517E8B83FDA7}"/>
            </c:ext>
          </c:extLst>
        </c:ser>
        <c:dLbls>
          <c:showLegendKey val="0"/>
          <c:showVal val="0"/>
          <c:showCatName val="0"/>
          <c:showSerName val="0"/>
          <c:showPercent val="0"/>
          <c:showBubbleSize val="0"/>
        </c:dLbls>
        <c:marker val="1"/>
        <c:smooth val="0"/>
        <c:axId val="225069312"/>
        <c:axId val="225087872"/>
      </c:lineChart>
      <c:dateAx>
        <c:axId val="225069312"/>
        <c:scaling>
          <c:orientation val="minMax"/>
        </c:scaling>
        <c:delete val="1"/>
        <c:axPos val="b"/>
        <c:numFmt formatCode="ge" sourceLinked="1"/>
        <c:majorTickMark val="none"/>
        <c:minorTickMark val="none"/>
        <c:tickLblPos val="none"/>
        <c:crossAx val="225087872"/>
        <c:crosses val="autoZero"/>
        <c:auto val="1"/>
        <c:lblOffset val="100"/>
        <c:baseTimeUnit val="years"/>
      </c:dateAx>
      <c:valAx>
        <c:axId val="2250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高槻市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355209</v>
      </c>
      <c r="AJ8" s="56"/>
      <c r="AK8" s="56"/>
      <c r="AL8" s="56"/>
      <c r="AM8" s="56"/>
      <c r="AN8" s="56"/>
      <c r="AO8" s="56"/>
      <c r="AP8" s="57"/>
      <c r="AQ8" s="47">
        <f>データ!R6</f>
        <v>105.29</v>
      </c>
      <c r="AR8" s="47"/>
      <c r="AS8" s="47"/>
      <c r="AT8" s="47"/>
      <c r="AU8" s="47"/>
      <c r="AV8" s="47"/>
      <c r="AW8" s="47"/>
      <c r="AX8" s="47"/>
      <c r="AY8" s="47">
        <f>データ!S6</f>
        <v>3373.63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92.82</v>
      </c>
      <c r="K10" s="47"/>
      <c r="L10" s="47"/>
      <c r="M10" s="47"/>
      <c r="N10" s="47"/>
      <c r="O10" s="47"/>
      <c r="P10" s="47"/>
      <c r="Q10" s="47"/>
      <c r="R10" s="47">
        <f>データ!O6</f>
        <v>99.99</v>
      </c>
      <c r="S10" s="47"/>
      <c r="T10" s="47"/>
      <c r="U10" s="47"/>
      <c r="V10" s="47"/>
      <c r="W10" s="47"/>
      <c r="X10" s="47"/>
      <c r="Y10" s="47"/>
      <c r="Z10" s="78">
        <f>データ!P6</f>
        <v>2311</v>
      </c>
      <c r="AA10" s="78"/>
      <c r="AB10" s="78"/>
      <c r="AC10" s="78"/>
      <c r="AD10" s="78"/>
      <c r="AE10" s="78"/>
      <c r="AF10" s="78"/>
      <c r="AG10" s="78"/>
      <c r="AH10" s="2"/>
      <c r="AI10" s="78">
        <f>データ!T6</f>
        <v>354700</v>
      </c>
      <c r="AJ10" s="78"/>
      <c r="AK10" s="78"/>
      <c r="AL10" s="78"/>
      <c r="AM10" s="78"/>
      <c r="AN10" s="78"/>
      <c r="AO10" s="78"/>
      <c r="AP10" s="78"/>
      <c r="AQ10" s="47">
        <f>データ!U6</f>
        <v>55.85</v>
      </c>
      <c r="AR10" s="47"/>
      <c r="AS10" s="47"/>
      <c r="AT10" s="47"/>
      <c r="AU10" s="47"/>
      <c r="AV10" s="47"/>
      <c r="AW10" s="47"/>
      <c r="AX10" s="47"/>
      <c r="AY10" s="47">
        <f>データ!V6</f>
        <v>6350.94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272078</v>
      </c>
      <c r="D6" s="31">
        <f t="shared" si="3"/>
        <v>46</v>
      </c>
      <c r="E6" s="31">
        <f t="shared" si="3"/>
        <v>1</v>
      </c>
      <c r="F6" s="31">
        <f t="shared" si="3"/>
        <v>0</v>
      </c>
      <c r="G6" s="31">
        <f t="shared" si="3"/>
        <v>1</v>
      </c>
      <c r="H6" s="31" t="str">
        <f t="shared" si="3"/>
        <v>大阪府　高槻市</v>
      </c>
      <c r="I6" s="31" t="str">
        <f t="shared" si="3"/>
        <v>法適用</v>
      </c>
      <c r="J6" s="31" t="str">
        <f t="shared" si="3"/>
        <v>水道事業</v>
      </c>
      <c r="K6" s="31" t="str">
        <f t="shared" si="3"/>
        <v>末端給水事業</v>
      </c>
      <c r="L6" s="31" t="str">
        <f t="shared" si="3"/>
        <v>A1</v>
      </c>
      <c r="M6" s="32" t="str">
        <f t="shared" si="3"/>
        <v>-</v>
      </c>
      <c r="N6" s="32">
        <f t="shared" si="3"/>
        <v>92.82</v>
      </c>
      <c r="O6" s="32">
        <f t="shared" si="3"/>
        <v>99.99</v>
      </c>
      <c r="P6" s="32">
        <f t="shared" si="3"/>
        <v>2311</v>
      </c>
      <c r="Q6" s="32">
        <f t="shared" si="3"/>
        <v>355209</v>
      </c>
      <c r="R6" s="32">
        <f t="shared" si="3"/>
        <v>105.29</v>
      </c>
      <c r="S6" s="32">
        <f t="shared" si="3"/>
        <v>3373.63</v>
      </c>
      <c r="T6" s="32">
        <f t="shared" si="3"/>
        <v>354700</v>
      </c>
      <c r="U6" s="32">
        <f t="shared" si="3"/>
        <v>55.85</v>
      </c>
      <c r="V6" s="32">
        <f t="shared" si="3"/>
        <v>6350.94</v>
      </c>
      <c r="W6" s="33">
        <f>IF(W7="",NA(),W7)</f>
        <v>105.13</v>
      </c>
      <c r="X6" s="33">
        <f t="shared" ref="X6:AF6" si="4">IF(X7="",NA(),X7)</f>
        <v>106.34</v>
      </c>
      <c r="Y6" s="33">
        <f t="shared" si="4"/>
        <v>108.53</v>
      </c>
      <c r="Z6" s="33">
        <f t="shared" si="4"/>
        <v>126.94</v>
      </c>
      <c r="AA6" s="33">
        <f t="shared" si="4"/>
        <v>125.96</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426.21</v>
      </c>
      <c r="AT6" s="33">
        <f t="shared" ref="AT6:BB6" si="6">IF(AT7="",NA(),AT7)</f>
        <v>435.73</v>
      </c>
      <c r="AU6" s="33">
        <f t="shared" si="6"/>
        <v>639.97</v>
      </c>
      <c r="AV6" s="33">
        <f t="shared" si="6"/>
        <v>501.36</v>
      </c>
      <c r="AW6" s="33">
        <f t="shared" si="6"/>
        <v>572.57000000000005</v>
      </c>
      <c r="AX6" s="33">
        <f t="shared" si="6"/>
        <v>487.15</v>
      </c>
      <c r="AY6" s="33">
        <f t="shared" si="6"/>
        <v>475.07</v>
      </c>
      <c r="AZ6" s="33">
        <f t="shared" si="6"/>
        <v>473.46</v>
      </c>
      <c r="BA6" s="33">
        <f t="shared" si="6"/>
        <v>240.81</v>
      </c>
      <c r="BB6" s="33">
        <f t="shared" si="6"/>
        <v>241.71</v>
      </c>
      <c r="BC6" s="32" t="str">
        <f>IF(BC7="","",IF(BC7="-","【-】","【"&amp;SUBSTITUTE(TEXT(BC7,"#,##0.00"),"-","△")&amp;"】"))</f>
        <v>【262.74】</v>
      </c>
      <c r="BD6" s="33">
        <f>IF(BD7="",NA(),BD7)</f>
        <v>47.82</v>
      </c>
      <c r="BE6" s="33">
        <f t="shared" ref="BE6:BM6" si="7">IF(BE7="",NA(),BE7)</f>
        <v>42.19</v>
      </c>
      <c r="BF6" s="33">
        <f t="shared" si="7"/>
        <v>39.06</v>
      </c>
      <c r="BG6" s="33">
        <f t="shared" si="7"/>
        <v>36.14</v>
      </c>
      <c r="BH6" s="33">
        <f t="shared" si="7"/>
        <v>32.29</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99.67</v>
      </c>
      <c r="BP6" s="33">
        <f t="shared" ref="BP6:BX6" si="8">IF(BP7="",NA(),BP7)</f>
        <v>100.78</v>
      </c>
      <c r="BQ6" s="33">
        <f t="shared" si="8"/>
        <v>102.7</v>
      </c>
      <c r="BR6" s="33">
        <f t="shared" si="8"/>
        <v>120.46</v>
      </c>
      <c r="BS6" s="33">
        <f t="shared" si="8"/>
        <v>119.58</v>
      </c>
      <c r="BT6" s="33">
        <f t="shared" si="8"/>
        <v>100.35</v>
      </c>
      <c r="BU6" s="33">
        <f t="shared" si="8"/>
        <v>100.42</v>
      </c>
      <c r="BV6" s="33">
        <f t="shared" si="8"/>
        <v>100.77</v>
      </c>
      <c r="BW6" s="33">
        <f t="shared" si="8"/>
        <v>107.74</v>
      </c>
      <c r="BX6" s="33">
        <f t="shared" si="8"/>
        <v>108.81</v>
      </c>
      <c r="BY6" s="32" t="str">
        <f>IF(BY7="","",IF(BY7="-","【-】","【"&amp;SUBSTITUTE(TEXT(BY7,"#,##0.00"),"-","△")&amp;"】"))</f>
        <v>【104.99】</v>
      </c>
      <c r="BZ6" s="33">
        <f>IF(BZ7="",NA(),BZ7)</f>
        <v>150.41999999999999</v>
      </c>
      <c r="CA6" s="33">
        <f t="shared" ref="CA6:CI6" si="9">IF(CA7="",NA(),CA7)</f>
        <v>149.35</v>
      </c>
      <c r="CB6" s="33">
        <f t="shared" si="9"/>
        <v>146.08000000000001</v>
      </c>
      <c r="CC6" s="33">
        <f t="shared" si="9"/>
        <v>123.94</v>
      </c>
      <c r="CD6" s="33">
        <f t="shared" si="9"/>
        <v>124.65</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82.2</v>
      </c>
      <c r="CL6" s="33">
        <f t="shared" ref="CL6:CT6" si="10">IF(CL7="",NA(),CL7)</f>
        <v>82.76</v>
      </c>
      <c r="CM6" s="33">
        <f t="shared" si="10"/>
        <v>82.22</v>
      </c>
      <c r="CN6" s="33">
        <f t="shared" si="10"/>
        <v>80.87</v>
      </c>
      <c r="CO6" s="33">
        <f t="shared" si="10"/>
        <v>80.3</v>
      </c>
      <c r="CP6" s="33">
        <f t="shared" si="10"/>
        <v>64.66</v>
      </c>
      <c r="CQ6" s="33">
        <f t="shared" si="10"/>
        <v>64.09</v>
      </c>
      <c r="CR6" s="33">
        <f t="shared" si="10"/>
        <v>63.91</v>
      </c>
      <c r="CS6" s="33">
        <f t="shared" si="10"/>
        <v>63.25</v>
      </c>
      <c r="CT6" s="33">
        <f t="shared" si="10"/>
        <v>63.03</v>
      </c>
      <c r="CU6" s="32" t="str">
        <f>IF(CU7="","",IF(CU7="-","【-】","【"&amp;SUBSTITUTE(TEXT(CU7,"#,##0.00"),"-","△")&amp;"】"))</f>
        <v>【59.76】</v>
      </c>
      <c r="CV6" s="33">
        <f>IF(CV7="",NA(),CV7)</f>
        <v>95.59</v>
      </c>
      <c r="CW6" s="33">
        <f t="shared" ref="CW6:DE6" si="11">IF(CW7="",NA(),CW7)</f>
        <v>95.28</v>
      </c>
      <c r="CX6" s="33">
        <f t="shared" si="11"/>
        <v>95.23</v>
      </c>
      <c r="CY6" s="33">
        <f t="shared" si="11"/>
        <v>95.22</v>
      </c>
      <c r="CZ6" s="33">
        <f t="shared" si="11"/>
        <v>95.55</v>
      </c>
      <c r="DA6" s="33">
        <f t="shared" si="11"/>
        <v>90.63</v>
      </c>
      <c r="DB6" s="33">
        <f t="shared" si="11"/>
        <v>91.19</v>
      </c>
      <c r="DC6" s="33">
        <f t="shared" si="11"/>
        <v>91.45</v>
      </c>
      <c r="DD6" s="33">
        <f t="shared" si="11"/>
        <v>91.07</v>
      </c>
      <c r="DE6" s="33">
        <f t="shared" si="11"/>
        <v>91.21</v>
      </c>
      <c r="DF6" s="32" t="str">
        <f>IF(DF7="","",IF(DF7="-","【-】","【"&amp;SUBSTITUTE(TEXT(DF7,"#,##0.00"),"-","△")&amp;"】"))</f>
        <v>【89.95】</v>
      </c>
      <c r="DG6" s="33">
        <f>IF(DG7="",NA(),DG7)</f>
        <v>48.85</v>
      </c>
      <c r="DH6" s="33">
        <f t="shared" ref="DH6:DP6" si="12">IF(DH7="",NA(),DH7)</f>
        <v>49.89</v>
      </c>
      <c r="DI6" s="33">
        <f t="shared" si="12"/>
        <v>50.88</v>
      </c>
      <c r="DJ6" s="33">
        <f t="shared" si="12"/>
        <v>51.89</v>
      </c>
      <c r="DK6" s="33">
        <f t="shared" si="12"/>
        <v>52.76</v>
      </c>
      <c r="DL6" s="33">
        <f t="shared" si="12"/>
        <v>43.4</v>
      </c>
      <c r="DM6" s="33">
        <f t="shared" si="12"/>
        <v>44.41</v>
      </c>
      <c r="DN6" s="33">
        <f t="shared" si="12"/>
        <v>45.38</v>
      </c>
      <c r="DO6" s="33">
        <f t="shared" si="12"/>
        <v>47.7</v>
      </c>
      <c r="DP6" s="33">
        <f t="shared" si="12"/>
        <v>48.41</v>
      </c>
      <c r="DQ6" s="32" t="str">
        <f>IF(DQ7="","",IF(DQ7="-","【-】","【"&amp;SUBSTITUTE(TEXT(DQ7,"#,##0.00"),"-","△")&amp;"】"))</f>
        <v>【47.18】</v>
      </c>
      <c r="DR6" s="33">
        <f>IF(DR7="",NA(),DR7)</f>
        <v>13.7</v>
      </c>
      <c r="DS6" s="33">
        <f t="shared" ref="DS6:EA6" si="13">IF(DS7="",NA(),DS7)</f>
        <v>14.58</v>
      </c>
      <c r="DT6" s="33">
        <f t="shared" si="13"/>
        <v>14.84</v>
      </c>
      <c r="DU6" s="33">
        <f t="shared" si="13"/>
        <v>15.3</v>
      </c>
      <c r="DV6" s="33">
        <f t="shared" si="13"/>
        <v>13.42</v>
      </c>
      <c r="DW6" s="33">
        <f t="shared" si="13"/>
        <v>10.94</v>
      </c>
      <c r="DX6" s="33">
        <f t="shared" si="13"/>
        <v>12.28</v>
      </c>
      <c r="DY6" s="33">
        <f t="shared" si="13"/>
        <v>13.33</v>
      </c>
      <c r="DZ6" s="33">
        <f t="shared" si="13"/>
        <v>14.54</v>
      </c>
      <c r="EA6" s="33">
        <f t="shared" si="13"/>
        <v>16.16</v>
      </c>
      <c r="EB6" s="32" t="str">
        <f>IF(EB7="","",IF(EB7="-","【-】","【"&amp;SUBSTITUTE(TEXT(EB7,"#,##0.00"),"-","△")&amp;"】"))</f>
        <v>【13.18】</v>
      </c>
      <c r="EC6" s="33">
        <f>IF(EC7="",NA(),EC7)</f>
        <v>1.42</v>
      </c>
      <c r="ED6" s="33">
        <f t="shared" ref="ED6:EL6" si="14">IF(ED7="",NA(),ED7)</f>
        <v>1.05</v>
      </c>
      <c r="EE6" s="33">
        <f t="shared" si="14"/>
        <v>0.92</v>
      </c>
      <c r="EF6" s="33">
        <f t="shared" si="14"/>
        <v>0.75</v>
      </c>
      <c r="EG6" s="33">
        <f t="shared" si="14"/>
        <v>0.61</v>
      </c>
      <c r="EH6" s="33">
        <f t="shared" si="14"/>
        <v>0.8</v>
      </c>
      <c r="EI6" s="33">
        <f t="shared" si="14"/>
        <v>0.74</v>
      </c>
      <c r="EJ6" s="33">
        <f t="shared" si="14"/>
        <v>0.76</v>
      </c>
      <c r="EK6" s="33">
        <f t="shared" si="14"/>
        <v>0.69</v>
      </c>
      <c r="EL6" s="33">
        <f t="shared" si="14"/>
        <v>0.74</v>
      </c>
      <c r="EM6" s="32" t="str">
        <f>IF(EM7="","",IF(EM7="-","【-】","【"&amp;SUBSTITUTE(TEXT(EM7,"#,##0.00"),"-","△")&amp;"】"))</f>
        <v>【0.85】</v>
      </c>
    </row>
    <row r="7" spans="1:143" s="34" customFormat="1" x14ac:dyDescent="0.15">
      <c r="A7" s="26"/>
      <c r="B7" s="35">
        <v>2015</v>
      </c>
      <c r="C7" s="35">
        <v>272078</v>
      </c>
      <c r="D7" s="35">
        <v>46</v>
      </c>
      <c r="E7" s="35">
        <v>1</v>
      </c>
      <c r="F7" s="35">
        <v>0</v>
      </c>
      <c r="G7" s="35">
        <v>1</v>
      </c>
      <c r="H7" s="35" t="s">
        <v>93</v>
      </c>
      <c r="I7" s="35" t="s">
        <v>94</v>
      </c>
      <c r="J7" s="35" t="s">
        <v>95</v>
      </c>
      <c r="K7" s="35" t="s">
        <v>96</v>
      </c>
      <c r="L7" s="35" t="s">
        <v>97</v>
      </c>
      <c r="M7" s="36" t="s">
        <v>98</v>
      </c>
      <c r="N7" s="36">
        <v>92.82</v>
      </c>
      <c r="O7" s="36">
        <v>99.99</v>
      </c>
      <c r="P7" s="36">
        <v>2311</v>
      </c>
      <c r="Q7" s="36">
        <v>355209</v>
      </c>
      <c r="R7" s="36">
        <v>105.29</v>
      </c>
      <c r="S7" s="36">
        <v>3373.63</v>
      </c>
      <c r="T7" s="36">
        <v>354700</v>
      </c>
      <c r="U7" s="36">
        <v>55.85</v>
      </c>
      <c r="V7" s="36">
        <v>6350.94</v>
      </c>
      <c r="W7" s="36">
        <v>105.13</v>
      </c>
      <c r="X7" s="36">
        <v>106.34</v>
      </c>
      <c r="Y7" s="36">
        <v>108.53</v>
      </c>
      <c r="Z7" s="36">
        <v>126.94</v>
      </c>
      <c r="AA7" s="36">
        <v>125.96</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426.21</v>
      </c>
      <c r="AT7" s="36">
        <v>435.73</v>
      </c>
      <c r="AU7" s="36">
        <v>639.97</v>
      </c>
      <c r="AV7" s="36">
        <v>501.36</v>
      </c>
      <c r="AW7" s="36">
        <v>572.57000000000005</v>
      </c>
      <c r="AX7" s="36">
        <v>487.15</v>
      </c>
      <c r="AY7" s="36">
        <v>475.07</v>
      </c>
      <c r="AZ7" s="36">
        <v>473.46</v>
      </c>
      <c r="BA7" s="36">
        <v>240.81</v>
      </c>
      <c r="BB7" s="36">
        <v>241.71</v>
      </c>
      <c r="BC7" s="36">
        <v>262.74</v>
      </c>
      <c r="BD7" s="36">
        <v>47.82</v>
      </c>
      <c r="BE7" s="36">
        <v>42.19</v>
      </c>
      <c r="BF7" s="36">
        <v>39.06</v>
      </c>
      <c r="BG7" s="36">
        <v>36.14</v>
      </c>
      <c r="BH7" s="36">
        <v>32.29</v>
      </c>
      <c r="BI7" s="36">
        <v>304.97000000000003</v>
      </c>
      <c r="BJ7" s="36">
        <v>296.5</v>
      </c>
      <c r="BK7" s="36">
        <v>285.77</v>
      </c>
      <c r="BL7" s="36">
        <v>283.10000000000002</v>
      </c>
      <c r="BM7" s="36">
        <v>274.14</v>
      </c>
      <c r="BN7" s="36">
        <v>276.38</v>
      </c>
      <c r="BO7" s="36">
        <v>99.67</v>
      </c>
      <c r="BP7" s="36">
        <v>100.78</v>
      </c>
      <c r="BQ7" s="36">
        <v>102.7</v>
      </c>
      <c r="BR7" s="36">
        <v>120.46</v>
      </c>
      <c r="BS7" s="36">
        <v>119.58</v>
      </c>
      <c r="BT7" s="36">
        <v>100.35</v>
      </c>
      <c r="BU7" s="36">
        <v>100.42</v>
      </c>
      <c r="BV7" s="36">
        <v>100.77</v>
      </c>
      <c r="BW7" s="36">
        <v>107.74</v>
      </c>
      <c r="BX7" s="36">
        <v>108.81</v>
      </c>
      <c r="BY7" s="36">
        <v>104.99</v>
      </c>
      <c r="BZ7" s="36">
        <v>150.41999999999999</v>
      </c>
      <c r="CA7" s="36">
        <v>149.35</v>
      </c>
      <c r="CB7" s="36">
        <v>146.08000000000001</v>
      </c>
      <c r="CC7" s="36">
        <v>123.94</v>
      </c>
      <c r="CD7" s="36">
        <v>124.65</v>
      </c>
      <c r="CE7" s="36">
        <v>166.95</v>
      </c>
      <c r="CF7" s="36">
        <v>166.61</v>
      </c>
      <c r="CG7" s="36">
        <v>165.74</v>
      </c>
      <c r="CH7" s="36">
        <v>154.33000000000001</v>
      </c>
      <c r="CI7" s="36">
        <v>152.94999999999999</v>
      </c>
      <c r="CJ7" s="36">
        <v>163.72</v>
      </c>
      <c r="CK7" s="36">
        <v>82.2</v>
      </c>
      <c r="CL7" s="36">
        <v>82.76</v>
      </c>
      <c r="CM7" s="36">
        <v>82.22</v>
      </c>
      <c r="CN7" s="36">
        <v>80.87</v>
      </c>
      <c r="CO7" s="36">
        <v>80.3</v>
      </c>
      <c r="CP7" s="36">
        <v>64.66</v>
      </c>
      <c r="CQ7" s="36">
        <v>64.09</v>
      </c>
      <c r="CR7" s="36">
        <v>63.91</v>
      </c>
      <c r="CS7" s="36">
        <v>63.25</v>
      </c>
      <c r="CT7" s="36">
        <v>63.03</v>
      </c>
      <c r="CU7" s="36">
        <v>59.76</v>
      </c>
      <c r="CV7" s="36">
        <v>95.59</v>
      </c>
      <c r="CW7" s="36">
        <v>95.28</v>
      </c>
      <c r="CX7" s="36">
        <v>95.23</v>
      </c>
      <c r="CY7" s="36">
        <v>95.22</v>
      </c>
      <c r="CZ7" s="36">
        <v>95.55</v>
      </c>
      <c r="DA7" s="36">
        <v>90.63</v>
      </c>
      <c r="DB7" s="36">
        <v>91.19</v>
      </c>
      <c r="DC7" s="36">
        <v>91.45</v>
      </c>
      <c r="DD7" s="36">
        <v>91.07</v>
      </c>
      <c r="DE7" s="36">
        <v>91.21</v>
      </c>
      <c r="DF7" s="36">
        <v>89.95</v>
      </c>
      <c r="DG7" s="36">
        <v>48.85</v>
      </c>
      <c r="DH7" s="36">
        <v>49.89</v>
      </c>
      <c r="DI7" s="36">
        <v>50.88</v>
      </c>
      <c r="DJ7" s="36">
        <v>51.89</v>
      </c>
      <c r="DK7" s="36">
        <v>52.76</v>
      </c>
      <c r="DL7" s="36">
        <v>43.4</v>
      </c>
      <c r="DM7" s="36">
        <v>44.41</v>
      </c>
      <c r="DN7" s="36">
        <v>45.38</v>
      </c>
      <c r="DO7" s="36">
        <v>47.7</v>
      </c>
      <c r="DP7" s="36">
        <v>48.41</v>
      </c>
      <c r="DQ7" s="36">
        <v>47.18</v>
      </c>
      <c r="DR7" s="36">
        <v>13.7</v>
      </c>
      <c r="DS7" s="36">
        <v>14.58</v>
      </c>
      <c r="DT7" s="36">
        <v>14.84</v>
      </c>
      <c r="DU7" s="36">
        <v>15.3</v>
      </c>
      <c r="DV7" s="36">
        <v>13.42</v>
      </c>
      <c r="DW7" s="36">
        <v>10.94</v>
      </c>
      <c r="DX7" s="36">
        <v>12.28</v>
      </c>
      <c r="DY7" s="36">
        <v>13.33</v>
      </c>
      <c r="DZ7" s="36">
        <v>14.54</v>
      </c>
      <c r="EA7" s="36">
        <v>16.16</v>
      </c>
      <c r="EB7" s="36">
        <v>13.18</v>
      </c>
      <c r="EC7" s="36">
        <v>1.42</v>
      </c>
      <c r="ED7" s="36">
        <v>1.05</v>
      </c>
      <c r="EE7" s="36">
        <v>0.92</v>
      </c>
      <c r="EF7" s="36">
        <v>0.75</v>
      </c>
      <c r="EG7" s="36">
        <v>0.61</v>
      </c>
      <c r="EH7" s="36">
        <v>0.8</v>
      </c>
      <c r="EI7" s="36">
        <v>0.74</v>
      </c>
      <c r="EJ7" s="36">
        <v>0.76</v>
      </c>
      <c r="EK7" s="36">
        <v>0.69</v>
      </c>
      <c r="EL7" s="36">
        <v>0.74</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2017-02-08T06:52:41Z</cp:lastPrinted>
  <dcterms:created xsi:type="dcterms:W3CDTF">2016-12-02T02:06:19Z</dcterms:created>
  <dcterms:modified xsi:type="dcterms:W3CDTF">2017-02-21T06:40:48Z</dcterms:modified>
</cp:coreProperties>
</file>