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M6" i="5"/>
  <c r="B10" i="4" s="1"/>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AY8" i="4"/>
  <c r="AQ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<sst xmlns="http://schemas.openxmlformats.org/spreadsheetml/2006/main" count="217" uniqueCount="107">
  <si>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</si>
  <si>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</si>
  <si>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</si>
  <si>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</si>
  <si>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</si>
  <si>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</si>
  <si>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</si>
  <si>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</si>
  <si>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</si>
  <si>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</si>
  <si>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</si>
  <si>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</si>
  <si>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</si>
  <si>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</si>
  <si>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</si>
  <si>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</si>
  <si>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</si>
  <si>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</si>
  <si>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</si>
  <si>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</si>
  <si>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</si>
  <si>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</si>
  <si>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</si>
  <si>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</si>
  <si>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</si>
  <si>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</si>
  <si>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</si>
  <si>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</si>
  <si>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</si>
  <si>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</si>
  <si>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</si>
  <si>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</si>
  <si>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</si>
  <si>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</si>
  <si>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</si>
  <si>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</si>
  <si>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</si>
  <si>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</si>
  <si>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</si>
  <si>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</si>
  <si>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</si>
  <si>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</si>
  <si>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</si>
  <si>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</si>
  <si>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</si>
  <si>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</si>
  <si>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</si>
  <si>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</si>
  <si>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</si>
  <si>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</si>
  <si>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</si>
  <si>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</si>
  <si>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</si>
  <si>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</si>
  <si>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</si>
  <si>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</si>
  <si>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</si>
  <si>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</si>
  <si>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</si>
  <si>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</si>
  <si>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</si>
  <si>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</si>
  <si>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</si>
  <si>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</si>
  <si>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</si>
  <si>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</si>
  <si>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</si>
  <si>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</si>
  <si>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</si>
  <si>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</si>
  <si>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</si>
  <si>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</si>
  <si>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</si>
  <si>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</si>
  <si>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</si>
  <si>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</si>
  <si>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</si>
  <si>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</si>
  <si>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</si>
  <si>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</si>
  <si>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</si>
  <si>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</si>
  <si>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</si>
  <si>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</si>
  <si>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</si>
  <si>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</si>
  <si>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</si>
  <si>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</si>
  <si>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</si>
  <si>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</si>
  <si>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</si>
  <si>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</si>
  <si>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</si>
  <si>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泉大津市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</si>
  <si>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</si>
  <si>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</si>
  <si>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</si>
  <si>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</si>
  <si>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</si>
  <si>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</si>
  <si>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</si>
  <si>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</si>
  <si>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</si>
  <si>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</si>
  <si>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①経常収支比率は、類似団体及び全国平均値を上回っており、比較的良好な経営状況と考えています。
　②累積欠損金比率は、平成23年度に18％を超え、類似団体及び全国平均値を大きく上回っていました。これは配水場更新整備事業費が多額となったためですが、平成24年度に実施させていただいた料金改定による収益の増や平成26年度からの会計基準変更に伴う利益剰余金の計上により、平成26年度から累積欠損金は解消されています。
　④企業債残高対給水収益比率については、人口減等による給水収益の減少はあるものの、起債発行額を償還額以内に抑制することで、減少傾向にあります。
　⑥給水原価について、対象費用の内、人件費は減少傾向であるものの、配水場更新整備事業による減価償却費の増により平成25年度まで増加傾向にありました。しかし、平成26年度からの会計基準変更に伴い長期前受金戻入額を費用から控除することとなったため、減少しております。
　⑦施設利用率は一般的に高い数値が望ましいと言われています。本市では、類似団体及び全国平均値より低い数値となっています。これらは、人口減少に伴う配水量の低下によるものですが、施設更新時には規模の再検討が必要であると考えています。
　⑧有収率については、類似団体よりも高い数値を維持しているものの、過去5年間においては微減傾向にあります。これは、人口減少による有収水量の減が影響しています。</t>
    <phoneticPr fontId="4"/>
  </si>
  <si>
    <t>　本市の経営状況については、平成24年度に料金改定を実施させていただいたこともあり、概ね良好であるといえます。しかしながら、他団体と同様、人口の減少や節水意識の向上により、料金収益は年々減少しており、今後もこの傾向は続くものと考えています。さらに、高度経済成長期に布設した配水管の更新や、配水池の建替え等、将来的に建設改良費の増加が見込まれます。
　このように経営環境がますます厳しくなっていく中で、市民の皆様に安全で安定した水の供給を持続していくためには、計画的な企業経営が求められています。本市おいては、これまで整備計画に沿って事業を実施してきたところですが、今後においも、既存のアセットマネジメントを基に総務省の要請である「経営戦略」を策定し、より一層投資の最適化と平準化を図るとともに、当該投資額に必要な財源を計画的かつ適切に確保することが重要であると考えています。</t>
    <rPh sb="289" eb="291">
      <t>キゾン</t>
    </rPh>
    <phoneticPr fontId="4"/>
  </si>
  <si>
    <t>　①有形固定資産減価償却率は、平均値より低いものの上昇傾向となっており、また②管路経年化率について、本市では20％を超過し、他の類似団体と比べ高い数値となっています。これは、管路の老朽化が他団体と比べて進行している状況で、管路の更新が必要であると考えています。
　③管路更新率は当該年度に更新した管路延長の割合を示す指標で、本市の整備計画では、口径150㎜以上の配水管を対象に計画的に更新しておりますが、平成27年度においては新設工事が多かったために、例年と比べ低い数値となっています。</t>
    <rPh sb="172" eb="174">
      <t>コウケイ</t>
    </rPh>
    <rPh sb="202" eb="204">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</si>
</sst>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1.18</c:v>
                </c:pt>
                <c:pt idx="1">
                  <c:v>0.94</c:v>
                </c:pt>
                <c:pt idx="2">
                  <c:v>1.36</c:v>
                </c:pt>
                <c:pt idx="3">
                  <c:v>0.66</c:v>
                </c:pt>
                <c:pt idx="4">
                  <c:v>0.43</c:v>
                </c:pt>
              </c:numCache>
            </c:numRef>
          </c:val>
        </c:ser>
        <c:dLbls>
          <c:showLegendKey val="0"/>
          <c:showVal val="0"/>
          <c:showCatName val="0"/>
          <c:showSerName val="0"/>
          <c:showPercent val="0"/>
          <c:showBubbleSize val="0"/>
        </c:dLbls>
        <c:gapWidth val="150"/>
        <c:axId val="89352064"/>
        <c:axId val="8937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89352064"/>
        <c:axId val="89370624"/>
      </c:lineChart>
      <c:dateAx>
        <c:axId val="89352064"/>
        <c:scaling>
          <c:orientation val="minMax"/>
        </c:scaling>
        <c:delete val="1"/>
        <c:axPos val="b"/>
        <c:numFmt formatCode="ge" sourceLinked="1"/>
        <c:majorTickMark val="none"/>
        <c:minorTickMark val="none"/>
        <c:tickLblPos val="none"/>
        <c:crossAx val="89370624"/>
        <c:crosses val="autoZero"/>
        <c:auto val="1"/>
        <c:lblOffset val="100"/>
        <c:baseTimeUnit val="years"/>
      </c:dateAx>
      <c:valAx>
        <c:axId val="893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56.26</c:v>
                </c:pt>
                <c:pt idx="1">
                  <c:v>55.68</c:v>
                </c:pt>
                <c:pt idx="2">
                  <c:v>55.27</c:v>
                </c:pt>
                <c:pt idx="3">
                  <c:v>54.8</c:v>
                </c:pt>
                <c:pt idx="4">
                  <c:v>54.01</c:v>
                </c:pt>
              </c:numCache>
            </c:numRef>
          </c:val>
        </c:ser>
        <c:dLbls>
          <c:showLegendKey val="0"/>
          <c:showVal val="0"/>
          <c:showCatName val="0"/>
          <c:showSerName val="0"/>
          <c:showPercent val="0"/>
          <c:showBubbleSize val="0"/>
        </c:dLbls>
        <c:gapWidth val="150"/>
        <c:axId val="89499904"/>
        <c:axId val="895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89499904"/>
        <c:axId val="89514368"/>
      </c:lineChart>
      <c:dateAx>
        <c:axId val="89499904"/>
        <c:scaling>
          <c:orientation val="minMax"/>
        </c:scaling>
        <c:delete val="1"/>
        <c:axPos val="b"/>
        <c:numFmt formatCode="ge" sourceLinked="1"/>
        <c:majorTickMark val="none"/>
        <c:minorTickMark val="none"/>
        <c:tickLblPos val="none"/>
        <c:crossAx val="89514368"/>
        <c:crosses val="autoZero"/>
        <c:auto val="1"/>
        <c:lblOffset val="100"/>
        <c:baseTimeUnit val="years"/>
      </c:dateAx>
      <c:valAx>
        <c:axId val="895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95.43</c:v>
                </c:pt>
                <c:pt idx="1">
                  <c:v>94.85</c:v>
                </c:pt>
                <c:pt idx="2">
                  <c:v>94.49</c:v>
                </c:pt>
                <c:pt idx="3">
                  <c:v>92.49</c:v>
                </c:pt>
                <c:pt idx="4">
                  <c:v>93.06</c:v>
                </c:pt>
              </c:numCache>
            </c:numRef>
          </c:val>
        </c:ser>
        <c:dLbls>
          <c:showLegendKey val="0"/>
          <c:showVal val="0"/>
          <c:showCatName val="0"/>
          <c:showSerName val="0"/>
          <c:showPercent val="0"/>
          <c:showBubbleSize val="0"/>
        </c:dLbls>
        <c:gapWidth val="150"/>
        <c:axId val="89610112"/>
        <c:axId val="896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89610112"/>
        <c:axId val="89616384"/>
      </c:lineChart>
      <c:dateAx>
        <c:axId val="89610112"/>
        <c:scaling>
          <c:orientation val="minMax"/>
        </c:scaling>
        <c:delete val="1"/>
        <c:axPos val="b"/>
        <c:numFmt formatCode="ge" sourceLinked="1"/>
        <c:majorTickMark val="none"/>
        <c:minorTickMark val="none"/>
        <c:tickLblPos val="none"/>
        <c:crossAx val="89616384"/>
        <c:crosses val="autoZero"/>
        <c:auto val="1"/>
        <c:lblOffset val="100"/>
        <c:baseTimeUnit val="years"/>
      </c:dateAx>
      <c:valAx>
        <c:axId val="896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98.97</c:v>
                </c:pt>
                <c:pt idx="1">
                  <c:v>107.15</c:v>
                </c:pt>
                <c:pt idx="2">
                  <c:v>106.68</c:v>
                </c:pt>
                <c:pt idx="3">
                  <c:v>118.54</c:v>
                </c:pt>
                <c:pt idx="4">
                  <c:v>119.98</c:v>
                </c:pt>
              </c:numCache>
            </c:numRef>
          </c:val>
        </c:ser>
        <c:dLbls>
          <c:showLegendKey val="0"/>
          <c:showVal val="0"/>
          <c:showCatName val="0"/>
          <c:showSerName val="0"/>
          <c:showPercent val="0"/>
          <c:showBubbleSize val="0"/>
        </c:dLbls>
        <c:gapWidth val="150"/>
        <c:axId val="86386176"/>
        <c:axId val="8638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86386176"/>
        <c:axId val="86388096"/>
      </c:lineChart>
      <c:dateAx>
        <c:axId val="86386176"/>
        <c:scaling>
          <c:orientation val="minMax"/>
        </c:scaling>
        <c:delete val="1"/>
        <c:axPos val="b"/>
        <c:numFmt formatCode="ge" sourceLinked="1"/>
        <c:majorTickMark val="none"/>
        <c:minorTickMark val="none"/>
        <c:tickLblPos val="none"/>
        <c:crossAx val="86388096"/>
        <c:crosses val="autoZero"/>
        <c:auto val="1"/>
        <c:lblOffset val="100"/>
        <c:baseTimeUnit val="years"/>
      </c:dateAx>
      <c:valAx>
        <c:axId val="8638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38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36.840000000000003</c:v>
                </c:pt>
                <c:pt idx="1">
                  <c:v>38.56</c:v>
                </c:pt>
                <c:pt idx="2">
                  <c:v>39.86</c:v>
                </c:pt>
                <c:pt idx="3">
                  <c:v>41.53</c:v>
                </c:pt>
                <c:pt idx="4">
                  <c:v>42.23</c:v>
                </c:pt>
              </c:numCache>
            </c:numRef>
          </c:val>
        </c:ser>
        <c:dLbls>
          <c:showLegendKey val="0"/>
          <c:showVal val="0"/>
          <c:showCatName val="0"/>
          <c:showSerName val="0"/>
          <c:showPercent val="0"/>
          <c:showBubbleSize val="0"/>
        </c:dLbls>
        <c:gapWidth val="150"/>
        <c:axId val="86414464"/>
        <c:axId val="864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86414464"/>
        <c:axId val="86416384"/>
      </c:lineChart>
      <c:dateAx>
        <c:axId val="86414464"/>
        <c:scaling>
          <c:orientation val="minMax"/>
        </c:scaling>
        <c:delete val="1"/>
        <c:axPos val="b"/>
        <c:numFmt formatCode="ge" sourceLinked="1"/>
        <c:majorTickMark val="none"/>
        <c:minorTickMark val="none"/>
        <c:tickLblPos val="none"/>
        <c:crossAx val="86416384"/>
        <c:crosses val="autoZero"/>
        <c:auto val="1"/>
        <c:lblOffset val="100"/>
        <c:baseTimeUnit val="years"/>
      </c:dateAx>
      <c:valAx>
        <c:axId val="864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16.91</c:v>
                </c:pt>
                <c:pt idx="1">
                  <c:v>19.38</c:v>
                </c:pt>
                <c:pt idx="2">
                  <c:v>20.59</c:v>
                </c:pt>
                <c:pt idx="3">
                  <c:v>22.4</c:v>
                </c:pt>
                <c:pt idx="4">
                  <c:v>22.1</c:v>
                </c:pt>
              </c:numCache>
            </c:numRef>
          </c:val>
        </c:ser>
        <c:dLbls>
          <c:showLegendKey val="0"/>
          <c:showVal val="0"/>
          <c:showCatName val="0"/>
          <c:showSerName val="0"/>
          <c:showPercent val="0"/>
          <c:showBubbleSize val="0"/>
        </c:dLbls>
        <c:gapWidth val="150"/>
        <c:axId val="89219840"/>
        <c:axId val="8922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89219840"/>
        <c:axId val="89221760"/>
      </c:lineChart>
      <c:dateAx>
        <c:axId val="89219840"/>
        <c:scaling>
          <c:orientation val="minMax"/>
        </c:scaling>
        <c:delete val="1"/>
        <c:axPos val="b"/>
        <c:numFmt formatCode="ge" sourceLinked="1"/>
        <c:majorTickMark val="none"/>
        <c:minorTickMark val="none"/>
        <c:tickLblPos val="none"/>
        <c:crossAx val="89221760"/>
        <c:crosses val="autoZero"/>
        <c:auto val="1"/>
        <c:lblOffset val="100"/>
        <c:baseTimeUnit val="years"/>
      </c:dateAx>
      <c:valAx>
        <c:axId val="892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18.36</c:v>
                </c:pt>
                <c:pt idx="1">
                  <c:v>10.130000000000001</c:v>
                </c:pt>
                <c:pt idx="2">
                  <c:v>3.69</c:v>
                </c:pt>
                <c:pt idx="3" formatCode="#,##0.00;&quot;△&quot;#,##0.00">
                  <c:v>0</c:v>
                </c:pt>
                <c:pt idx="4" formatCode="#,##0.00;&quot;△&quot;#,##0.00">
                  <c:v>0</c:v>
                </c:pt>
              </c:numCache>
            </c:numRef>
          </c:val>
        </c:ser>
        <c:dLbls>
          <c:showLegendKey val="0"/>
          <c:showVal val="0"/>
          <c:showCatName val="0"/>
          <c:showSerName val="0"/>
          <c:showPercent val="0"/>
          <c:showBubbleSize val="0"/>
        </c:dLbls>
        <c:gapWidth val="150"/>
        <c:axId val="89254144"/>
        <c:axId val="893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89254144"/>
        <c:axId val="89399680"/>
      </c:lineChart>
      <c:dateAx>
        <c:axId val="89254144"/>
        <c:scaling>
          <c:orientation val="minMax"/>
        </c:scaling>
        <c:delete val="1"/>
        <c:axPos val="b"/>
        <c:numFmt formatCode="ge" sourceLinked="1"/>
        <c:majorTickMark val="none"/>
        <c:minorTickMark val="none"/>
        <c:tickLblPos val="none"/>
        <c:crossAx val="89399680"/>
        <c:crosses val="autoZero"/>
        <c:auto val="1"/>
        <c:lblOffset val="100"/>
        <c:baseTimeUnit val="years"/>
      </c:dateAx>
      <c:valAx>
        <c:axId val="8939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489.13</c:v>
                </c:pt>
                <c:pt idx="1">
                  <c:v>421.87</c:v>
                </c:pt>
                <c:pt idx="2">
                  <c:v>437.39</c:v>
                </c:pt>
                <c:pt idx="3">
                  <c:v>423.89</c:v>
                </c:pt>
                <c:pt idx="4">
                  <c:v>418.14</c:v>
                </c:pt>
              </c:numCache>
            </c:numRef>
          </c:val>
        </c:ser>
        <c:dLbls>
          <c:showLegendKey val="0"/>
          <c:showVal val="0"/>
          <c:showCatName val="0"/>
          <c:showSerName val="0"/>
          <c:showPercent val="0"/>
          <c:showBubbleSize val="0"/>
        </c:dLbls>
        <c:gapWidth val="150"/>
        <c:axId val="89434368"/>
        <c:axId val="8944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89434368"/>
        <c:axId val="89448832"/>
      </c:lineChart>
      <c:dateAx>
        <c:axId val="89434368"/>
        <c:scaling>
          <c:orientation val="minMax"/>
        </c:scaling>
        <c:delete val="1"/>
        <c:axPos val="b"/>
        <c:numFmt formatCode="ge" sourceLinked="1"/>
        <c:majorTickMark val="none"/>
        <c:minorTickMark val="none"/>
        <c:tickLblPos val="none"/>
        <c:crossAx val="89448832"/>
        <c:crosses val="autoZero"/>
        <c:auto val="1"/>
        <c:lblOffset val="100"/>
        <c:baseTimeUnit val="years"/>
      </c:dateAx>
      <c:valAx>
        <c:axId val="89448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257.08999999999997</c:v>
                </c:pt>
                <c:pt idx="1">
                  <c:v>234.88</c:v>
                </c:pt>
                <c:pt idx="2">
                  <c:v>230.77</c:v>
                </c:pt>
                <c:pt idx="3">
                  <c:v>232.41</c:v>
                </c:pt>
                <c:pt idx="4">
                  <c:v>230</c:v>
                </c:pt>
              </c:numCache>
            </c:numRef>
          </c:val>
        </c:ser>
        <c:dLbls>
          <c:showLegendKey val="0"/>
          <c:showVal val="0"/>
          <c:showCatName val="0"/>
          <c:showSerName val="0"/>
          <c:showPercent val="0"/>
          <c:showBubbleSize val="0"/>
        </c:dLbls>
        <c:gapWidth val="150"/>
        <c:axId val="96020352"/>
        <c:axId val="960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96020352"/>
        <c:axId val="96030720"/>
      </c:lineChart>
      <c:dateAx>
        <c:axId val="96020352"/>
        <c:scaling>
          <c:orientation val="minMax"/>
        </c:scaling>
        <c:delete val="1"/>
        <c:axPos val="b"/>
        <c:numFmt formatCode="ge" sourceLinked="1"/>
        <c:majorTickMark val="none"/>
        <c:minorTickMark val="none"/>
        <c:tickLblPos val="none"/>
        <c:crossAx val="96030720"/>
        <c:crosses val="autoZero"/>
        <c:auto val="1"/>
        <c:lblOffset val="100"/>
        <c:baseTimeUnit val="years"/>
      </c:dateAx>
      <c:valAx>
        <c:axId val="96030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0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91.61</c:v>
                </c:pt>
                <c:pt idx="1">
                  <c:v>100.55</c:v>
                </c:pt>
                <c:pt idx="2">
                  <c:v>99.09</c:v>
                </c:pt>
                <c:pt idx="3">
                  <c:v>111.07</c:v>
                </c:pt>
                <c:pt idx="4">
                  <c:v>113.45</c:v>
                </c:pt>
              </c:numCache>
            </c:numRef>
          </c:val>
        </c:ser>
        <c:dLbls>
          <c:showLegendKey val="0"/>
          <c:showVal val="0"/>
          <c:showCatName val="0"/>
          <c:showSerName val="0"/>
          <c:showPercent val="0"/>
          <c:showBubbleSize val="0"/>
        </c:dLbls>
        <c:gapWidth val="150"/>
        <c:axId val="96042368"/>
        <c:axId val="960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96042368"/>
        <c:axId val="96069120"/>
      </c:lineChart>
      <c:dateAx>
        <c:axId val="96042368"/>
        <c:scaling>
          <c:orientation val="minMax"/>
        </c:scaling>
        <c:delete val="1"/>
        <c:axPos val="b"/>
        <c:numFmt formatCode="ge" sourceLinked="1"/>
        <c:majorTickMark val="none"/>
        <c:minorTickMark val="none"/>
        <c:tickLblPos val="none"/>
        <c:crossAx val="96069120"/>
        <c:crosses val="autoZero"/>
        <c:auto val="1"/>
        <c:lblOffset val="100"/>
        <c:baseTimeUnit val="years"/>
      </c:dateAx>
      <c:valAx>
        <c:axId val="960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187.25</c:v>
                </c:pt>
                <c:pt idx="1">
                  <c:v>188.91</c:v>
                </c:pt>
                <c:pt idx="2">
                  <c:v>193.98</c:v>
                </c:pt>
                <c:pt idx="3">
                  <c:v>171.27</c:v>
                </c:pt>
                <c:pt idx="4">
                  <c:v>167.27</c:v>
                </c:pt>
              </c:numCache>
            </c:numRef>
          </c:val>
        </c:ser>
        <c:dLbls>
          <c:showLegendKey val="0"/>
          <c:showVal val="0"/>
          <c:showCatName val="0"/>
          <c:showSerName val="0"/>
          <c:showPercent val="0"/>
          <c:showBubbleSize val="0"/>
        </c:dLbls>
        <c:gapWidth val="150"/>
        <c:axId val="89479808"/>
        <c:axId val="894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89479808"/>
        <c:axId val="89481984"/>
      </c:lineChart>
      <c:dateAx>
        <c:axId val="89479808"/>
        <c:scaling>
          <c:orientation val="minMax"/>
        </c:scaling>
        <c:delete val="1"/>
        <c:axPos val="b"/>
        <c:numFmt formatCode="ge" sourceLinked="1"/>
        <c:majorTickMark val="none"/>
        <c:minorTickMark val="none"/>
        <c:tickLblPos val="none"/>
        <c:crossAx val="89481984"/>
        <c:crosses val="autoZero"/>
        <c:auto val="1"/>
        <c:lblOffset val="100"/>
        <c:baseTimeUnit val="years"/>
      </c:dateAx>
      <c:valAx>
        <c:axId val="894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大阪府　泉大津市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5" t="s">
        <v>1</v>
      </c>
      <c r="C7" s="86"/>
      <c r="D7" s="86"/>
      <c r="E7" s="86"/>
      <c r="F7" s="86"/>
      <c r="G7" s="86"/>
      <c r="H7" s="86"/>
      <c r="I7" s="87"/>
      <c r="J7" s="85" t="s">
        <v>2</v>
      </c>
      <c r="K7" s="86"/>
      <c r="L7" s="86"/>
      <c r="M7" s="86"/>
      <c r="N7" s="86"/>
      <c r="O7" s="86"/>
      <c r="P7" s="86"/>
      <c r="Q7" s="87"/>
      <c r="R7" s="85" t="s">
        <v>3</v>
      </c>
      <c r="S7" s="86"/>
      <c r="T7" s="86"/>
      <c r="U7" s="86"/>
      <c r="V7" s="86"/>
      <c r="W7" s="86"/>
      <c r="X7" s="86"/>
      <c r="Y7" s="87"/>
      <c r="Z7" s="85" t="s">
        <v>4</v>
      </c>
      <c r="AA7" s="86"/>
      <c r="AB7" s="86"/>
      <c r="AC7" s="86"/>
      <c r="AD7" s="86"/>
      <c r="AE7" s="86"/>
      <c r="AF7" s="86"/>
      <c r="AG7" s="87"/>
      <c r="AH7" s="3"/>
      <c r="AI7" s="85" t="s">
        <v>5</v>
      </c>
      <c r="AJ7" s="86"/>
      <c r="AK7" s="86"/>
      <c r="AL7" s="86"/>
      <c r="AM7" s="86"/>
      <c r="AN7" s="86"/>
      <c r="AO7" s="86"/>
      <c r="AP7" s="87"/>
      <c r="AQ7" s="74" t="s">
        <v>6</v>
      </c>
      <c r="AR7" s="74"/>
      <c r="AS7" s="74"/>
      <c r="AT7" s="74"/>
      <c r="AU7" s="74"/>
      <c r="AV7" s="74"/>
      <c r="AW7" s="74"/>
      <c r="AX7" s="74"/>
      <c r="AY7" s="74" t="s">
        <v>7</v>
      </c>
      <c r="AZ7" s="74"/>
      <c r="BA7" s="74"/>
      <c r="BB7" s="74"/>
      <c r="BC7" s="74"/>
      <c r="BD7" s="74"/>
      <c r="BE7" s="74"/>
      <c r="BF7" s="74"/>
      <c r="BG7" s="3"/>
      <c r="BH7" s="3"/>
      <c r="BI7" s="3"/>
      <c r="BJ7" s="3"/>
      <c r="BK7" s="3"/>
      <c r="BL7" s="4" t="s">
        <v>8</v>
      </c>
      <c r="BM7" s="5"/>
      <c r="BN7" s="5"/>
      <c r="BO7" s="5"/>
      <c r="BP7" s="5"/>
      <c r="BQ7" s="5"/>
      <c r="BR7" s="5"/>
      <c r="BS7" s="5"/>
      <c r="BT7" s="5"/>
      <c r="BU7" s="5"/>
      <c r="BV7" s="5"/>
      <c r="BW7" s="5"/>
      <c r="BX7" s="5"/>
      <c r="BY7" s="6"/>
    </row>
    <row r="8" spans="1:78" ht="18.75" customHeight="1">
      <c r="A8" s="2"/>
      <c r="B8" s="77" t="str">
        <f>データ!I6</f>
        <v>法適用</v>
      </c>
      <c r="C8" s="78"/>
      <c r="D8" s="78"/>
      <c r="E8" s="78"/>
      <c r="F8" s="78"/>
      <c r="G8" s="78"/>
      <c r="H8" s="78"/>
      <c r="I8" s="79"/>
      <c r="J8" s="77" t="str">
        <f>データ!J6</f>
        <v>水道事業</v>
      </c>
      <c r="K8" s="78"/>
      <c r="L8" s="78"/>
      <c r="M8" s="78"/>
      <c r="N8" s="78"/>
      <c r="O8" s="78"/>
      <c r="P8" s="78"/>
      <c r="Q8" s="79"/>
      <c r="R8" s="77" t="str">
        <f>データ!K6</f>
        <v>末端給水事業</v>
      </c>
      <c r="S8" s="78"/>
      <c r="T8" s="78"/>
      <c r="U8" s="78"/>
      <c r="V8" s="78"/>
      <c r="W8" s="78"/>
      <c r="X8" s="78"/>
      <c r="Y8" s="79"/>
      <c r="Z8" s="77" t="str">
        <f>データ!L6</f>
        <v>A4</v>
      </c>
      <c r="AA8" s="78"/>
      <c r="AB8" s="78"/>
      <c r="AC8" s="78"/>
      <c r="AD8" s="78"/>
      <c r="AE8" s="78"/>
      <c r="AF8" s="78"/>
      <c r="AG8" s="79"/>
      <c r="AH8" s="3"/>
      <c r="AI8" s="80">
        <f>データ!Q6</f>
        <v>75910</v>
      </c>
      <c r="AJ8" s="81"/>
      <c r="AK8" s="81"/>
      <c r="AL8" s="81"/>
      <c r="AM8" s="81"/>
      <c r="AN8" s="81"/>
      <c r="AO8" s="81"/>
      <c r="AP8" s="82"/>
      <c r="AQ8" s="61">
        <f>データ!R6</f>
        <v>14.31</v>
      </c>
      <c r="AR8" s="61"/>
      <c r="AS8" s="61"/>
      <c r="AT8" s="61"/>
      <c r="AU8" s="61"/>
      <c r="AV8" s="61"/>
      <c r="AW8" s="61"/>
      <c r="AX8" s="61"/>
      <c r="AY8" s="61">
        <f>データ!S6</f>
        <v>5304.68</v>
      </c>
      <c r="AZ8" s="61"/>
      <c r="BA8" s="61"/>
      <c r="BB8" s="61"/>
      <c r="BC8" s="61"/>
      <c r="BD8" s="61"/>
      <c r="BE8" s="61"/>
      <c r="BF8" s="61"/>
      <c r="BG8" s="3"/>
      <c r="BH8" s="3"/>
      <c r="BI8" s="3"/>
      <c r="BJ8" s="3"/>
      <c r="BK8" s="3"/>
      <c r="BL8" s="72" t="s">
        <v>9</v>
      </c>
      <c r="BM8" s="73"/>
      <c r="BN8" s="7" t="s">
        <v>10</v>
      </c>
      <c r="BO8" s="8"/>
      <c r="BP8" s="8"/>
      <c r="BQ8" s="8"/>
      <c r="BR8" s="8"/>
      <c r="BS8" s="8"/>
      <c r="BT8" s="8"/>
      <c r="BU8" s="8"/>
      <c r="BV8" s="8"/>
      <c r="BW8" s="8"/>
      <c r="BX8" s="8"/>
      <c r="BY8" s="9"/>
    </row>
    <row r="9" spans="1:78" ht="18.75" customHeight="1">
      <c r="A9" s="2"/>
      <c r="B9" s="74" t="s">
        <v>11</v>
      </c>
      <c r="C9" s="74"/>
      <c r="D9" s="74"/>
      <c r="E9" s="74"/>
      <c r="F9" s="74"/>
      <c r="G9" s="74"/>
      <c r="H9" s="74"/>
      <c r="I9" s="74"/>
      <c r="J9" s="74" t="s">
        <v>12</v>
      </c>
      <c r="K9" s="74"/>
      <c r="L9" s="74"/>
      <c r="M9" s="74"/>
      <c r="N9" s="74"/>
      <c r="O9" s="74"/>
      <c r="P9" s="74"/>
      <c r="Q9" s="74"/>
      <c r="R9" s="74" t="s">
        <v>13</v>
      </c>
      <c r="S9" s="74"/>
      <c r="T9" s="74"/>
      <c r="U9" s="74"/>
      <c r="V9" s="74"/>
      <c r="W9" s="74"/>
      <c r="X9" s="74"/>
      <c r="Y9" s="74"/>
      <c r="Z9" s="74" t="s">
        <v>14</v>
      </c>
      <c r="AA9" s="74"/>
      <c r="AB9" s="74"/>
      <c r="AC9" s="74"/>
      <c r="AD9" s="74"/>
      <c r="AE9" s="74"/>
      <c r="AF9" s="74"/>
      <c r="AG9" s="74"/>
      <c r="AH9" s="3"/>
      <c r="AI9" s="74" t="s">
        <v>15</v>
      </c>
      <c r="AJ9" s="74"/>
      <c r="AK9" s="74"/>
      <c r="AL9" s="74"/>
      <c r="AM9" s="74"/>
      <c r="AN9" s="74"/>
      <c r="AO9" s="74"/>
      <c r="AP9" s="74"/>
      <c r="AQ9" s="74" t="s">
        <v>16</v>
      </c>
      <c r="AR9" s="74"/>
      <c r="AS9" s="74"/>
      <c r="AT9" s="74"/>
      <c r="AU9" s="74"/>
      <c r="AV9" s="74"/>
      <c r="AW9" s="74"/>
      <c r="AX9" s="74"/>
      <c r="AY9" s="74" t="s">
        <v>17</v>
      </c>
      <c r="AZ9" s="74"/>
      <c r="BA9" s="74"/>
      <c r="BB9" s="74"/>
      <c r="BC9" s="74"/>
      <c r="BD9" s="74"/>
      <c r="BE9" s="74"/>
      <c r="BF9" s="74"/>
      <c r="BG9" s="3"/>
      <c r="BH9" s="3"/>
      <c r="BI9" s="3"/>
      <c r="BJ9" s="3"/>
      <c r="BK9" s="3"/>
      <c r="BL9" s="75" t="s">
        <v>18</v>
      </c>
      <c r="BM9" s="76"/>
      <c r="BN9" s="10" t="s">
        <v>19</v>
      </c>
      <c r="BO9" s="11"/>
      <c r="BP9" s="11"/>
      <c r="BQ9" s="11"/>
      <c r="BR9" s="11"/>
      <c r="BS9" s="11"/>
      <c r="BT9" s="11"/>
      <c r="BU9" s="11"/>
      <c r="BV9" s="11"/>
      <c r="BW9" s="11"/>
      <c r="BX9" s="11"/>
      <c r="BY9" s="12"/>
    </row>
    <row r="10" spans="1:78" ht="18.75" customHeight="1">
      <c r="A10" s="2"/>
      <c r="B10" s="61" t="str">
        <f>データ!M6</f>
        <v>-</v>
      </c>
      <c r="C10" s="61"/>
      <c r="D10" s="61"/>
      <c r="E10" s="61"/>
      <c r="F10" s="61"/>
      <c r="G10" s="61"/>
      <c r="H10" s="61"/>
      <c r="I10" s="61"/>
      <c r="J10" s="61">
        <f>データ!N6</f>
        <v>68.91</v>
      </c>
      <c r="K10" s="61"/>
      <c r="L10" s="61"/>
      <c r="M10" s="61"/>
      <c r="N10" s="61"/>
      <c r="O10" s="61"/>
      <c r="P10" s="61"/>
      <c r="Q10" s="61"/>
      <c r="R10" s="61">
        <f>データ!O6</f>
        <v>101.04</v>
      </c>
      <c r="S10" s="61"/>
      <c r="T10" s="61"/>
      <c r="U10" s="61"/>
      <c r="V10" s="61"/>
      <c r="W10" s="61"/>
      <c r="X10" s="61"/>
      <c r="Y10" s="61"/>
      <c r="Z10" s="69">
        <f>データ!P6</f>
        <v>3056</v>
      </c>
      <c r="AA10" s="69"/>
      <c r="AB10" s="69"/>
      <c r="AC10" s="69"/>
      <c r="AD10" s="69"/>
      <c r="AE10" s="69"/>
      <c r="AF10" s="69"/>
      <c r="AG10" s="69"/>
      <c r="AH10" s="2"/>
      <c r="AI10" s="69">
        <f>データ!T6</f>
        <v>76384</v>
      </c>
      <c r="AJ10" s="69"/>
      <c r="AK10" s="69"/>
      <c r="AL10" s="69"/>
      <c r="AM10" s="69"/>
      <c r="AN10" s="69"/>
      <c r="AO10" s="69"/>
      <c r="AP10" s="69"/>
      <c r="AQ10" s="61">
        <f>データ!U6</f>
        <v>13.63</v>
      </c>
      <c r="AR10" s="61"/>
      <c r="AS10" s="61"/>
      <c r="AT10" s="61"/>
      <c r="AU10" s="61"/>
      <c r="AV10" s="61"/>
      <c r="AW10" s="61"/>
      <c r="AX10" s="61"/>
      <c r="AY10" s="61">
        <f>データ!V6</f>
        <v>5604.11</v>
      </c>
      <c r="AZ10" s="61"/>
      <c r="BA10" s="61"/>
      <c r="BB10" s="61"/>
      <c r="BC10" s="61"/>
      <c r="BD10" s="61"/>
      <c r="BE10" s="61"/>
      <c r="BF10" s="61"/>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1" t="s">
        <v>24</v>
      </c>
      <c r="BM14" s="42"/>
      <c r="BN14" s="42"/>
      <c r="BO14" s="42"/>
      <c r="BP14" s="42"/>
      <c r="BQ14" s="42"/>
      <c r="BR14" s="42"/>
      <c r="BS14" s="42"/>
      <c r="BT14" s="42"/>
      <c r="BU14" s="42"/>
      <c r="BV14" s="42"/>
      <c r="BW14" s="42"/>
      <c r="BX14" s="42"/>
      <c r="BY14" s="42"/>
      <c r="BZ14" s="43"/>
    </row>
    <row r="15" spans="1:78" ht="13.5" customHeight="1">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104</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70"/>
      <c r="BN33" s="70"/>
      <c r="BO33" s="70"/>
      <c r="BP33" s="70"/>
      <c r="BQ33" s="70"/>
      <c r="BR33" s="70"/>
      <c r="BS33" s="70"/>
      <c r="BT33" s="70"/>
      <c r="BU33" s="70"/>
      <c r="BV33" s="70"/>
      <c r="BW33" s="70"/>
      <c r="BX33" s="70"/>
      <c r="BY33" s="70"/>
      <c r="BZ33" s="71"/>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70"/>
      <c r="BN34" s="70"/>
      <c r="BO34" s="70"/>
      <c r="BP34" s="70"/>
      <c r="BQ34" s="70"/>
      <c r="BR34" s="70"/>
      <c r="BS34" s="70"/>
      <c r="BT34" s="70"/>
      <c r="BU34" s="70"/>
      <c r="BV34" s="70"/>
      <c r="BW34" s="70"/>
      <c r="BX34" s="70"/>
      <c r="BY34" s="70"/>
      <c r="BZ34" s="71"/>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106</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7"/>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7"/>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5"/>
      <c r="BN59" s="55"/>
      <c r="BO59" s="55"/>
      <c r="BP59" s="55"/>
      <c r="BQ59" s="55"/>
      <c r="BR59" s="55"/>
      <c r="BS59" s="55"/>
      <c r="BT59" s="55"/>
      <c r="BU59" s="55"/>
      <c r="BV59" s="55"/>
      <c r="BW59" s="55"/>
      <c r="BX59" s="55"/>
      <c r="BY59" s="55"/>
      <c r="BZ59" s="56"/>
    </row>
    <row r="60" spans="1:78" ht="13.5" customHeight="1">
      <c r="A60" s="2"/>
      <c r="B60" s="58" t="s">
        <v>34</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57"/>
      <c r="BM60" s="55"/>
      <c r="BN60" s="55"/>
      <c r="BO60" s="55"/>
      <c r="BP60" s="55"/>
      <c r="BQ60" s="55"/>
      <c r="BR60" s="55"/>
      <c r="BS60" s="55"/>
      <c r="BT60" s="55"/>
      <c r="BU60" s="55"/>
      <c r="BV60" s="55"/>
      <c r="BW60" s="55"/>
      <c r="BX60" s="55"/>
      <c r="BY60" s="55"/>
      <c r="BZ60" s="56"/>
    </row>
    <row r="61" spans="1:78" ht="13.5" customHeight="1">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57"/>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272060</v>
      </c>
      <c r="D6" s="31">
        <f t="shared" si="3"/>
        <v>46</v>
      </c>
      <c r="E6" s="31">
        <f t="shared" si="3"/>
        <v>1</v>
      </c>
      <c r="F6" s="31">
        <f t="shared" si="3"/>
        <v>0</v>
      </c>
      <c r="G6" s="31">
        <f t="shared" si="3"/>
        <v>1</v>
      </c>
      <c r="H6" s="31" t="str">
        <f t="shared" si="3"/>
        <v>大阪府　泉大津市</v>
      </c>
      <c r="I6" s="31" t="str">
        <f t="shared" si="3"/>
        <v>法適用</v>
      </c>
      <c r="J6" s="31" t="str">
        <f t="shared" si="3"/>
        <v>水道事業</v>
      </c>
      <c r="K6" s="31" t="str">
        <f t="shared" si="3"/>
        <v>末端給水事業</v>
      </c>
      <c r="L6" s="31" t="str">
        <f t="shared" si="3"/>
        <v>A4</v>
      </c>
      <c r="M6" s="32" t="str">
        <f t="shared" si="3"/>
        <v>-</v>
      </c>
      <c r="N6" s="32">
        <f t="shared" si="3"/>
        <v>68.91</v>
      </c>
      <c r="O6" s="32">
        <f t="shared" si="3"/>
        <v>101.04</v>
      </c>
      <c r="P6" s="32">
        <f t="shared" si="3"/>
        <v>3056</v>
      </c>
      <c r="Q6" s="32">
        <f t="shared" si="3"/>
        <v>75910</v>
      </c>
      <c r="R6" s="32">
        <f t="shared" si="3"/>
        <v>14.31</v>
      </c>
      <c r="S6" s="32">
        <f t="shared" si="3"/>
        <v>5304.68</v>
      </c>
      <c r="T6" s="32">
        <f t="shared" si="3"/>
        <v>76384</v>
      </c>
      <c r="U6" s="32">
        <f t="shared" si="3"/>
        <v>13.63</v>
      </c>
      <c r="V6" s="32">
        <f t="shared" si="3"/>
        <v>5604.11</v>
      </c>
      <c r="W6" s="33">
        <f>IF(W7="",NA(),W7)</f>
        <v>98.97</v>
      </c>
      <c r="X6" s="33">
        <f t="shared" ref="X6:AF6" si="4">IF(X7="",NA(),X7)</f>
        <v>107.15</v>
      </c>
      <c r="Y6" s="33">
        <f t="shared" si="4"/>
        <v>106.68</v>
      </c>
      <c r="Z6" s="33">
        <f t="shared" si="4"/>
        <v>118.54</v>
      </c>
      <c r="AA6" s="33">
        <f t="shared" si="4"/>
        <v>119.98</v>
      </c>
      <c r="AB6" s="33">
        <f t="shared" si="4"/>
        <v>107.68</v>
      </c>
      <c r="AC6" s="33">
        <f t="shared" si="4"/>
        <v>108.24</v>
      </c>
      <c r="AD6" s="33">
        <f t="shared" si="4"/>
        <v>107.8</v>
      </c>
      <c r="AE6" s="33">
        <f t="shared" si="4"/>
        <v>111.96</v>
      </c>
      <c r="AF6" s="33">
        <f t="shared" si="4"/>
        <v>112.69</v>
      </c>
      <c r="AG6" s="32" t="str">
        <f>IF(AG7="","",IF(AG7="-","【-】","【"&amp;SUBSTITUTE(TEXT(AG7,"#,##0.00"),"-","△")&amp;"】"))</f>
        <v>【113.56】</v>
      </c>
      <c r="AH6" s="33">
        <f>IF(AH7="",NA(),AH7)</f>
        <v>18.36</v>
      </c>
      <c r="AI6" s="33">
        <f t="shared" ref="AI6:AQ6" si="5">IF(AI7="",NA(),AI7)</f>
        <v>10.130000000000001</v>
      </c>
      <c r="AJ6" s="33">
        <f t="shared" si="5"/>
        <v>3.69</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489.13</v>
      </c>
      <c r="AT6" s="33">
        <f t="shared" ref="AT6:BB6" si="6">IF(AT7="",NA(),AT7)</f>
        <v>421.87</v>
      </c>
      <c r="AU6" s="33">
        <f t="shared" si="6"/>
        <v>437.39</v>
      </c>
      <c r="AV6" s="33">
        <f t="shared" si="6"/>
        <v>423.89</v>
      </c>
      <c r="AW6" s="33">
        <f t="shared" si="6"/>
        <v>418.14</v>
      </c>
      <c r="AX6" s="33">
        <f t="shared" si="6"/>
        <v>695.41</v>
      </c>
      <c r="AY6" s="33">
        <f t="shared" si="6"/>
        <v>701</v>
      </c>
      <c r="AZ6" s="33">
        <f t="shared" si="6"/>
        <v>739.59</v>
      </c>
      <c r="BA6" s="33">
        <f t="shared" si="6"/>
        <v>335.95</v>
      </c>
      <c r="BB6" s="33">
        <f t="shared" si="6"/>
        <v>346.59</v>
      </c>
      <c r="BC6" s="32" t="str">
        <f>IF(BC7="","",IF(BC7="-","【-】","【"&amp;SUBSTITUTE(TEXT(BC7,"#,##0.00"),"-","△")&amp;"】"))</f>
        <v>【262.74】</v>
      </c>
      <c r="BD6" s="33">
        <f>IF(BD7="",NA(),BD7)</f>
        <v>257.08999999999997</v>
      </c>
      <c r="BE6" s="33">
        <f t="shared" ref="BE6:BM6" si="7">IF(BE7="",NA(),BE7)</f>
        <v>234.88</v>
      </c>
      <c r="BF6" s="33">
        <f t="shared" si="7"/>
        <v>230.77</v>
      </c>
      <c r="BG6" s="33">
        <f t="shared" si="7"/>
        <v>232.41</v>
      </c>
      <c r="BH6" s="33">
        <f t="shared" si="7"/>
        <v>230</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91.61</v>
      </c>
      <c r="BP6" s="33">
        <f t="shared" ref="BP6:BX6" si="8">IF(BP7="",NA(),BP7)</f>
        <v>100.55</v>
      </c>
      <c r="BQ6" s="33">
        <f t="shared" si="8"/>
        <v>99.09</v>
      </c>
      <c r="BR6" s="33">
        <f t="shared" si="8"/>
        <v>111.07</v>
      </c>
      <c r="BS6" s="33">
        <f t="shared" si="8"/>
        <v>113.45</v>
      </c>
      <c r="BT6" s="33">
        <f t="shared" si="8"/>
        <v>99.61</v>
      </c>
      <c r="BU6" s="33">
        <f t="shared" si="8"/>
        <v>100.27</v>
      </c>
      <c r="BV6" s="33">
        <f t="shared" si="8"/>
        <v>99.46</v>
      </c>
      <c r="BW6" s="33">
        <f t="shared" si="8"/>
        <v>105.21</v>
      </c>
      <c r="BX6" s="33">
        <f t="shared" si="8"/>
        <v>105.71</v>
      </c>
      <c r="BY6" s="32" t="str">
        <f>IF(BY7="","",IF(BY7="-","【-】","【"&amp;SUBSTITUTE(TEXT(BY7,"#,##0.00"),"-","△")&amp;"】"))</f>
        <v>【104.99】</v>
      </c>
      <c r="BZ6" s="33">
        <f>IF(BZ7="",NA(),BZ7)</f>
        <v>187.25</v>
      </c>
      <c r="CA6" s="33">
        <f t="shared" ref="CA6:CI6" si="9">IF(CA7="",NA(),CA7)</f>
        <v>188.91</v>
      </c>
      <c r="CB6" s="33">
        <f t="shared" si="9"/>
        <v>193.98</v>
      </c>
      <c r="CC6" s="33">
        <f t="shared" si="9"/>
        <v>171.27</v>
      </c>
      <c r="CD6" s="33">
        <f t="shared" si="9"/>
        <v>167.27</v>
      </c>
      <c r="CE6" s="33">
        <f t="shared" si="9"/>
        <v>169.59</v>
      </c>
      <c r="CF6" s="33">
        <f t="shared" si="9"/>
        <v>169.62</v>
      </c>
      <c r="CG6" s="33">
        <f t="shared" si="9"/>
        <v>171.78</v>
      </c>
      <c r="CH6" s="33">
        <f t="shared" si="9"/>
        <v>162.59</v>
      </c>
      <c r="CI6" s="33">
        <f t="shared" si="9"/>
        <v>162.15</v>
      </c>
      <c r="CJ6" s="32" t="str">
        <f>IF(CJ7="","",IF(CJ7="-","【-】","【"&amp;SUBSTITUTE(TEXT(CJ7,"#,##0.00"),"-","△")&amp;"】"))</f>
        <v>【163.72】</v>
      </c>
      <c r="CK6" s="33">
        <f>IF(CK7="",NA(),CK7)</f>
        <v>56.26</v>
      </c>
      <c r="CL6" s="33">
        <f t="shared" ref="CL6:CT6" si="10">IF(CL7="",NA(),CL7)</f>
        <v>55.68</v>
      </c>
      <c r="CM6" s="33">
        <f t="shared" si="10"/>
        <v>55.27</v>
      </c>
      <c r="CN6" s="33">
        <f t="shared" si="10"/>
        <v>54.8</v>
      </c>
      <c r="CO6" s="33">
        <f t="shared" si="10"/>
        <v>54.01</v>
      </c>
      <c r="CP6" s="33">
        <f t="shared" si="10"/>
        <v>60.04</v>
      </c>
      <c r="CQ6" s="33">
        <f t="shared" si="10"/>
        <v>59.88</v>
      </c>
      <c r="CR6" s="33">
        <f t="shared" si="10"/>
        <v>59.68</v>
      </c>
      <c r="CS6" s="33">
        <f t="shared" si="10"/>
        <v>59.17</v>
      </c>
      <c r="CT6" s="33">
        <f t="shared" si="10"/>
        <v>59.34</v>
      </c>
      <c r="CU6" s="32" t="str">
        <f>IF(CU7="","",IF(CU7="-","【-】","【"&amp;SUBSTITUTE(TEXT(CU7,"#,##0.00"),"-","△")&amp;"】"))</f>
        <v>【59.76】</v>
      </c>
      <c r="CV6" s="33">
        <f>IF(CV7="",NA(),CV7)</f>
        <v>95.43</v>
      </c>
      <c r="CW6" s="33">
        <f t="shared" ref="CW6:DE6" si="11">IF(CW7="",NA(),CW7)</f>
        <v>94.85</v>
      </c>
      <c r="CX6" s="33">
        <f t="shared" si="11"/>
        <v>94.49</v>
      </c>
      <c r="CY6" s="33">
        <f t="shared" si="11"/>
        <v>92.49</v>
      </c>
      <c r="CZ6" s="33">
        <f t="shared" si="11"/>
        <v>93.06</v>
      </c>
      <c r="DA6" s="33">
        <f t="shared" si="11"/>
        <v>87.33</v>
      </c>
      <c r="DB6" s="33">
        <f t="shared" si="11"/>
        <v>87.65</v>
      </c>
      <c r="DC6" s="33">
        <f t="shared" si="11"/>
        <v>87.63</v>
      </c>
      <c r="DD6" s="33">
        <f t="shared" si="11"/>
        <v>87.6</v>
      </c>
      <c r="DE6" s="33">
        <f t="shared" si="11"/>
        <v>87.74</v>
      </c>
      <c r="DF6" s="32" t="str">
        <f>IF(DF7="","",IF(DF7="-","【-】","【"&amp;SUBSTITUTE(TEXT(DF7,"#,##0.00"),"-","△")&amp;"】"))</f>
        <v>【89.95】</v>
      </c>
      <c r="DG6" s="33">
        <f>IF(DG7="",NA(),DG7)</f>
        <v>36.840000000000003</v>
      </c>
      <c r="DH6" s="33">
        <f t="shared" ref="DH6:DP6" si="12">IF(DH7="",NA(),DH7)</f>
        <v>38.56</v>
      </c>
      <c r="DI6" s="33">
        <f t="shared" si="12"/>
        <v>39.86</v>
      </c>
      <c r="DJ6" s="33">
        <f t="shared" si="12"/>
        <v>41.53</v>
      </c>
      <c r="DK6" s="33">
        <f t="shared" si="12"/>
        <v>42.23</v>
      </c>
      <c r="DL6" s="33">
        <f t="shared" si="12"/>
        <v>37.71</v>
      </c>
      <c r="DM6" s="33">
        <f t="shared" si="12"/>
        <v>38.69</v>
      </c>
      <c r="DN6" s="33">
        <f t="shared" si="12"/>
        <v>39.65</v>
      </c>
      <c r="DO6" s="33">
        <f t="shared" si="12"/>
        <v>45.25</v>
      </c>
      <c r="DP6" s="33">
        <f t="shared" si="12"/>
        <v>46.27</v>
      </c>
      <c r="DQ6" s="32" t="str">
        <f>IF(DQ7="","",IF(DQ7="-","【-】","【"&amp;SUBSTITUTE(TEXT(DQ7,"#,##0.00"),"-","△")&amp;"】"))</f>
        <v>【47.18】</v>
      </c>
      <c r="DR6" s="33">
        <f>IF(DR7="",NA(),DR7)</f>
        <v>16.91</v>
      </c>
      <c r="DS6" s="33">
        <f t="shared" ref="DS6:EA6" si="13">IF(DS7="",NA(),DS7)</f>
        <v>19.38</v>
      </c>
      <c r="DT6" s="33">
        <f t="shared" si="13"/>
        <v>20.59</v>
      </c>
      <c r="DU6" s="33">
        <f t="shared" si="13"/>
        <v>22.4</v>
      </c>
      <c r="DV6" s="33">
        <f t="shared" si="13"/>
        <v>22.1</v>
      </c>
      <c r="DW6" s="33">
        <f t="shared" si="13"/>
        <v>7.67</v>
      </c>
      <c r="DX6" s="33">
        <f t="shared" si="13"/>
        <v>8.4</v>
      </c>
      <c r="DY6" s="33">
        <f t="shared" si="13"/>
        <v>9.7100000000000009</v>
      </c>
      <c r="DZ6" s="33">
        <f t="shared" si="13"/>
        <v>10.71</v>
      </c>
      <c r="EA6" s="33">
        <f t="shared" si="13"/>
        <v>10.93</v>
      </c>
      <c r="EB6" s="32" t="str">
        <f>IF(EB7="","",IF(EB7="-","【-】","【"&amp;SUBSTITUTE(TEXT(EB7,"#,##0.00"),"-","△")&amp;"】"))</f>
        <v>【13.18】</v>
      </c>
      <c r="EC6" s="33">
        <f>IF(EC7="",NA(),EC7)</f>
        <v>1.18</v>
      </c>
      <c r="ED6" s="33">
        <f t="shared" ref="ED6:EL6" si="14">IF(ED7="",NA(),ED7)</f>
        <v>0.94</v>
      </c>
      <c r="EE6" s="33">
        <f t="shared" si="14"/>
        <v>1.36</v>
      </c>
      <c r="EF6" s="33">
        <f t="shared" si="14"/>
        <v>0.66</v>
      </c>
      <c r="EG6" s="33">
        <f t="shared" si="14"/>
        <v>0.43</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272060</v>
      </c>
      <c r="D7" s="35">
        <v>46</v>
      </c>
      <c r="E7" s="35">
        <v>1</v>
      </c>
      <c r="F7" s="35">
        <v>0</v>
      </c>
      <c r="G7" s="35">
        <v>1</v>
      </c>
      <c r="H7" s="35" t="s">
        <v>93</v>
      </c>
      <c r="I7" s="35" t="s">
        <v>94</v>
      </c>
      <c r="J7" s="35" t="s">
        <v>95</v>
      </c>
      <c r="K7" s="35" t="s">
        <v>96</v>
      </c>
      <c r="L7" s="35" t="s">
        <v>97</v>
      </c>
      <c r="M7" s="36" t="s">
        <v>98</v>
      </c>
      <c r="N7" s="36">
        <v>68.91</v>
      </c>
      <c r="O7" s="36">
        <v>101.04</v>
      </c>
      <c r="P7" s="36">
        <v>3056</v>
      </c>
      <c r="Q7" s="36">
        <v>75910</v>
      </c>
      <c r="R7" s="36">
        <v>14.31</v>
      </c>
      <c r="S7" s="36">
        <v>5304.68</v>
      </c>
      <c r="T7" s="36">
        <v>76384</v>
      </c>
      <c r="U7" s="36">
        <v>13.63</v>
      </c>
      <c r="V7" s="36">
        <v>5604.11</v>
      </c>
      <c r="W7" s="36">
        <v>98.97</v>
      </c>
      <c r="X7" s="36">
        <v>107.15</v>
      </c>
      <c r="Y7" s="36">
        <v>106.68</v>
      </c>
      <c r="Z7" s="36">
        <v>118.54</v>
      </c>
      <c r="AA7" s="36">
        <v>119.98</v>
      </c>
      <c r="AB7" s="36">
        <v>107.68</v>
      </c>
      <c r="AC7" s="36">
        <v>108.24</v>
      </c>
      <c r="AD7" s="36">
        <v>107.8</v>
      </c>
      <c r="AE7" s="36">
        <v>111.96</v>
      </c>
      <c r="AF7" s="36">
        <v>112.69</v>
      </c>
      <c r="AG7" s="36">
        <v>113.56</v>
      </c>
      <c r="AH7" s="36">
        <v>18.36</v>
      </c>
      <c r="AI7" s="36">
        <v>10.130000000000001</v>
      </c>
      <c r="AJ7" s="36">
        <v>3.69</v>
      </c>
      <c r="AK7" s="36">
        <v>0</v>
      </c>
      <c r="AL7" s="36">
        <v>0</v>
      </c>
      <c r="AM7" s="36">
        <v>4.67</v>
      </c>
      <c r="AN7" s="36">
        <v>4.46</v>
      </c>
      <c r="AO7" s="36">
        <v>4.3899999999999997</v>
      </c>
      <c r="AP7" s="36">
        <v>0.41</v>
      </c>
      <c r="AQ7" s="36">
        <v>0.54</v>
      </c>
      <c r="AR7" s="36">
        <v>0.87</v>
      </c>
      <c r="AS7" s="36">
        <v>489.13</v>
      </c>
      <c r="AT7" s="36">
        <v>421.87</v>
      </c>
      <c r="AU7" s="36">
        <v>437.39</v>
      </c>
      <c r="AV7" s="36">
        <v>423.89</v>
      </c>
      <c r="AW7" s="36">
        <v>418.14</v>
      </c>
      <c r="AX7" s="36">
        <v>695.41</v>
      </c>
      <c r="AY7" s="36">
        <v>701</v>
      </c>
      <c r="AZ7" s="36">
        <v>739.59</v>
      </c>
      <c r="BA7" s="36">
        <v>335.95</v>
      </c>
      <c r="BB7" s="36">
        <v>346.59</v>
      </c>
      <c r="BC7" s="36">
        <v>262.74</v>
      </c>
      <c r="BD7" s="36">
        <v>257.08999999999997</v>
      </c>
      <c r="BE7" s="36">
        <v>234.88</v>
      </c>
      <c r="BF7" s="36">
        <v>230.77</v>
      </c>
      <c r="BG7" s="36">
        <v>232.41</v>
      </c>
      <c r="BH7" s="36">
        <v>230</v>
      </c>
      <c r="BI7" s="36">
        <v>343.45</v>
      </c>
      <c r="BJ7" s="36">
        <v>330.99</v>
      </c>
      <c r="BK7" s="36">
        <v>324.08999999999997</v>
      </c>
      <c r="BL7" s="36">
        <v>319.82</v>
      </c>
      <c r="BM7" s="36">
        <v>312.02999999999997</v>
      </c>
      <c r="BN7" s="36">
        <v>276.38</v>
      </c>
      <c r="BO7" s="36">
        <v>91.61</v>
      </c>
      <c r="BP7" s="36">
        <v>100.55</v>
      </c>
      <c r="BQ7" s="36">
        <v>99.09</v>
      </c>
      <c r="BR7" s="36">
        <v>111.07</v>
      </c>
      <c r="BS7" s="36">
        <v>113.45</v>
      </c>
      <c r="BT7" s="36">
        <v>99.61</v>
      </c>
      <c r="BU7" s="36">
        <v>100.27</v>
      </c>
      <c r="BV7" s="36">
        <v>99.46</v>
      </c>
      <c r="BW7" s="36">
        <v>105.21</v>
      </c>
      <c r="BX7" s="36">
        <v>105.71</v>
      </c>
      <c r="BY7" s="36">
        <v>104.99</v>
      </c>
      <c r="BZ7" s="36">
        <v>187.25</v>
      </c>
      <c r="CA7" s="36">
        <v>188.91</v>
      </c>
      <c r="CB7" s="36">
        <v>193.98</v>
      </c>
      <c r="CC7" s="36">
        <v>171.27</v>
      </c>
      <c r="CD7" s="36">
        <v>167.27</v>
      </c>
      <c r="CE7" s="36">
        <v>169.59</v>
      </c>
      <c r="CF7" s="36">
        <v>169.62</v>
      </c>
      <c r="CG7" s="36">
        <v>171.78</v>
      </c>
      <c r="CH7" s="36">
        <v>162.59</v>
      </c>
      <c r="CI7" s="36">
        <v>162.15</v>
      </c>
      <c r="CJ7" s="36">
        <v>163.72</v>
      </c>
      <c r="CK7" s="36">
        <v>56.26</v>
      </c>
      <c r="CL7" s="36">
        <v>55.68</v>
      </c>
      <c r="CM7" s="36">
        <v>55.27</v>
      </c>
      <c r="CN7" s="36">
        <v>54.8</v>
      </c>
      <c r="CO7" s="36">
        <v>54.01</v>
      </c>
      <c r="CP7" s="36">
        <v>60.04</v>
      </c>
      <c r="CQ7" s="36">
        <v>59.88</v>
      </c>
      <c r="CR7" s="36">
        <v>59.68</v>
      </c>
      <c r="CS7" s="36">
        <v>59.17</v>
      </c>
      <c r="CT7" s="36">
        <v>59.34</v>
      </c>
      <c r="CU7" s="36">
        <v>59.76</v>
      </c>
      <c r="CV7" s="36">
        <v>95.43</v>
      </c>
      <c r="CW7" s="36">
        <v>94.85</v>
      </c>
      <c r="CX7" s="36">
        <v>94.49</v>
      </c>
      <c r="CY7" s="36">
        <v>92.49</v>
      </c>
      <c r="CZ7" s="36">
        <v>93.06</v>
      </c>
      <c r="DA7" s="36">
        <v>87.33</v>
      </c>
      <c r="DB7" s="36">
        <v>87.65</v>
      </c>
      <c r="DC7" s="36">
        <v>87.63</v>
      </c>
      <c r="DD7" s="36">
        <v>87.6</v>
      </c>
      <c r="DE7" s="36">
        <v>87.74</v>
      </c>
      <c r="DF7" s="36">
        <v>89.95</v>
      </c>
      <c r="DG7" s="36">
        <v>36.840000000000003</v>
      </c>
      <c r="DH7" s="36">
        <v>38.56</v>
      </c>
      <c r="DI7" s="36">
        <v>39.86</v>
      </c>
      <c r="DJ7" s="36">
        <v>41.53</v>
      </c>
      <c r="DK7" s="36">
        <v>42.23</v>
      </c>
      <c r="DL7" s="36">
        <v>37.71</v>
      </c>
      <c r="DM7" s="36">
        <v>38.69</v>
      </c>
      <c r="DN7" s="36">
        <v>39.65</v>
      </c>
      <c r="DO7" s="36">
        <v>45.25</v>
      </c>
      <c r="DP7" s="36">
        <v>46.27</v>
      </c>
      <c r="DQ7" s="36">
        <v>47.18</v>
      </c>
      <c r="DR7" s="36">
        <v>16.91</v>
      </c>
      <c r="DS7" s="36">
        <v>19.38</v>
      </c>
      <c r="DT7" s="36">
        <v>20.59</v>
      </c>
      <c r="DU7" s="36">
        <v>22.4</v>
      </c>
      <c r="DV7" s="36">
        <v>22.1</v>
      </c>
      <c r="DW7" s="36">
        <v>7.67</v>
      </c>
      <c r="DX7" s="36">
        <v>8.4</v>
      </c>
      <c r="DY7" s="36">
        <v>9.7100000000000009</v>
      </c>
      <c r="DZ7" s="36">
        <v>10.71</v>
      </c>
      <c r="EA7" s="36">
        <v>10.93</v>
      </c>
      <c r="EB7" s="36">
        <v>13.18</v>
      </c>
      <c r="EC7" s="36">
        <v>1.18</v>
      </c>
      <c r="ED7" s="36">
        <v>0.94</v>
      </c>
      <c r="EE7" s="36">
        <v>1.36</v>
      </c>
      <c r="EF7" s="36">
        <v>0.66</v>
      </c>
      <c r="EG7" s="36">
        <v>0.43</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20040215</cp:lastModifiedBy>
  <cp:lastPrinted>2017-02-16T01:33:15Z</cp:lastPrinted>
  <dcterms:created xsi:type="dcterms:W3CDTF">2017-02-01T08:44:31Z</dcterms:created>
  <dcterms:modified xsi:type="dcterms:W3CDTF">2017-02-22T04:17:55Z</dcterms:modified>
  <cp:category/>
</cp:coreProperties>
</file>