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AD10" i="4" s="1"/>
  <c r="P6" i="5"/>
  <c r="W10" i="4" s="1"/>
  <c r="O6" i="5"/>
  <c r="N6" i="5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P10" i="4"/>
  <c r="I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<sst xmlns="http://schemas.openxmlformats.org/spreadsheetml/2006/main" count="241" uniqueCount="110">
  <si>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</si>
  <si>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</si>
  <si>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</si>
  <si>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</si>
  <si>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</si>
  <si>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</si>
  <si>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</si>
  <si>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</si>
  <si>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</si>
  <si>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</si>
  <si>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</si>
  <si>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</si>
  <si>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</si>
  <si>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</si>
  <si>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</si>
  <si>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</si>
  <si>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</si>
  <si>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</si>
  <si>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</si>
  <si>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</si>
  <si>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</si>
  <si>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</si>
  <si>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</si>
  <si>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</si>
  <si>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</si>
  <si>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</si>
  <si>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</si>
  <si>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</si>
  <si>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</si>
  <si>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</si>
  <si>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</si>
  <si>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</si>
  <si>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</si>
  <si>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</si>
  <si>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</si>
  <si>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</si>
  <si>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</si>
  <si>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</si>
  <si>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</si>
  <si>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</si>
  <si>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</si>
  <si>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</si>
  <si>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</si>
  <si>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</si>
  <si>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</si>
  <si>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</si>
  <si>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</si>
  <si>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</si>
  <si>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</si>
  <si>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</si>
  <si>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</si>
  <si>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</si>
  <si>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</si>
  <si>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</si>
  <si>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</si>
  <si>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</si>
  <si>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</si>
  <si>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</si>
  <si>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</si>
  <si>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</si>
  <si>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</si>
  <si>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</si>
  <si>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</si>
  <si>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</si>
  <si>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</si>
  <si>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</si>
  <si>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</si>
  <si>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</si>
  <si>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</si>
  <si>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</si>
  <si>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</si>
  <si>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</si>
  <si>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</si>
  <si>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</si>
  <si>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</si>
  <si>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</si>
  <si>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</si>
  <si>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</si>
  <si>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</si>
  <si>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</si>
  <si>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</si>
  <si>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</si>
  <si>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</si>
  <si>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</si>
  <si>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</si>
  <si>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</si>
  <si>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</si>
  <si>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</si>
  <si>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</si>
  <si>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</si>
  <si>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</si>
  <si>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</si>
  <si>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</si>
  <si>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</si>
  <si>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</si>
  <si>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</si>
  <si>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</si>
  <si>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</si>
  <si>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</si>
  <si>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流域下水道</t>
  </si>
  <si>
    <t>E1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</si>
  <si>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</si>
  <si>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</si>
  <si>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</si>
  <si>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</si>
  <si>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</si>
  <si>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</si>
  <si>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流域下水道事業において、管渠は維持管理の対象外となっています。
　処理場については、供用開始後50年を迎えており、施設全体の老朽化が進行しています。</t>
    <rPh sb="1" eb="3">
      <t>リュウイキ</t>
    </rPh>
    <rPh sb="3" eb="6">
      <t>ゲスイドウ</t>
    </rPh>
    <rPh sb="6" eb="8">
      <t>ジギョウ</t>
    </rPh>
    <rPh sb="13" eb="15">
      <t>カンキョ</t>
    </rPh>
    <rPh sb="16" eb="18">
      <t>イジ</t>
    </rPh>
    <rPh sb="18" eb="20">
      <t>カンリ</t>
    </rPh>
    <rPh sb="21" eb="24">
      <t>タイショウガイ</t>
    </rPh>
    <rPh sb="34" eb="37">
      <t>ショリジョウ</t>
    </rPh>
    <rPh sb="43" eb="45">
      <t>キョウヨウ</t>
    </rPh>
    <rPh sb="45" eb="48">
      <t>カイシゴ</t>
    </rPh>
    <rPh sb="50" eb="51">
      <t>ネン</t>
    </rPh>
    <rPh sb="52" eb="53">
      <t>ムカ</t>
    </rPh>
    <rPh sb="58" eb="60">
      <t>シセツ</t>
    </rPh>
    <rPh sb="60" eb="62">
      <t>ゼンタイ</t>
    </rPh>
    <rPh sb="63" eb="66">
      <t>ロウキュウカ</t>
    </rPh>
    <rPh sb="67" eb="69">
      <t>シンコウ</t>
    </rPh>
    <phoneticPr fontId="4"/>
  </si>
  <si>
    <t>　猪名川流域下水道は、大阪府と兵庫県にまたがる処理場で、その財産は全て府県が所有しており、豊中市が事業主体ではありません。
　猪名川流域下水道に関する建設や維持管理業務は、豊中市が府県や流域参画市町から受託しています。</t>
    <rPh sb="1" eb="4">
      <t>イナガワ</t>
    </rPh>
    <rPh sb="4" eb="6">
      <t>リュウイキ</t>
    </rPh>
    <rPh sb="6" eb="9">
      <t>ゲスイドウ</t>
    </rPh>
    <rPh sb="11" eb="14">
      <t>オオサカフ</t>
    </rPh>
    <rPh sb="15" eb="18">
      <t>ヒョウゴケン</t>
    </rPh>
    <rPh sb="23" eb="26">
      <t>ショリジョウ</t>
    </rPh>
    <rPh sb="30" eb="32">
      <t>ザイサン</t>
    </rPh>
    <rPh sb="33" eb="34">
      <t>スベ</t>
    </rPh>
    <rPh sb="35" eb="37">
      <t>フケン</t>
    </rPh>
    <rPh sb="38" eb="40">
      <t>ショユウ</t>
    </rPh>
    <rPh sb="45" eb="48">
      <t>トヨナカシ</t>
    </rPh>
    <rPh sb="49" eb="51">
      <t>ジギョウ</t>
    </rPh>
    <rPh sb="51" eb="53">
      <t>シュタイ</t>
    </rPh>
    <rPh sb="63" eb="66">
      <t>イナガワ</t>
    </rPh>
    <rPh sb="66" eb="68">
      <t>リュウイキ</t>
    </rPh>
    <rPh sb="68" eb="71">
      <t>ゲスイドウ</t>
    </rPh>
    <rPh sb="72" eb="73">
      <t>カン</t>
    </rPh>
    <rPh sb="75" eb="77">
      <t>ケンセツ</t>
    </rPh>
    <rPh sb="78" eb="80">
      <t>イジ</t>
    </rPh>
    <rPh sb="80" eb="82">
      <t>カンリ</t>
    </rPh>
    <rPh sb="82" eb="84">
      <t>ギョウム</t>
    </rPh>
    <rPh sb="86" eb="89">
      <t>トヨナカシ</t>
    </rPh>
    <phoneticPr fontId="4"/>
  </si>
  <si>
    <t>　経営収支比率については、建設や維持管理に要する費用を全て府県や流域参画市町(豊中市、池田市、箕面市、豊能町、伊丹市、川西市、宝塚市、猪名川町)が負担しているため、収入と支出が一致し、毎年100％となっています。
　汚水処理原価は、毎年25円程度で推移していますが、この費用には資本費（建設費用や利息）が含まれていません。
　施設利用率は、流域参画市町全体の数値で、増加傾向にあります。
　水洗化率は、ほぼ100％に達しており、全国的にみても高い水準にあります。</t>
    <rPh sb="1" eb="3">
      <t>ケイエイ</t>
    </rPh>
    <rPh sb="3" eb="5">
      <t>シュウシ</t>
    </rPh>
    <rPh sb="5" eb="7">
      <t>ヒリツ</t>
    </rPh>
    <rPh sb="13" eb="15">
      <t>ケンセツ</t>
    </rPh>
    <rPh sb="16" eb="18">
      <t>イジ</t>
    </rPh>
    <rPh sb="18" eb="20">
      <t>カンリ</t>
    </rPh>
    <rPh sb="21" eb="22">
      <t>ヨウ</t>
    </rPh>
    <rPh sb="24" eb="26">
      <t>ヒヨウ</t>
    </rPh>
    <rPh sb="27" eb="28">
      <t>スベ</t>
    </rPh>
    <rPh sb="29" eb="31">
      <t>フケン</t>
    </rPh>
    <rPh sb="32" eb="34">
      <t>リュウイキ</t>
    </rPh>
    <rPh sb="34" eb="36">
      <t>サンカク</t>
    </rPh>
    <rPh sb="36" eb="38">
      <t>シチョウ</t>
    </rPh>
    <rPh sb="39" eb="42">
      <t>トヨナカシ</t>
    </rPh>
    <rPh sb="43" eb="46">
      <t>イケダシ</t>
    </rPh>
    <rPh sb="47" eb="50">
      <t>ミノオシ</t>
    </rPh>
    <rPh sb="51" eb="54">
      <t>トヨノチョウ</t>
    </rPh>
    <rPh sb="55" eb="58">
      <t>イタミシ</t>
    </rPh>
    <rPh sb="59" eb="62">
      <t>カワニシシ</t>
    </rPh>
    <rPh sb="63" eb="66">
      <t>タカラヅカシ</t>
    </rPh>
    <rPh sb="67" eb="71">
      <t>イナガワチョウ</t>
    </rPh>
    <rPh sb="73" eb="75">
      <t>フタン</t>
    </rPh>
    <rPh sb="82" eb="84">
      <t>シュウニュウ</t>
    </rPh>
    <rPh sb="85" eb="87">
      <t>シシュツ</t>
    </rPh>
    <rPh sb="88" eb="90">
      <t>イッチ</t>
    </rPh>
    <rPh sb="92" eb="94">
      <t>マイトシ</t>
    </rPh>
    <rPh sb="108" eb="110">
      <t>オスイ</t>
    </rPh>
    <rPh sb="110" eb="112">
      <t>ショリ</t>
    </rPh>
    <rPh sb="112" eb="114">
      <t>ゲンカ</t>
    </rPh>
    <rPh sb="116" eb="118">
      <t>マイトシ</t>
    </rPh>
    <rPh sb="120" eb="121">
      <t>エン</t>
    </rPh>
    <rPh sb="121" eb="123">
      <t>テイド</t>
    </rPh>
    <rPh sb="124" eb="126">
      <t>スイイ</t>
    </rPh>
    <rPh sb="135" eb="137">
      <t>ヒヨウ</t>
    </rPh>
    <rPh sb="139" eb="141">
      <t>シホン</t>
    </rPh>
    <rPh sb="141" eb="142">
      <t>ヒ</t>
    </rPh>
    <rPh sb="143" eb="145">
      <t>ケンセツ</t>
    </rPh>
    <rPh sb="145" eb="147">
      <t>ヒヨウ</t>
    </rPh>
    <rPh sb="148" eb="150">
      <t>リソク</t>
    </rPh>
    <rPh sb="152" eb="153">
      <t>フク</t>
    </rPh>
    <rPh sb="163" eb="165">
      <t>シセツ</t>
    </rPh>
    <rPh sb="165" eb="167">
      <t>リヨウ</t>
    </rPh>
    <rPh sb="167" eb="168">
      <t>リツ</t>
    </rPh>
    <rPh sb="176" eb="178">
      <t>ゼンタイ</t>
    </rPh>
    <rPh sb="179" eb="181">
      <t>スウチ</t>
    </rPh>
    <rPh sb="183" eb="185">
      <t>ゾウカ</t>
    </rPh>
    <rPh sb="185" eb="187">
      <t>ケイコウ</t>
    </rPh>
    <rPh sb="195" eb="198">
      <t>スイセンカ</t>
    </rPh>
    <rPh sb="198" eb="199">
      <t>リツ</t>
    </rPh>
    <rPh sb="208" eb="209">
      <t>タッ</t>
    </rPh>
    <rPh sb="214" eb="217">
      <t>ゼンコクテキ</t>
    </rPh>
    <rPh sb="221" eb="222">
      <t>タカ</t>
    </rPh>
    <rPh sb="223" eb="225">
      <t>スイジュン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</si>
</sst>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06176"/>
        <c:axId val="8792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0.13</c:v>
                </c:pt>
                <c:pt idx="2">
                  <c:v>0.09</c:v>
                </c:pt>
                <c:pt idx="3">
                  <c:v>0.12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06176"/>
        <c:axId val="87920640"/>
      </c:lineChart>
      <c:dateAx>
        <c:axId val="8790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20640"/>
        <c:crosses val="autoZero"/>
        <c:auto val="1"/>
        <c:lblOffset val="100"/>
        <c:baseTimeUnit val="years"/>
      </c:dateAx>
      <c:valAx>
        <c:axId val="8792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0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67.86</c:v>
                </c:pt>
                <c:pt idx="1">
                  <c:v>68.89</c:v>
                </c:pt>
                <c:pt idx="2">
                  <c:v>68.36</c:v>
                </c:pt>
                <c:pt idx="3">
                  <c:v>69.84</c:v>
                </c:pt>
                <c:pt idx="4">
                  <c:v>69.66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30976"/>
        <c:axId val="8964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64.88</c:v>
                </c:pt>
                <c:pt idx="1">
                  <c:v>71.87</c:v>
                </c:pt>
                <c:pt idx="2">
                  <c:v>65.430000000000007</c:v>
                </c:pt>
                <c:pt idx="3">
                  <c:v>64.930000000000007</c:v>
                </c:pt>
                <c:pt idx="4">
                  <c:v>66.02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0976"/>
        <c:axId val="89649536"/>
      </c:lineChart>
      <c:dateAx>
        <c:axId val="8963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49536"/>
        <c:crosses val="autoZero"/>
        <c:auto val="1"/>
        <c:lblOffset val="100"/>
        <c:baseTimeUnit val="years"/>
      </c:dateAx>
      <c:valAx>
        <c:axId val="8964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3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99.45</c:v>
                </c:pt>
                <c:pt idx="1">
                  <c:v>99.5</c:v>
                </c:pt>
                <c:pt idx="2">
                  <c:v>99.54</c:v>
                </c:pt>
                <c:pt idx="3">
                  <c:v>99.56</c:v>
                </c:pt>
                <c:pt idx="4">
                  <c:v>99.6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63712"/>
        <c:axId val="9616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92.42</c:v>
                </c:pt>
                <c:pt idx="1">
                  <c:v>92.39</c:v>
                </c:pt>
                <c:pt idx="2">
                  <c:v>92.51</c:v>
                </c:pt>
                <c:pt idx="3">
                  <c:v>92.69</c:v>
                </c:pt>
                <c:pt idx="4">
                  <c:v>92.96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3712"/>
        <c:axId val="96165888"/>
      </c:lineChart>
      <c:dateAx>
        <c:axId val="9616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65888"/>
        <c:crosses val="autoZero"/>
        <c:auto val="1"/>
        <c:lblOffset val="100"/>
        <c:baseTimeUnit val="years"/>
      </c:dateAx>
      <c:valAx>
        <c:axId val="9616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6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96736"/>
        <c:axId val="8939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109.25</c:v>
                </c:pt>
                <c:pt idx="1">
                  <c:v>100.8</c:v>
                </c:pt>
                <c:pt idx="2">
                  <c:v>95.24</c:v>
                </c:pt>
                <c:pt idx="3">
                  <c:v>101.19</c:v>
                </c:pt>
                <c:pt idx="4">
                  <c:v>103.03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6736"/>
        <c:axId val="89398656"/>
      </c:lineChart>
      <c:dateAx>
        <c:axId val="8939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98656"/>
        <c:crosses val="autoZero"/>
        <c:auto val="1"/>
        <c:lblOffset val="100"/>
        <c:baseTimeUnit val="years"/>
      </c:dateAx>
      <c:valAx>
        <c:axId val="8939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9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29120"/>
        <c:axId val="8943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7.43</c:v>
                </c:pt>
                <c:pt idx="1">
                  <c:v>7.98</c:v>
                </c:pt>
                <c:pt idx="2">
                  <c:v>8.5399999999999991</c:v>
                </c:pt>
                <c:pt idx="3">
                  <c:v>38.700000000000003</c:v>
                </c:pt>
                <c:pt idx="4">
                  <c:v>40.409999999999997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9120"/>
        <c:axId val="89431040"/>
      </c:lineChart>
      <c:dateAx>
        <c:axId val="8942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31040"/>
        <c:crosses val="autoZero"/>
        <c:auto val="1"/>
        <c:lblOffset val="100"/>
        <c:baseTimeUnit val="years"/>
      </c:dateAx>
      <c:valAx>
        <c:axId val="8943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2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35936"/>
        <c:axId val="8973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35936"/>
        <c:axId val="89737856"/>
      </c:lineChart>
      <c:dateAx>
        <c:axId val="8973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37856"/>
        <c:crosses val="autoZero"/>
        <c:auto val="1"/>
        <c:lblOffset val="100"/>
        <c:baseTimeUnit val="years"/>
      </c:dateAx>
      <c:valAx>
        <c:axId val="8973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3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83680"/>
        <c:axId val="8978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3680"/>
        <c:axId val="89782912"/>
      </c:lineChart>
      <c:dateAx>
        <c:axId val="8978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82912"/>
        <c:crosses val="autoZero"/>
        <c:auto val="1"/>
        <c:lblOffset val="100"/>
        <c:baseTimeUnit val="years"/>
      </c:dateAx>
      <c:valAx>
        <c:axId val="8978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8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04000"/>
        <c:axId val="8951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223.4</c:v>
                </c:pt>
                <c:pt idx="1">
                  <c:v>223.67</c:v>
                </c:pt>
                <c:pt idx="2">
                  <c:v>215.43</c:v>
                </c:pt>
                <c:pt idx="3">
                  <c:v>124.27</c:v>
                </c:pt>
                <c:pt idx="4">
                  <c:v>130.33000000000001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4000"/>
        <c:axId val="89510272"/>
      </c:lineChart>
      <c:dateAx>
        <c:axId val="8950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10272"/>
        <c:crosses val="autoZero"/>
        <c:auto val="1"/>
        <c:lblOffset val="100"/>
        <c:baseTimeUnit val="years"/>
      </c:dateAx>
      <c:valAx>
        <c:axId val="8951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0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36384"/>
        <c:axId val="8954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484.53</c:v>
                </c:pt>
                <c:pt idx="1">
                  <c:v>469.84</c:v>
                </c:pt>
                <c:pt idx="2">
                  <c:v>438.59</c:v>
                </c:pt>
                <c:pt idx="3">
                  <c:v>407.62</c:v>
                </c:pt>
                <c:pt idx="4">
                  <c:v>359.02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6384"/>
        <c:axId val="89542656"/>
      </c:lineChart>
      <c:dateAx>
        <c:axId val="8953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42656"/>
        <c:crosses val="autoZero"/>
        <c:auto val="1"/>
        <c:lblOffset val="100"/>
        <c:baseTimeUnit val="years"/>
      </c:dateAx>
      <c:valAx>
        <c:axId val="8954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3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81056"/>
        <c:axId val="8958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1056"/>
        <c:axId val="89582976"/>
      </c:lineChart>
      <c:dateAx>
        <c:axId val="8958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82976"/>
        <c:crosses val="autoZero"/>
        <c:auto val="1"/>
        <c:lblOffset val="100"/>
        <c:baseTimeUnit val="years"/>
      </c:dateAx>
      <c:valAx>
        <c:axId val="8958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8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26.7</c:v>
                </c:pt>
                <c:pt idx="1">
                  <c:v>26.38</c:v>
                </c:pt>
                <c:pt idx="2">
                  <c:v>26.81</c:v>
                </c:pt>
                <c:pt idx="3">
                  <c:v>24.29</c:v>
                </c:pt>
                <c:pt idx="4">
                  <c:v>28.33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94496"/>
        <c:axId val="8961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58.63</c:v>
                </c:pt>
                <c:pt idx="1">
                  <c:v>62.17</c:v>
                </c:pt>
                <c:pt idx="2">
                  <c:v>61.27</c:v>
                </c:pt>
                <c:pt idx="3">
                  <c:v>66.680000000000007</c:v>
                </c:pt>
                <c:pt idx="4">
                  <c:v>60.18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4496"/>
        <c:axId val="89613056"/>
      </c:lineChart>
      <c:dateAx>
        <c:axId val="8959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13056"/>
        <c:crosses val="autoZero"/>
        <c:auto val="1"/>
        <c:lblOffset val="100"/>
        <c:baseTimeUnit val="years"/>
      </c:dateAx>
      <c:valAx>
        <c:axId val="8961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9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【130.33】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【357.84】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【92.37】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【65.79】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大阪府　豊中市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流域下水道</v>
      </c>
      <c r="Q8" s="70"/>
      <c r="R8" s="70"/>
      <c r="S8" s="70"/>
      <c r="T8" s="70"/>
      <c r="U8" s="70"/>
      <c r="V8" s="70"/>
      <c r="W8" s="70" t="str">
        <f>データ!L6</f>
        <v>E1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403030</v>
      </c>
      <c r="AM8" s="64"/>
      <c r="AN8" s="64"/>
      <c r="AO8" s="64"/>
      <c r="AP8" s="64"/>
      <c r="AQ8" s="64"/>
      <c r="AR8" s="64"/>
      <c r="AS8" s="64"/>
      <c r="AT8" s="63">
        <f>データ!S6</f>
        <v>36.39</v>
      </c>
      <c r="AU8" s="63"/>
      <c r="AV8" s="63"/>
      <c r="AW8" s="63"/>
      <c r="AX8" s="63"/>
      <c r="AY8" s="63"/>
      <c r="AZ8" s="63"/>
      <c r="BA8" s="63"/>
      <c r="BB8" s="63">
        <f>データ!T6</f>
        <v>11075.3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-</v>
      </c>
      <c r="J10" s="63"/>
      <c r="K10" s="63"/>
      <c r="L10" s="63"/>
      <c r="M10" s="63"/>
      <c r="N10" s="63"/>
      <c r="O10" s="63"/>
      <c r="P10" s="63">
        <f>データ!O6</f>
        <v>60.02</v>
      </c>
      <c r="Q10" s="63"/>
      <c r="R10" s="63"/>
      <c r="S10" s="63"/>
      <c r="T10" s="63"/>
      <c r="U10" s="63"/>
      <c r="V10" s="63"/>
      <c r="W10" s="63">
        <f>データ!P6</f>
        <v>72.459999999999994</v>
      </c>
      <c r="X10" s="63"/>
      <c r="Y10" s="63"/>
      <c r="Z10" s="63"/>
      <c r="AA10" s="63"/>
      <c r="AB10" s="63"/>
      <c r="AC10" s="63"/>
      <c r="AD10" s="64">
        <f>データ!Q6</f>
        <v>0</v>
      </c>
      <c r="AE10" s="64"/>
      <c r="AF10" s="64"/>
      <c r="AG10" s="64"/>
      <c r="AH10" s="64"/>
      <c r="AI10" s="64"/>
      <c r="AJ10" s="64"/>
      <c r="AK10" s="2"/>
      <c r="AL10" s="64">
        <f>データ!U6</f>
        <v>773302</v>
      </c>
      <c r="AM10" s="64"/>
      <c r="AN10" s="64"/>
      <c r="AO10" s="64"/>
      <c r="AP10" s="64"/>
      <c r="AQ10" s="64"/>
      <c r="AR10" s="64"/>
      <c r="AS10" s="64"/>
      <c r="AT10" s="63">
        <f>データ!V6</f>
        <v>91.1</v>
      </c>
      <c r="AU10" s="63"/>
      <c r="AV10" s="63"/>
      <c r="AW10" s="63"/>
      <c r="AX10" s="63"/>
      <c r="AY10" s="63"/>
      <c r="AZ10" s="63"/>
      <c r="BA10" s="63"/>
      <c r="BB10" s="63">
        <f>データ!W6</f>
        <v>8488.5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272035</v>
      </c>
      <c r="D6" s="31">
        <f t="shared" si="3"/>
        <v>46</v>
      </c>
      <c r="E6" s="31">
        <f t="shared" si="3"/>
        <v>17</v>
      </c>
      <c r="F6" s="31">
        <f t="shared" si="3"/>
        <v>3</v>
      </c>
      <c r="G6" s="31">
        <f t="shared" si="3"/>
        <v>0</v>
      </c>
      <c r="H6" s="31" t="str">
        <f t="shared" si="3"/>
        <v>大阪府　豊中市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流域下水道</v>
      </c>
      <c r="L6" s="31" t="str">
        <f t="shared" si="3"/>
        <v>E1</v>
      </c>
      <c r="M6" s="32" t="str">
        <f t="shared" si="3"/>
        <v>-</v>
      </c>
      <c r="N6" s="32" t="str">
        <f t="shared" si="3"/>
        <v>-</v>
      </c>
      <c r="O6" s="32">
        <f t="shared" si="3"/>
        <v>60.02</v>
      </c>
      <c r="P6" s="32">
        <f t="shared" si="3"/>
        <v>72.459999999999994</v>
      </c>
      <c r="Q6" s="32">
        <f t="shared" si="3"/>
        <v>0</v>
      </c>
      <c r="R6" s="32">
        <f t="shared" si="3"/>
        <v>403030</v>
      </c>
      <c r="S6" s="32">
        <f t="shared" si="3"/>
        <v>36.39</v>
      </c>
      <c r="T6" s="32">
        <f t="shared" si="3"/>
        <v>11075.3</v>
      </c>
      <c r="U6" s="32">
        <f t="shared" si="3"/>
        <v>773302</v>
      </c>
      <c r="V6" s="32">
        <f t="shared" si="3"/>
        <v>91.1</v>
      </c>
      <c r="W6" s="32">
        <f t="shared" si="3"/>
        <v>8488.5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3">
        <f t="shared" si="4"/>
        <v>109.25</v>
      </c>
      <c r="AD6" s="33">
        <f t="shared" si="4"/>
        <v>100.8</v>
      </c>
      <c r="AE6" s="33">
        <f t="shared" si="4"/>
        <v>95.24</v>
      </c>
      <c r="AF6" s="33">
        <f t="shared" si="4"/>
        <v>101.19</v>
      </c>
      <c r="AG6" s="33">
        <f t="shared" si="4"/>
        <v>103.03</v>
      </c>
      <c r="AH6" s="32" t="str">
        <f>IF(AH7="","",IF(AH7="-","【-】","【"&amp;SUBSTITUTE(TEXT(AH7,"#,##0.00"),"-","△")&amp;"】"))</f>
        <v>【103.03】</v>
      </c>
      <c r="AI6" s="32">
        <f>IF(AI7="",NA(),AI7)</f>
        <v>0</v>
      </c>
      <c r="AJ6" s="32">
        <f t="shared" ref="AJ6:AR6" si="5">IF(AJ7="",NA(),AJ7)</f>
        <v>0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2">
        <f t="shared" si="5"/>
        <v>0</v>
      </c>
      <c r="AO6" s="32">
        <f t="shared" si="5"/>
        <v>0</v>
      </c>
      <c r="AP6" s="32">
        <f t="shared" si="5"/>
        <v>0</v>
      </c>
      <c r="AQ6" s="32">
        <f t="shared" si="5"/>
        <v>0</v>
      </c>
      <c r="AR6" s="32">
        <f t="shared" si="5"/>
        <v>0</v>
      </c>
      <c r="AS6" s="32" t="str">
        <f>IF(AS7="","",IF(AS7="-","【-】","【"&amp;SUBSTITUTE(TEXT(AS7,"#,##0.00"),"-","△")&amp;"】"))</f>
        <v>【0.00】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 t="str">
        <f t="shared" si="6"/>
        <v>-</v>
      </c>
      <c r="AX6" s="33" t="str">
        <f t="shared" si="6"/>
        <v>-</v>
      </c>
      <c r="AY6" s="33">
        <f t="shared" si="6"/>
        <v>223.4</v>
      </c>
      <c r="AZ6" s="33">
        <f t="shared" si="6"/>
        <v>223.67</v>
      </c>
      <c r="BA6" s="33">
        <f t="shared" si="6"/>
        <v>215.43</v>
      </c>
      <c r="BB6" s="33">
        <f t="shared" si="6"/>
        <v>124.27</v>
      </c>
      <c r="BC6" s="33">
        <f t="shared" si="6"/>
        <v>130.33000000000001</v>
      </c>
      <c r="BD6" s="32" t="str">
        <f>IF(BD7="","",IF(BD7="-","【-】","【"&amp;SUBSTITUTE(TEXT(BD7,"#,##0.00"),"-","△")&amp;"】"))</f>
        <v>【130.33】</v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484.53</v>
      </c>
      <c r="BK6" s="33">
        <f t="shared" si="7"/>
        <v>469.84</v>
      </c>
      <c r="BL6" s="33">
        <f t="shared" si="7"/>
        <v>438.59</v>
      </c>
      <c r="BM6" s="33">
        <f t="shared" si="7"/>
        <v>407.62</v>
      </c>
      <c r="BN6" s="33">
        <f t="shared" si="7"/>
        <v>359.02</v>
      </c>
      <c r="BO6" s="32" t="str">
        <f>IF(BO7="","",IF(BO7="-","【-】","【"&amp;SUBSTITUTE(TEXT(BO7,"#,##0.00"),"-","△")&amp;"】"))</f>
        <v>【357.84】</v>
      </c>
      <c r="BP6" s="32">
        <f>IF(BP7="",NA(),BP7)</f>
        <v>0</v>
      </c>
      <c r="BQ6" s="32">
        <f t="shared" ref="BQ6:BY6" si="8">IF(BQ7="",NA(),BQ7)</f>
        <v>0</v>
      </c>
      <c r="BR6" s="32">
        <f t="shared" si="8"/>
        <v>0</v>
      </c>
      <c r="BS6" s="32">
        <f t="shared" si="8"/>
        <v>0</v>
      </c>
      <c r="BT6" s="32">
        <f t="shared" si="8"/>
        <v>0</v>
      </c>
      <c r="BU6" s="32">
        <f t="shared" si="8"/>
        <v>0</v>
      </c>
      <c r="BV6" s="32">
        <f t="shared" si="8"/>
        <v>0</v>
      </c>
      <c r="BW6" s="32">
        <f t="shared" si="8"/>
        <v>0</v>
      </c>
      <c r="BX6" s="32">
        <f t="shared" si="8"/>
        <v>0</v>
      </c>
      <c r="BY6" s="32">
        <f t="shared" si="8"/>
        <v>0</v>
      </c>
      <c r="BZ6" s="32" t="str">
        <f>IF(BZ7="","",IF(BZ7="-","【-】","【"&amp;SUBSTITUTE(TEXT(BZ7,"#,##0.00"),"-","△")&amp;"】"))</f>
        <v>【0.00】</v>
      </c>
      <c r="CA6" s="33">
        <f>IF(CA7="",NA(),CA7)</f>
        <v>26.7</v>
      </c>
      <c r="CB6" s="33">
        <f t="shared" ref="CB6:CJ6" si="9">IF(CB7="",NA(),CB7)</f>
        <v>26.38</v>
      </c>
      <c r="CC6" s="33">
        <f t="shared" si="9"/>
        <v>26.81</v>
      </c>
      <c r="CD6" s="33">
        <f t="shared" si="9"/>
        <v>24.29</v>
      </c>
      <c r="CE6" s="33">
        <f t="shared" si="9"/>
        <v>28.33</v>
      </c>
      <c r="CF6" s="33">
        <f t="shared" si="9"/>
        <v>58.63</v>
      </c>
      <c r="CG6" s="33">
        <f t="shared" si="9"/>
        <v>62.17</v>
      </c>
      <c r="CH6" s="33">
        <f t="shared" si="9"/>
        <v>61.27</v>
      </c>
      <c r="CI6" s="33">
        <f t="shared" si="9"/>
        <v>66.680000000000007</v>
      </c>
      <c r="CJ6" s="33">
        <f t="shared" si="9"/>
        <v>60.18</v>
      </c>
      <c r="CK6" s="32" t="str">
        <f>IF(CK7="","",IF(CK7="-","【-】","【"&amp;SUBSTITUTE(TEXT(CK7,"#,##0.00"),"-","△")&amp;"】"))</f>
        <v>【63.19】</v>
      </c>
      <c r="CL6" s="33">
        <f>IF(CL7="",NA(),CL7)</f>
        <v>67.86</v>
      </c>
      <c r="CM6" s="33">
        <f t="shared" ref="CM6:CU6" si="10">IF(CM7="",NA(),CM7)</f>
        <v>68.89</v>
      </c>
      <c r="CN6" s="33">
        <f t="shared" si="10"/>
        <v>68.36</v>
      </c>
      <c r="CO6" s="33">
        <f t="shared" si="10"/>
        <v>69.84</v>
      </c>
      <c r="CP6" s="33">
        <f t="shared" si="10"/>
        <v>69.66</v>
      </c>
      <c r="CQ6" s="33">
        <f t="shared" si="10"/>
        <v>64.88</v>
      </c>
      <c r="CR6" s="33">
        <f t="shared" si="10"/>
        <v>71.87</v>
      </c>
      <c r="CS6" s="33">
        <f t="shared" si="10"/>
        <v>65.430000000000007</v>
      </c>
      <c r="CT6" s="33">
        <f t="shared" si="10"/>
        <v>64.930000000000007</v>
      </c>
      <c r="CU6" s="33">
        <f t="shared" si="10"/>
        <v>66.02</v>
      </c>
      <c r="CV6" s="32" t="str">
        <f>IF(CV7="","",IF(CV7="-","【-】","【"&amp;SUBSTITUTE(TEXT(CV7,"#,##0.00"),"-","△")&amp;"】"))</f>
        <v>【65.79】</v>
      </c>
      <c r="CW6" s="33">
        <f>IF(CW7="",NA(),CW7)</f>
        <v>99.45</v>
      </c>
      <c r="CX6" s="33">
        <f t="shared" ref="CX6:DF6" si="11">IF(CX7="",NA(),CX7)</f>
        <v>99.5</v>
      </c>
      <c r="CY6" s="33">
        <f t="shared" si="11"/>
        <v>99.54</v>
      </c>
      <c r="CZ6" s="33">
        <f t="shared" si="11"/>
        <v>99.56</v>
      </c>
      <c r="DA6" s="33">
        <f t="shared" si="11"/>
        <v>99.6</v>
      </c>
      <c r="DB6" s="33">
        <f t="shared" si="11"/>
        <v>92.42</v>
      </c>
      <c r="DC6" s="33">
        <f t="shared" si="11"/>
        <v>92.39</v>
      </c>
      <c r="DD6" s="33">
        <f t="shared" si="11"/>
        <v>92.51</v>
      </c>
      <c r="DE6" s="33">
        <f t="shared" si="11"/>
        <v>92.69</v>
      </c>
      <c r="DF6" s="33">
        <f t="shared" si="11"/>
        <v>92.96</v>
      </c>
      <c r="DG6" s="32" t="str">
        <f>IF(DG7="","",IF(DG7="-","【-】","【"&amp;SUBSTITUTE(TEXT(DG7,"#,##0.00"),"-","△")&amp;"】"))</f>
        <v>【92.37】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 t="str">
        <f t="shared" si="12"/>
        <v>-</v>
      </c>
      <c r="DL6" s="33" t="str">
        <f t="shared" si="12"/>
        <v>-</v>
      </c>
      <c r="DM6" s="33">
        <f t="shared" si="12"/>
        <v>7.43</v>
      </c>
      <c r="DN6" s="33">
        <f t="shared" si="12"/>
        <v>7.98</v>
      </c>
      <c r="DO6" s="33">
        <f t="shared" si="12"/>
        <v>8.5399999999999991</v>
      </c>
      <c r="DP6" s="33">
        <f t="shared" si="12"/>
        <v>38.700000000000003</v>
      </c>
      <c r="DQ6" s="33">
        <f t="shared" si="12"/>
        <v>40.409999999999997</v>
      </c>
      <c r="DR6" s="32" t="str">
        <f>IF(DR7="","",IF(DR7="-","【-】","【"&amp;SUBSTITUTE(TEXT(DR7,"#,##0.00"),"-","△")&amp;"】"))</f>
        <v>【40.41】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 t="str">
        <f t="shared" si="13"/>
        <v>-</v>
      </c>
      <c r="DW6" s="33" t="str">
        <f t="shared" si="13"/>
        <v>-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>
        <f t="shared" si="14"/>
        <v>0.13</v>
      </c>
      <c r="EJ6" s="33">
        <f t="shared" si="14"/>
        <v>0.13</v>
      </c>
      <c r="EK6" s="33">
        <f t="shared" si="14"/>
        <v>0.09</v>
      </c>
      <c r="EL6" s="33">
        <f t="shared" si="14"/>
        <v>0.12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【0.07】</v>
      </c>
    </row>
    <row r="7" spans="1:147" s="34" customFormat="1">
      <c r="A7" s="26"/>
      <c r="B7" s="35">
        <v>2015</v>
      </c>
      <c r="C7" s="35">
        <v>272035</v>
      </c>
      <c r="D7" s="35">
        <v>46</v>
      </c>
      <c r="E7" s="35">
        <v>17</v>
      </c>
      <c r="F7" s="35">
        <v>3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101</v>
      </c>
      <c r="O7" s="36">
        <v>60.02</v>
      </c>
      <c r="P7" s="36">
        <v>72.459999999999994</v>
      </c>
      <c r="Q7" s="36">
        <v>0</v>
      </c>
      <c r="R7" s="36">
        <v>403030</v>
      </c>
      <c r="S7" s="36">
        <v>36.39</v>
      </c>
      <c r="T7" s="36">
        <v>11075.3</v>
      </c>
      <c r="U7" s="36">
        <v>773302</v>
      </c>
      <c r="V7" s="36">
        <v>91.1</v>
      </c>
      <c r="W7" s="36">
        <v>8488.5</v>
      </c>
      <c r="X7" s="36">
        <v>100</v>
      </c>
      <c r="Y7" s="36">
        <v>100</v>
      </c>
      <c r="Z7" s="36">
        <v>100</v>
      </c>
      <c r="AA7" s="36">
        <v>100</v>
      </c>
      <c r="AB7" s="36">
        <v>100</v>
      </c>
      <c r="AC7" s="36">
        <v>109.25</v>
      </c>
      <c r="AD7" s="36">
        <v>100.8</v>
      </c>
      <c r="AE7" s="36">
        <v>95.24</v>
      </c>
      <c r="AF7" s="36">
        <v>101.19</v>
      </c>
      <c r="AG7" s="36">
        <v>103.03</v>
      </c>
      <c r="AH7" s="36">
        <v>103.03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0</v>
      </c>
      <c r="AP7" s="36">
        <v>0</v>
      </c>
      <c r="AQ7" s="36">
        <v>0</v>
      </c>
      <c r="AR7" s="36">
        <v>0</v>
      </c>
      <c r="AS7" s="36">
        <v>0</v>
      </c>
      <c r="AT7" s="36" t="s">
        <v>101</v>
      </c>
      <c r="AU7" s="36" t="s">
        <v>101</v>
      </c>
      <c r="AV7" s="36" t="s">
        <v>101</v>
      </c>
      <c r="AW7" s="36" t="s">
        <v>101</v>
      </c>
      <c r="AX7" s="36" t="s">
        <v>101</v>
      </c>
      <c r="AY7" s="36">
        <v>223.4</v>
      </c>
      <c r="AZ7" s="36">
        <v>223.67</v>
      </c>
      <c r="BA7" s="36">
        <v>215.43</v>
      </c>
      <c r="BB7" s="36">
        <v>124.27</v>
      </c>
      <c r="BC7" s="36">
        <v>130.33000000000001</v>
      </c>
      <c r="BD7" s="36">
        <v>130.33000000000001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484.53</v>
      </c>
      <c r="BK7" s="36">
        <v>469.84</v>
      </c>
      <c r="BL7" s="36">
        <v>438.59</v>
      </c>
      <c r="BM7" s="36">
        <v>407.62</v>
      </c>
      <c r="BN7" s="36">
        <v>359.02</v>
      </c>
      <c r="BO7" s="36">
        <v>357.84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26.7</v>
      </c>
      <c r="CB7" s="36">
        <v>26.38</v>
      </c>
      <c r="CC7" s="36">
        <v>26.81</v>
      </c>
      <c r="CD7" s="36">
        <v>24.29</v>
      </c>
      <c r="CE7" s="36">
        <v>28.33</v>
      </c>
      <c r="CF7" s="36">
        <v>58.63</v>
      </c>
      <c r="CG7" s="36">
        <v>62.17</v>
      </c>
      <c r="CH7" s="36">
        <v>61.27</v>
      </c>
      <c r="CI7" s="36">
        <v>66.680000000000007</v>
      </c>
      <c r="CJ7" s="36">
        <v>60.18</v>
      </c>
      <c r="CK7" s="36">
        <v>63.19</v>
      </c>
      <c r="CL7" s="36">
        <v>67.86</v>
      </c>
      <c r="CM7" s="36">
        <v>68.89</v>
      </c>
      <c r="CN7" s="36">
        <v>68.36</v>
      </c>
      <c r="CO7" s="36">
        <v>69.84</v>
      </c>
      <c r="CP7" s="36">
        <v>69.66</v>
      </c>
      <c r="CQ7" s="36">
        <v>64.88</v>
      </c>
      <c r="CR7" s="36">
        <v>71.87</v>
      </c>
      <c r="CS7" s="36">
        <v>65.430000000000007</v>
      </c>
      <c r="CT7" s="36">
        <v>64.930000000000007</v>
      </c>
      <c r="CU7" s="36">
        <v>66.02</v>
      </c>
      <c r="CV7" s="36">
        <v>65.790000000000006</v>
      </c>
      <c r="CW7" s="36">
        <v>99.45</v>
      </c>
      <c r="CX7" s="36">
        <v>99.5</v>
      </c>
      <c r="CY7" s="36">
        <v>99.54</v>
      </c>
      <c r="CZ7" s="36">
        <v>99.56</v>
      </c>
      <c r="DA7" s="36">
        <v>99.6</v>
      </c>
      <c r="DB7" s="36">
        <v>92.42</v>
      </c>
      <c r="DC7" s="36">
        <v>92.39</v>
      </c>
      <c r="DD7" s="36">
        <v>92.51</v>
      </c>
      <c r="DE7" s="36">
        <v>92.69</v>
      </c>
      <c r="DF7" s="36">
        <v>92.96</v>
      </c>
      <c r="DG7" s="36">
        <v>92.37</v>
      </c>
      <c r="DH7" s="36" t="s">
        <v>101</v>
      </c>
      <c r="DI7" s="36" t="s">
        <v>101</v>
      </c>
      <c r="DJ7" s="36" t="s">
        <v>101</v>
      </c>
      <c r="DK7" s="36" t="s">
        <v>101</v>
      </c>
      <c r="DL7" s="36" t="s">
        <v>101</v>
      </c>
      <c r="DM7" s="36">
        <v>7.43</v>
      </c>
      <c r="DN7" s="36">
        <v>7.98</v>
      </c>
      <c r="DO7" s="36">
        <v>8.5399999999999991</v>
      </c>
      <c r="DP7" s="36">
        <v>38.700000000000003</v>
      </c>
      <c r="DQ7" s="36">
        <v>40.409999999999997</v>
      </c>
      <c r="DR7" s="36">
        <v>40.409999999999997</v>
      </c>
      <c r="DS7" s="36" t="s">
        <v>101</v>
      </c>
      <c r="DT7" s="36" t="s">
        <v>101</v>
      </c>
      <c r="DU7" s="36" t="s">
        <v>101</v>
      </c>
      <c r="DV7" s="36" t="s">
        <v>101</v>
      </c>
      <c r="DW7" s="36" t="s">
        <v>101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0</v>
      </c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>
        <v>0.13</v>
      </c>
      <c r="EJ7" s="36">
        <v>0.13</v>
      </c>
      <c r="EK7" s="36">
        <v>0.09</v>
      </c>
      <c r="EL7" s="36">
        <v>0.12</v>
      </c>
      <c r="EM7" s="36">
        <v>7.0000000000000007E-2</v>
      </c>
      <c r="EN7" s="36">
        <v>7.0000000000000007E-2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2017-02-14T06:39:12Z</cp:lastPrinted>
  <dcterms:created xsi:type="dcterms:W3CDTF">2017-02-08T02:38:05Z</dcterms:created>
  <dcterms:modified xsi:type="dcterms:W3CDTF">2017-02-23T05:26:54Z</dcterms:modified>
  <cp:category/>
</cp:coreProperties>
</file>