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3Ip8IVLwCFA/3TDH8dGv8aKw696QG27d876sI1Zt11CCjxv9H3hhQABts16Esd5vPUmfqI4f2rDKblbykMEISg==" workbookSaltValue="uyxrb5Ac8yd2oJsq/pxu7w==" workbookSpinCount="100000" lockStructure="1"/>
  <bookViews>
    <workbookView xWindow="0" yWindow="0" windowWidth="20730" windowHeight="940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W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<sst xmlns="http://schemas.openxmlformats.org/spreadsheetml/2006/main" count="220" uniqueCount="110">
  <si>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</si>
  <si>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</si>
  <si>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</si>
  <si>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</si>
  <si>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</si>
  <si>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</si>
  <si>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</si>
  <si>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</si>
  <si>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</si>
  <si>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</si>
  <si>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</si>
  <si>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</si>
  <si>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</si>
  <si>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</si>
  <si>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</si>
  <si>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</si>
  <si>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</si>
  <si>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</si>
  <si>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</si>
  <si>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</si>
  <si>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</si>
  <si>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</si>
  <si>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</si>
  <si>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</si>
  <si>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</si>
  <si>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</si>
  <si>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</si>
  <si>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</si>
  <si>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</si>
  <si>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</si>
  <si>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</si>
  <si>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</si>
  <si>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</si>
  <si>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</si>
  <si>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</si>
  <si>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</si>
  <si>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</si>
  <si>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</si>
  <si>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</si>
  <si>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</si>
  <si>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</si>
  <si>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</si>
  <si>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</si>
  <si>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</si>
  <si>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</si>
  <si>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</si>
  <si>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</si>
  <si>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</si>
  <si>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</si>
  <si>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</si>
  <si>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</si>
  <si>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</si>
  <si>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</si>
  <si>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</si>
  <si>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</si>
  <si>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</si>
  <si>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</si>
  <si>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</si>
  <si>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</si>
  <si>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</si>
  <si>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</si>
  <si>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</si>
  <si>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</si>
  <si>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</si>
  <si>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</si>
  <si>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</si>
  <si>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</si>
  <si>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</si>
  <si>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</si>
  <si>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</si>
  <si>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</si>
  <si>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</si>
  <si>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</si>
  <si>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</si>
  <si>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</si>
  <si>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</si>
  <si>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</si>
  <si>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</si>
  <si>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</si>
  <si>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</si>
  <si>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</si>
  <si>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</si>
  <si>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</si>
  <si>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</si>
  <si>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</si>
  <si>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</si>
  <si>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</si>
  <si>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</si>
  <si>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</si>
  <si>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</si>
  <si>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</si>
  <si>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</si>
  <si>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</si>
  <si>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</si>
  <si>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</si>
  <si>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</si>
  <si>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</si>
  <si>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</si>
  <si>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</si>
  <si>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公共下水道</t>
  </si>
  <si>
    <t>Aa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</si>
  <si>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</si>
  <si>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</si>
  <si>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</si>
  <si>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</si>
  <si>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</si>
  <si>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</si>
  <si>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有形固定資産減価償却率は、増加傾向にありますが、引き続き老朽化した施設や設備を適切に維持管理しながら、下水道の機能を確保していきます。
　管渠老朽化率は、年々増加していますが、｢長寿命化計画｣に基づき計画的に改築更新しており、管路の健全性は一定確保できると考えています。
　管渠改善率は、類似団体や全国平均と比べて高い値となっていますが、今後は管渠老朽化率の上昇が見込まれることから、計画的に改善していく必要があります。</t>
    <phoneticPr fontId="4"/>
  </si>
  <si>
    <t>　経常収支比率が100％を超えていることや、累積欠損金が発生していないことから、健全な経営状態といえます。しかしながら、節水型社会への移行に伴って下水道使用料収入は減少傾向にあり、厳しい経営状況が続くと考えています。
　流動比率は増加傾向にあり、支払返済能力は年々向上しています。なお、平成26年度は、新会計制度へ移行したことにより減少しています。
　企業債残高対事業規模比率は、一定の企業債を抱えている一方で、営業収益を堅調に確保できていることから、類似団体や全国平均と比べて低い値となっています。この比率の適切な水準を見極めていく必要があります。
　経費回収率は、100％を維持しており、現時点では適切な料金水準にあると考えています。
　施設利用率は、流域下水道（原田処理場）の処理水量が含まれているため、高い値となっています。単独処理場（庄内下水処理場）だけで算出した場合は、毎年65％程度となります。施設規模の見直しや最適配置について、検討を行っていく必要があります。
　水洗化率は、これまで施設整備を進めてきたことでほぼ100％に達しており、全国的にみても高い水準にあります。</t>
    <phoneticPr fontId="4"/>
  </si>
  <si>
    <t>　これらの指標からは、今後も増加する老朽化管渠について課題があると示唆されました。
　指標を活用することで、経年による比較や、類似団体との比較が可能となりますが、明確な水準が無いものもあるため、今後は本市として適切な水準（目標値）を設定することとしています。
　将来にわたって施設を健全な状態で引き継いでいくため、目標値の設定を含め、中長期的な視点から収入と支出のバランスを考慮した「経営戦略」を平成29年度に策定する予定です。</t>
    <rPh sb="157" eb="160">
      <t>モクヒョウチ</t>
    </rPh>
    <rPh sb="161" eb="163">
      <t>セッテイ</t>
    </rPh>
    <rPh sb="164" eb="16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</si>
</sst>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0.24</c:v>
                </c:pt>
                <c:pt idx="2">
                  <c:v>0.38</c:v>
                </c:pt>
                <c:pt idx="3">
                  <c:v>0.41</c:v>
                </c:pt>
                <c:pt idx="4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62752"/>
        <c:axId val="807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0.22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62752"/>
        <c:axId val="80777216"/>
      </c:lineChart>
      <c:dateAx>
        <c:axId val="807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777216"/>
        <c:crosses val="autoZero"/>
        <c:auto val="1"/>
        <c:lblOffset val="100"/>
        <c:baseTimeUnit val="years"/>
      </c:dateAx>
      <c:valAx>
        <c:axId val="807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76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181.45</c:v>
                </c:pt>
                <c:pt idx="1">
                  <c:v>183.98</c:v>
                </c:pt>
                <c:pt idx="2">
                  <c:v>181.68</c:v>
                </c:pt>
                <c:pt idx="3">
                  <c:v>196.41</c:v>
                </c:pt>
                <c:pt idx="4">
                  <c:v>217.69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1888"/>
        <c:axId val="940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67.180000000000007</c:v>
                </c:pt>
                <c:pt idx="1">
                  <c:v>67.540000000000006</c:v>
                </c:pt>
                <c:pt idx="2">
                  <c:v>67.61</c:v>
                </c:pt>
                <c:pt idx="3">
                  <c:v>64.81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21888"/>
        <c:axId val="94040448"/>
      </c:lineChart>
      <c:dateAx>
        <c:axId val="940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40448"/>
        <c:crosses val="autoZero"/>
        <c:auto val="1"/>
        <c:lblOffset val="100"/>
        <c:baseTimeUnit val="years"/>
      </c:dateAx>
      <c:valAx>
        <c:axId val="9404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2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99.69</c:v>
                </c:pt>
                <c:pt idx="1">
                  <c:v>99.76</c:v>
                </c:pt>
                <c:pt idx="2">
                  <c:v>99.79</c:v>
                </c:pt>
                <c:pt idx="3">
                  <c:v>99.8</c:v>
                </c:pt>
                <c:pt idx="4">
                  <c:v>99.82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3168"/>
        <c:axId val="9426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96.32</c:v>
                </c:pt>
                <c:pt idx="1">
                  <c:v>96.48</c:v>
                </c:pt>
                <c:pt idx="2">
                  <c:v>96.64</c:v>
                </c:pt>
                <c:pt idx="3">
                  <c:v>96.76</c:v>
                </c:pt>
                <c:pt idx="4">
                  <c:v>96.89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4265344"/>
      </c:lineChart>
      <c:dateAx>
        <c:axId val="9426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65344"/>
        <c:crosses val="autoZero"/>
        <c:auto val="1"/>
        <c:lblOffset val="100"/>
        <c:baseTimeUnit val="years"/>
      </c:dateAx>
      <c:valAx>
        <c:axId val="9426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6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101.69</c:v>
                </c:pt>
                <c:pt idx="1">
                  <c:v>102.87</c:v>
                </c:pt>
                <c:pt idx="2">
                  <c:v>102.43</c:v>
                </c:pt>
                <c:pt idx="3">
                  <c:v>107.93</c:v>
                </c:pt>
                <c:pt idx="4">
                  <c:v>110.06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91744"/>
        <c:axId val="937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106.98</c:v>
                </c:pt>
                <c:pt idx="1">
                  <c:v>106.35</c:v>
                </c:pt>
                <c:pt idx="2">
                  <c:v>108.14</c:v>
                </c:pt>
                <c:pt idx="3">
                  <c:v>108.72</c:v>
                </c:pt>
                <c:pt idx="4">
                  <c:v>110.25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1744"/>
        <c:axId val="93793664"/>
      </c:lineChart>
      <c:dateAx>
        <c:axId val="9379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93664"/>
        <c:crosses val="autoZero"/>
        <c:auto val="1"/>
        <c:lblOffset val="100"/>
        <c:baseTimeUnit val="years"/>
      </c:dateAx>
      <c:valAx>
        <c:axId val="937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9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9.68</c:v>
                </c:pt>
                <c:pt idx="1">
                  <c:v>11.99</c:v>
                </c:pt>
                <c:pt idx="2">
                  <c:v>13.78</c:v>
                </c:pt>
                <c:pt idx="3">
                  <c:v>22.74</c:v>
                </c:pt>
                <c:pt idx="4">
                  <c:v>25.74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0032"/>
        <c:axId val="938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12.53</c:v>
                </c:pt>
                <c:pt idx="1">
                  <c:v>13.31</c:v>
                </c:pt>
                <c:pt idx="2">
                  <c:v>14.06</c:v>
                </c:pt>
                <c:pt idx="3">
                  <c:v>23.27</c:v>
                </c:pt>
                <c:pt idx="4">
                  <c:v>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0032"/>
        <c:axId val="93821952"/>
      </c:lineChart>
      <c:dateAx>
        <c:axId val="9382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1952"/>
        <c:crosses val="autoZero"/>
        <c:auto val="1"/>
        <c:lblOffset val="100"/>
        <c:baseTimeUnit val="years"/>
      </c:dateAx>
      <c:valAx>
        <c:axId val="938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2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0.3</c:v>
                </c:pt>
                <c:pt idx="1">
                  <c:v>0.95</c:v>
                </c:pt>
                <c:pt idx="2">
                  <c:v>1.33</c:v>
                </c:pt>
                <c:pt idx="3">
                  <c:v>2.36</c:v>
                </c:pt>
                <c:pt idx="4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26848"/>
        <c:axId val="9412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1.74</c:v>
                </c:pt>
                <c:pt idx="1">
                  <c:v>2.15</c:v>
                </c:pt>
                <c:pt idx="2">
                  <c:v>2.34</c:v>
                </c:pt>
                <c:pt idx="3">
                  <c:v>2.75</c:v>
                </c:pt>
                <c:pt idx="4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6848"/>
        <c:axId val="94128768"/>
      </c:lineChart>
      <c:dateAx>
        <c:axId val="9412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28768"/>
        <c:crosses val="autoZero"/>
        <c:auto val="1"/>
        <c:lblOffset val="100"/>
        <c:baseTimeUnit val="years"/>
      </c:dateAx>
      <c:valAx>
        <c:axId val="9412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2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7808"/>
        <c:axId val="9416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7808"/>
        <c:axId val="94169728"/>
      </c:lineChart>
      <c:dateAx>
        <c:axId val="9416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69728"/>
        <c:crosses val="autoZero"/>
        <c:auto val="1"/>
        <c:lblOffset val="100"/>
        <c:baseTimeUnit val="years"/>
      </c:dateAx>
      <c:valAx>
        <c:axId val="9416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6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132.12</c:v>
                </c:pt>
                <c:pt idx="1">
                  <c:v>135.09</c:v>
                </c:pt>
                <c:pt idx="2">
                  <c:v>161.02000000000001</c:v>
                </c:pt>
                <c:pt idx="3">
                  <c:v>103.96</c:v>
                </c:pt>
                <c:pt idx="4">
                  <c:v>112.08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4912"/>
        <c:axId val="9390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151.75</c:v>
                </c:pt>
                <c:pt idx="1">
                  <c:v>161.29</c:v>
                </c:pt>
                <c:pt idx="2">
                  <c:v>129.52000000000001</c:v>
                </c:pt>
                <c:pt idx="3">
                  <c:v>61</c:v>
                </c:pt>
                <c:pt idx="4">
                  <c:v>65.17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4912"/>
        <c:axId val="93901184"/>
      </c:lineChart>
      <c:dateAx>
        <c:axId val="938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01184"/>
        <c:crosses val="autoZero"/>
        <c:auto val="1"/>
        <c:lblOffset val="100"/>
        <c:baseTimeUnit val="years"/>
      </c:dateAx>
      <c:valAx>
        <c:axId val="9390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328.72</c:v>
                </c:pt>
                <c:pt idx="1">
                  <c:v>311.45</c:v>
                </c:pt>
                <c:pt idx="2">
                  <c:v>310.56</c:v>
                </c:pt>
                <c:pt idx="3">
                  <c:v>311.52999999999997</c:v>
                </c:pt>
                <c:pt idx="4">
                  <c:v>272.8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27296"/>
        <c:axId val="9393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745.85</c:v>
                </c:pt>
                <c:pt idx="1">
                  <c:v>705.53</c:v>
                </c:pt>
                <c:pt idx="2">
                  <c:v>685.64</c:v>
                </c:pt>
                <c:pt idx="3">
                  <c:v>665.11</c:v>
                </c:pt>
                <c:pt idx="4">
                  <c:v>642.57000000000005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7296"/>
        <c:axId val="93933568"/>
      </c:lineChart>
      <c:dateAx>
        <c:axId val="9392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33568"/>
        <c:crosses val="autoZero"/>
        <c:auto val="1"/>
        <c:lblOffset val="100"/>
        <c:baseTimeUnit val="years"/>
      </c:dateAx>
      <c:valAx>
        <c:axId val="9393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2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107.24</c:v>
                </c:pt>
                <c:pt idx="1">
                  <c:v>110.33</c:v>
                </c:pt>
                <c:pt idx="2">
                  <c:v>108.45</c:v>
                </c:pt>
                <c:pt idx="3">
                  <c:v>102.73</c:v>
                </c:pt>
                <c:pt idx="4">
                  <c:v>103.44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45216"/>
        <c:axId val="9397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89.16</c:v>
                </c:pt>
                <c:pt idx="1">
                  <c:v>89.78</c:v>
                </c:pt>
                <c:pt idx="2">
                  <c:v>88.39</c:v>
                </c:pt>
                <c:pt idx="3">
                  <c:v>85.64</c:v>
                </c:pt>
                <c:pt idx="4">
                  <c:v>94.3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5216"/>
        <c:axId val="93971968"/>
      </c:lineChart>
      <c:dateAx>
        <c:axId val="9394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71968"/>
        <c:crosses val="autoZero"/>
        <c:auto val="1"/>
        <c:lblOffset val="100"/>
        <c:baseTimeUnit val="years"/>
      </c:dateAx>
      <c:valAx>
        <c:axId val="9397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4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79.89</c:v>
                </c:pt>
                <c:pt idx="1">
                  <c:v>77.459999999999994</c:v>
                </c:pt>
                <c:pt idx="2">
                  <c:v>79.09</c:v>
                </c:pt>
                <c:pt idx="3">
                  <c:v>84</c:v>
                </c:pt>
                <c:pt idx="4">
                  <c:v>82.75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01792"/>
        <c:axId val="9400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126.58</c:v>
                </c:pt>
                <c:pt idx="1">
                  <c:v>125.87</c:v>
                </c:pt>
                <c:pt idx="2">
                  <c:v>128.96</c:v>
                </c:pt>
                <c:pt idx="3">
                  <c:v>133</c:v>
                </c:pt>
                <c:pt idx="4">
                  <c:v>120.18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1792"/>
        <c:axId val="94003968"/>
      </c:lineChart>
      <c:dateAx>
        <c:axId val="9400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03968"/>
        <c:crosses val="autoZero"/>
        <c:auto val="1"/>
        <c:lblOffset val="100"/>
        <c:baseTimeUnit val="years"/>
      </c:dateAx>
      <c:valAx>
        <c:axId val="9400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0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大阪府　豊中市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Aa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403030</v>
      </c>
      <c r="AM8" s="64"/>
      <c r="AN8" s="64"/>
      <c r="AO8" s="64"/>
      <c r="AP8" s="64"/>
      <c r="AQ8" s="64"/>
      <c r="AR8" s="64"/>
      <c r="AS8" s="64"/>
      <c r="AT8" s="63">
        <f>データ!S6</f>
        <v>36.39</v>
      </c>
      <c r="AU8" s="63"/>
      <c r="AV8" s="63"/>
      <c r="AW8" s="63"/>
      <c r="AX8" s="63"/>
      <c r="AY8" s="63"/>
      <c r="AZ8" s="63"/>
      <c r="BA8" s="63"/>
      <c r="BB8" s="63">
        <f>データ!T6</f>
        <v>11075.3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70.03</v>
      </c>
      <c r="J10" s="63"/>
      <c r="K10" s="63"/>
      <c r="L10" s="63"/>
      <c r="M10" s="63"/>
      <c r="N10" s="63"/>
      <c r="O10" s="63"/>
      <c r="P10" s="63">
        <f>データ!O6</f>
        <v>99.99</v>
      </c>
      <c r="Q10" s="63"/>
      <c r="R10" s="63"/>
      <c r="S10" s="63"/>
      <c r="T10" s="63"/>
      <c r="U10" s="63"/>
      <c r="V10" s="63"/>
      <c r="W10" s="63">
        <f>データ!P6</f>
        <v>68.2</v>
      </c>
      <c r="X10" s="63"/>
      <c r="Y10" s="63"/>
      <c r="Z10" s="63"/>
      <c r="AA10" s="63"/>
      <c r="AB10" s="63"/>
      <c r="AC10" s="63"/>
      <c r="AD10" s="64">
        <f>データ!Q6</f>
        <v>1395</v>
      </c>
      <c r="AE10" s="64"/>
      <c r="AF10" s="64"/>
      <c r="AG10" s="64"/>
      <c r="AH10" s="64"/>
      <c r="AI10" s="64"/>
      <c r="AJ10" s="64"/>
      <c r="AK10" s="2"/>
      <c r="AL10" s="64">
        <f>データ!U6</f>
        <v>402417</v>
      </c>
      <c r="AM10" s="64"/>
      <c r="AN10" s="64"/>
      <c r="AO10" s="64"/>
      <c r="AP10" s="64"/>
      <c r="AQ10" s="64"/>
      <c r="AR10" s="64"/>
      <c r="AS10" s="64"/>
      <c r="AT10" s="63">
        <f>データ!V6</f>
        <v>33.53</v>
      </c>
      <c r="AU10" s="63"/>
      <c r="AV10" s="63"/>
      <c r="AW10" s="63"/>
      <c r="AX10" s="63"/>
      <c r="AY10" s="63"/>
      <c r="AZ10" s="63"/>
      <c r="BA10" s="63"/>
      <c r="BB10" s="63">
        <f>データ!W6</f>
        <v>12001.7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algorithmName="SHA-512" hashValue="MprL3Bc5Fc5digxnazaS1tBgvtnQG9+3mehN2Q/Fcp+dzeMqHTwOYjG2/FWwy9hVIAq7VZFTqmc8T3qQxUpXzg==" saltValue="Aj9YBMrjCoUlkpeBKZ0szA==" spinCount="100000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topLeftCell="DS1" workbookViewId="0">
      <selection activeCell="DW8" sqref="DW8"/>
    </sheetView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272035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大阪府　豊中市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>
        <f t="shared" si="3"/>
        <v>70.03</v>
      </c>
      <c r="O6" s="32">
        <f t="shared" si="3"/>
        <v>99.99</v>
      </c>
      <c r="P6" s="32">
        <f t="shared" si="3"/>
        <v>68.2</v>
      </c>
      <c r="Q6" s="32">
        <f t="shared" si="3"/>
        <v>1395</v>
      </c>
      <c r="R6" s="32">
        <f t="shared" si="3"/>
        <v>403030</v>
      </c>
      <c r="S6" s="32">
        <f t="shared" si="3"/>
        <v>36.39</v>
      </c>
      <c r="T6" s="32">
        <f t="shared" si="3"/>
        <v>11075.3</v>
      </c>
      <c r="U6" s="32">
        <f t="shared" si="3"/>
        <v>402417</v>
      </c>
      <c r="V6" s="32">
        <f t="shared" si="3"/>
        <v>33.53</v>
      </c>
      <c r="W6" s="32">
        <f t="shared" si="3"/>
        <v>12001.7</v>
      </c>
      <c r="X6" s="33">
        <f>IF(X7="",NA(),X7)</f>
        <v>101.69</v>
      </c>
      <c r="Y6" s="33">
        <f t="shared" ref="Y6:AG6" si="4">IF(Y7="",NA(),Y7)</f>
        <v>102.87</v>
      </c>
      <c r="Z6" s="33">
        <f t="shared" si="4"/>
        <v>102.43</v>
      </c>
      <c r="AA6" s="33">
        <f t="shared" si="4"/>
        <v>107.93</v>
      </c>
      <c r="AB6" s="33">
        <f t="shared" si="4"/>
        <v>110.06</v>
      </c>
      <c r="AC6" s="33">
        <f t="shared" si="4"/>
        <v>106.98</v>
      </c>
      <c r="AD6" s="33">
        <f t="shared" si="4"/>
        <v>106.35</v>
      </c>
      <c r="AE6" s="33">
        <f t="shared" si="4"/>
        <v>108.14</v>
      </c>
      <c r="AF6" s="33">
        <f t="shared" si="4"/>
        <v>108.72</v>
      </c>
      <c r="AG6" s="33">
        <f t="shared" si="4"/>
        <v>110.25</v>
      </c>
      <c r="AH6" s="32" t="str">
        <f>IF(AH7="","",IF(AH7="-","【-】","【"&amp;SUBSTITUTE(TEXT(AH7,"#,##0.00"),"-","△")&amp;"】"))</f>
        <v>【108.23】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>
        <f t="shared" si="5"/>
        <v>0.09</v>
      </c>
      <c r="AO6" s="32">
        <f t="shared" si="5"/>
        <v>0</v>
      </c>
      <c r="AP6" s="32">
        <f t="shared" si="5"/>
        <v>0</v>
      </c>
      <c r="AQ6" s="32">
        <f t="shared" si="5"/>
        <v>0</v>
      </c>
      <c r="AR6" s="33">
        <f t="shared" si="5"/>
        <v>0.6</v>
      </c>
      <c r="AS6" s="32" t="str">
        <f>IF(AS7="","",IF(AS7="-","【-】","【"&amp;SUBSTITUTE(TEXT(AS7,"#,##0.00"),"-","△")&amp;"】"))</f>
        <v>【4.45】</v>
      </c>
      <c r="AT6" s="33">
        <f>IF(AT7="",NA(),AT7)</f>
        <v>132.12</v>
      </c>
      <c r="AU6" s="33">
        <f t="shared" ref="AU6:BC6" si="6">IF(AU7="",NA(),AU7)</f>
        <v>135.09</v>
      </c>
      <c r="AV6" s="33">
        <f t="shared" si="6"/>
        <v>161.02000000000001</v>
      </c>
      <c r="AW6" s="33">
        <f t="shared" si="6"/>
        <v>103.96</v>
      </c>
      <c r="AX6" s="33">
        <f t="shared" si="6"/>
        <v>112.08</v>
      </c>
      <c r="AY6" s="33">
        <f t="shared" si="6"/>
        <v>151.75</v>
      </c>
      <c r="AZ6" s="33">
        <f t="shared" si="6"/>
        <v>161.29</v>
      </c>
      <c r="BA6" s="33">
        <f t="shared" si="6"/>
        <v>129.52000000000001</v>
      </c>
      <c r="BB6" s="33">
        <f t="shared" si="6"/>
        <v>61</v>
      </c>
      <c r="BC6" s="33">
        <f t="shared" si="6"/>
        <v>65.17</v>
      </c>
      <c r="BD6" s="32" t="str">
        <f>IF(BD7="","",IF(BD7="-","【-】","【"&amp;SUBSTITUTE(TEXT(BD7,"#,##0.00"),"-","△")&amp;"】"))</f>
        <v>【57.41】</v>
      </c>
      <c r="BE6" s="33">
        <f>IF(BE7="",NA(),BE7)</f>
        <v>328.72</v>
      </c>
      <c r="BF6" s="33">
        <f t="shared" ref="BF6:BN6" si="7">IF(BF7="",NA(),BF7)</f>
        <v>311.45</v>
      </c>
      <c r="BG6" s="33">
        <f t="shared" si="7"/>
        <v>310.56</v>
      </c>
      <c r="BH6" s="33">
        <f t="shared" si="7"/>
        <v>311.52999999999997</v>
      </c>
      <c r="BI6" s="33">
        <f t="shared" si="7"/>
        <v>272.8</v>
      </c>
      <c r="BJ6" s="33">
        <f t="shared" si="7"/>
        <v>745.85</v>
      </c>
      <c r="BK6" s="33">
        <f t="shared" si="7"/>
        <v>705.53</v>
      </c>
      <c r="BL6" s="33">
        <f t="shared" si="7"/>
        <v>685.64</v>
      </c>
      <c r="BM6" s="33">
        <f t="shared" si="7"/>
        <v>665.11</v>
      </c>
      <c r="BN6" s="33">
        <f t="shared" si="7"/>
        <v>642.57000000000005</v>
      </c>
      <c r="BO6" s="32" t="str">
        <f>IF(BO7="","",IF(BO7="-","【-】","【"&amp;SUBSTITUTE(TEXT(BO7,"#,##0.00"),"-","△")&amp;"】"))</f>
        <v>【763.62】</v>
      </c>
      <c r="BP6" s="33">
        <f>IF(BP7="",NA(),BP7)</f>
        <v>107.24</v>
      </c>
      <c r="BQ6" s="33">
        <f t="shared" ref="BQ6:BY6" si="8">IF(BQ7="",NA(),BQ7)</f>
        <v>110.33</v>
      </c>
      <c r="BR6" s="33">
        <f t="shared" si="8"/>
        <v>108.45</v>
      </c>
      <c r="BS6" s="33">
        <f t="shared" si="8"/>
        <v>102.73</v>
      </c>
      <c r="BT6" s="33">
        <f t="shared" si="8"/>
        <v>103.44</v>
      </c>
      <c r="BU6" s="33">
        <f t="shared" si="8"/>
        <v>89.16</v>
      </c>
      <c r="BV6" s="33">
        <f t="shared" si="8"/>
        <v>89.78</v>
      </c>
      <c r="BW6" s="33">
        <f t="shared" si="8"/>
        <v>88.39</v>
      </c>
      <c r="BX6" s="33">
        <f t="shared" si="8"/>
        <v>85.64</v>
      </c>
      <c r="BY6" s="33">
        <f t="shared" si="8"/>
        <v>94.3</v>
      </c>
      <c r="BZ6" s="32" t="str">
        <f>IF(BZ7="","",IF(BZ7="-","【-】","【"&amp;SUBSTITUTE(TEXT(BZ7,"#,##0.00"),"-","△")&amp;"】"))</f>
        <v>【98.53】</v>
      </c>
      <c r="CA6" s="33">
        <f>IF(CA7="",NA(),CA7)</f>
        <v>79.89</v>
      </c>
      <c r="CB6" s="33">
        <f t="shared" ref="CB6:CJ6" si="9">IF(CB7="",NA(),CB7)</f>
        <v>77.459999999999994</v>
      </c>
      <c r="CC6" s="33">
        <f t="shared" si="9"/>
        <v>79.09</v>
      </c>
      <c r="CD6" s="33">
        <f t="shared" si="9"/>
        <v>84</v>
      </c>
      <c r="CE6" s="33">
        <f t="shared" si="9"/>
        <v>82.75</v>
      </c>
      <c r="CF6" s="33">
        <f t="shared" si="9"/>
        <v>126.58</v>
      </c>
      <c r="CG6" s="33">
        <f t="shared" si="9"/>
        <v>125.87</v>
      </c>
      <c r="CH6" s="33">
        <f t="shared" si="9"/>
        <v>128.96</v>
      </c>
      <c r="CI6" s="33">
        <f t="shared" si="9"/>
        <v>133</v>
      </c>
      <c r="CJ6" s="33">
        <f t="shared" si="9"/>
        <v>120.18</v>
      </c>
      <c r="CK6" s="32" t="str">
        <f>IF(CK7="","",IF(CK7="-","【-】","【"&amp;SUBSTITUTE(TEXT(CK7,"#,##0.00"),"-","△")&amp;"】"))</f>
        <v>【139.70】</v>
      </c>
      <c r="CL6" s="33">
        <f>IF(CL7="",NA(),CL7)</f>
        <v>181.45</v>
      </c>
      <c r="CM6" s="33">
        <f t="shared" ref="CM6:CU6" si="10">IF(CM7="",NA(),CM7)</f>
        <v>183.98</v>
      </c>
      <c r="CN6" s="33">
        <f t="shared" si="10"/>
        <v>181.68</v>
      </c>
      <c r="CO6" s="33">
        <f t="shared" si="10"/>
        <v>196.41</v>
      </c>
      <c r="CP6" s="33">
        <f t="shared" si="10"/>
        <v>217.69</v>
      </c>
      <c r="CQ6" s="33">
        <f t="shared" si="10"/>
        <v>67.180000000000007</v>
      </c>
      <c r="CR6" s="33">
        <f t="shared" si="10"/>
        <v>67.540000000000006</v>
      </c>
      <c r="CS6" s="33">
        <f t="shared" si="10"/>
        <v>67.61</v>
      </c>
      <c r="CT6" s="33">
        <f t="shared" si="10"/>
        <v>64.81</v>
      </c>
      <c r="CU6" s="33">
        <f t="shared" si="10"/>
        <v>64.81</v>
      </c>
      <c r="CV6" s="32" t="str">
        <f>IF(CV7="","",IF(CV7="-","【-】","【"&amp;SUBSTITUTE(TEXT(CV7,"#,##0.00"),"-","△")&amp;"】"))</f>
        <v>【60.01】</v>
      </c>
      <c r="CW6" s="33">
        <f>IF(CW7="",NA(),CW7)</f>
        <v>99.69</v>
      </c>
      <c r="CX6" s="33">
        <f t="shared" ref="CX6:DF6" si="11">IF(CX7="",NA(),CX7)</f>
        <v>99.76</v>
      </c>
      <c r="CY6" s="33">
        <f t="shared" si="11"/>
        <v>99.79</v>
      </c>
      <c r="CZ6" s="33">
        <f t="shared" si="11"/>
        <v>99.8</v>
      </c>
      <c r="DA6" s="33">
        <f t="shared" si="11"/>
        <v>99.82</v>
      </c>
      <c r="DB6" s="33">
        <f t="shared" si="11"/>
        <v>96.32</v>
      </c>
      <c r="DC6" s="33">
        <f t="shared" si="11"/>
        <v>96.48</v>
      </c>
      <c r="DD6" s="33">
        <f t="shared" si="11"/>
        <v>96.64</v>
      </c>
      <c r="DE6" s="33">
        <f t="shared" si="11"/>
        <v>96.76</v>
      </c>
      <c r="DF6" s="33">
        <f t="shared" si="11"/>
        <v>96.89</v>
      </c>
      <c r="DG6" s="32" t="str">
        <f>IF(DG7="","",IF(DG7="-","【-】","【"&amp;SUBSTITUTE(TEXT(DG7,"#,##0.00"),"-","△")&amp;"】"))</f>
        <v>【94.73】</v>
      </c>
      <c r="DH6" s="33">
        <f>IF(DH7="",NA(),DH7)</f>
        <v>9.68</v>
      </c>
      <c r="DI6" s="33">
        <f t="shared" ref="DI6:DQ6" si="12">IF(DI7="",NA(),DI7)</f>
        <v>11.99</v>
      </c>
      <c r="DJ6" s="33">
        <f t="shared" si="12"/>
        <v>13.78</v>
      </c>
      <c r="DK6" s="33">
        <f t="shared" si="12"/>
        <v>22.74</v>
      </c>
      <c r="DL6" s="33">
        <f t="shared" si="12"/>
        <v>25.74</v>
      </c>
      <c r="DM6" s="33">
        <f t="shared" si="12"/>
        <v>12.53</v>
      </c>
      <c r="DN6" s="33">
        <f t="shared" si="12"/>
        <v>13.31</v>
      </c>
      <c r="DO6" s="33">
        <f t="shared" si="12"/>
        <v>14.06</v>
      </c>
      <c r="DP6" s="33">
        <f t="shared" si="12"/>
        <v>23.27</v>
      </c>
      <c r="DQ6" s="33">
        <f t="shared" si="12"/>
        <v>25.8</v>
      </c>
      <c r="DR6" s="32" t="str">
        <f>IF(DR7="","",IF(DR7="-","【-】","【"&amp;SUBSTITUTE(TEXT(DR7,"#,##0.00"),"-","△")&amp;"】"))</f>
        <v>【36.85】</v>
      </c>
      <c r="DS6" s="33">
        <f>IF(DS7="",NA(),DS7)</f>
        <v>0.3</v>
      </c>
      <c r="DT6" s="33">
        <f t="shared" ref="DT6:EB6" si="13">IF(DT7="",NA(),DT7)</f>
        <v>0.95</v>
      </c>
      <c r="DU6" s="33">
        <f t="shared" si="13"/>
        <v>1.33</v>
      </c>
      <c r="DV6" s="33">
        <f t="shared" si="13"/>
        <v>2.36</v>
      </c>
      <c r="DW6" s="33">
        <f t="shared" si="13"/>
        <v>4.3</v>
      </c>
      <c r="DX6" s="33">
        <f t="shared" si="13"/>
        <v>1.74</v>
      </c>
      <c r="DY6" s="33">
        <f t="shared" si="13"/>
        <v>2.15</v>
      </c>
      <c r="DZ6" s="33">
        <f t="shared" si="13"/>
        <v>2.34</v>
      </c>
      <c r="EA6" s="33">
        <f t="shared" si="13"/>
        <v>2.75</v>
      </c>
      <c r="EB6" s="33">
        <f t="shared" si="13"/>
        <v>3.39</v>
      </c>
      <c r="EC6" s="32" t="str">
        <f>IF(EC7="","",IF(EC7="-","【-】","【"&amp;SUBSTITUTE(TEXT(EC7,"#,##0.00"),"-","△")&amp;"】"))</f>
        <v>【4.56】</v>
      </c>
      <c r="ED6" s="33">
        <f>IF(ED7="",NA(),ED7)</f>
        <v>0.12</v>
      </c>
      <c r="EE6" s="33">
        <f t="shared" ref="EE6:EM6" si="14">IF(EE7="",NA(),EE7)</f>
        <v>0.24</v>
      </c>
      <c r="EF6" s="33">
        <f t="shared" si="14"/>
        <v>0.38</v>
      </c>
      <c r="EG6" s="33">
        <f t="shared" si="14"/>
        <v>0.41</v>
      </c>
      <c r="EH6" s="33">
        <f t="shared" si="14"/>
        <v>0.42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0.22</v>
      </c>
      <c r="EM6" s="33">
        <f t="shared" si="14"/>
        <v>0.13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272035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70.03</v>
      </c>
      <c r="O7" s="36">
        <v>99.99</v>
      </c>
      <c r="P7" s="36">
        <v>68.2</v>
      </c>
      <c r="Q7" s="36">
        <v>1395</v>
      </c>
      <c r="R7" s="36">
        <v>403030</v>
      </c>
      <c r="S7" s="36">
        <v>36.39</v>
      </c>
      <c r="T7" s="36">
        <v>11075.3</v>
      </c>
      <c r="U7" s="36">
        <v>402417</v>
      </c>
      <c r="V7" s="36">
        <v>33.53</v>
      </c>
      <c r="W7" s="36">
        <v>12001.7</v>
      </c>
      <c r="X7" s="36">
        <v>101.69</v>
      </c>
      <c r="Y7" s="36">
        <v>102.87</v>
      </c>
      <c r="Z7" s="36">
        <v>102.43</v>
      </c>
      <c r="AA7" s="36">
        <v>107.93</v>
      </c>
      <c r="AB7" s="36">
        <v>110.06</v>
      </c>
      <c r="AC7" s="36">
        <v>106.98</v>
      </c>
      <c r="AD7" s="36">
        <v>106.35</v>
      </c>
      <c r="AE7" s="36">
        <v>108.14</v>
      </c>
      <c r="AF7" s="36">
        <v>108.72</v>
      </c>
      <c r="AG7" s="36">
        <v>110.25</v>
      </c>
      <c r="AH7" s="36">
        <v>108.23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0.09</v>
      </c>
      <c r="AO7" s="36">
        <v>0</v>
      </c>
      <c r="AP7" s="36">
        <v>0</v>
      </c>
      <c r="AQ7" s="36">
        <v>0</v>
      </c>
      <c r="AR7" s="36">
        <v>0.6</v>
      </c>
      <c r="AS7" s="36">
        <v>4.45</v>
      </c>
      <c r="AT7" s="36">
        <v>132.12</v>
      </c>
      <c r="AU7" s="36">
        <v>135.09</v>
      </c>
      <c r="AV7" s="36">
        <v>161.02000000000001</v>
      </c>
      <c r="AW7" s="36">
        <v>103.96</v>
      </c>
      <c r="AX7" s="36">
        <v>112.08</v>
      </c>
      <c r="AY7" s="36">
        <v>151.75</v>
      </c>
      <c r="AZ7" s="36">
        <v>161.29</v>
      </c>
      <c r="BA7" s="36">
        <v>129.52000000000001</v>
      </c>
      <c r="BB7" s="36">
        <v>61</v>
      </c>
      <c r="BC7" s="36">
        <v>65.17</v>
      </c>
      <c r="BD7" s="36">
        <v>57.41</v>
      </c>
      <c r="BE7" s="36">
        <v>328.72</v>
      </c>
      <c r="BF7" s="36">
        <v>311.45</v>
      </c>
      <c r="BG7" s="36">
        <v>310.56</v>
      </c>
      <c r="BH7" s="36">
        <v>311.52999999999997</v>
      </c>
      <c r="BI7" s="36">
        <v>272.8</v>
      </c>
      <c r="BJ7" s="36">
        <v>745.85</v>
      </c>
      <c r="BK7" s="36">
        <v>705.53</v>
      </c>
      <c r="BL7" s="36">
        <v>685.64</v>
      </c>
      <c r="BM7" s="36">
        <v>665.11</v>
      </c>
      <c r="BN7" s="36">
        <v>642.57000000000005</v>
      </c>
      <c r="BO7" s="36">
        <v>763.62</v>
      </c>
      <c r="BP7" s="36">
        <v>107.24</v>
      </c>
      <c r="BQ7" s="36">
        <v>110.33</v>
      </c>
      <c r="BR7" s="36">
        <v>108.45</v>
      </c>
      <c r="BS7" s="36">
        <v>102.73</v>
      </c>
      <c r="BT7" s="36">
        <v>103.44</v>
      </c>
      <c r="BU7" s="36">
        <v>89.16</v>
      </c>
      <c r="BV7" s="36">
        <v>89.78</v>
      </c>
      <c r="BW7" s="36">
        <v>88.39</v>
      </c>
      <c r="BX7" s="36">
        <v>85.64</v>
      </c>
      <c r="BY7" s="36">
        <v>94.3</v>
      </c>
      <c r="BZ7" s="36">
        <v>98.53</v>
      </c>
      <c r="CA7" s="36">
        <v>79.89</v>
      </c>
      <c r="CB7" s="36">
        <v>77.459999999999994</v>
      </c>
      <c r="CC7" s="36">
        <v>79.09</v>
      </c>
      <c r="CD7" s="36">
        <v>84</v>
      </c>
      <c r="CE7" s="36">
        <v>82.75</v>
      </c>
      <c r="CF7" s="36">
        <v>126.58</v>
      </c>
      <c r="CG7" s="36">
        <v>125.87</v>
      </c>
      <c r="CH7" s="36">
        <v>128.96</v>
      </c>
      <c r="CI7" s="36">
        <v>133</v>
      </c>
      <c r="CJ7" s="36">
        <v>120.18</v>
      </c>
      <c r="CK7" s="36">
        <v>139.69999999999999</v>
      </c>
      <c r="CL7" s="36">
        <v>181.45</v>
      </c>
      <c r="CM7" s="36">
        <v>183.98</v>
      </c>
      <c r="CN7" s="36">
        <v>181.68</v>
      </c>
      <c r="CO7" s="36">
        <v>196.41</v>
      </c>
      <c r="CP7" s="36">
        <v>217.69</v>
      </c>
      <c r="CQ7" s="36">
        <v>67.180000000000007</v>
      </c>
      <c r="CR7" s="36">
        <v>67.540000000000006</v>
      </c>
      <c r="CS7" s="36">
        <v>67.61</v>
      </c>
      <c r="CT7" s="36">
        <v>64.81</v>
      </c>
      <c r="CU7" s="36">
        <v>64.81</v>
      </c>
      <c r="CV7" s="36">
        <v>60.01</v>
      </c>
      <c r="CW7" s="36">
        <v>99.69</v>
      </c>
      <c r="CX7" s="36">
        <v>99.76</v>
      </c>
      <c r="CY7" s="36">
        <v>99.79</v>
      </c>
      <c r="CZ7" s="36">
        <v>99.8</v>
      </c>
      <c r="DA7" s="36">
        <v>99.82</v>
      </c>
      <c r="DB7" s="36">
        <v>96.32</v>
      </c>
      <c r="DC7" s="36">
        <v>96.48</v>
      </c>
      <c r="DD7" s="36">
        <v>96.64</v>
      </c>
      <c r="DE7" s="36">
        <v>96.76</v>
      </c>
      <c r="DF7" s="36">
        <v>96.89</v>
      </c>
      <c r="DG7" s="36">
        <v>94.73</v>
      </c>
      <c r="DH7" s="36">
        <v>9.68</v>
      </c>
      <c r="DI7" s="36">
        <v>11.99</v>
      </c>
      <c r="DJ7" s="36">
        <v>13.78</v>
      </c>
      <c r="DK7" s="36">
        <v>22.74</v>
      </c>
      <c r="DL7" s="36">
        <v>25.74</v>
      </c>
      <c r="DM7" s="36">
        <v>12.53</v>
      </c>
      <c r="DN7" s="36">
        <v>13.31</v>
      </c>
      <c r="DO7" s="36">
        <v>14.06</v>
      </c>
      <c r="DP7" s="36">
        <v>23.27</v>
      </c>
      <c r="DQ7" s="36">
        <v>25.8</v>
      </c>
      <c r="DR7" s="36">
        <v>36.85</v>
      </c>
      <c r="DS7" s="36">
        <v>0.3</v>
      </c>
      <c r="DT7" s="36">
        <v>0.95</v>
      </c>
      <c r="DU7" s="36">
        <v>1.33</v>
      </c>
      <c r="DV7" s="36">
        <v>2.36</v>
      </c>
      <c r="DW7" s="36">
        <v>4.3</v>
      </c>
      <c r="DX7" s="36">
        <v>1.74</v>
      </c>
      <c r="DY7" s="36">
        <v>2.15</v>
      </c>
      <c r="DZ7" s="36">
        <v>2.34</v>
      </c>
      <c r="EA7" s="36">
        <v>2.75</v>
      </c>
      <c r="EB7" s="36">
        <v>3.39</v>
      </c>
      <c r="EC7" s="36">
        <v>4.5599999999999996</v>
      </c>
      <c r="ED7" s="36">
        <v>0.12</v>
      </c>
      <c r="EE7" s="36">
        <v>0.24</v>
      </c>
      <c r="EF7" s="36">
        <v>0.38</v>
      </c>
      <c r="EG7" s="36">
        <v>0.41</v>
      </c>
      <c r="EH7" s="36">
        <v>0.42</v>
      </c>
      <c r="EI7" s="36">
        <v>0.1</v>
      </c>
      <c r="EJ7" s="36">
        <v>0.1</v>
      </c>
      <c r="EK7" s="36">
        <v>0.11</v>
      </c>
      <c r="EL7" s="36">
        <v>0.22</v>
      </c>
      <c r="EM7" s="36">
        <v>0.13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2017-02-22T07:09:35Z</cp:lastPrinted>
  <dcterms:created xsi:type="dcterms:W3CDTF">2017-02-08T02:36:20Z</dcterms:created>
  <dcterms:modified xsi:type="dcterms:W3CDTF">2017-02-23T05:26:27Z</dcterms:modified>
  <cp:category/>
</cp:coreProperties>
</file>