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J10" i="4" s="1"/>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<sst xmlns="http://schemas.openxmlformats.org/spreadsheetml/2006/main" count="218" uniqueCount="108">
  <si>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</si>
  <si>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</si>
  <si>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</si>
  <si>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</si>
  <si>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</si>
  <si>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</si>
  <si>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</si>
  <si>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</si>
  <si>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</si>
  <si>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</si>
  <si>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</si>
  <si>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</si>
  <si>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</si>
  <si>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</si>
  <si>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</si>
  <si>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</si>
  <si>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</si>
  <si>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</si>
  <si>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</si>
  <si>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</si>
  <si>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</si>
  <si>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</si>
  <si>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</si>
  <si>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</si>
  <si>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</si>
  <si>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</si>
  <si>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</si>
  <si>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</si>
  <si>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</si>
  <si>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</si>
  <si>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</si>
  <si>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</si>
  <si>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</si>
  <si>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</si>
  <si>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</si>
  <si>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</si>
  <si>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</si>
  <si>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</si>
  <si>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</si>
  <si>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</si>
  <si>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</si>
  <si>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</si>
  <si>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</si>
  <si>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</si>
  <si>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</si>
  <si>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</si>
  <si>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</si>
  <si>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</si>
  <si>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</si>
  <si>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</si>
  <si>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</si>
  <si>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</si>
  <si>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</si>
  <si>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</si>
  <si>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</si>
  <si>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</si>
  <si>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</si>
  <si>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</si>
  <si>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</si>
  <si>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</si>
  <si>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</si>
  <si>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</si>
  <si>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</si>
  <si>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</si>
  <si>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</si>
  <si>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</si>
  <si>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</si>
  <si>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</si>
  <si>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</si>
  <si>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</si>
  <si>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</si>
  <si>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</si>
  <si>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</si>
  <si>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</si>
  <si>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</si>
  <si>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</si>
  <si>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</si>
  <si>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</si>
  <si>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</si>
  <si>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</si>
  <si>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</si>
  <si>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</si>
  <si>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</si>
  <si>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</si>
  <si>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</si>
  <si>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</si>
  <si>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</si>
  <si>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</si>
  <si>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</si>
  <si>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</si>
  <si>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</si>
  <si>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</si>
  <si>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</si>
  <si>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河南町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</si>
  <si>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</si>
  <si>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</si>
  <si>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</si>
  <si>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</si>
  <si>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</si>
  <si>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</si>
  <si>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</si>
  <si>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</si>
  <si>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</si>
  <si>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</si>
  <si>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</si>
  <si>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料金回収率・施設利用率が低く、現状では施設が適切な水準の料金収入に結びついていない。
今後の運営体制や投資のあり方について、持続可能な計画を策定する必要がある。</t>
    <rPh sb="0" eb="2">
      <t>リョウキン</t>
    </rPh>
    <rPh sb="2" eb="5">
      <t>カイシュウリツ</t>
    </rPh>
    <rPh sb="6" eb="8">
      <t>シセツ</t>
    </rPh>
    <rPh sb="8" eb="11">
      <t>リヨウリツ</t>
    </rPh>
    <rPh sb="12" eb="13">
      <t>ヒク</t>
    </rPh>
    <rPh sb="15" eb="17">
      <t>ゲンジョウ</t>
    </rPh>
    <rPh sb="19" eb="21">
      <t>シセツ</t>
    </rPh>
    <rPh sb="22" eb="24">
      <t>テキセツ</t>
    </rPh>
    <rPh sb="25" eb="27">
      <t>スイジュン</t>
    </rPh>
    <rPh sb="28" eb="30">
      <t>リョウキン</t>
    </rPh>
    <rPh sb="30" eb="32">
      <t>シュウニュウ</t>
    </rPh>
    <rPh sb="33" eb="34">
      <t>ムス</t>
    </rPh>
    <rPh sb="43" eb="45">
      <t>コンゴ</t>
    </rPh>
    <rPh sb="46" eb="48">
      <t>ウンエイ</t>
    </rPh>
    <rPh sb="48" eb="50">
      <t>タイセイ</t>
    </rPh>
    <rPh sb="51" eb="53">
      <t>トウシ</t>
    </rPh>
    <rPh sb="56" eb="57">
      <t>カタ</t>
    </rPh>
    <rPh sb="62" eb="64">
      <t>ジゾク</t>
    </rPh>
    <rPh sb="64" eb="66">
      <t>カノウ</t>
    </rPh>
    <rPh sb="67" eb="69">
      <t>ケイカク</t>
    </rPh>
    <rPh sb="70" eb="72">
      <t>サクテイ</t>
    </rPh>
    <rPh sb="74" eb="76">
      <t>ヒツヨウ</t>
    </rPh>
    <phoneticPr fontId="4"/>
  </si>
  <si>
    <t>管路更新率は、類似団体を下回っている。
今後は、法定耐用年数を迎える管路の増加が見込まれることから、更新事業をいかに計画的に行うかが課題となる。</t>
    <rPh sb="0" eb="2">
      <t>カンロ</t>
    </rPh>
    <rPh sb="2" eb="5">
      <t>コウシンリツ</t>
    </rPh>
    <rPh sb="7" eb="9">
      <t>ルイジ</t>
    </rPh>
    <rPh sb="12" eb="14">
      <t>シタマワ</t>
    </rPh>
    <rPh sb="20" eb="22">
      <t>コンゴ</t>
    </rPh>
    <rPh sb="24" eb="26">
      <t>ホウテイ</t>
    </rPh>
    <rPh sb="26" eb="28">
      <t>タイヨウ</t>
    </rPh>
    <rPh sb="28" eb="30">
      <t>ネンスウ</t>
    </rPh>
    <rPh sb="31" eb="32">
      <t>ムカ</t>
    </rPh>
    <rPh sb="34" eb="36">
      <t>カンロ</t>
    </rPh>
    <rPh sb="37" eb="39">
      <t>ゾウカ</t>
    </rPh>
    <rPh sb="40" eb="42">
      <t>ミコ</t>
    </rPh>
    <rPh sb="50" eb="52">
      <t>コウシン</t>
    </rPh>
    <rPh sb="52" eb="54">
      <t>ジギョウ</t>
    </rPh>
    <rPh sb="58" eb="60">
      <t>ケイカク</t>
    </rPh>
    <rPh sb="60" eb="61">
      <t>テキ</t>
    </rPh>
    <rPh sb="62" eb="63">
      <t>オコナ</t>
    </rPh>
    <rPh sb="66" eb="68">
      <t>カダイ</t>
    </rPh>
    <phoneticPr fontId="4"/>
  </si>
  <si>
    <t>給水区域が1地区（約40世帯）のみであることから、給水量が少なく、給水収益を確保することが難しい現状である。
給水収益が少ないことから、料金回収率は低くなり、給水に係る費用が給水収益ではまかなえていない。また、企業債残高対給水収益比率は高くなり、元利償還の負担が大きい。さらに、給水量が少ないことから、有収水量1㎥あたりの給水原価は、類似団体より高くなっており、費用効率は低いといえる。
一方、収益的収支比率は、継続的に100％未満で赤字となっているが、類似団体を上回っている。
以上のことから、類似団体に比べて一般会計への依存度が高い状態になっていると考えられる。</t>
    <rPh sb="0" eb="2">
      <t>キュウスイ</t>
    </rPh>
    <rPh sb="2" eb="4">
      <t>クイキ</t>
    </rPh>
    <rPh sb="6" eb="8">
      <t>チク</t>
    </rPh>
    <rPh sb="9" eb="10">
      <t>ヤク</t>
    </rPh>
    <rPh sb="12" eb="14">
      <t>セタイ</t>
    </rPh>
    <rPh sb="25" eb="27">
      <t>キュウスイ</t>
    </rPh>
    <rPh sb="27" eb="28">
      <t>リョウ</t>
    </rPh>
    <rPh sb="29" eb="30">
      <t>スク</t>
    </rPh>
    <rPh sb="33" eb="35">
      <t>キュウスイ</t>
    </rPh>
    <rPh sb="35" eb="37">
      <t>シュウエキ</t>
    </rPh>
    <rPh sb="38" eb="40">
      <t>カクホ</t>
    </rPh>
    <rPh sb="45" eb="46">
      <t>ムズカ</t>
    </rPh>
    <rPh sb="48" eb="50">
      <t>ゲンジョウ</t>
    </rPh>
    <rPh sb="55" eb="57">
      <t>キュウスイ</t>
    </rPh>
    <rPh sb="57" eb="59">
      <t>シュウエキ</t>
    </rPh>
    <rPh sb="60" eb="61">
      <t>スク</t>
    </rPh>
    <rPh sb="74" eb="75">
      <t>ヒク</t>
    </rPh>
    <rPh sb="167" eb="169">
      <t>ルイジ</t>
    </rPh>
    <rPh sb="169" eb="171">
      <t>ダンタイ</t>
    </rPh>
    <rPh sb="194" eb="196">
      <t>イッポウ</t>
    </rPh>
    <rPh sb="240" eb="242">
      <t>イジョウ</t>
    </rPh>
    <rPh sb="248" eb="250">
      <t>ルイジ</t>
    </rPh>
    <rPh sb="250" eb="252">
      <t>ダンタイ</t>
    </rPh>
    <rPh sb="253" eb="254">
      <t>クラ</t>
    </rPh>
    <rPh sb="256" eb="258">
      <t>イッパン</t>
    </rPh>
    <rPh sb="258" eb="260">
      <t>カイケイ</t>
    </rPh>
    <rPh sb="262" eb="265">
      <t>イゾンド</t>
    </rPh>
    <rPh sb="266" eb="267">
      <t>タカ</t>
    </rPh>
    <rPh sb="268" eb="270">
      <t>ジョウタイ</t>
    </rPh>
    <rPh sb="277" eb="27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</si>
</sst>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820672"/>
        <c:axId val="358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35820672"/>
        <c:axId val="35822976"/>
      </c:lineChart>
      <c:dateAx>
        <c:axId val="35820672"/>
        <c:scaling>
          <c:orientation val="minMax"/>
        </c:scaling>
        <c:delete val="1"/>
        <c:axPos val="b"/>
        <c:numFmt formatCode="ge" sourceLinked="1"/>
        <c:majorTickMark val="none"/>
        <c:minorTickMark val="none"/>
        <c:tickLblPos val="none"/>
        <c:crossAx val="35822976"/>
        <c:crosses val="autoZero"/>
        <c:auto val="1"/>
        <c:lblOffset val="100"/>
        <c:baseTimeUnit val="years"/>
      </c:dateAx>
      <c:valAx>
        <c:axId val="358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15.66</c:v>
                </c:pt>
                <c:pt idx="1">
                  <c:v>15.07</c:v>
                </c:pt>
                <c:pt idx="2">
                  <c:v>15.05</c:v>
                </c:pt>
                <c:pt idx="3">
                  <c:v>13.97</c:v>
                </c:pt>
                <c:pt idx="4">
                  <c:v>13.62</c:v>
                </c:pt>
              </c:numCache>
            </c:numRef>
          </c:val>
        </c:ser>
        <c:dLbls>
          <c:showLegendKey val="0"/>
          <c:showVal val="0"/>
          <c:showCatName val="0"/>
          <c:showSerName val="0"/>
          <c:showPercent val="0"/>
          <c:showBubbleSize val="0"/>
        </c:dLbls>
        <c:gapWidth val="150"/>
        <c:axId val="46685184"/>
        <c:axId val="470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46685184"/>
        <c:axId val="47056000"/>
      </c:lineChart>
      <c:dateAx>
        <c:axId val="46685184"/>
        <c:scaling>
          <c:orientation val="minMax"/>
        </c:scaling>
        <c:delete val="1"/>
        <c:axPos val="b"/>
        <c:numFmt formatCode="ge" sourceLinked="1"/>
        <c:majorTickMark val="none"/>
        <c:minorTickMark val="none"/>
        <c:tickLblPos val="none"/>
        <c:crossAx val="47056000"/>
        <c:crosses val="autoZero"/>
        <c:auto val="1"/>
        <c:lblOffset val="100"/>
        <c:baseTimeUnit val="years"/>
      </c:dateAx>
      <c:valAx>
        <c:axId val="470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89.33</c:v>
                </c:pt>
                <c:pt idx="1">
                  <c:v>90.06</c:v>
                </c:pt>
                <c:pt idx="2">
                  <c:v>90.06</c:v>
                </c:pt>
                <c:pt idx="3">
                  <c:v>91.1</c:v>
                </c:pt>
                <c:pt idx="4">
                  <c:v>91.11</c:v>
                </c:pt>
              </c:numCache>
            </c:numRef>
          </c:val>
        </c:ser>
        <c:dLbls>
          <c:showLegendKey val="0"/>
          <c:showVal val="0"/>
          <c:showCatName val="0"/>
          <c:showSerName val="0"/>
          <c:showPercent val="0"/>
          <c:showBubbleSize val="0"/>
        </c:dLbls>
        <c:gapWidth val="150"/>
        <c:axId val="47078016"/>
        <c:axId val="470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47078016"/>
        <c:axId val="47084288"/>
      </c:lineChart>
      <c:dateAx>
        <c:axId val="47078016"/>
        <c:scaling>
          <c:orientation val="minMax"/>
        </c:scaling>
        <c:delete val="1"/>
        <c:axPos val="b"/>
        <c:numFmt formatCode="ge" sourceLinked="1"/>
        <c:majorTickMark val="none"/>
        <c:minorTickMark val="none"/>
        <c:tickLblPos val="none"/>
        <c:crossAx val="47084288"/>
        <c:crosses val="autoZero"/>
        <c:auto val="1"/>
        <c:lblOffset val="100"/>
        <c:baseTimeUnit val="years"/>
      </c:dateAx>
      <c:valAx>
        <c:axId val="470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96.57</c:v>
                </c:pt>
                <c:pt idx="1">
                  <c:v>97.01</c:v>
                </c:pt>
                <c:pt idx="2">
                  <c:v>95.86</c:v>
                </c:pt>
                <c:pt idx="3">
                  <c:v>95.84</c:v>
                </c:pt>
                <c:pt idx="4">
                  <c:v>92.42</c:v>
                </c:pt>
              </c:numCache>
            </c:numRef>
          </c:val>
        </c:ser>
        <c:dLbls>
          <c:showLegendKey val="0"/>
          <c:showVal val="0"/>
          <c:showCatName val="0"/>
          <c:showSerName val="0"/>
          <c:showPercent val="0"/>
          <c:showBubbleSize val="0"/>
        </c:dLbls>
        <c:gapWidth val="150"/>
        <c:axId val="90600192"/>
        <c:axId val="906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90600192"/>
        <c:axId val="90602496"/>
      </c:lineChart>
      <c:dateAx>
        <c:axId val="90600192"/>
        <c:scaling>
          <c:orientation val="minMax"/>
        </c:scaling>
        <c:delete val="1"/>
        <c:axPos val="b"/>
        <c:numFmt formatCode="ge" sourceLinked="1"/>
        <c:majorTickMark val="none"/>
        <c:minorTickMark val="none"/>
        <c:tickLblPos val="none"/>
        <c:crossAx val="90602496"/>
        <c:crosses val="autoZero"/>
        <c:auto val="1"/>
        <c:lblOffset val="100"/>
        <c:baseTimeUnit val="years"/>
      </c:dateAx>
      <c:valAx>
        <c:axId val="906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887552"/>
        <c:axId val="348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887552"/>
        <c:axId val="34889728"/>
      </c:lineChart>
      <c:dateAx>
        <c:axId val="34887552"/>
        <c:scaling>
          <c:orientation val="minMax"/>
        </c:scaling>
        <c:delete val="1"/>
        <c:axPos val="b"/>
        <c:numFmt formatCode="ge" sourceLinked="1"/>
        <c:majorTickMark val="none"/>
        <c:minorTickMark val="none"/>
        <c:tickLblPos val="none"/>
        <c:crossAx val="34889728"/>
        <c:crosses val="autoZero"/>
        <c:auto val="1"/>
        <c:lblOffset val="100"/>
        <c:baseTimeUnit val="years"/>
      </c:dateAx>
      <c:valAx>
        <c:axId val="348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903552"/>
        <c:axId val="349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03552"/>
        <c:axId val="34905472"/>
      </c:lineChart>
      <c:dateAx>
        <c:axId val="34903552"/>
        <c:scaling>
          <c:orientation val="minMax"/>
        </c:scaling>
        <c:delete val="1"/>
        <c:axPos val="b"/>
        <c:numFmt formatCode="ge" sourceLinked="1"/>
        <c:majorTickMark val="none"/>
        <c:minorTickMark val="none"/>
        <c:tickLblPos val="none"/>
        <c:crossAx val="34905472"/>
        <c:crosses val="autoZero"/>
        <c:auto val="1"/>
        <c:lblOffset val="100"/>
        <c:baseTimeUnit val="years"/>
      </c:dateAx>
      <c:valAx>
        <c:axId val="349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976896"/>
        <c:axId val="349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6896"/>
        <c:axId val="34978816"/>
      </c:lineChart>
      <c:dateAx>
        <c:axId val="34976896"/>
        <c:scaling>
          <c:orientation val="minMax"/>
        </c:scaling>
        <c:delete val="1"/>
        <c:axPos val="b"/>
        <c:numFmt formatCode="ge" sourceLinked="1"/>
        <c:majorTickMark val="none"/>
        <c:minorTickMark val="none"/>
        <c:tickLblPos val="none"/>
        <c:crossAx val="34978816"/>
        <c:crosses val="autoZero"/>
        <c:auto val="1"/>
        <c:lblOffset val="100"/>
        <c:baseTimeUnit val="years"/>
      </c:dateAx>
      <c:valAx>
        <c:axId val="349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87904"/>
        <c:axId val="357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87904"/>
        <c:axId val="35789824"/>
      </c:lineChart>
      <c:dateAx>
        <c:axId val="35787904"/>
        <c:scaling>
          <c:orientation val="minMax"/>
        </c:scaling>
        <c:delete val="1"/>
        <c:axPos val="b"/>
        <c:numFmt formatCode="ge" sourceLinked="1"/>
        <c:majorTickMark val="none"/>
        <c:minorTickMark val="none"/>
        <c:tickLblPos val="none"/>
        <c:crossAx val="35789824"/>
        <c:crosses val="autoZero"/>
        <c:auto val="1"/>
        <c:lblOffset val="100"/>
        <c:baseTimeUnit val="years"/>
      </c:dateAx>
      <c:valAx>
        <c:axId val="357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5296.31</c:v>
                </c:pt>
                <c:pt idx="1">
                  <c:v>5463.77</c:v>
                </c:pt>
                <c:pt idx="2">
                  <c:v>5463.33</c:v>
                </c:pt>
                <c:pt idx="3">
                  <c:v>5947.43</c:v>
                </c:pt>
                <c:pt idx="4">
                  <c:v>5845.53</c:v>
                </c:pt>
              </c:numCache>
            </c:numRef>
          </c:val>
        </c:ser>
        <c:dLbls>
          <c:showLegendKey val="0"/>
          <c:showVal val="0"/>
          <c:showCatName val="0"/>
          <c:showSerName val="0"/>
          <c:showPercent val="0"/>
          <c:showBubbleSize val="0"/>
        </c:dLbls>
        <c:gapWidth val="150"/>
        <c:axId val="35808000"/>
        <c:axId val="358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35808000"/>
        <c:axId val="35809920"/>
      </c:lineChart>
      <c:dateAx>
        <c:axId val="35808000"/>
        <c:scaling>
          <c:orientation val="minMax"/>
        </c:scaling>
        <c:delete val="1"/>
        <c:axPos val="b"/>
        <c:numFmt formatCode="ge" sourceLinked="1"/>
        <c:majorTickMark val="none"/>
        <c:minorTickMark val="none"/>
        <c:tickLblPos val="none"/>
        <c:crossAx val="35809920"/>
        <c:crosses val="autoZero"/>
        <c:auto val="1"/>
        <c:lblOffset val="100"/>
        <c:baseTimeUnit val="years"/>
      </c:dateAx>
      <c:valAx>
        <c:axId val="358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26.37</c:v>
                </c:pt>
                <c:pt idx="1">
                  <c:v>16.73</c:v>
                </c:pt>
                <c:pt idx="2">
                  <c:v>22.75</c:v>
                </c:pt>
                <c:pt idx="3">
                  <c:v>21.16</c:v>
                </c:pt>
                <c:pt idx="4">
                  <c:v>17</c:v>
                </c:pt>
              </c:numCache>
            </c:numRef>
          </c:val>
        </c:ser>
        <c:dLbls>
          <c:showLegendKey val="0"/>
          <c:showVal val="0"/>
          <c:showCatName val="0"/>
          <c:showSerName val="0"/>
          <c:showPercent val="0"/>
          <c:showBubbleSize val="0"/>
        </c:dLbls>
        <c:gapWidth val="150"/>
        <c:axId val="35835904"/>
        <c:axId val="358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35835904"/>
        <c:axId val="35837824"/>
      </c:lineChart>
      <c:dateAx>
        <c:axId val="35835904"/>
        <c:scaling>
          <c:orientation val="minMax"/>
        </c:scaling>
        <c:delete val="1"/>
        <c:axPos val="b"/>
        <c:numFmt formatCode="ge" sourceLinked="1"/>
        <c:majorTickMark val="none"/>
        <c:minorTickMark val="none"/>
        <c:tickLblPos val="none"/>
        <c:crossAx val="35837824"/>
        <c:crosses val="autoZero"/>
        <c:auto val="1"/>
        <c:lblOffset val="100"/>
        <c:baseTimeUnit val="years"/>
      </c:dateAx>
      <c:valAx>
        <c:axId val="358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593.14</c:v>
                </c:pt>
                <c:pt idx="1">
                  <c:v>928.23</c:v>
                </c:pt>
                <c:pt idx="2">
                  <c:v>683.07</c:v>
                </c:pt>
                <c:pt idx="3">
                  <c:v>732.38</c:v>
                </c:pt>
                <c:pt idx="4">
                  <c:v>944.46</c:v>
                </c:pt>
              </c:numCache>
            </c:numRef>
          </c:val>
        </c:ser>
        <c:dLbls>
          <c:showLegendKey val="0"/>
          <c:showVal val="0"/>
          <c:showCatName val="0"/>
          <c:showSerName val="0"/>
          <c:showPercent val="0"/>
          <c:showBubbleSize val="0"/>
        </c:dLbls>
        <c:gapWidth val="150"/>
        <c:axId val="35925376"/>
        <c:axId val="359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35925376"/>
        <c:axId val="35976704"/>
      </c:lineChart>
      <c:dateAx>
        <c:axId val="35925376"/>
        <c:scaling>
          <c:orientation val="minMax"/>
        </c:scaling>
        <c:delete val="1"/>
        <c:axPos val="b"/>
        <c:numFmt formatCode="ge" sourceLinked="1"/>
        <c:majorTickMark val="none"/>
        <c:minorTickMark val="none"/>
        <c:tickLblPos val="none"/>
        <c:crossAx val="35976704"/>
        <c:crosses val="autoZero"/>
        <c:auto val="1"/>
        <c:lblOffset val="100"/>
        <c:baseTimeUnit val="years"/>
      </c:dateAx>
      <c:valAx>
        <c:axId val="359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河南町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16028</v>
      </c>
      <c r="AJ8" s="55"/>
      <c r="AK8" s="55"/>
      <c r="AL8" s="55"/>
      <c r="AM8" s="55"/>
      <c r="AN8" s="55"/>
      <c r="AO8" s="55"/>
      <c r="AP8" s="56"/>
      <c r="AQ8" s="46">
        <f>データ!R6</f>
        <v>25.26</v>
      </c>
      <c r="AR8" s="46"/>
      <c r="AS8" s="46"/>
      <c r="AT8" s="46"/>
      <c r="AU8" s="46"/>
      <c r="AV8" s="46"/>
      <c r="AW8" s="46"/>
      <c r="AX8" s="46"/>
      <c r="AY8" s="46">
        <f>データ!S6</f>
        <v>634.52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0.55000000000000004</v>
      </c>
      <c r="S10" s="46"/>
      <c r="T10" s="46"/>
      <c r="U10" s="46"/>
      <c r="V10" s="46"/>
      <c r="W10" s="46"/>
      <c r="X10" s="46"/>
      <c r="Y10" s="46"/>
      <c r="Z10" s="80">
        <f>データ!P6</f>
        <v>2803</v>
      </c>
      <c r="AA10" s="80"/>
      <c r="AB10" s="80"/>
      <c r="AC10" s="80"/>
      <c r="AD10" s="80"/>
      <c r="AE10" s="80"/>
      <c r="AF10" s="80"/>
      <c r="AG10" s="80"/>
      <c r="AH10" s="2"/>
      <c r="AI10" s="80">
        <f>データ!T6</f>
        <v>87</v>
      </c>
      <c r="AJ10" s="80"/>
      <c r="AK10" s="80"/>
      <c r="AL10" s="80"/>
      <c r="AM10" s="80"/>
      <c r="AN10" s="80"/>
      <c r="AO10" s="80"/>
      <c r="AP10" s="80"/>
      <c r="AQ10" s="46">
        <f>データ!U6</f>
        <v>0.2</v>
      </c>
      <c r="AR10" s="46"/>
      <c r="AS10" s="46"/>
      <c r="AT10" s="46"/>
      <c r="AU10" s="46"/>
      <c r="AV10" s="46"/>
      <c r="AW10" s="46"/>
      <c r="AX10" s="46"/>
      <c r="AY10" s="46">
        <f>データ!V6</f>
        <v>435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273821</v>
      </c>
      <c r="D6" s="31">
        <f t="shared" si="3"/>
        <v>47</v>
      </c>
      <c r="E6" s="31">
        <f t="shared" si="3"/>
        <v>1</v>
      </c>
      <c r="F6" s="31">
        <f t="shared" si="3"/>
        <v>0</v>
      </c>
      <c r="G6" s="31">
        <f t="shared" si="3"/>
        <v>0</v>
      </c>
      <c r="H6" s="31" t="str">
        <f t="shared" si="3"/>
        <v>大阪府　河南町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0.55000000000000004</v>
      </c>
      <c r="P6" s="32">
        <f t="shared" si="3"/>
        <v>2803</v>
      </c>
      <c r="Q6" s="32">
        <f t="shared" si="3"/>
        <v>16028</v>
      </c>
      <c r="R6" s="32">
        <f t="shared" si="3"/>
        <v>25.26</v>
      </c>
      <c r="S6" s="32">
        <f t="shared" si="3"/>
        <v>634.52</v>
      </c>
      <c r="T6" s="32">
        <f t="shared" si="3"/>
        <v>87</v>
      </c>
      <c r="U6" s="32">
        <f t="shared" si="3"/>
        <v>0.2</v>
      </c>
      <c r="V6" s="32">
        <f t="shared" si="3"/>
        <v>435</v>
      </c>
      <c r="W6" s="33">
        <f>IF(W7="",NA(),W7)</f>
        <v>96.57</v>
      </c>
      <c r="X6" s="33">
        <f t="shared" ref="X6:AF6" si="4">IF(X7="",NA(),X7)</f>
        <v>97.01</v>
      </c>
      <c r="Y6" s="33">
        <f t="shared" si="4"/>
        <v>95.86</v>
      </c>
      <c r="Z6" s="33">
        <f t="shared" si="4"/>
        <v>95.84</v>
      </c>
      <c r="AA6" s="33">
        <f t="shared" si="4"/>
        <v>92.42</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5296.31</v>
      </c>
      <c r="BE6" s="33">
        <f t="shared" ref="BE6:BM6" si="7">IF(BE7="",NA(),BE7)</f>
        <v>5463.77</v>
      </c>
      <c r="BF6" s="33">
        <f t="shared" si="7"/>
        <v>5463.33</v>
      </c>
      <c r="BG6" s="33">
        <f t="shared" si="7"/>
        <v>5947.43</v>
      </c>
      <c r="BH6" s="33">
        <f t="shared" si="7"/>
        <v>5845.53</v>
      </c>
      <c r="BI6" s="33">
        <f t="shared" si="7"/>
        <v>1450.45</v>
      </c>
      <c r="BJ6" s="33">
        <f t="shared" si="7"/>
        <v>1442.51</v>
      </c>
      <c r="BK6" s="33">
        <f t="shared" si="7"/>
        <v>1496.15</v>
      </c>
      <c r="BL6" s="33">
        <f t="shared" si="7"/>
        <v>1462.56</v>
      </c>
      <c r="BM6" s="33">
        <f t="shared" si="7"/>
        <v>1486.62</v>
      </c>
      <c r="BN6" s="32" t="str">
        <f>IF(BN7="","",IF(BN7="-","【-】","【"&amp;SUBSTITUTE(TEXT(BN7,"#,##0.00"),"-","△")&amp;"】"))</f>
        <v>【1,239.32】</v>
      </c>
      <c r="BO6" s="33">
        <f>IF(BO7="",NA(),BO7)</f>
        <v>26.37</v>
      </c>
      <c r="BP6" s="33">
        <f t="shared" ref="BP6:BX6" si="8">IF(BP7="",NA(),BP7)</f>
        <v>16.73</v>
      </c>
      <c r="BQ6" s="33">
        <f t="shared" si="8"/>
        <v>22.75</v>
      </c>
      <c r="BR6" s="33">
        <f t="shared" si="8"/>
        <v>21.16</v>
      </c>
      <c r="BS6" s="33">
        <f t="shared" si="8"/>
        <v>17</v>
      </c>
      <c r="BT6" s="33">
        <f t="shared" si="8"/>
        <v>33.96</v>
      </c>
      <c r="BU6" s="33">
        <f t="shared" si="8"/>
        <v>33.299999999999997</v>
      </c>
      <c r="BV6" s="33">
        <f t="shared" si="8"/>
        <v>33.01</v>
      </c>
      <c r="BW6" s="33">
        <f t="shared" si="8"/>
        <v>32.39</v>
      </c>
      <c r="BX6" s="33">
        <f t="shared" si="8"/>
        <v>24.39</v>
      </c>
      <c r="BY6" s="32" t="str">
        <f>IF(BY7="","",IF(BY7="-","【-】","【"&amp;SUBSTITUTE(TEXT(BY7,"#,##0.00"),"-","△")&amp;"】"))</f>
        <v>【36.33】</v>
      </c>
      <c r="BZ6" s="33">
        <f>IF(BZ7="",NA(),BZ7)</f>
        <v>593.14</v>
      </c>
      <c r="CA6" s="33">
        <f t="shared" ref="CA6:CI6" si="9">IF(CA7="",NA(),CA7)</f>
        <v>928.23</v>
      </c>
      <c r="CB6" s="33">
        <f t="shared" si="9"/>
        <v>683.07</v>
      </c>
      <c r="CC6" s="33">
        <f t="shared" si="9"/>
        <v>732.38</v>
      </c>
      <c r="CD6" s="33">
        <f t="shared" si="9"/>
        <v>944.46</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15.66</v>
      </c>
      <c r="CL6" s="33">
        <f t="shared" ref="CL6:CT6" si="10">IF(CL7="",NA(),CL7)</f>
        <v>15.07</v>
      </c>
      <c r="CM6" s="33">
        <f t="shared" si="10"/>
        <v>15.05</v>
      </c>
      <c r="CN6" s="33">
        <f t="shared" si="10"/>
        <v>13.97</v>
      </c>
      <c r="CO6" s="33">
        <f t="shared" si="10"/>
        <v>13.62</v>
      </c>
      <c r="CP6" s="33">
        <f t="shared" si="10"/>
        <v>51.56</v>
      </c>
      <c r="CQ6" s="33">
        <f t="shared" si="10"/>
        <v>50.66</v>
      </c>
      <c r="CR6" s="33">
        <f t="shared" si="10"/>
        <v>51.11</v>
      </c>
      <c r="CS6" s="33">
        <f t="shared" si="10"/>
        <v>50.49</v>
      </c>
      <c r="CT6" s="33">
        <f t="shared" si="10"/>
        <v>48.36</v>
      </c>
      <c r="CU6" s="32" t="str">
        <f>IF(CU7="","",IF(CU7="-","【-】","【"&amp;SUBSTITUTE(TEXT(CU7,"#,##0.00"),"-","△")&amp;"】"))</f>
        <v>【58.19】</v>
      </c>
      <c r="CV6" s="33">
        <f>IF(CV7="",NA(),CV7)</f>
        <v>89.33</v>
      </c>
      <c r="CW6" s="33">
        <f t="shared" ref="CW6:DE6" si="11">IF(CW7="",NA(),CW7)</f>
        <v>90.06</v>
      </c>
      <c r="CX6" s="33">
        <f t="shared" si="11"/>
        <v>90.06</v>
      </c>
      <c r="CY6" s="33">
        <f t="shared" si="11"/>
        <v>91.1</v>
      </c>
      <c r="CZ6" s="33">
        <f t="shared" si="11"/>
        <v>91.11</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x14ac:dyDescent="0.15">
      <c r="A7" s="26"/>
      <c r="B7" s="35">
        <v>2014</v>
      </c>
      <c r="C7" s="35">
        <v>273821</v>
      </c>
      <c r="D7" s="35">
        <v>47</v>
      </c>
      <c r="E7" s="35">
        <v>1</v>
      </c>
      <c r="F7" s="35">
        <v>0</v>
      </c>
      <c r="G7" s="35">
        <v>0</v>
      </c>
      <c r="H7" s="35" t="s">
        <v>93</v>
      </c>
      <c r="I7" s="35" t="s">
        <v>94</v>
      </c>
      <c r="J7" s="35" t="s">
        <v>95</v>
      </c>
      <c r="K7" s="35" t="s">
        <v>96</v>
      </c>
      <c r="L7" s="35" t="s">
        <v>97</v>
      </c>
      <c r="M7" s="36" t="s">
        <v>98</v>
      </c>
      <c r="N7" s="36" t="s">
        <v>99</v>
      </c>
      <c r="O7" s="36">
        <v>0.55000000000000004</v>
      </c>
      <c r="P7" s="36">
        <v>2803</v>
      </c>
      <c r="Q7" s="36">
        <v>16028</v>
      </c>
      <c r="R7" s="36">
        <v>25.26</v>
      </c>
      <c r="S7" s="36">
        <v>634.52</v>
      </c>
      <c r="T7" s="36">
        <v>87</v>
      </c>
      <c r="U7" s="36">
        <v>0.2</v>
      </c>
      <c r="V7" s="36">
        <v>435</v>
      </c>
      <c r="W7" s="36">
        <v>96.57</v>
      </c>
      <c r="X7" s="36">
        <v>97.01</v>
      </c>
      <c r="Y7" s="36">
        <v>95.86</v>
      </c>
      <c r="Z7" s="36">
        <v>95.84</v>
      </c>
      <c r="AA7" s="36">
        <v>92.42</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5296.31</v>
      </c>
      <c r="BE7" s="36">
        <v>5463.77</v>
      </c>
      <c r="BF7" s="36">
        <v>5463.33</v>
      </c>
      <c r="BG7" s="36">
        <v>5947.43</v>
      </c>
      <c r="BH7" s="36">
        <v>5845.53</v>
      </c>
      <c r="BI7" s="36">
        <v>1450.45</v>
      </c>
      <c r="BJ7" s="36">
        <v>1442.51</v>
      </c>
      <c r="BK7" s="36">
        <v>1496.15</v>
      </c>
      <c r="BL7" s="36">
        <v>1462.56</v>
      </c>
      <c r="BM7" s="36">
        <v>1486.62</v>
      </c>
      <c r="BN7" s="36">
        <v>1239.32</v>
      </c>
      <c r="BO7" s="36">
        <v>26.37</v>
      </c>
      <c r="BP7" s="36">
        <v>16.73</v>
      </c>
      <c r="BQ7" s="36">
        <v>22.75</v>
      </c>
      <c r="BR7" s="36">
        <v>21.16</v>
      </c>
      <c r="BS7" s="36">
        <v>17</v>
      </c>
      <c r="BT7" s="36">
        <v>33.96</v>
      </c>
      <c r="BU7" s="36">
        <v>33.299999999999997</v>
      </c>
      <c r="BV7" s="36">
        <v>33.01</v>
      </c>
      <c r="BW7" s="36">
        <v>32.39</v>
      </c>
      <c r="BX7" s="36">
        <v>24.39</v>
      </c>
      <c r="BY7" s="36">
        <v>36.33</v>
      </c>
      <c r="BZ7" s="36">
        <v>593.14</v>
      </c>
      <c r="CA7" s="36">
        <v>928.23</v>
      </c>
      <c r="CB7" s="36">
        <v>683.07</v>
      </c>
      <c r="CC7" s="36">
        <v>732.38</v>
      </c>
      <c r="CD7" s="36">
        <v>944.46</v>
      </c>
      <c r="CE7" s="36">
        <v>512.74</v>
      </c>
      <c r="CF7" s="36">
        <v>526.57000000000005</v>
      </c>
      <c r="CG7" s="36">
        <v>523.08000000000004</v>
      </c>
      <c r="CH7" s="36">
        <v>530.83000000000004</v>
      </c>
      <c r="CI7" s="36">
        <v>734.18</v>
      </c>
      <c r="CJ7" s="36">
        <v>476.46</v>
      </c>
      <c r="CK7" s="36">
        <v>15.66</v>
      </c>
      <c r="CL7" s="36">
        <v>15.07</v>
      </c>
      <c r="CM7" s="36">
        <v>15.05</v>
      </c>
      <c r="CN7" s="36">
        <v>13.97</v>
      </c>
      <c r="CO7" s="36">
        <v>13.62</v>
      </c>
      <c r="CP7" s="36">
        <v>51.56</v>
      </c>
      <c r="CQ7" s="36">
        <v>50.66</v>
      </c>
      <c r="CR7" s="36">
        <v>51.11</v>
      </c>
      <c r="CS7" s="36">
        <v>50.49</v>
      </c>
      <c r="CT7" s="36">
        <v>48.36</v>
      </c>
      <c r="CU7" s="36">
        <v>58.19</v>
      </c>
      <c r="CV7" s="36">
        <v>89.33</v>
      </c>
      <c r="CW7" s="36">
        <v>90.06</v>
      </c>
      <c r="CX7" s="36">
        <v>90.06</v>
      </c>
      <c r="CY7" s="36">
        <v>91.1</v>
      </c>
      <c r="CZ7" s="36">
        <v>91.11</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2016-02-18T09:58:56Z</cp:lastPrinted>
  <dcterms:created xsi:type="dcterms:W3CDTF">2016-01-18T05:04:07Z</dcterms:created>
  <dcterms:modified xsi:type="dcterms:W3CDTF">2016-02-23T04:05:38Z</dcterms:modified>
  <cp:category/>
</cp:coreProperties>
</file>