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<sst xmlns="http://schemas.openxmlformats.org/spreadsheetml/2006/main" count="217" uniqueCount="107">
  <si>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</si>
  <si>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</si>
  <si>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</si>
  <si>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</si>
  <si>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</si>
  <si>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</si>
  <si>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</si>
  <si>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</si>
  <si>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</si>
  <si>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</si>
  <si>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</si>
  <si>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</si>
  <si>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</si>
  <si>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</si>
  <si>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</si>
  <si>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</si>
  <si>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</si>
  <si>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</si>
  <si>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</si>
  <si>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</si>
  <si>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</si>
  <si>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</si>
  <si>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</si>
  <si>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</si>
  <si>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</si>
  <si>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</si>
  <si>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</si>
  <si>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</si>
  <si>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</si>
  <si>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</si>
  <si>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</si>
  <si>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</si>
  <si>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</si>
  <si>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</si>
  <si>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</si>
  <si>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</si>
  <si>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</si>
  <si>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</si>
  <si>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</si>
  <si>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</si>
  <si>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</si>
  <si>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</si>
  <si>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</si>
  <si>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</si>
  <si>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</si>
  <si>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</si>
  <si>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</si>
  <si>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</si>
  <si>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</si>
  <si>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</si>
  <si>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</si>
  <si>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</si>
  <si>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</si>
  <si>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</si>
  <si>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</si>
  <si>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</si>
  <si>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</si>
  <si>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</si>
  <si>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</si>
  <si>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</si>
  <si>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</si>
  <si>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</si>
  <si>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</si>
  <si>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</si>
  <si>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</si>
  <si>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</si>
  <si>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</si>
  <si>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</si>
  <si>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</si>
  <si>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</si>
  <si>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</si>
  <si>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</si>
  <si>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</si>
  <si>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</si>
  <si>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</si>
  <si>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</si>
  <si>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</si>
  <si>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</si>
  <si>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</si>
  <si>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</si>
  <si>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</si>
  <si>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</si>
  <si>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</si>
  <si>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</si>
  <si>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</si>
  <si>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</si>
  <si>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</si>
  <si>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</si>
  <si>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</si>
  <si>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</si>
  <si>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</si>
  <si>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</si>
  <si>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</si>
  <si>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熊取町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</si>
  <si>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</si>
  <si>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</si>
  <si>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</si>
  <si>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</si>
  <si>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</si>
  <si>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</si>
  <si>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</si>
  <si>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</si>
  <si>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</si>
  <si>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</si>
  <si>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の経営は数値からも健全性を確保できているものと考える。その上で、今後の改善に向けた取組等については、公平性の確保の観点から、料金徴収の更なる強化に努める。また、現在の給水人口に見合った施設の適正化を図るとともに、耐震管の布設替工事をより計画的に行い、管路更新率向上に努める。</t>
    <rPh sb="0" eb="2">
      <t>ホンチョウ</t>
    </rPh>
    <rPh sb="3" eb="5">
      <t>ケイエイ</t>
    </rPh>
    <rPh sb="6" eb="8">
      <t>スウチ</t>
    </rPh>
    <rPh sb="11" eb="14">
      <t>ケンゼンセイ</t>
    </rPh>
    <rPh sb="15" eb="17">
      <t>カクホ</t>
    </rPh>
    <rPh sb="25" eb="26">
      <t>カンガ</t>
    </rPh>
    <rPh sb="31" eb="32">
      <t>ウエ</t>
    </rPh>
    <rPh sb="34" eb="36">
      <t>コンゴ</t>
    </rPh>
    <rPh sb="37" eb="39">
      <t>カイゼン</t>
    </rPh>
    <rPh sb="40" eb="41">
      <t>ム</t>
    </rPh>
    <rPh sb="43" eb="45">
      <t>トリクミ</t>
    </rPh>
    <rPh sb="45" eb="46">
      <t>トウ</t>
    </rPh>
    <rPh sb="52" eb="55">
      <t>コウヘイセイ</t>
    </rPh>
    <rPh sb="56" eb="58">
      <t>カクホ</t>
    </rPh>
    <rPh sb="59" eb="61">
      <t>カンテン</t>
    </rPh>
    <rPh sb="64" eb="66">
      <t>リョウキン</t>
    </rPh>
    <rPh sb="66" eb="68">
      <t>チョウシュウ</t>
    </rPh>
    <rPh sb="69" eb="70">
      <t>サラ</t>
    </rPh>
    <rPh sb="72" eb="74">
      <t>キョウカ</t>
    </rPh>
    <rPh sb="75" eb="76">
      <t>ツト</t>
    </rPh>
    <rPh sb="82" eb="84">
      <t>ゲンザイ</t>
    </rPh>
    <rPh sb="85" eb="87">
      <t>キュウスイ</t>
    </rPh>
    <rPh sb="87" eb="89">
      <t>ジンコウ</t>
    </rPh>
    <rPh sb="90" eb="92">
      <t>ミア</t>
    </rPh>
    <rPh sb="94" eb="96">
      <t>シセツ</t>
    </rPh>
    <rPh sb="97" eb="100">
      <t>テキセイカ</t>
    </rPh>
    <rPh sb="101" eb="102">
      <t>ハカ</t>
    </rPh>
    <rPh sb="108" eb="110">
      <t>タイシン</t>
    </rPh>
    <rPh sb="110" eb="111">
      <t>カン</t>
    </rPh>
    <rPh sb="112" eb="114">
      <t>フセツ</t>
    </rPh>
    <rPh sb="114" eb="115">
      <t>ガ</t>
    </rPh>
    <rPh sb="115" eb="117">
      <t>コウジ</t>
    </rPh>
    <rPh sb="120" eb="123">
      <t>ケイカクテキ</t>
    </rPh>
    <rPh sb="124" eb="125">
      <t>オコナ</t>
    </rPh>
    <rPh sb="127" eb="129">
      <t>カンロ</t>
    </rPh>
    <rPh sb="129" eb="131">
      <t>コウシン</t>
    </rPh>
    <rPh sb="131" eb="132">
      <t>リツ</t>
    </rPh>
    <rPh sb="132" eb="134">
      <t>コウジョウ</t>
    </rPh>
    <rPh sb="135" eb="136">
      <t>ツト</t>
    </rPh>
    <phoneticPr fontId="4"/>
  </si>
  <si>
    <r>
      <rPr>
        <sz val="11"/>
        <rFont val="ＭＳ ゴシック"/>
        <family val="3"/>
        <charset val="128"/>
      </rPr>
      <t>管路更新率について</t>
    </r>
    <r>
      <rPr>
        <sz val="11"/>
        <color rgb="FFFF0000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>H24からH25においての当該値の増加は、H25において、公共下水道工事に伴い併せて水道工事を行ったもの、及びH24,H25の２ヶ年工事の完了などにより、管路更新延長が2,478mとなり例年より増加したためである。また、H25からH26は配水塔除却や減圧弁設置等、施設や設備に投資したため、管路更新延長が例年よりも減少したためである。</t>
    </r>
    <rPh sb="0" eb="2">
      <t>カンロ</t>
    </rPh>
    <rPh sb="2" eb="4">
      <t>コウシン</t>
    </rPh>
    <rPh sb="4" eb="5">
      <t>リツ</t>
    </rPh>
    <rPh sb="23" eb="25">
      <t>トウガイ</t>
    </rPh>
    <rPh sb="25" eb="26">
      <t>チ</t>
    </rPh>
    <rPh sb="27" eb="29">
      <t>ゾウカ</t>
    </rPh>
    <rPh sb="39" eb="41">
      <t>コウキョウ</t>
    </rPh>
    <rPh sb="41" eb="44">
      <t>ゲスイドウ</t>
    </rPh>
    <rPh sb="44" eb="46">
      <t>コウジ</t>
    </rPh>
    <rPh sb="47" eb="48">
      <t>トモナ</t>
    </rPh>
    <rPh sb="49" eb="50">
      <t>アワ</t>
    </rPh>
    <rPh sb="52" eb="54">
      <t>スイドウ</t>
    </rPh>
    <rPh sb="54" eb="56">
      <t>コウジ</t>
    </rPh>
    <rPh sb="57" eb="58">
      <t>オコナ</t>
    </rPh>
    <rPh sb="63" eb="64">
      <t>オヨ</t>
    </rPh>
    <rPh sb="75" eb="76">
      <t>ネン</t>
    </rPh>
    <rPh sb="76" eb="78">
      <t>コウジ</t>
    </rPh>
    <rPh sb="79" eb="81">
      <t>カンリョウ</t>
    </rPh>
    <rPh sb="87" eb="89">
      <t>カンロ</t>
    </rPh>
    <rPh sb="89" eb="91">
      <t>コウシン</t>
    </rPh>
    <rPh sb="91" eb="93">
      <t>エンチョウ</t>
    </rPh>
    <rPh sb="103" eb="105">
      <t>レイネン</t>
    </rPh>
    <rPh sb="107" eb="109">
      <t>ゾウカ</t>
    </rPh>
    <rPh sb="129" eb="131">
      <t>ハイスイ</t>
    </rPh>
    <rPh sb="131" eb="132">
      <t>トウ</t>
    </rPh>
    <rPh sb="132" eb="134">
      <t>ジョキャク</t>
    </rPh>
    <rPh sb="135" eb="138">
      <t>ゲンアツベン</t>
    </rPh>
    <rPh sb="138" eb="140">
      <t>セッチ</t>
    </rPh>
    <rPh sb="140" eb="141">
      <t>トウ</t>
    </rPh>
    <rPh sb="142" eb="144">
      <t>シセツ</t>
    </rPh>
    <rPh sb="145" eb="147">
      <t>セツビ</t>
    </rPh>
    <rPh sb="148" eb="150">
      <t>トウシ</t>
    </rPh>
    <rPh sb="155" eb="157">
      <t>カンロ</t>
    </rPh>
    <rPh sb="157" eb="159">
      <t>コウシン</t>
    </rPh>
    <rPh sb="159" eb="161">
      <t>エンチョウ</t>
    </rPh>
    <rPh sb="162" eb="164">
      <t>レイネン</t>
    </rPh>
    <rPh sb="167" eb="169">
      <t>ゲンショウ</t>
    </rPh>
    <phoneticPr fontId="4"/>
  </si>
  <si>
    <t>経常収支比率について、H23からH24にかけて当該値が大きく減少しているのは、人口減少や節水機器の普及などにより、給水収益が減少したことによるものである。また、H24は費用の減価償却費においても、対前年比約860万円増えたことが原因である。
流動比率について、H23からH24にかけて当該値が大きく減少しているのは、流動比率の算出分母の未払金が増加したことによるものである。大きな工事の支払いが次年度となったためであり、工事の進捗状況により、支払いが年度をまたぐことがあれば数値が変動するものである。　　　　　　　　　　　　　　　　　　　　　　　　　　　　　　　施設利用率について、平均値よりも当該値が低い要因は、人口減少や節水機器の普及によるものである。</t>
    <rPh sb="0" eb="2">
      <t>ケイジョウ</t>
    </rPh>
    <rPh sb="2" eb="4">
      <t>シュウシ</t>
    </rPh>
    <rPh sb="4" eb="6">
      <t>ヒリツ</t>
    </rPh>
    <rPh sb="23" eb="25">
      <t>トウガイ</t>
    </rPh>
    <rPh sb="25" eb="26">
      <t>チ</t>
    </rPh>
    <rPh sb="27" eb="28">
      <t>オオ</t>
    </rPh>
    <rPh sb="30" eb="32">
      <t>ゲンショウ</t>
    </rPh>
    <rPh sb="39" eb="41">
      <t>ジンコウ</t>
    </rPh>
    <rPh sb="41" eb="43">
      <t>ゲンショウ</t>
    </rPh>
    <rPh sb="44" eb="46">
      <t>セッスイ</t>
    </rPh>
    <rPh sb="46" eb="48">
      <t>キキ</t>
    </rPh>
    <rPh sb="49" eb="51">
      <t>フキュウ</t>
    </rPh>
    <rPh sb="57" eb="59">
      <t>キュウスイ</t>
    </rPh>
    <rPh sb="59" eb="61">
      <t>シュウエキ</t>
    </rPh>
    <rPh sb="62" eb="64">
      <t>ゲンショウ</t>
    </rPh>
    <rPh sb="84" eb="86">
      <t>ヒヨウ</t>
    </rPh>
    <rPh sb="87" eb="89">
      <t>ゲンカ</t>
    </rPh>
    <rPh sb="89" eb="91">
      <t>ショウキャク</t>
    </rPh>
    <rPh sb="91" eb="92">
      <t>ヒ</t>
    </rPh>
    <rPh sb="98" eb="99">
      <t>タイ</t>
    </rPh>
    <rPh sb="99" eb="102">
      <t>ゼンネンヒ</t>
    </rPh>
    <rPh sb="102" eb="103">
      <t>ヤク</t>
    </rPh>
    <rPh sb="106" eb="108">
      <t>マンエン</t>
    </rPh>
    <rPh sb="108" eb="109">
      <t>フ</t>
    </rPh>
    <rPh sb="114" eb="116">
      <t>ゲンイン</t>
    </rPh>
    <rPh sb="121" eb="123">
      <t>リュウドウ</t>
    </rPh>
    <rPh sb="123" eb="125">
      <t>ヒリツ</t>
    </rPh>
    <rPh sb="142" eb="144">
      <t>トウガイ</t>
    </rPh>
    <rPh sb="144" eb="145">
      <t>チ</t>
    </rPh>
    <rPh sb="146" eb="147">
      <t>オオ</t>
    </rPh>
    <rPh sb="149" eb="151">
      <t>ゲンショウ</t>
    </rPh>
    <rPh sb="158" eb="160">
      <t>リュウドウ</t>
    </rPh>
    <rPh sb="160" eb="162">
      <t>ヒリツ</t>
    </rPh>
    <rPh sb="163" eb="165">
      <t>サンシュツ</t>
    </rPh>
    <rPh sb="165" eb="167">
      <t>ブンボ</t>
    </rPh>
    <rPh sb="168" eb="169">
      <t>ミ</t>
    </rPh>
    <rPh sb="169" eb="170">
      <t>バライ</t>
    </rPh>
    <rPh sb="170" eb="171">
      <t>キン</t>
    </rPh>
    <rPh sb="172" eb="174">
      <t>ゾウカ</t>
    </rPh>
    <rPh sb="187" eb="188">
      <t>オオ</t>
    </rPh>
    <rPh sb="190" eb="192">
      <t>コウジ</t>
    </rPh>
    <rPh sb="193" eb="195">
      <t>シハラ</t>
    </rPh>
    <rPh sb="197" eb="200">
      <t>ジネンド</t>
    </rPh>
    <rPh sb="213" eb="215">
      <t>シンチョク</t>
    </rPh>
    <rPh sb="215" eb="217">
      <t>ジョウキョウ</t>
    </rPh>
    <rPh sb="221" eb="223">
      <t>シハラ</t>
    </rPh>
    <rPh sb="225" eb="227">
      <t>ネンド</t>
    </rPh>
    <rPh sb="237" eb="239">
      <t>スウチ</t>
    </rPh>
    <rPh sb="240" eb="242">
      <t>ヘンドウ</t>
    </rPh>
    <rPh sb="281" eb="283">
      <t>シセツ</t>
    </rPh>
    <rPh sb="283" eb="285">
      <t>リヨウ</t>
    </rPh>
    <rPh sb="285" eb="286">
      <t>リツ</t>
    </rPh>
    <rPh sb="291" eb="294">
      <t>ヘイキンチ</t>
    </rPh>
    <rPh sb="297" eb="299">
      <t>トウガイ</t>
    </rPh>
    <rPh sb="299" eb="300">
      <t>チ</t>
    </rPh>
    <rPh sb="301" eb="302">
      <t>ヒク</t>
    </rPh>
    <rPh sb="303" eb="305">
      <t>ヨウイン</t>
    </rPh>
    <rPh sb="307" eb="309">
      <t>ジンコウ</t>
    </rPh>
    <rPh sb="309" eb="311">
      <t>ゲンショウ</t>
    </rPh>
    <rPh sb="312" eb="314">
      <t>セッスイ</t>
    </rPh>
    <rPh sb="314" eb="316">
      <t>キキ</t>
    </rPh>
    <rPh sb="317" eb="319">
      <t>フキュウ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</si>
</sst>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0.87</c:v>
                </c:pt>
                <c:pt idx="1">
                  <c:v>0.85</c:v>
                </c:pt>
                <c:pt idx="2">
                  <c:v>0.63</c:v>
                </c:pt>
                <c:pt idx="3">
                  <c:v>1.26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0976"/>
        <c:axId val="10299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90976"/>
        <c:axId val="102993280"/>
      </c:lineChart>
      <c:dateAx>
        <c:axId val="1029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93280"/>
        <c:crosses val="autoZero"/>
        <c:auto val="1"/>
        <c:lblOffset val="100"/>
        <c:baseTimeUnit val="years"/>
      </c:dateAx>
      <c:valAx>
        <c:axId val="10299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9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53.34</c:v>
                </c:pt>
                <c:pt idx="1">
                  <c:v>52.06</c:v>
                </c:pt>
                <c:pt idx="2">
                  <c:v>52.51</c:v>
                </c:pt>
                <c:pt idx="3">
                  <c:v>51.8</c:v>
                </c:pt>
                <c:pt idx="4">
                  <c:v>51.88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46656"/>
        <c:axId val="10944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6656"/>
        <c:axId val="109448576"/>
      </c:lineChart>
      <c:dateAx>
        <c:axId val="10944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448576"/>
        <c:crosses val="autoZero"/>
        <c:auto val="1"/>
        <c:lblOffset val="100"/>
        <c:baseTimeUnit val="years"/>
      </c:dateAx>
      <c:valAx>
        <c:axId val="10944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4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93.05</c:v>
                </c:pt>
                <c:pt idx="1">
                  <c:v>93.86</c:v>
                </c:pt>
                <c:pt idx="2">
                  <c:v>92.06</c:v>
                </c:pt>
                <c:pt idx="3">
                  <c:v>92.88</c:v>
                </c:pt>
                <c:pt idx="4">
                  <c:v>92.2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28000"/>
        <c:axId val="1141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8000"/>
        <c:axId val="114129920"/>
      </c:lineChart>
      <c:dateAx>
        <c:axId val="11412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29920"/>
        <c:crosses val="autoZero"/>
        <c:auto val="1"/>
        <c:lblOffset val="100"/>
        <c:baseTimeUnit val="years"/>
      </c:dateAx>
      <c:valAx>
        <c:axId val="11412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2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115.92</c:v>
                </c:pt>
                <c:pt idx="1">
                  <c:v>112.07</c:v>
                </c:pt>
                <c:pt idx="2">
                  <c:v>105.23</c:v>
                </c:pt>
                <c:pt idx="3">
                  <c:v>107.05</c:v>
                </c:pt>
                <c:pt idx="4">
                  <c:v>110.18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64928"/>
        <c:axId val="12761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64928"/>
        <c:axId val="127619456"/>
      </c:lineChart>
      <c:dateAx>
        <c:axId val="12516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619456"/>
        <c:crosses val="autoZero"/>
        <c:auto val="1"/>
        <c:lblOffset val="100"/>
        <c:baseTimeUnit val="years"/>
      </c:dateAx>
      <c:valAx>
        <c:axId val="12761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16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24.62</c:v>
                </c:pt>
                <c:pt idx="1">
                  <c:v>25.35</c:v>
                </c:pt>
                <c:pt idx="2">
                  <c:v>26.3</c:v>
                </c:pt>
                <c:pt idx="3">
                  <c:v>25.78</c:v>
                </c:pt>
                <c:pt idx="4">
                  <c:v>39.11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97536"/>
        <c:axId val="13771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97536"/>
        <c:axId val="137712768"/>
      </c:lineChart>
      <c:dateAx>
        <c:axId val="1376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712768"/>
        <c:crosses val="autoZero"/>
        <c:auto val="1"/>
        <c:lblOffset val="100"/>
        <c:baseTimeUnit val="years"/>
      </c:dateAx>
      <c:valAx>
        <c:axId val="13771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6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0.79</c:v>
                </c:pt>
                <c:pt idx="2">
                  <c:v>0.61</c:v>
                </c:pt>
                <c:pt idx="3">
                  <c:v>0.44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96384"/>
        <c:axId val="10289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6384"/>
        <c:axId val="102898304"/>
      </c:lineChart>
      <c:dateAx>
        <c:axId val="10289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98304"/>
        <c:crosses val="autoZero"/>
        <c:auto val="1"/>
        <c:lblOffset val="100"/>
        <c:baseTimeUnit val="years"/>
      </c:dateAx>
      <c:valAx>
        <c:axId val="10289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9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09056"/>
        <c:axId val="1029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9056"/>
        <c:axId val="102910976"/>
      </c:lineChart>
      <c:dateAx>
        <c:axId val="1029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0976"/>
        <c:crosses val="autoZero"/>
        <c:auto val="1"/>
        <c:lblOffset val="100"/>
        <c:baseTimeUnit val="years"/>
      </c:dateAx>
      <c:valAx>
        <c:axId val="102910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0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877.57</c:v>
                </c:pt>
                <c:pt idx="1">
                  <c:v>950.32</c:v>
                </c:pt>
                <c:pt idx="2">
                  <c:v>442.59</c:v>
                </c:pt>
                <c:pt idx="3">
                  <c:v>575.70000000000005</c:v>
                </c:pt>
                <c:pt idx="4">
                  <c:v>239.87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5440"/>
        <c:axId val="10292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5440"/>
        <c:axId val="102927360"/>
      </c:lineChart>
      <c:dateAx>
        <c:axId val="10292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27360"/>
        <c:crosses val="autoZero"/>
        <c:auto val="1"/>
        <c:lblOffset val="100"/>
        <c:baseTimeUnit val="years"/>
      </c:dateAx>
      <c:valAx>
        <c:axId val="102927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2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173.19</c:v>
                </c:pt>
                <c:pt idx="1">
                  <c:v>175.26</c:v>
                </c:pt>
                <c:pt idx="2">
                  <c:v>182.68</c:v>
                </c:pt>
                <c:pt idx="3">
                  <c:v>186</c:v>
                </c:pt>
                <c:pt idx="4">
                  <c:v>178.17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6016"/>
        <c:axId val="10296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6016"/>
        <c:axId val="102967936"/>
      </c:lineChart>
      <c:dateAx>
        <c:axId val="10296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67936"/>
        <c:crosses val="autoZero"/>
        <c:auto val="1"/>
        <c:lblOffset val="100"/>
        <c:baseTimeUnit val="years"/>
      </c:dateAx>
      <c:valAx>
        <c:axId val="10296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6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111.6</c:v>
                </c:pt>
                <c:pt idx="1">
                  <c:v>107.33</c:v>
                </c:pt>
                <c:pt idx="2">
                  <c:v>100.7</c:v>
                </c:pt>
                <c:pt idx="3">
                  <c:v>101.5</c:v>
                </c:pt>
                <c:pt idx="4">
                  <c:v>107.5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4304"/>
        <c:axId val="10299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94304"/>
        <c:axId val="102996224"/>
      </c:lineChart>
      <c:dateAx>
        <c:axId val="10299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96224"/>
        <c:crosses val="autoZero"/>
        <c:auto val="1"/>
        <c:lblOffset val="100"/>
        <c:baseTimeUnit val="years"/>
      </c:dateAx>
      <c:valAx>
        <c:axId val="10299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9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157.06</c:v>
                </c:pt>
                <c:pt idx="1">
                  <c:v>161.19999999999999</c:v>
                </c:pt>
                <c:pt idx="2">
                  <c:v>165.05</c:v>
                </c:pt>
                <c:pt idx="3">
                  <c:v>162.82</c:v>
                </c:pt>
                <c:pt idx="4">
                  <c:v>153.87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01856"/>
        <c:axId val="1082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1856"/>
        <c:axId val="108228608"/>
      </c:lineChart>
      <c:dateAx>
        <c:axId val="10820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28608"/>
        <c:crosses val="autoZero"/>
        <c:auto val="1"/>
        <c:lblOffset val="100"/>
        <c:baseTimeUnit val="years"/>
      </c:dateAx>
      <c:valAx>
        <c:axId val="1082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0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7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</row>
    <row r="4" spans="1:7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9" t="str">
        <f>データ!H6</f>
        <v>大阪府　熊取町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2"/>
      <c r="J7" s="80" t="s">
        <v>2</v>
      </c>
      <c r="K7" s="81"/>
      <c r="L7" s="81"/>
      <c r="M7" s="81"/>
      <c r="N7" s="81"/>
      <c r="O7" s="81"/>
      <c r="P7" s="81"/>
      <c r="Q7" s="82"/>
      <c r="R7" s="80" t="s">
        <v>3</v>
      </c>
      <c r="S7" s="81"/>
      <c r="T7" s="81"/>
      <c r="U7" s="81"/>
      <c r="V7" s="81"/>
      <c r="W7" s="81"/>
      <c r="X7" s="81"/>
      <c r="Y7" s="82"/>
      <c r="Z7" s="80" t="s">
        <v>4</v>
      </c>
      <c r="AA7" s="81"/>
      <c r="AB7" s="81"/>
      <c r="AC7" s="81"/>
      <c r="AD7" s="81"/>
      <c r="AE7" s="81"/>
      <c r="AF7" s="81"/>
      <c r="AG7" s="82"/>
      <c r="AH7" s="3"/>
      <c r="AI7" s="80" t="s">
        <v>5</v>
      </c>
      <c r="AJ7" s="81"/>
      <c r="AK7" s="81"/>
      <c r="AL7" s="81"/>
      <c r="AM7" s="81"/>
      <c r="AN7" s="81"/>
      <c r="AO7" s="81"/>
      <c r="AP7" s="82"/>
      <c r="AQ7" s="69" t="s">
        <v>6</v>
      </c>
      <c r="AR7" s="69"/>
      <c r="AS7" s="69"/>
      <c r="AT7" s="69"/>
      <c r="AU7" s="69"/>
      <c r="AV7" s="69"/>
      <c r="AW7" s="69"/>
      <c r="AX7" s="69"/>
      <c r="AY7" s="69" t="s">
        <v>7</v>
      </c>
      <c r="AZ7" s="69"/>
      <c r="BA7" s="69"/>
      <c r="BB7" s="69"/>
      <c r="BC7" s="69"/>
      <c r="BD7" s="69"/>
      <c r="BE7" s="69"/>
      <c r="BF7" s="69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2" t="str">
        <f>データ!I6</f>
        <v>法適用</v>
      </c>
      <c r="C8" s="73"/>
      <c r="D8" s="73"/>
      <c r="E8" s="73"/>
      <c r="F8" s="73"/>
      <c r="G8" s="73"/>
      <c r="H8" s="73"/>
      <c r="I8" s="74"/>
      <c r="J8" s="72" t="str">
        <f>データ!J6</f>
        <v>水道事業</v>
      </c>
      <c r="K8" s="73"/>
      <c r="L8" s="73"/>
      <c r="M8" s="73"/>
      <c r="N8" s="73"/>
      <c r="O8" s="73"/>
      <c r="P8" s="73"/>
      <c r="Q8" s="74"/>
      <c r="R8" s="72" t="str">
        <f>データ!K6</f>
        <v>末端給水事業</v>
      </c>
      <c r="S8" s="73"/>
      <c r="T8" s="73"/>
      <c r="U8" s="73"/>
      <c r="V8" s="73"/>
      <c r="W8" s="73"/>
      <c r="X8" s="73"/>
      <c r="Y8" s="74"/>
      <c r="Z8" s="72" t="str">
        <f>データ!L6</f>
        <v>A5</v>
      </c>
      <c r="AA8" s="73"/>
      <c r="AB8" s="73"/>
      <c r="AC8" s="73"/>
      <c r="AD8" s="73"/>
      <c r="AE8" s="73"/>
      <c r="AF8" s="73"/>
      <c r="AG8" s="74"/>
      <c r="AH8" s="3"/>
      <c r="AI8" s="75">
        <f>データ!Q6</f>
        <v>44338</v>
      </c>
      <c r="AJ8" s="76"/>
      <c r="AK8" s="76"/>
      <c r="AL8" s="76"/>
      <c r="AM8" s="76"/>
      <c r="AN8" s="76"/>
      <c r="AO8" s="76"/>
      <c r="AP8" s="77"/>
      <c r="AQ8" s="57">
        <f>データ!R6</f>
        <v>17.239999999999998</v>
      </c>
      <c r="AR8" s="57"/>
      <c r="AS8" s="57"/>
      <c r="AT8" s="57"/>
      <c r="AU8" s="57"/>
      <c r="AV8" s="57"/>
      <c r="AW8" s="57"/>
      <c r="AX8" s="57"/>
      <c r="AY8" s="57">
        <f>データ!S6</f>
        <v>2571.81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/>
      <c r="J9" s="69" t="s">
        <v>12</v>
      </c>
      <c r="K9" s="69"/>
      <c r="L9" s="69"/>
      <c r="M9" s="69"/>
      <c r="N9" s="69"/>
      <c r="O9" s="69"/>
      <c r="P9" s="69"/>
      <c r="Q9" s="69"/>
      <c r="R9" s="69" t="s">
        <v>13</v>
      </c>
      <c r="S9" s="69"/>
      <c r="T9" s="69"/>
      <c r="U9" s="69"/>
      <c r="V9" s="69"/>
      <c r="W9" s="69"/>
      <c r="X9" s="69"/>
      <c r="Y9" s="69"/>
      <c r="Z9" s="69" t="s">
        <v>14</v>
      </c>
      <c r="AA9" s="69"/>
      <c r="AB9" s="69"/>
      <c r="AC9" s="69"/>
      <c r="AD9" s="69"/>
      <c r="AE9" s="69"/>
      <c r="AF9" s="69"/>
      <c r="AG9" s="69"/>
      <c r="AH9" s="3"/>
      <c r="AI9" s="69" t="s">
        <v>15</v>
      </c>
      <c r="AJ9" s="69"/>
      <c r="AK9" s="69"/>
      <c r="AL9" s="69"/>
      <c r="AM9" s="69"/>
      <c r="AN9" s="69"/>
      <c r="AO9" s="69"/>
      <c r="AP9" s="69"/>
      <c r="AQ9" s="69" t="s">
        <v>16</v>
      </c>
      <c r="AR9" s="69"/>
      <c r="AS9" s="69"/>
      <c r="AT9" s="69"/>
      <c r="AU9" s="69"/>
      <c r="AV9" s="69"/>
      <c r="AW9" s="69"/>
      <c r="AX9" s="69"/>
      <c r="AY9" s="69" t="s">
        <v>17</v>
      </c>
      <c r="AZ9" s="69"/>
      <c r="BA9" s="69"/>
      <c r="BB9" s="69"/>
      <c r="BC9" s="69"/>
      <c r="BD9" s="69"/>
      <c r="BE9" s="69"/>
      <c r="BF9" s="69"/>
      <c r="BG9" s="3"/>
      <c r="BH9" s="3"/>
      <c r="BI9" s="3"/>
      <c r="BJ9" s="3"/>
      <c r="BK9" s="3"/>
      <c r="BL9" s="70" t="s">
        <v>18</v>
      </c>
      <c r="BM9" s="7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81.209999999999994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2650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44284</v>
      </c>
      <c r="AJ10" s="65"/>
      <c r="AK10" s="65"/>
      <c r="AL10" s="65"/>
      <c r="AM10" s="65"/>
      <c r="AN10" s="65"/>
      <c r="AO10" s="65"/>
      <c r="AP10" s="65"/>
      <c r="AQ10" s="57">
        <f>データ!U6</f>
        <v>10.4</v>
      </c>
      <c r="AR10" s="57"/>
      <c r="AS10" s="57"/>
      <c r="AT10" s="57"/>
      <c r="AU10" s="57"/>
      <c r="AV10" s="57"/>
      <c r="AW10" s="57"/>
      <c r="AX10" s="57"/>
      <c r="AY10" s="57">
        <f>データ!V6</f>
        <v>4258.08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4" t="s">
        <v>49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90" t="s">
        <v>50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 t="s">
        <v>51</v>
      </c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</row>
    <row r="4" spans="1:143">
      <c r="A4" s="26" t="s">
        <v>52</v>
      </c>
      <c r="B4" s="28"/>
      <c r="C4" s="28"/>
      <c r="D4" s="28"/>
      <c r="E4" s="28"/>
      <c r="F4" s="28"/>
      <c r="G4" s="28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  <c r="W4" s="83" t="s">
        <v>53</v>
      </c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 t="s">
        <v>54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 t="s">
        <v>55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 t="s">
        <v>56</v>
      </c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 t="s">
        <v>57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 t="s">
        <v>58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 t="s">
        <v>59</v>
      </c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 t="s">
        <v>60</v>
      </c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 t="s">
        <v>61</v>
      </c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 t="s">
        <v>62</v>
      </c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 t="s">
        <v>63</v>
      </c>
      <c r="ED4" s="83"/>
      <c r="EE4" s="83"/>
      <c r="EF4" s="83"/>
      <c r="EG4" s="83"/>
      <c r="EH4" s="83"/>
      <c r="EI4" s="83"/>
      <c r="EJ4" s="83"/>
      <c r="EK4" s="83"/>
      <c r="EL4" s="83"/>
      <c r="EM4" s="83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273619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熊取町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81.209999999999994</v>
      </c>
      <c r="O6" s="32">
        <f t="shared" si="3"/>
        <v>100</v>
      </c>
      <c r="P6" s="32">
        <f t="shared" si="3"/>
        <v>2650</v>
      </c>
      <c r="Q6" s="32">
        <f t="shared" si="3"/>
        <v>44338</v>
      </c>
      <c r="R6" s="32">
        <f t="shared" si="3"/>
        <v>17.239999999999998</v>
      </c>
      <c r="S6" s="32">
        <f t="shared" si="3"/>
        <v>2571.81</v>
      </c>
      <c r="T6" s="32">
        <f t="shared" si="3"/>
        <v>44284</v>
      </c>
      <c r="U6" s="32">
        <f t="shared" si="3"/>
        <v>10.4</v>
      </c>
      <c r="V6" s="32">
        <f t="shared" si="3"/>
        <v>4258.08</v>
      </c>
      <c r="W6" s="33">
        <f>IF(W7="",NA(),W7)</f>
        <v>115.92</v>
      </c>
      <c r="X6" s="33">
        <f t="shared" ref="X6:AF6" si="4">IF(X7="",NA(),X7)</f>
        <v>112.07</v>
      </c>
      <c r="Y6" s="33">
        <f t="shared" si="4"/>
        <v>105.23</v>
      </c>
      <c r="Z6" s="33">
        <f t="shared" si="4"/>
        <v>107.05</v>
      </c>
      <c r="AA6" s="33">
        <f t="shared" si="4"/>
        <v>110.18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877.57</v>
      </c>
      <c r="AT6" s="33">
        <f t="shared" ref="AT6:BB6" si="6">IF(AT7="",NA(),AT7)</f>
        <v>950.32</v>
      </c>
      <c r="AU6" s="33">
        <f t="shared" si="6"/>
        <v>442.59</v>
      </c>
      <c r="AV6" s="33">
        <f t="shared" si="6"/>
        <v>575.70000000000005</v>
      </c>
      <c r="AW6" s="33">
        <f t="shared" si="6"/>
        <v>239.87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173.19</v>
      </c>
      <c r="BE6" s="33">
        <f t="shared" ref="BE6:BM6" si="7">IF(BE7="",NA(),BE7)</f>
        <v>175.26</v>
      </c>
      <c r="BF6" s="33">
        <f t="shared" si="7"/>
        <v>182.68</v>
      </c>
      <c r="BG6" s="33">
        <f t="shared" si="7"/>
        <v>186</v>
      </c>
      <c r="BH6" s="33">
        <f t="shared" si="7"/>
        <v>178.17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111.6</v>
      </c>
      <c r="BP6" s="33">
        <f t="shared" ref="BP6:BX6" si="8">IF(BP7="",NA(),BP7)</f>
        <v>107.33</v>
      </c>
      <c r="BQ6" s="33">
        <f t="shared" si="8"/>
        <v>100.7</v>
      </c>
      <c r="BR6" s="33">
        <f t="shared" si="8"/>
        <v>101.5</v>
      </c>
      <c r="BS6" s="33">
        <f t="shared" si="8"/>
        <v>107.5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157.06</v>
      </c>
      <c r="CA6" s="33">
        <f t="shared" ref="CA6:CI6" si="9">IF(CA7="",NA(),CA7)</f>
        <v>161.19999999999999</v>
      </c>
      <c r="CB6" s="33">
        <f t="shared" si="9"/>
        <v>165.05</v>
      </c>
      <c r="CC6" s="33">
        <f t="shared" si="9"/>
        <v>162.82</v>
      </c>
      <c r="CD6" s="33">
        <f t="shared" si="9"/>
        <v>153.87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53.34</v>
      </c>
      <c r="CL6" s="33">
        <f t="shared" ref="CL6:CT6" si="10">IF(CL7="",NA(),CL7)</f>
        <v>52.06</v>
      </c>
      <c r="CM6" s="33">
        <f t="shared" si="10"/>
        <v>52.51</v>
      </c>
      <c r="CN6" s="33">
        <f t="shared" si="10"/>
        <v>51.8</v>
      </c>
      <c r="CO6" s="33">
        <f t="shared" si="10"/>
        <v>51.88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93.05</v>
      </c>
      <c r="CW6" s="33">
        <f t="shared" ref="CW6:DE6" si="11">IF(CW7="",NA(),CW7)</f>
        <v>93.86</v>
      </c>
      <c r="CX6" s="33">
        <f t="shared" si="11"/>
        <v>92.06</v>
      </c>
      <c r="CY6" s="33">
        <f t="shared" si="11"/>
        <v>92.88</v>
      </c>
      <c r="CZ6" s="33">
        <f t="shared" si="11"/>
        <v>92.2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24.62</v>
      </c>
      <c r="DH6" s="33">
        <f t="shared" ref="DH6:DP6" si="12">IF(DH7="",NA(),DH7)</f>
        <v>25.35</v>
      </c>
      <c r="DI6" s="33">
        <f t="shared" si="12"/>
        <v>26.3</v>
      </c>
      <c r="DJ6" s="33">
        <f t="shared" si="12"/>
        <v>25.78</v>
      </c>
      <c r="DK6" s="33">
        <f t="shared" si="12"/>
        <v>39.11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3">
        <f>IF(DR7="",NA(),DR7)</f>
        <v>1.26</v>
      </c>
      <c r="DS6" s="33">
        <f t="shared" ref="DS6:EA6" si="13">IF(DS7="",NA(),DS7)</f>
        <v>0.79</v>
      </c>
      <c r="DT6" s="33">
        <f t="shared" si="13"/>
        <v>0.61</v>
      </c>
      <c r="DU6" s="33">
        <f t="shared" si="13"/>
        <v>0.44</v>
      </c>
      <c r="DV6" s="33">
        <f t="shared" si="13"/>
        <v>0.06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0.87</v>
      </c>
      <c r="ED6" s="33">
        <f t="shared" ref="ED6:EL6" si="14">IF(ED7="",NA(),ED7)</f>
        <v>0.85</v>
      </c>
      <c r="EE6" s="33">
        <f t="shared" si="14"/>
        <v>0.63</v>
      </c>
      <c r="EF6" s="33">
        <f t="shared" si="14"/>
        <v>1.26</v>
      </c>
      <c r="EG6" s="33">
        <f t="shared" si="14"/>
        <v>0.6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273619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81.209999999999994</v>
      </c>
      <c r="O7" s="36">
        <v>100</v>
      </c>
      <c r="P7" s="36">
        <v>2650</v>
      </c>
      <c r="Q7" s="36">
        <v>44338</v>
      </c>
      <c r="R7" s="36">
        <v>17.239999999999998</v>
      </c>
      <c r="S7" s="36">
        <v>2571.81</v>
      </c>
      <c r="T7" s="36">
        <v>44284</v>
      </c>
      <c r="U7" s="36">
        <v>10.4</v>
      </c>
      <c r="V7" s="36">
        <v>4258.08</v>
      </c>
      <c r="W7" s="36">
        <v>115.92</v>
      </c>
      <c r="X7" s="36">
        <v>112.07</v>
      </c>
      <c r="Y7" s="36">
        <v>105.23</v>
      </c>
      <c r="Z7" s="36">
        <v>107.05</v>
      </c>
      <c r="AA7" s="36">
        <v>110.18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877.57</v>
      </c>
      <c r="AT7" s="36">
        <v>950.32</v>
      </c>
      <c r="AU7" s="36">
        <v>442.59</v>
      </c>
      <c r="AV7" s="36">
        <v>575.70000000000005</v>
      </c>
      <c r="AW7" s="36">
        <v>239.87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173.19</v>
      </c>
      <c r="BE7" s="36">
        <v>175.26</v>
      </c>
      <c r="BF7" s="36">
        <v>182.68</v>
      </c>
      <c r="BG7" s="36">
        <v>186</v>
      </c>
      <c r="BH7" s="36">
        <v>178.17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111.6</v>
      </c>
      <c r="BP7" s="36">
        <v>107.33</v>
      </c>
      <c r="BQ7" s="36">
        <v>100.7</v>
      </c>
      <c r="BR7" s="36">
        <v>101.5</v>
      </c>
      <c r="BS7" s="36">
        <v>107.5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157.06</v>
      </c>
      <c r="CA7" s="36">
        <v>161.19999999999999</v>
      </c>
      <c r="CB7" s="36">
        <v>165.05</v>
      </c>
      <c r="CC7" s="36">
        <v>162.82</v>
      </c>
      <c r="CD7" s="36">
        <v>153.87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53.34</v>
      </c>
      <c r="CL7" s="36">
        <v>52.06</v>
      </c>
      <c r="CM7" s="36">
        <v>52.51</v>
      </c>
      <c r="CN7" s="36">
        <v>51.8</v>
      </c>
      <c r="CO7" s="36">
        <v>51.88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93.05</v>
      </c>
      <c r="CW7" s="36">
        <v>93.86</v>
      </c>
      <c r="CX7" s="36">
        <v>92.06</v>
      </c>
      <c r="CY7" s="36">
        <v>92.88</v>
      </c>
      <c r="CZ7" s="36">
        <v>92.2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24.62</v>
      </c>
      <c r="DH7" s="36">
        <v>25.35</v>
      </c>
      <c r="DI7" s="36">
        <v>26.3</v>
      </c>
      <c r="DJ7" s="36">
        <v>25.78</v>
      </c>
      <c r="DK7" s="36">
        <v>39.11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1.26</v>
      </c>
      <c r="DS7" s="36">
        <v>0.79</v>
      </c>
      <c r="DT7" s="36">
        <v>0.61</v>
      </c>
      <c r="DU7" s="36">
        <v>0.44</v>
      </c>
      <c r="DV7" s="36">
        <v>0.06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0.87</v>
      </c>
      <c r="ED7" s="36">
        <v>0.85</v>
      </c>
      <c r="EE7" s="36">
        <v>0.63</v>
      </c>
      <c r="EF7" s="36">
        <v>1.26</v>
      </c>
      <c r="EG7" s="36">
        <v>0.6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2016-02-18T07:31:57Z</cp:lastPrinted>
  <dcterms:created xsi:type="dcterms:W3CDTF">2016-02-03T07:24:25Z</dcterms:created>
  <dcterms:modified xsi:type="dcterms:W3CDTF">2016-02-23T06:21:07Z</dcterms:modified>
</cp:coreProperties>
</file>