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calcMode="manual"/>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<sst xmlns="http://schemas.openxmlformats.org/spreadsheetml/2006/main" count="217" uniqueCount="107">
  <si>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</si>
  <si>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</si>
  <si>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</si>
  <si>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</si>
  <si>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</si>
  <si>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</si>
  <si>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</si>
  <si>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</si>
  <si>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</si>
  <si>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</si>
  <si>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</si>
  <si>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</si>
  <si>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</si>
  <si>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</si>
  <si>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</si>
  <si>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</si>
  <si>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</si>
  <si>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</si>
  <si>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</si>
  <si>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</si>
  <si>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</si>
  <si>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</si>
  <si>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</si>
  <si>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</si>
  <si>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</si>
  <si>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</si>
  <si>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</si>
  <si>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</si>
  <si>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</si>
  <si>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</si>
  <si>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</si>
  <si>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</si>
  <si>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</si>
  <si>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</si>
  <si>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</si>
  <si>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</si>
  <si>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</si>
  <si>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</si>
  <si>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</si>
  <si>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</si>
  <si>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</si>
  <si>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</si>
  <si>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</si>
  <si>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</si>
  <si>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</si>
  <si>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</si>
  <si>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</si>
  <si>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</si>
  <si>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</si>
  <si>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</si>
  <si>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</si>
  <si>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</si>
  <si>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</si>
  <si>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</si>
  <si>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</si>
  <si>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</si>
  <si>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</si>
  <si>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</si>
  <si>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</si>
  <si>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</si>
  <si>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</si>
  <si>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</si>
  <si>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</si>
  <si>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</si>
  <si>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</si>
  <si>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</si>
  <si>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</si>
  <si>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</si>
  <si>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</si>
  <si>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</si>
  <si>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</si>
  <si>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</si>
  <si>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</si>
  <si>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</si>
  <si>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</si>
  <si>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</si>
  <si>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</si>
  <si>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</si>
  <si>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</si>
  <si>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</si>
  <si>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</si>
  <si>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</si>
  <si>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</si>
  <si>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</si>
  <si>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</si>
  <si>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</si>
  <si>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</si>
  <si>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</si>
  <si>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</si>
  <si>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</si>
  <si>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</si>
  <si>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</si>
  <si>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</si>
  <si>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豊能町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</si>
  <si>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</si>
  <si>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</si>
  <si>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</si>
  <si>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</si>
  <si>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</si>
  <si>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</si>
  <si>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</si>
  <si>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</si>
  <si>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</si>
  <si>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</si>
  <si>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有形固定資産減価償却率は、全国平均値や類似団体平均値と比較すると高くなっており、老朽化の状況も類似団体平均値より高い。今後耐用年数を超過する管路の増加が見込まれる中、管路更新率は0％であり、管路の更新投資を増やす必要性が高いため、早急な検討が必要である。</t>
    <phoneticPr fontId="4"/>
  </si>
  <si>
    <t>　人口減少が進み料金収入の減少が年々進む中で、流動比率は100％を確保し支払い能力はあるものの、給水原価が高く経常収支比率が低い状態である。また、管路更新が進んでおらず、管路経年化率も高い。このようなことから、水道事業の広域化により受けられる国の交付金制度の活用も視野に入れながら、中長期の経営見通しを踏まえて経営改善策を講じる必要がある。</t>
    <phoneticPr fontId="4"/>
  </si>
  <si>
    <t xml:space="preserve">　累積欠損金比率は、平成26年度の地方公営企業会計制度の見直しに伴う会計処理により0％となり、流動比率は100％を超えていることから支払い能力はある。
　しかし、全国平均値や類似団体平均値と比較すると、有収率は90.79%と高い数値ではあるが、地勢的な要因や人口減少、節水意識の高まり等により、給水原価が高く、施設利用率が低い状態であるので、料金回収率は82.80%と低く、経常収支比率についても100％未満となっている。給水収益以外の財源に依存していることから、施設のより効率的な維持管理を目指し健全経営を行う方策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</si>
</sst>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699904"/>
        <c:axId val="987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98699904"/>
        <c:axId val="98710272"/>
      </c:lineChart>
      <c:dateAx>
        <c:axId val="98699904"/>
        <c:scaling>
          <c:orientation val="minMax"/>
        </c:scaling>
        <c:delete val="1"/>
        <c:axPos val="b"/>
        <c:numFmt formatCode="ge" sourceLinked="1"/>
        <c:majorTickMark val="none"/>
        <c:minorTickMark val="none"/>
        <c:tickLblPos val="none"/>
        <c:crossAx val="98710272"/>
        <c:crosses val="autoZero"/>
        <c:auto val="1"/>
        <c:lblOffset val="100"/>
        <c:baseTimeUnit val="years"/>
      </c:dateAx>
      <c:valAx>
        <c:axId val="987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42.23</c:v>
                </c:pt>
                <c:pt idx="1">
                  <c:v>38.28</c:v>
                </c:pt>
                <c:pt idx="2">
                  <c:v>36.549999999999997</c:v>
                </c:pt>
                <c:pt idx="3">
                  <c:v>36.159999999999997</c:v>
                </c:pt>
                <c:pt idx="4">
                  <c:v>35.89</c:v>
                </c:pt>
              </c:numCache>
            </c:numRef>
          </c:val>
        </c:ser>
        <c:dLbls>
          <c:showLegendKey val="0"/>
          <c:showVal val="0"/>
          <c:showCatName val="0"/>
          <c:showSerName val="0"/>
          <c:showPercent val="0"/>
          <c:showBubbleSize val="0"/>
        </c:dLbls>
        <c:gapWidth val="150"/>
        <c:axId val="101405056"/>
        <c:axId val="1014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01405056"/>
        <c:axId val="101406976"/>
      </c:lineChart>
      <c:dateAx>
        <c:axId val="101405056"/>
        <c:scaling>
          <c:orientation val="minMax"/>
        </c:scaling>
        <c:delete val="1"/>
        <c:axPos val="b"/>
        <c:numFmt formatCode="ge" sourceLinked="1"/>
        <c:majorTickMark val="none"/>
        <c:minorTickMark val="none"/>
        <c:tickLblPos val="none"/>
        <c:crossAx val="101406976"/>
        <c:crosses val="autoZero"/>
        <c:auto val="1"/>
        <c:lblOffset val="100"/>
        <c:baseTimeUnit val="years"/>
      </c:dateAx>
      <c:valAx>
        <c:axId val="1014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92.53</c:v>
                </c:pt>
                <c:pt idx="1">
                  <c:v>92.75</c:v>
                </c:pt>
                <c:pt idx="2">
                  <c:v>94.7</c:v>
                </c:pt>
                <c:pt idx="3">
                  <c:v>93.55</c:v>
                </c:pt>
                <c:pt idx="4">
                  <c:v>90.79</c:v>
                </c:pt>
              </c:numCache>
            </c:numRef>
          </c:val>
        </c:ser>
        <c:dLbls>
          <c:showLegendKey val="0"/>
          <c:showVal val="0"/>
          <c:showCatName val="0"/>
          <c:showSerName val="0"/>
          <c:showPercent val="0"/>
          <c:showBubbleSize val="0"/>
        </c:dLbls>
        <c:gapWidth val="150"/>
        <c:axId val="101457920"/>
        <c:axId val="1014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01457920"/>
        <c:axId val="101459840"/>
      </c:lineChart>
      <c:dateAx>
        <c:axId val="101457920"/>
        <c:scaling>
          <c:orientation val="minMax"/>
        </c:scaling>
        <c:delete val="1"/>
        <c:axPos val="b"/>
        <c:numFmt formatCode="ge" sourceLinked="1"/>
        <c:majorTickMark val="none"/>
        <c:minorTickMark val="none"/>
        <c:tickLblPos val="none"/>
        <c:crossAx val="101459840"/>
        <c:crosses val="autoZero"/>
        <c:auto val="1"/>
        <c:lblOffset val="100"/>
        <c:baseTimeUnit val="years"/>
      </c:dateAx>
      <c:valAx>
        <c:axId val="1014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97.42</c:v>
                </c:pt>
                <c:pt idx="1">
                  <c:v>84.99</c:v>
                </c:pt>
                <c:pt idx="2">
                  <c:v>87.93</c:v>
                </c:pt>
                <c:pt idx="3">
                  <c:v>86.18</c:v>
                </c:pt>
                <c:pt idx="4">
                  <c:v>93.79</c:v>
                </c:pt>
              </c:numCache>
            </c:numRef>
          </c:val>
        </c:ser>
        <c:dLbls>
          <c:showLegendKey val="0"/>
          <c:showVal val="0"/>
          <c:showCatName val="0"/>
          <c:showSerName val="0"/>
          <c:showPercent val="0"/>
          <c:showBubbleSize val="0"/>
        </c:dLbls>
        <c:gapWidth val="150"/>
        <c:axId val="98744576"/>
        <c:axId val="987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98744576"/>
        <c:axId val="98754944"/>
      </c:lineChart>
      <c:dateAx>
        <c:axId val="98744576"/>
        <c:scaling>
          <c:orientation val="minMax"/>
        </c:scaling>
        <c:delete val="1"/>
        <c:axPos val="b"/>
        <c:numFmt formatCode="ge" sourceLinked="1"/>
        <c:majorTickMark val="none"/>
        <c:minorTickMark val="none"/>
        <c:tickLblPos val="none"/>
        <c:crossAx val="98754944"/>
        <c:crosses val="autoZero"/>
        <c:auto val="1"/>
        <c:lblOffset val="100"/>
        <c:baseTimeUnit val="years"/>
      </c:dateAx>
      <c:valAx>
        <c:axId val="9875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11.7</c:v>
                </c:pt>
                <c:pt idx="1">
                  <c:v>13.02</c:v>
                </c:pt>
                <c:pt idx="2">
                  <c:v>14.55</c:v>
                </c:pt>
                <c:pt idx="3">
                  <c:v>16.03</c:v>
                </c:pt>
                <c:pt idx="4">
                  <c:v>53.06</c:v>
                </c:pt>
              </c:numCache>
            </c:numRef>
          </c:val>
        </c:ser>
        <c:dLbls>
          <c:showLegendKey val="0"/>
          <c:showVal val="0"/>
          <c:showCatName val="0"/>
          <c:showSerName val="0"/>
          <c:showPercent val="0"/>
          <c:showBubbleSize val="0"/>
        </c:dLbls>
        <c:gapWidth val="150"/>
        <c:axId val="100034432"/>
        <c:axId val="1000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00034432"/>
        <c:axId val="100036608"/>
      </c:lineChart>
      <c:dateAx>
        <c:axId val="100034432"/>
        <c:scaling>
          <c:orientation val="minMax"/>
        </c:scaling>
        <c:delete val="1"/>
        <c:axPos val="b"/>
        <c:numFmt formatCode="ge" sourceLinked="1"/>
        <c:majorTickMark val="none"/>
        <c:minorTickMark val="none"/>
        <c:tickLblPos val="none"/>
        <c:crossAx val="100036608"/>
        <c:crosses val="autoZero"/>
        <c:auto val="1"/>
        <c:lblOffset val="100"/>
        <c:baseTimeUnit val="years"/>
      </c:dateAx>
      <c:valAx>
        <c:axId val="1000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11.18</c:v>
                </c:pt>
              </c:numCache>
            </c:numRef>
          </c:val>
        </c:ser>
        <c:dLbls>
          <c:showLegendKey val="0"/>
          <c:showVal val="0"/>
          <c:showCatName val="0"/>
          <c:showSerName val="0"/>
          <c:showPercent val="0"/>
          <c:showBubbleSize val="0"/>
        </c:dLbls>
        <c:gapWidth val="150"/>
        <c:axId val="100070912"/>
        <c:axId val="100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00070912"/>
        <c:axId val="100072832"/>
      </c:lineChart>
      <c:dateAx>
        <c:axId val="100070912"/>
        <c:scaling>
          <c:orientation val="minMax"/>
        </c:scaling>
        <c:delete val="1"/>
        <c:axPos val="b"/>
        <c:numFmt formatCode="ge" sourceLinked="1"/>
        <c:majorTickMark val="none"/>
        <c:minorTickMark val="none"/>
        <c:tickLblPos val="none"/>
        <c:crossAx val="100072832"/>
        <c:crosses val="autoZero"/>
        <c:auto val="1"/>
        <c:lblOffset val="100"/>
        <c:baseTimeUnit val="years"/>
      </c:dateAx>
      <c:valAx>
        <c:axId val="100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53.82</c:v>
                </c:pt>
                <c:pt idx="1">
                  <c:v>76.510000000000005</c:v>
                </c:pt>
                <c:pt idx="2">
                  <c:v>93.02</c:v>
                </c:pt>
                <c:pt idx="3">
                  <c:v>112.83</c:v>
                </c:pt>
                <c:pt idx="4" formatCode="#,##0.00;&quot;△&quot;#,##0.00">
                  <c:v>0</c:v>
                </c:pt>
              </c:numCache>
            </c:numRef>
          </c:val>
        </c:ser>
        <c:dLbls>
          <c:showLegendKey val="0"/>
          <c:showVal val="0"/>
          <c:showCatName val="0"/>
          <c:showSerName val="0"/>
          <c:showPercent val="0"/>
          <c:showBubbleSize val="0"/>
        </c:dLbls>
        <c:gapWidth val="150"/>
        <c:axId val="101239040"/>
        <c:axId val="1012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01239040"/>
        <c:axId val="101245312"/>
      </c:lineChart>
      <c:dateAx>
        <c:axId val="101239040"/>
        <c:scaling>
          <c:orientation val="minMax"/>
        </c:scaling>
        <c:delete val="1"/>
        <c:axPos val="b"/>
        <c:numFmt formatCode="ge" sourceLinked="1"/>
        <c:majorTickMark val="none"/>
        <c:minorTickMark val="none"/>
        <c:tickLblPos val="none"/>
        <c:crossAx val="101245312"/>
        <c:crosses val="autoZero"/>
        <c:auto val="1"/>
        <c:lblOffset val="100"/>
        <c:baseTimeUnit val="years"/>
      </c:dateAx>
      <c:valAx>
        <c:axId val="10124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552.82000000000005</c:v>
                </c:pt>
                <c:pt idx="1">
                  <c:v>550.22</c:v>
                </c:pt>
                <c:pt idx="2">
                  <c:v>636.49</c:v>
                </c:pt>
                <c:pt idx="3">
                  <c:v>529.20000000000005</c:v>
                </c:pt>
                <c:pt idx="4">
                  <c:v>235.41</c:v>
                </c:pt>
              </c:numCache>
            </c:numRef>
          </c:val>
        </c:ser>
        <c:dLbls>
          <c:showLegendKey val="0"/>
          <c:showVal val="0"/>
          <c:showCatName val="0"/>
          <c:showSerName val="0"/>
          <c:showPercent val="0"/>
          <c:showBubbleSize val="0"/>
        </c:dLbls>
        <c:gapWidth val="150"/>
        <c:axId val="102582528"/>
        <c:axId val="1025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02582528"/>
        <c:axId val="102596992"/>
      </c:lineChart>
      <c:dateAx>
        <c:axId val="102582528"/>
        <c:scaling>
          <c:orientation val="minMax"/>
        </c:scaling>
        <c:delete val="1"/>
        <c:axPos val="b"/>
        <c:numFmt formatCode="ge" sourceLinked="1"/>
        <c:majorTickMark val="none"/>
        <c:minorTickMark val="none"/>
        <c:tickLblPos val="none"/>
        <c:crossAx val="102596992"/>
        <c:crosses val="autoZero"/>
        <c:auto val="1"/>
        <c:lblOffset val="100"/>
        <c:baseTimeUnit val="years"/>
      </c:dateAx>
      <c:valAx>
        <c:axId val="10259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5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610.79999999999995</c:v>
                </c:pt>
                <c:pt idx="1">
                  <c:v>627.59</c:v>
                </c:pt>
                <c:pt idx="2">
                  <c:v>615.66999999999996</c:v>
                </c:pt>
                <c:pt idx="3">
                  <c:v>611.75</c:v>
                </c:pt>
                <c:pt idx="4">
                  <c:v>608.28</c:v>
                </c:pt>
              </c:numCache>
            </c:numRef>
          </c:val>
        </c:ser>
        <c:dLbls>
          <c:showLegendKey val="0"/>
          <c:showVal val="0"/>
          <c:showCatName val="0"/>
          <c:showSerName val="0"/>
          <c:showPercent val="0"/>
          <c:showBubbleSize val="0"/>
        </c:dLbls>
        <c:gapWidth val="150"/>
        <c:axId val="102614912"/>
        <c:axId val="1012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02614912"/>
        <c:axId val="101253120"/>
      </c:lineChart>
      <c:dateAx>
        <c:axId val="102614912"/>
        <c:scaling>
          <c:orientation val="minMax"/>
        </c:scaling>
        <c:delete val="1"/>
        <c:axPos val="b"/>
        <c:numFmt formatCode="ge" sourceLinked="1"/>
        <c:majorTickMark val="none"/>
        <c:minorTickMark val="none"/>
        <c:tickLblPos val="none"/>
        <c:crossAx val="101253120"/>
        <c:crosses val="autoZero"/>
        <c:auto val="1"/>
        <c:lblOffset val="100"/>
        <c:baseTimeUnit val="years"/>
      </c:dateAx>
      <c:valAx>
        <c:axId val="10125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6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87.59</c:v>
                </c:pt>
                <c:pt idx="1">
                  <c:v>75.459999999999994</c:v>
                </c:pt>
                <c:pt idx="2">
                  <c:v>78.290000000000006</c:v>
                </c:pt>
                <c:pt idx="3">
                  <c:v>76.77</c:v>
                </c:pt>
                <c:pt idx="4">
                  <c:v>82.8</c:v>
                </c:pt>
              </c:numCache>
            </c:numRef>
          </c:val>
        </c:ser>
        <c:dLbls>
          <c:showLegendKey val="0"/>
          <c:showVal val="0"/>
          <c:showCatName val="0"/>
          <c:showSerName val="0"/>
          <c:showPercent val="0"/>
          <c:showBubbleSize val="0"/>
        </c:dLbls>
        <c:gapWidth val="150"/>
        <c:axId val="101283328"/>
        <c:axId val="101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01283328"/>
        <c:axId val="101285248"/>
      </c:lineChart>
      <c:dateAx>
        <c:axId val="101283328"/>
        <c:scaling>
          <c:orientation val="minMax"/>
        </c:scaling>
        <c:delete val="1"/>
        <c:axPos val="b"/>
        <c:numFmt formatCode="ge" sourceLinked="1"/>
        <c:majorTickMark val="none"/>
        <c:minorTickMark val="none"/>
        <c:tickLblPos val="none"/>
        <c:crossAx val="101285248"/>
        <c:crosses val="autoZero"/>
        <c:auto val="1"/>
        <c:lblOffset val="100"/>
        <c:baseTimeUnit val="years"/>
      </c:dateAx>
      <c:valAx>
        <c:axId val="101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244.12</c:v>
                </c:pt>
                <c:pt idx="1">
                  <c:v>291.41000000000003</c:v>
                </c:pt>
                <c:pt idx="2">
                  <c:v>281.48</c:v>
                </c:pt>
                <c:pt idx="3">
                  <c:v>285.58999999999997</c:v>
                </c:pt>
                <c:pt idx="4">
                  <c:v>265.95</c:v>
                </c:pt>
              </c:numCache>
            </c:numRef>
          </c:val>
        </c:ser>
        <c:dLbls>
          <c:showLegendKey val="0"/>
          <c:showVal val="0"/>
          <c:showCatName val="0"/>
          <c:showSerName val="0"/>
          <c:showPercent val="0"/>
          <c:showBubbleSize val="0"/>
        </c:dLbls>
        <c:gapWidth val="150"/>
        <c:axId val="101315328"/>
        <c:axId val="1013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01315328"/>
        <c:axId val="101317248"/>
      </c:lineChart>
      <c:dateAx>
        <c:axId val="101315328"/>
        <c:scaling>
          <c:orientation val="minMax"/>
        </c:scaling>
        <c:delete val="1"/>
        <c:axPos val="b"/>
        <c:numFmt formatCode="ge" sourceLinked="1"/>
        <c:majorTickMark val="none"/>
        <c:minorTickMark val="none"/>
        <c:tickLblPos val="none"/>
        <c:crossAx val="101317248"/>
        <c:crosses val="autoZero"/>
        <c:auto val="1"/>
        <c:lblOffset val="100"/>
        <c:baseTimeUnit val="years"/>
      </c:dateAx>
      <c:valAx>
        <c:axId val="1013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豊能町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21400</v>
      </c>
      <c r="AJ8" s="56"/>
      <c r="AK8" s="56"/>
      <c r="AL8" s="56"/>
      <c r="AM8" s="56"/>
      <c r="AN8" s="56"/>
      <c r="AO8" s="56"/>
      <c r="AP8" s="57"/>
      <c r="AQ8" s="47">
        <f>データ!R6</f>
        <v>34.340000000000003</v>
      </c>
      <c r="AR8" s="47"/>
      <c r="AS8" s="47"/>
      <c r="AT8" s="47"/>
      <c r="AU8" s="47"/>
      <c r="AV8" s="47"/>
      <c r="AW8" s="47"/>
      <c r="AX8" s="47"/>
      <c r="AY8" s="47">
        <f>データ!S6</f>
        <v>623.17999999999995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56.61</v>
      </c>
      <c r="K10" s="47"/>
      <c r="L10" s="47"/>
      <c r="M10" s="47"/>
      <c r="N10" s="47"/>
      <c r="O10" s="47"/>
      <c r="P10" s="47"/>
      <c r="Q10" s="47"/>
      <c r="R10" s="47">
        <f>データ!O6</f>
        <v>99.91</v>
      </c>
      <c r="S10" s="47"/>
      <c r="T10" s="47"/>
      <c r="U10" s="47"/>
      <c r="V10" s="47"/>
      <c r="W10" s="47"/>
      <c r="X10" s="47"/>
      <c r="Y10" s="47"/>
      <c r="Z10" s="75">
        <f>データ!P6</f>
        <v>3996</v>
      </c>
      <c r="AA10" s="75"/>
      <c r="AB10" s="75"/>
      <c r="AC10" s="75"/>
      <c r="AD10" s="75"/>
      <c r="AE10" s="75"/>
      <c r="AF10" s="75"/>
      <c r="AG10" s="75"/>
      <c r="AH10" s="2"/>
      <c r="AI10" s="75">
        <f>データ!T6</f>
        <v>21189</v>
      </c>
      <c r="AJ10" s="75"/>
      <c r="AK10" s="75"/>
      <c r="AL10" s="75"/>
      <c r="AM10" s="75"/>
      <c r="AN10" s="75"/>
      <c r="AO10" s="75"/>
      <c r="AP10" s="75"/>
      <c r="AQ10" s="47">
        <f>データ!U6</f>
        <v>13.04</v>
      </c>
      <c r="AR10" s="47"/>
      <c r="AS10" s="47"/>
      <c r="AT10" s="47"/>
      <c r="AU10" s="47"/>
      <c r="AV10" s="47"/>
      <c r="AW10" s="47"/>
      <c r="AX10" s="47"/>
      <c r="AY10" s="47">
        <f>データ!V6</f>
        <v>1624.92</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106</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104</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105</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273210</v>
      </c>
      <c r="D6" s="31">
        <f t="shared" si="3"/>
        <v>46</v>
      </c>
      <c r="E6" s="31">
        <f t="shared" si="3"/>
        <v>1</v>
      </c>
      <c r="F6" s="31">
        <f t="shared" si="3"/>
        <v>0</v>
      </c>
      <c r="G6" s="31">
        <f t="shared" si="3"/>
        <v>1</v>
      </c>
      <c r="H6" s="31" t="str">
        <f t="shared" si="3"/>
        <v>大阪府　豊能町</v>
      </c>
      <c r="I6" s="31" t="str">
        <f t="shared" si="3"/>
        <v>法適用</v>
      </c>
      <c r="J6" s="31" t="str">
        <f t="shared" si="3"/>
        <v>水道事業</v>
      </c>
      <c r="K6" s="31" t="str">
        <f t="shared" si="3"/>
        <v>末端給水事業</v>
      </c>
      <c r="L6" s="31" t="str">
        <f t="shared" si="3"/>
        <v>A6</v>
      </c>
      <c r="M6" s="32" t="str">
        <f t="shared" si="3"/>
        <v>-</v>
      </c>
      <c r="N6" s="32">
        <f t="shared" si="3"/>
        <v>56.61</v>
      </c>
      <c r="O6" s="32">
        <f t="shared" si="3"/>
        <v>99.91</v>
      </c>
      <c r="P6" s="32">
        <f t="shared" si="3"/>
        <v>3996</v>
      </c>
      <c r="Q6" s="32">
        <f t="shared" si="3"/>
        <v>21400</v>
      </c>
      <c r="R6" s="32">
        <f t="shared" si="3"/>
        <v>34.340000000000003</v>
      </c>
      <c r="S6" s="32">
        <f t="shared" si="3"/>
        <v>623.17999999999995</v>
      </c>
      <c r="T6" s="32">
        <f t="shared" si="3"/>
        <v>21189</v>
      </c>
      <c r="U6" s="32">
        <f t="shared" si="3"/>
        <v>13.04</v>
      </c>
      <c r="V6" s="32">
        <f t="shared" si="3"/>
        <v>1624.92</v>
      </c>
      <c r="W6" s="33">
        <f>IF(W7="",NA(),W7)</f>
        <v>97.42</v>
      </c>
      <c r="X6" s="33">
        <f t="shared" ref="X6:AF6" si="4">IF(X7="",NA(),X7)</f>
        <v>84.99</v>
      </c>
      <c r="Y6" s="33">
        <f t="shared" si="4"/>
        <v>87.93</v>
      </c>
      <c r="Z6" s="33">
        <f t="shared" si="4"/>
        <v>86.18</v>
      </c>
      <c r="AA6" s="33">
        <f t="shared" si="4"/>
        <v>93.79</v>
      </c>
      <c r="AB6" s="33">
        <f t="shared" si="4"/>
        <v>108.96</v>
      </c>
      <c r="AC6" s="33">
        <f t="shared" si="4"/>
        <v>107.37</v>
      </c>
      <c r="AD6" s="33">
        <f t="shared" si="4"/>
        <v>107.57</v>
      </c>
      <c r="AE6" s="33">
        <f t="shared" si="4"/>
        <v>106.55</v>
      </c>
      <c r="AF6" s="33">
        <f t="shared" si="4"/>
        <v>110.01</v>
      </c>
      <c r="AG6" s="32" t="str">
        <f>IF(AG7="","",IF(AG7="-","【-】","【"&amp;SUBSTITUTE(TEXT(AG7,"#,##0.00"),"-","△")&amp;"】"))</f>
        <v>【113.03】</v>
      </c>
      <c r="AH6" s="33">
        <f>IF(AH7="",NA(),AH7)</f>
        <v>53.82</v>
      </c>
      <c r="AI6" s="33">
        <f t="shared" ref="AI6:AQ6" si="5">IF(AI7="",NA(),AI7)</f>
        <v>76.510000000000005</v>
      </c>
      <c r="AJ6" s="33">
        <f t="shared" si="5"/>
        <v>93.02</v>
      </c>
      <c r="AK6" s="33">
        <f t="shared" si="5"/>
        <v>112.83</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552.82000000000005</v>
      </c>
      <c r="AT6" s="33">
        <f t="shared" ref="AT6:BB6" si="6">IF(AT7="",NA(),AT7)</f>
        <v>550.22</v>
      </c>
      <c r="AU6" s="33">
        <f t="shared" si="6"/>
        <v>636.49</v>
      </c>
      <c r="AV6" s="33">
        <f t="shared" si="6"/>
        <v>529.20000000000005</v>
      </c>
      <c r="AW6" s="33">
        <f t="shared" si="6"/>
        <v>235.41</v>
      </c>
      <c r="AX6" s="33">
        <f t="shared" si="6"/>
        <v>969.16</v>
      </c>
      <c r="AY6" s="33">
        <f t="shared" si="6"/>
        <v>995.5</v>
      </c>
      <c r="AZ6" s="33">
        <f t="shared" si="6"/>
        <v>915.5</v>
      </c>
      <c r="BA6" s="33">
        <f t="shared" si="6"/>
        <v>963.24</v>
      </c>
      <c r="BB6" s="33">
        <f t="shared" si="6"/>
        <v>381.53</v>
      </c>
      <c r="BC6" s="32" t="str">
        <f>IF(BC7="","",IF(BC7="-","【-】","【"&amp;SUBSTITUTE(TEXT(BC7,"#,##0.00"),"-","△")&amp;"】"))</f>
        <v>【264.16】</v>
      </c>
      <c r="BD6" s="33">
        <f>IF(BD7="",NA(),BD7)</f>
        <v>610.79999999999995</v>
      </c>
      <c r="BE6" s="33">
        <f t="shared" ref="BE6:BM6" si="7">IF(BE7="",NA(),BE7)</f>
        <v>627.59</v>
      </c>
      <c r="BF6" s="33">
        <f t="shared" si="7"/>
        <v>615.66999999999996</v>
      </c>
      <c r="BG6" s="33">
        <f t="shared" si="7"/>
        <v>611.75</v>
      </c>
      <c r="BH6" s="33">
        <f t="shared" si="7"/>
        <v>608.28</v>
      </c>
      <c r="BI6" s="33">
        <f t="shared" si="7"/>
        <v>421.66</v>
      </c>
      <c r="BJ6" s="33">
        <f t="shared" si="7"/>
        <v>414.59</v>
      </c>
      <c r="BK6" s="33">
        <f t="shared" si="7"/>
        <v>404.78</v>
      </c>
      <c r="BL6" s="33">
        <f t="shared" si="7"/>
        <v>400.38</v>
      </c>
      <c r="BM6" s="33">
        <f t="shared" si="7"/>
        <v>393.27</v>
      </c>
      <c r="BN6" s="32" t="str">
        <f>IF(BN7="","",IF(BN7="-","【-】","【"&amp;SUBSTITUTE(TEXT(BN7,"#,##0.00"),"-","△")&amp;"】"))</f>
        <v>【283.72】</v>
      </c>
      <c r="BO6" s="33">
        <f>IF(BO7="",NA(),BO7)</f>
        <v>87.59</v>
      </c>
      <c r="BP6" s="33">
        <f t="shared" ref="BP6:BX6" si="8">IF(BP7="",NA(),BP7)</f>
        <v>75.459999999999994</v>
      </c>
      <c r="BQ6" s="33">
        <f t="shared" si="8"/>
        <v>78.290000000000006</v>
      </c>
      <c r="BR6" s="33">
        <f t="shared" si="8"/>
        <v>76.77</v>
      </c>
      <c r="BS6" s="33">
        <f t="shared" si="8"/>
        <v>82.8</v>
      </c>
      <c r="BT6" s="33">
        <f t="shared" si="8"/>
        <v>99.51</v>
      </c>
      <c r="BU6" s="33">
        <f t="shared" si="8"/>
        <v>97.71</v>
      </c>
      <c r="BV6" s="33">
        <f t="shared" si="8"/>
        <v>98.07</v>
      </c>
      <c r="BW6" s="33">
        <f t="shared" si="8"/>
        <v>96.56</v>
      </c>
      <c r="BX6" s="33">
        <f t="shared" si="8"/>
        <v>100.47</v>
      </c>
      <c r="BY6" s="32" t="str">
        <f>IF(BY7="","",IF(BY7="-","【-】","【"&amp;SUBSTITUTE(TEXT(BY7,"#,##0.00"),"-","△")&amp;"】"))</f>
        <v>【104.60】</v>
      </c>
      <c r="BZ6" s="33">
        <f>IF(BZ7="",NA(),BZ7)</f>
        <v>244.12</v>
      </c>
      <c r="CA6" s="33">
        <f t="shared" ref="CA6:CI6" si="9">IF(CA7="",NA(),CA7)</f>
        <v>291.41000000000003</v>
      </c>
      <c r="CB6" s="33">
        <f t="shared" si="9"/>
        <v>281.48</v>
      </c>
      <c r="CC6" s="33">
        <f t="shared" si="9"/>
        <v>285.58999999999997</v>
      </c>
      <c r="CD6" s="33">
        <f t="shared" si="9"/>
        <v>265.95</v>
      </c>
      <c r="CE6" s="33">
        <f t="shared" si="9"/>
        <v>171.34</v>
      </c>
      <c r="CF6" s="33">
        <f t="shared" si="9"/>
        <v>173.56</v>
      </c>
      <c r="CG6" s="33">
        <f t="shared" si="9"/>
        <v>172.26</v>
      </c>
      <c r="CH6" s="33">
        <f t="shared" si="9"/>
        <v>177.14</v>
      </c>
      <c r="CI6" s="33">
        <f t="shared" si="9"/>
        <v>169.82</v>
      </c>
      <c r="CJ6" s="32" t="str">
        <f>IF(CJ7="","",IF(CJ7="-","【-】","【"&amp;SUBSTITUTE(TEXT(CJ7,"#,##0.00"),"-","△")&amp;"】"))</f>
        <v>【164.21】</v>
      </c>
      <c r="CK6" s="33">
        <f>IF(CK7="",NA(),CK7)</f>
        <v>42.23</v>
      </c>
      <c r="CL6" s="33">
        <f t="shared" ref="CL6:CT6" si="10">IF(CL7="",NA(),CL7)</f>
        <v>38.28</v>
      </c>
      <c r="CM6" s="33">
        <f t="shared" si="10"/>
        <v>36.549999999999997</v>
      </c>
      <c r="CN6" s="33">
        <f t="shared" si="10"/>
        <v>36.159999999999997</v>
      </c>
      <c r="CO6" s="33">
        <f t="shared" si="10"/>
        <v>35.89</v>
      </c>
      <c r="CP6" s="33">
        <f t="shared" si="10"/>
        <v>56.8</v>
      </c>
      <c r="CQ6" s="33">
        <f t="shared" si="10"/>
        <v>55.84</v>
      </c>
      <c r="CR6" s="33">
        <f t="shared" si="10"/>
        <v>55.68</v>
      </c>
      <c r="CS6" s="33">
        <f t="shared" si="10"/>
        <v>55.64</v>
      </c>
      <c r="CT6" s="33">
        <f t="shared" si="10"/>
        <v>55.13</v>
      </c>
      <c r="CU6" s="32" t="str">
        <f>IF(CU7="","",IF(CU7="-","【-】","【"&amp;SUBSTITUTE(TEXT(CU7,"#,##0.00"),"-","△")&amp;"】"))</f>
        <v>【59.80】</v>
      </c>
      <c r="CV6" s="33">
        <f>IF(CV7="",NA(),CV7)</f>
        <v>92.53</v>
      </c>
      <c r="CW6" s="33">
        <f t="shared" ref="CW6:DE6" si="11">IF(CW7="",NA(),CW7)</f>
        <v>92.75</v>
      </c>
      <c r="CX6" s="33">
        <f t="shared" si="11"/>
        <v>94.7</v>
      </c>
      <c r="CY6" s="33">
        <f t="shared" si="11"/>
        <v>93.55</v>
      </c>
      <c r="CZ6" s="33">
        <f t="shared" si="11"/>
        <v>90.79</v>
      </c>
      <c r="DA6" s="33">
        <f t="shared" si="11"/>
        <v>83.67</v>
      </c>
      <c r="DB6" s="33">
        <f t="shared" si="11"/>
        <v>83.11</v>
      </c>
      <c r="DC6" s="33">
        <f t="shared" si="11"/>
        <v>83.18</v>
      </c>
      <c r="DD6" s="33">
        <f t="shared" si="11"/>
        <v>83.09</v>
      </c>
      <c r="DE6" s="33">
        <f t="shared" si="11"/>
        <v>83</v>
      </c>
      <c r="DF6" s="32" t="str">
        <f>IF(DF7="","",IF(DF7="-","【-】","【"&amp;SUBSTITUTE(TEXT(DF7,"#,##0.00"),"-","△")&amp;"】"))</f>
        <v>【89.78】</v>
      </c>
      <c r="DG6" s="33">
        <f>IF(DG7="",NA(),DG7)</f>
        <v>11.7</v>
      </c>
      <c r="DH6" s="33">
        <f t="shared" ref="DH6:DP6" si="12">IF(DH7="",NA(),DH7)</f>
        <v>13.02</v>
      </c>
      <c r="DI6" s="33">
        <f t="shared" si="12"/>
        <v>14.55</v>
      </c>
      <c r="DJ6" s="33">
        <f t="shared" si="12"/>
        <v>16.03</v>
      </c>
      <c r="DK6" s="33">
        <f t="shared" si="12"/>
        <v>53.06</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3">
        <f t="shared" si="13"/>
        <v>11.18</v>
      </c>
      <c r="DW6" s="33">
        <f t="shared" si="13"/>
        <v>6.46</v>
      </c>
      <c r="DX6" s="33">
        <f t="shared" si="13"/>
        <v>6.63</v>
      </c>
      <c r="DY6" s="33">
        <f t="shared" si="13"/>
        <v>7.73</v>
      </c>
      <c r="DZ6" s="33">
        <f t="shared" si="13"/>
        <v>8.8699999999999992</v>
      </c>
      <c r="EA6" s="33">
        <f t="shared" si="13"/>
        <v>9.85</v>
      </c>
      <c r="EB6" s="32" t="str">
        <f>IF(EB7="","",IF(EB7="-","【-】","【"&amp;SUBSTITUTE(TEXT(EB7,"#,##0.00"),"-","△")&amp;"】"))</f>
        <v>【12.42】</v>
      </c>
      <c r="EC6" s="32">
        <f>IF(EC7="",NA(),EC7)</f>
        <v>0</v>
      </c>
      <c r="ED6" s="32">
        <f t="shared" ref="ED6:EL6" si="14">IF(ED7="",NA(),ED7)</f>
        <v>0</v>
      </c>
      <c r="EE6" s="32">
        <f t="shared" si="14"/>
        <v>0</v>
      </c>
      <c r="EF6" s="32">
        <f t="shared" si="14"/>
        <v>0</v>
      </c>
      <c r="EG6" s="32">
        <f t="shared" si="14"/>
        <v>0</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273210</v>
      </c>
      <c r="D7" s="35">
        <v>46</v>
      </c>
      <c r="E7" s="35">
        <v>1</v>
      </c>
      <c r="F7" s="35">
        <v>0</v>
      </c>
      <c r="G7" s="35">
        <v>1</v>
      </c>
      <c r="H7" s="35" t="s">
        <v>93</v>
      </c>
      <c r="I7" s="35" t="s">
        <v>94</v>
      </c>
      <c r="J7" s="35" t="s">
        <v>95</v>
      </c>
      <c r="K7" s="35" t="s">
        <v>96</v>
      </c>
      <c r="L7" s="35" t="s">
        <v>97</v>
      </c>
      <c r="M7" s="36" t="s">
        <v>98</v>
      </c>
      <c r="N7" s="36">
        <v>56.61</v>
      </c>
      <c r="O7" s="36">
        <v>99.91</v>
      </c>
      <c r="P7" s="36">
        <v>3996</v>
      </c>
      <c r="Q7" s="36">
        <v>21400</v>
      </c>
      <c r="R7" s="36">
        <v>34.340000000000003</v>
      </c>
      <c r="S7" s="36">
        <v>623.17999999999995</v>
      </c>
      <c r="T7" s="36">
        <v>21189</v>
      </c>
      <c r="U7" s="36">
        <v>13.04</v>
      </c>
      <c r="V7" s="36">
        <v>1624.92</v>
      </c>
      <c r="W7" s="36">
        <v>97.42</v>
      </c>
      <c r="X7" s="36">
        <v>84.99</v>
      </c>
      <c r="Y7" s="36">
        <v>87.93</v>
      </c>
      <c r="Z7" s="36">
        <v>86.18</v>
      </c>
      <c r="AA7" s="36">
        <v>93.79</v>
      </c>
      <c r="AB7" s="36">
        <v>108.96</v>
      </c>
      <c r="AC7" s="36">
        <v>107.37</v>
      </c>
      <c r="AD7" s="36">
        <v>107.57</v>
      </c>
      <c r="AE7" s="36">
        <v>106.55</v>
      </c>
      <c r="AF7" s="36">
        <v>110.01</v>
      </c>
      <c r="AG7" s="36">
        <v>113.03</v>
      </c>
      <c r="AH7" s="36">
        <v>53.82</v>
      </c>
      <c r="AI7" s="36">
        <v>76.510000000000005</v>
      </c>
      <c r="AJ7" s="36">
        <v>93.02</v>
      </c>
      <c r="AK7" s="36">
        <v>112.83</v>
      </c>
      <c r="AL7" s="36">
        <v>0</v>
      </c>
      <c r="AM7" s="36">
        <v>7.45</v>
      </c>
      <c r="AN7" s="36">
        <v>8.5</v>
      </c>
      <c r="AO7" s="36">
        <v>9.34</v>
      </c>
      <c r="AP7" s="36">
        <v>9.56</v>
      </c>
      <c r="AQ7" s="36">
        <v>2.8</v>
      </c>
      <c r="AR7" s="36">
        <v>0.81</v>
      </c>
      <c r="AS7" s="36">
        <v>552.82000000000005</v>
      </c>
      <c r="AT7" s="36">
        <v>550.22</v>
      </c>
      <c r="AU7" s="36">
        <v>636.49</v>
      </c>
      <c r="AV7" s="36">
        <v>529.20000000000005</v>
      </c>
      <c r="AW7" s="36">
        <v>235.41</v>
      </c>
      <c r="AX7" s="36">
        <v>969.16</v>
      </c>
      <c r="AY7" s="36">
        <v>995.5</v>
      </c>
      <c r="AZ7" s="36">
        <v>915.5</v>
      </c>
      <c r="BA7" s="36">
        <v>963.24</v>
      </c>
      <c r="BB7" s="36">
        <v>381.53</v>
      </c>
      <c r="BC7" s="36">
        <v>264.16000000000003</v>
      </c>
      <c r="BD7" s="36">
        <v>610.79999999999995</v>
      </c>
      <c r="BE7" s="36">
        <v>627.59</v>
      </c>
      <c r="BF7" s="36">
        <v>615.66999999999996</v>
      </c>
      <c r="BG7" s="36">
        <v>611.75</v>
      </c>
      <c r="BH7" s="36">
        <v>608.28</v>
      </c>
      <c r="BI7" s="36">
        <v>421.66</v>
      </c>
      <c r="BJ7" s="36">
        <v>414.59</v>
      </c>
      <c r="BK7" s="36">
        <v>404.78</v>
      </c>
      <c r="BL7" s="36">
        <v>400.38</v>
      </c>
      <c r="BM7" s="36">
        <v>393.27</v>
      </c>
      <c r="BN7" s="36">
        <v>283.72000000000003</v>
      </c>
      <c r="BO7" s="36">
        <v>87.59</v>
      </c>
      <c r="BP7" s="36">
        <v>75.459999999999994</v>
      </c>
      <c r="BQ7" s="36">
        <v>78.290000000000006</v>
      </c>
      <c r="BR7" s="36">
        <v>76.77</v>
      </c>
      <c r="BS7" s="36">
        <v>82.8</v>
      </c>
      <c r="BT7" s="36">
        <v>99.51</v>
      </c>
      <c r="BU7" s="36">
        <v>97.71</v>
      </c>
      <c r="BV7" s="36">
        <v>98.07</v>
      </c>
      <c r="BW7" s="36">
        <v>96.56</v>
      </c>
      <c r="BX7" s="36">
        <v>100.47</v>
      </c>
      <c r="BY7" s="36">
        <v>104.6</v>
      </c>
      <c r="BZ7" s="36">
        <v>244.12</v>
      </c>
      <c r="CA7" s="36">
        <v>291.41000000000003</v>
      </c>
      <c r="CB7" s="36">
        <v>281.48</v>
      </c>
      <c r="CC7" s="36">
        <v>285.58999999999997</v>
      </c>
      <c r="CD7" s="36">
        <v>265.95</v>
      </c>
      <c r="CE7" s="36">
        <v>171.34</v>
      </c>
      <c r="CF7" s="36">
        <v>173.56</v>
      </c>
      <c r="CG7" s="36">
        <v>172.26</v>
      </c>
      <c r="CH7" s="36">
        <v>177.14</v>
      </c>
      <c r="CI7" s="36">
        <v>169.82</v>
      </c>
      <c r="CJ7" s="36">
        <v>164.21</v>
      </c>
      <c r="CK7" s="36">
        <v>42.23</v>
      </c>
      <c r="CL7" s="36">
        <v>38.28</v>
      </c>
      <c r="CM7" s="36">
        <v>36.549999999999997</v>
      </c>
      <c r="CN7" s="36">
        <v>36.159999999999997</v>
      </c>
      <c r="CO7" s="36">
        <v>35.89</v>
      </c>
      <c r="CP7" s="36">
        <v>56.8</v>
      </c>
      <c r="CQ7" s="36">
        <v>55.84</v>
      </c>
      <c r="CR7" s="36">
        <v>55.68</v>
      </c>
      <c r="CS7" s="36">
        <v>55.64</v>
      </c>
      <c r="CT7" s="36">
        <v>55.13</v>
      </c>
      <c r="CU7" s="36">
        <v>59.8</v>
      </c>
      <c r="CV7" s="36">
        <v>92.53</v>
      </c>
      <c r="CW7" s="36">
        <v>92.75</v>
      </c>
      <c r="CX7" s="36">
        <v>94.7</v>
      </c>
      <c r="CY7" s="36">
        <v>93.55</v>
      </c>
      <c r="CZ7" s="36">
        <v>90.79</v>
      </c>
      <c r="DA7" s="36">
        <v>83.67</v>
      </c>
      <c r="DB7" s="36">
        <v>83.11</v>
      </c>
      <c r="DC7" s="36">
        <v>83.18</v>
      </c>
      <c r="DD7" s="36">
        <v>83.09</v>
      </c>
      <c r="DE7" s="36">
        <v>83</v>
      </c>
      <c r="DF7" s="36">
        <v>89.78</v>
      </c>
      <c r="DG7" s="36">
        <v>11.7</v>
      </c>
      <c r="DH7" s="36">
        <v>13.02</v>
      </c>
      <c r="DI7" s="36">
        <v>14.55</v>
      </c>
      <c r="DJ7" s="36">
        <v>16.03</v>
      </c>
      <c r="DK7" s="36">
        <v>53.06</v>
      </c>
      <c r="DL7" s="36">
        <v>36.21</v>
      </c>
      <c r="DM7" s="36">
        <v>37.090000000000003</v>
      </c>
      <c r="DN7" s="36">
        <v>38.07</v>
      </c>
      <c r="DO7" s="36">
        <v>39.06</v>
      </c>
      <c r="DP7" s="36">
        <v>46.66</v>
      </c>
      <c r="DQ7" s="36">
        <v>46.31</v>
      </c>
      <c r="DR7" s="36">
        <v>0</v>
      </c>
      <c r="DS7" s="36">
        <v>0</v>
      </c>
      <c r="DT7" s="36">
        <v>0</v>
      </c>
      <c r="DU7" s="36">
        <v>0</v>
      </c>
      <c r="DV7" s="36">
        <v>11.18</v>
      </c>
      <c r="DW7" s="36">
        <v>6.46</v>
      </c>
      <c r="DX7" s="36">
        <v>6.63</v>
      </c>
      <c r="DY7" s="36">
        <v>7.73</v>
      </c>
      <c r="DZ7" s="36">
        <v>8.8699999999999992</v>
      </c>
      <c r="EA7" s="36">
        <v>9.85</v>
      </c>
      <c r="EB7" s="36">
        <v>12.42</v>
      </c>
      <c r="EC7" s="36">
        <v>0</v>
      </c>
      <c r="ED7" s="36">
        <v>0</v>
      </c>
      <c r="EE7" s="36">
        <v>0</v>
      </c>
      <c r="EF7" s="36">
        <v>0</v>
      </c>
      <c r="EG7" s="36">
        <v>0</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2016-02-12T00:40:25Z</cp:lastPrinted>
  <dcterms:created xsi:type="dcterms:W3CDTF">2016-01-18T04:50:33Z</dcterms:created>
  <dcterms:modified xsi:type="dcterms:W3CDTF">2016-02-23T06:46:25Z</dcterms:modified>
</cp:coreProperties>
</file>