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<sst xmlns="http://schemas.openxmlformats.org/spreadsheetml/2006/main" count="217" uniqueCount="107">
  <si>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</si>
  <si>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</si>
  <si>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</si>
  <si>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</si>
  <si>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</si>
  <si>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</si>
  <si>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</si>
  <si>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</si>
  <si>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</si>
  <si>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</si>
  <si>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</si>
  <si>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</si>
  <si>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</si>
  <si>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</si>
  <si>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</si>
  <si>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</si>
  <si>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</si>
  <si>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</si>
  <si>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</si>
  <si>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</si>
  <si>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</si>
  <si>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</si>
  <si>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</si>
  <si>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</si>
  <si>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</si>
  <si>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</si>
  <si>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</si>
  <si>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</si>
  <si>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</si>
  <si>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</si>
  <si>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</si>
  <si>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</si>
  <si>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</si>
  <si>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</si>
  <si>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</si>
  <si>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</si>
  <si>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</si>
  <si>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</si>
  <si>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</si>
  <si>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</si>
  <si>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</si>
  <si>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</si>
  <si>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</si>
  <si>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</si>
  <si>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</si>
  <si>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</si>
  <si>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</si>
  <si>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</si>
  <si>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</si>
  <si>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</si>
  <si>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</si>
  <si>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</si>
  <si>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</si>
  <si>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</si>
  <si>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</si>
  <si>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</si>
  <si>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</si>
  <si>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</si>
  <si>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</si>
  <si>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</si>
  <si>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</si>
  <si>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</si>
  <si>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</si>
  <si>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</si>
  <si>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</si>
  <si>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</si>
  <si>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</si>
  <si>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</si>
  <si>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</si>
  <si>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</si>
  <si>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</si>
  <si>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</si>
  <si>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</si>
  <si>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</si>
  <si>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</si>
  <si>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</si>
  <si>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</si>
  <si>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</si>
  <si>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</si>
  <si>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</si>
  <si>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</si>
  <si>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</si>
  <si>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</si>
  <si>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</si>
  <si>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</si>
  <si>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</si>
  <si>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</si>
  <si>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</si>
  <si>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</si>
  <si>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</si>
  <si>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</si>
  <si>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</si>
  <si>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</si>
  <si>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大阪狭山市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</si>
  <si>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</si>
  <si>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</si>
  <si>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</si>
  <si>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</si>
  <si>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</si>
  <si>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</si>
  <si>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</si>
  <si>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</si>
  <si>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</si>
  <si>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</si>
  <si>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人口は、少子化の進行と昭和40年代後半以降に転入した世帯の高齢化など、人口構成の変動により将来的に増加が望みにくい状況となっています。また、給水量については、人口の低迷だけでなく節水型機器の普及や節水意識の定着など、循環型社会への移行等により水需要が落ち込んでおり、今後も減少で推移すると予測されます。一方、安全な水道水を安定的に供給するための根幹となる水道施設は、経年による老朽化が進む中で、順次更新が必要となっています。また、南海トラフ地震をはじめ今後の発生が危惧される地震への対策強化が求められており、施設の耐震化も重要となっています。
大阪狭山市水道事業といたしましては、将来にわたり安全な水道水を安定的に供給するため、適切な事業計画に基づき、引き続き施設更新及び耐震化を推進するとともに、効率的な事業経営に努めてまいります。
</t>
    <phoneticPr fontId="4"/>
  </si>
  <si>
    <r>
      <t>①経常収支比率は、100％を上回っているものの、</t>
    </r>
    <r>
      <rPr>
        <sz val="11"/>
        <rFont val="ＭＳ ゴシック"/>
        <family val="3"/>
        <charset val="128"/>
      </rPr>
      <t>少子高齢化や節水等の影響で水需要が落ち込む一方、老朽化した水道施設の更新や耐震化に費用を要するため年々減少傾向にあります。</t>
    </r>
    <r>
      <rPr>
        <sz val="11"/>
        <color theme="1"/>
        <rFont val="ＭＳ ゴシック"/>
        <family val="3"/>
        <charset val="128"/>
      </rPr>
      <t xml:space="preserve">
②累積欠損金は、計上しておりません。
③流動比率は、100％以上でより高いほうが望ましいとされており、100％を上回っています。
④企業債残高対給水収益比率は、低いほど安全性が高いとされており、類似団体に比べて低い水準にあります。
⑤料金回収率は、100％以上の数値が望ましいとされていますが、平成24(2012)年以降、</t>
    </r>
    <r>
      <rPr>
        <sz val="11"/>
        <rFont val="ＭＳ ゴシック"/>
        <family val="3"/>
        <charset val="128"/>
      </rPr>
      <t>水質向上のため自己水を廃止して大阪広域水道企業団からの受水</t>
    </r>
    <r>
      <rPr>
        <sz val="11"/>
        <color theme="1"/>
        <rFont val="ＭＳ ゴシック"/>
        <family val="3"/>
        <charset val="128"/>
      </rPr>
      <t>量が増加した影響で給水原価が増加する一方、給水収益の減少により供給単価が減少したことで100％を下回っており、類似事業体に比べて低い水準にあります。
⑥給水原価は、低いほうが望ましいが、水道事業環境には大きな差があるため、この数値だけで経営状況を判断することは難しい。
⑦施設利用率は、基本的に高いほうが望ましいとされており、類似団体に比べて高い水準にあります。
⑧有収率は、高いほうが望ましいとされており、類似団体に比べて高い水準にあります。</t>
    </r>
    <rPh sb="26" eb="29">
      <t>コウレイカ</t>
    </rPh>
    <rPh sb="30" eb="32">
      <t>セッスイ</t>
    </rPh>
    <rPh sb="32" eb="33">
      <t>トウ</t>
    </rPh>
    <rPh sb="34" eb="36">
      <t>エイキョウ</t>
    </rPh>
    <rPh sb="37" eb="38">
      <t>ミズ</t>
    </rPh>
    <rPh sb="38" eb="40">
      <t>ジュヨウ</t>
    </rPh>
    <rPh sb="41" eb="42">
      <t>オ</t>
    </rPh>
    <rPh sb="43" eb="44">
      <t>コ</t>
    </rPh>
    <rPh sb="45" eb="47">
      <t>イッポウ</t>
    </rPh>
    <rPh sb="48" eb="51">
      <t>ロウキュウカ</t>
    </rPh>
    <rPh sb="53" eb="55">
      <t>スイドウ</t>
    </rPh>
    <rPh sb="55" eb="57">
      <t>シセツ</t>
    </rPh>
    <rPh sb="58" eb="60">
      <t>コウシン</t>
    </rPh>
    <rPh sb="61" eb="64">
      <t>タイシンカ</t>
    </rPh>
    <rPh sb="65" eb="67">
      <t>ヒヨウ</t>
    </rPh>
    <rPh sb="68" eb="69">
      <t>ヨウ</t>
    </rPh>
    <rPh sb="152" eb="154">
      <t>キギョウ</t>
    </rPh>
    <rPh sb="154" eb="155">
      <t>サイ</t>
    </rPh>
    <rPh sb="155" eb="157">
      <t>ザンダカ</t>
    </rPh>
    <rPh sb="157" eb="158">
      <t>タイ</t>
    </rPh>
    <rPh sb="158" eb="160">
      <t>キュウスイ</t>
    </rPh>
    <rPh sb="160" eb="162">
      <t>シュウエキ</t>
    </rPh>
    <rPh sb="162" eb="164">
      <t>ヒリツ</t>
    </rPh>
    <rPh sb="247" eb="249">
      <t>スイシツ</t>
    </rPh>
    <rPh sb="249" eb="251">
      <t>コウジョウ</t>
    </rPh>
    <rPh sb="324" eb="325">
      <t>シタ</t>
    </rPh>
    <phoneticPr fontId="4"/>
  </si>
  <si>
    <r>
      <t>①有形固定資産減価償却率は、減価償却の進行状況や資産の経過年数を知ることができる指標であり、高いほど施設の老朽化を示しているとされており、類似団体に比べて高い水準にあります。
②管路経年化率は、高いほど古い施設が多いことになりますが、使用の可否を示すものではありません。
③管路更新率は、高いほど管路の更新が進んでいるとされており、</t>
    </r>
    <r>
      <rPr>
        <sz val="11"/>
        <rFont val="ＭＳ ゴシック"/>
        <family val="3"/>
        <charset val="128"/>
      </rPr>
      <t>大阪狭山市水道施設整備計画に基づき施設整備を進めており、</t>
    </r>
    <r>
      <rPr>
        <sz val="11"/>
        <color theme="1"/>
        <rFont val="ＭＳ ゴシック"/>
        <family val="3"/>
        <charset val="128"/>
      </rPr>
      <t xml:space="preserve">類似団体に比べて高い水準にあります。
</t>
    </r>
    <rPh sb="166" eb="168">
      <t>オオサカ</t>
    </rPh>
    <rPh sb="168" eb="170">
      <t>サヤマ</t>
    </rPh>
    <rPh sb="170" eb="171">
      <t>シ</t>
    </rPh>
    <rPh sb="171" eb="173">
      <t>スイドウ</t>
    </rPh>
    <rPh sb="173" eb="175">
      <t>シセツ</t>
    </rPh>
    <rPh sb="175" eb="177">
      <t>セイビ</t>
    </rPh>
    <rPh sb="177" eb="179">
      <t>ケイカク</t>
    </rPh>
    <rPh sb="180" eb="181">
      <t>モト</t>
    </rPh>
    <rPh sb="183" eb="185">
      <t>シセツ</t>
    </rPh>
    <rPh sb="185" eb="187">
      <t>セイビ</t>
    </rPh>
    <rPh sb="188" eb="18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</si>
</sst>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1.25</c:v>
                </c:pt>
                <c:pt idx="1">
                  <c:v>1.71</c:v>
                </c:pt>
                <c:pt idx="2">
                  <c:v>1.2</c:v>
                </c:pt>
                <c:pt idx="3">
                  <c:v>1.52</c:v>
                </c:pt>
                <c:pt idx="4">
                  <c:v>2</c:v>
                </c:pt>
              </c:numCache>
            </c:numRef>
          </c:val>
        </c:ser>
        <c:dLbls>
          <c:showLegendKey val="0"/>
          <c:showVal val="0"/>
          <c:showCatName val="0"/>
          <c:showSerName val="0"/>
          <c:showPercent val="0"/>
          <c:showBubbleSize val="0"/>
        </c:dLbls>
        <c:gapWidth val="150"/>
        <c:axId val="89122688"/>
        <c:axId val="89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9122688"/>
        <c:axId val="89792512"/>
      </c:lineChart>
      <c:dateAx>
        <c:axId val="89122688"/>
        <c:scaling>
          <c:orientation val="minMax"/>
        </c:scaling>
        <c:delete val="1"/>
        <c:axPos val="b"/>
        <c:numFmt formatCode="ge" sourceLinked="1"/>
        <c:majorTickMark val="none"/>
        <c:minorTickMark val="none"/>
        <c:tickLblPos val="none"/>
        <c:crossAx val="89792512"/>
        <c:crosses val="autoZero"/>
        <c:auto val="1"/>
        <c:lblOffset val="100"/>
        <c:baseTimeUnit val="years"/>
      </c:dateAx>
      <c:valAx>
        <c:axId val="897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61.56</c:v>
                </c:pt>
                <c:pt idx="1">
                  <c:v>58.66</c:v>
                </c:pt>
                <c:pt idx="2">
                  <c:v>68.650000000000006</c:v>
                </c:pt>
                <c:pt idx="3">
                  <c:v>67.650000000000006</c:v>
                </c:pt>
                <c:pt idx="4">
                  <c:v>66.97</c:v>
                </c:pt>
              </c:numCache>
            </c:numRef>
          </c:val>
        </c:ser>
        <c:dLbls>
          <c:showLegendKey val="0"/>
          <c:showVal val="0"/>
          <c:showCatName val="0"/>
          <c:showSerName val="0"/>
          <c:showPercent val="0"/>
          <c:showBubbleSize val="0"/>
        </c:dLbls>
        <c:gapWidth val="150"/>
        <c:axId val="85661952"/>
        <c:axId val="85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5661952"/>
        <c:axId val="85680512"/>
      </c:lineChart>
      <c:dateAx>
        <c:axId val="85661952"/>
        <c:scaling>
          <c:orientation val="minMax"/>
        </c:scaling>
        <c:delete val="1"/>
        <c:axPos val="b"/>
        <c:numFmt formatCode="ge" sourceLinked="1"/>
        <c:majorTickMark val="none"/>
        <c:minorTickMark val="none"/>
        <c:tickLblPos val="none"/>
        <c:crossAx val="85680512"/>
        <c:crosses val="autoZero"/>
        <c:auto val="1"/>
        <c:lblOffset val="100"/>
        <c:baseTimeUnit val="years"/>
      </c:dateAx>
      <c:valAx>
        <c:axId val="85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98.2</c:v>
                </c:pt>
                <c:pt idx="1">
                  <c:v>97.84</c:v>
                </c:pt>
                <c:pt idx="2">
                  <c:v>96.97</c:v>
                </c:pt>
                <c:pt idx="3">
                  <c:v>96.28</c:v>
                </c:pt>
                <c:pt idx="4">
                  <c:v>94.97</c:v>
                </c:pt>
              </c:numCache>
            </c:numRef>
          </c:val>
        </c:ser>
        <c:dLbls>
          <c:showLegendKey val="0"/>
          <c:showVal val="0"/>
          <c:showCatName val="0"/>
          <c:showSerName val="0"/>
          <c:showPercent val="0"/>
          <c:showBubbleSize val="0"/>
        </c:dLbls>
        <c:gapWidth val="150"/>
        <c:axId val="85718912"/>
        <c:axId val="879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5718912"/>
        <c:axId val="87904256"/>
      </c:lineChart>
      <c:dateAx>
        <c:axId val="85718912"/>
        <c:scaling>
          <c:orientation val="minMax"/>
        </c:scaling>
        <c:delete val="1"/>
        <c:axPos val="b"/>
        <c:numFmt formatCode="ge" sourceLinked="1"/>
        <c:majorTickMark val="none"/>
        <c:minorTickMark val="none"/>
        <c:tickLblPos val="none"/>
        <c:crossAx val="87904256"/>
        <c:crosses val="autoZero"/>
        <c:auto val="1"/>
        <c:lblOffset val="100"/>
        <c:baseTimeUnit val="years"/>
      </c:dateAx>
      <c:valAx>
        <c:axId val="879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115.56</c:v>
                </c:pt>
                <c:pt idx="1">
                  <c:v>110.28</c:v>
                </c:pt>
                <c:pt idx="2">
                  <c:v>102.68</c:v>
                </c:pt>
                <c:pt idx="3">
                  <c:v>102.05</c:v>
                </c:pt>
                <c:pt idx="4">
                  <c:v>104.72</c:v>
                </c:pt>
              </c:numCache>
            </c:numRef>
          </c:val>
        </c:ser>
        <c:dLbls>
          <c:showLegendKey val="0"/>
          <c:showVal val="0"/>
          <c:showCatName val="0"/>
          <c:showSerName val="0"/>
          <c:showPercent val="0"/>
          <c:showBubbleSize val="0"/>
        </c:dLbls>
        <c:gapWidth val="150"/>
        <c:axId val="89826816"/>
        <c:axId val="898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9826816"/>
        <c:axId val="89828736"/>
      </c:lineChart>
      <c:dateAx>
        <c:axId val="89826816"/>
        <c:scaling>
          <c:orientation val="minMax"/>
        </c:scaling>
        <c:delete val="1"/>
        <c:axPos val="b"/>
        <c:numFmt formatCode="ge" sourceLinked="1"/>
        <c:majorTickMark val="none"/>
        <c:minorTickMark val="none"/>
        <c:tickLblPos val="none"/>
        <c:crossAx val="89828736"/>
        <c:crosses val="autoZero"/>
        <c:auto val="1"/>
        <c:lblOffset val="100"/>
        <c:baseTimeUnit val="years"/>
      </c:dateAx>
      <c:valAx>
        <c:axId val="8982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37.36</c:v>
                </c:pt>
                <c:pt idx="1">
                  <c:v>37.33</c:v>
                </c:pt>
                <c:pt idx="2">
                  <c:v>37.94</c:v>
                </c:pt>
                <c:pt idx="3">
                  <c:v>37.18</c:v>
                </c:pt>
                <c:pt idx="4">
                  <c:v>52.87</c:v>
                </c:pt>
              </c:numCache>
            </c:numRef>
          </c:val>
        </c:ser>
        <c:dLbls>
          <c:showLegendKey val="0"/>
          <c:showVal val="0"/>
          <c:showCatName val="0"/>
          <c:showSerName val="0"/>
          <c:showPercent val="0"/>
          <c:showBubbleSize val="0"/>
        </c:dLbls>
        <c:gapWidth val="150"/>
        <c:axId val="93013120"/>
        <c:axId val="930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3013120"/>
        <c:axId val="93015040"/>
      </c:lineChart>
      <c:dateAx>
        <c:axId val="93013120"/>
        <c:scaling>
          <c:orientation val="minMax"/>
        </c:scaling>
        <c:delete val="1"/>
        <c:axPos val="b"/>
        <c:numFmt formatCode="ge" sourceLinked="1"/>
        <c:majorTickMark val="none"/>
        <c:minorTickMark val="none"/>
        <c:tickLblPos val="none"/>
        <c:crossAx val="93015040"/>
        <c:crosses val="autoZero"/>
        <c:auto val="1"/>
        <c:lblOffset val="100"/>
        <c:baseTimeUnit val="years"/>
      </c:dateAx>
      <c:valAx>
        <c:axId val="930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13.57</c:v>
                </c:pt>
                <c:pt idx="1">
                  <c:v>14.33</c:v>
                </c:pt>
                <c:pt idx="2">
                  <c:v>29.65</c:v>
                </c:pt>
                <c:pt idx="3">
                  <c:v>30.01</c:v>
                </c:pt>
                <c:pt idx="4">
                  <c:v>30.46</c:v>
                </c:pt>
              </c:numCache>
            </c:numRef>
          </c:val>
        </c:ser>
        <c:dLbls>
          <c:showLegendKey val="0"/>
          <c:showVal val="0"/>
          <c:showCatName val="0"/>
          <c:showSerName val="0"/>
          <c:showPercent val="0"/>
          <c:showBubbleSize val="0"/>
        </c:dLbls>
        <c:gapWidth val="150"/>
        <c:axId val="93054464"/>
        <c:axId val="93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3054464"/>
        <c:axId val="93056384"/>
      </c:lineChart>
      <c:dateAx>
        <c:axId val="93054464"/>
        <c:scaling>
          <c:orientation val="minMax"/>
        </c:scaling>
        <c:delete val="1"/>
        <c:axPos val="b"/>
        <c:numFmt formatCode="ge" sourceLinked="1"/>
        <c:majorTickMark val="none"/>
        <c:minorTickMark val="none"/>
        <c:tickLblPos val="none"/>
        <c:crossAx val="93056384"/>
        <c:crosses val="autoZero"/>
        <c:auto val="1"/>
        <c:lblOffset val="100"/>
        <c:baseTimeUnit val="years"/>
      </c:dateAx>
      <c:valAx>
        <c:axId val="93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209536"/>
        <c:axId val="942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4209536"/>
        <c:axId val="94211456"/>
      </c:lineChart>
      <c:dateAx>
        <c:axId val="94209536"/>
        <c:scaling>
          <c:orientation val="minMax"/>
        </c:scaling>
        <c:delete val="1"/>
        <c:axPos val="b"/>
        <c:numFmt formatCode="ge" sourceLinked="1"/>
        <c:majorTickMark val="none"/>
        <c:minorTickMark val="none"/>
        <c:tickLblPos val="none"/>
        <c:crossAx val="94211456"/>
        <c:crosses val="autoZero"/>
        <c:auto val="1"/>
        <c:lblOffset val="100"/>
        <c:baseTimeUnit val="years"/>
      </c:dateAx>
      <c:valAx>
        <c:axId val="9421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1411.16</c:v>
                </c:pt>
                <c:pt idx="1">
                  <c:v>1619.54</c:v>
                </c:pt>
                <c:pt idx="2">
                  <c:v>1771.19</c:v>
                </c:pt>
                <c:pt idx="3">
                  <c:v>1732.62</c:v>
                </c:pt>
                <c:pt idx="4">
                  <c:v>359.56</c:v>
                </c:pt>
              </c:numCache>
            </c:numRef>
          </c:val>
        </c:ser>
        <c:dLbls>
          <c:showLegendKey val="0"/>
          <c:showVal val="0"/>
          <c:showCatName val="0"/>
          <c:showSerName val="0"/>
          <c:showPercent val="0"/>
          <c:showBubbleSize val="0"/>
        </c:dLbls>
        <c:gapWidth val="150"/>
        <c:axId val="94579712"/>
        <c:axId val="945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4579712"/>
        <c:axId val="94590080"/>
      </c:lineChart>
      <c:dateAx>
        <c:axId val="94579712"/>
        <c:scaling>
          <c:orientation val="minMax"/>
        </c:scaling>
        <c:delete val="1"/>
        <c:axPos val="b"/>
        <c:numFmt formatCode="ge" sourceLinked="1"/>
        <c:majorTickMark val="none"/>
        <c:minorTickMark val="none"/>
        <c:tickLblPos val="none"/>
        <c:crossAx val="94590080"/>
        <c:crosses val="autoZero"/>
        <c:auto val="1"/>
        <c:lblOffset val="100"/>
        <c:baseTimeUnit val="years"/>
      </c:dateAx>
      <c:valAx>
        <c:axId val="9459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127.25</c:v>
                </c:pt>
                <c:pt idx="1">
                  <c:v>142.4</c:v>
                </c:pt>
                <c:pt idx="2">
                  <c:v>146.96</c:v>
                </c:pt>
                <c:pt idx="3">
                  <c:v>161</c:v>
                </c:pt>
                <c:pt idx="4">
                  <c:v>165.51</c:v>
                </c:pt>
              </c:numCache>
            </c:numRef>
          </c:val>
        </c:ser>
        <c:dLbls>
          <c:showLegendKey val="0"/>
          <c:showVal val="0"/>
          <c:showCatName val="0"/>
          <c:showSerName val="0"/>
          <c:showPercent val="0"/>
          <c:showBubbleSize val="0"/>
        </c:dLbls>
        <c:gapWidth val="150"/>
        <c:axId val="94608000"/>
        <c:axId val="946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4608000"/>
        <c:axId val="94626560"/>
      </c:lineChart>
      <c:dateAx>
        <c:axId val="94608000"/>
        <c:scaling>
          <c:orientation val="minMax"/>
        </c:scaling>
        <c:delete val="1"/>
        <c:axPos val="b"/>
        <c:numFmt formatCode="ge" sourceLinked="1"/>
        <c:majorTickMark val="none"/>
        <c:minorTickMark val="none"/>
        <c:tickLblPos val="none"/>
        <c:crossAx val="94626560"/>
        <c:crosses val="autoZero"/>
        <c:auto val="1"/>
        <c:lblOffset val="100"/>
        <c:baseTimeUnit val="years"/>
      </c:dateAx>
      <c:valAx>
        <c:axId val="9462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109.14</c:v>
                </c:pt>
                <c:pt idx="1">
                  <c:v>101.52</c:v>
                </c:pt>
                <c:pt idx="2">
                  <c:v>95.28</c:v>
                </c:pt>
                <c:pt idx="3">
                  <c:v>96.26</c:v>
                </c:pt>
                <c:pt idx="4">
                  <c:v>99.39</c:v>
                </c:pt>
              </c:numCache>
            </c:numRef>
          </c:val>
        </c:ser>
        <c:dLbls>
          <c:showLegendKey val="0"/>
          <c:showVal val="0"/>
          <c:showCatName val="0"/>
          <c:showSerName val="0"/>
          <c:showPercent val="0"/>
          <c:showBubbleSize val="0"/>
        </c:dLbls>
        <c:gapWidth val="150"/>
        <c:axId val="94244224"/>
        <c:axId val="942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4244224"/>
        <c:axId val="94275072"/>
      </c:lineChart>
      <c:dateAx>
        <c:axId val="94244224"/>
        <c:scaling>
          <c:orientation val="minMax"/>
        </c:scaling>
        <c:delete val="1"/>
        <c:axPos val="b"/>
        <c:numFmt formatCode="ge" sourceLinked="1"/>
        <c:majorTickMark val="none"/>
        <c:minorTickMark val="none"/>
        <c:tickLblPos val="none"/>
        <c:crossAx val="94275072"/>
        <c:crosses val="autoZero"/>
        <c:auto val="1"/>
        <c:lblOffset val="100"/>
        <c:baseTimeUnit val="years"/>
      </c:dateAx>
      <c:valAx>
        <c:axId val="942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160.24</c:v>
                </c:pt>
                <c:pt idx="1">
                  <c:v>165.47</c:v>
                </c:pt>
                <c:pt idx="2">
                  <c:v>178.53</c:v>
                </c:pt>
                <c:pt idx="3">
                  <c:v>174.19</c:v>
                </c:pt>
                <c:pt idx="4">
                  <c:v>167.08</c:v>
                </c:pt>
              </c:numCache>
            </c:numRef>
          </c:val>
        </c:ser>
        <c:dLbls>
          <c:showLegendKey val="0"/>
          <c:showVal val="0"/>
          <c:showCatName val="0"/>
          <c:showSerName val="0"/>
          <c:showPercent val="0"/>
          <c:showBubbleSize val="0"/>
        </c:dLbls>
        <c:gapWidth val="150"/>
        <c:axId val="94296704"/>
        <c:axId val="942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4296704"/>
        <c:axId val="94298880"/>
      </c:lineChart>
      <c:dateAx>
        <c:axId val="94296704"/>
        <c:scaling>
          <c:orientation val="minMax"/>
        </c:scaling>
        <c:delete val="1"/>
        <c:axPos val="b"/>
        <c:numFmt formatCode="ge" sourceLinked="1"/>
        <c:majorTickMark val="none"/>
        <c:minorTickMark val="none"/>
        <c:tickLblPos val="none"/>
        <c:crossAx val="94298880"/>
        <c:crosses val="autoZero"/>
        <c:auto val="1"/>
        <c:lblOffset val="100"/>
        <c:baseTimeUnit val="years"/>
      </c:dateAx>
      <c:valAx>
        <c:axId val="942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4" width="3.125" customWidth="1"/>
    <col min="75" max="75" width="3" customWidth="1"/>
    <col min="76"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大阪狭山市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57793</v>
      </c>
      <c r="AJ8" s="75"/>
      <c r="AK8" s="75"/>
      <c r="AL8" s="75"/>
      <c r="AM8" s="75"/>
      <c r="AN8" s="75"/>
      <c r="AO8" s="75"/>
      <c r="AP8" s="76"/>
      <c r="AQ8" s="57">
        <f>データ!R6</f>
        <v>11.92</v>
      </c>
      <c r="AR8" s="57"/>
      <c r="AS8" s="57"/>
      <c r="AT8" s="57"/>
      <c r="AU8" s="57"/>
      <c r="AV8" s="57"/>
      <c r="AW8" s="57"/>
      <c r="AX8" s="57"/>
      <c r="AY8" s="57">
        <f>データ!S6</f>
        <v>4848.41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73.06</v>
      </c>
      <c r="K10" s="57"/>
      <c r="L10" s="57"/>
      <c r="M10" s="57"/>
      <c r="N10" s="57"/>
      <c r="O10" s="57"/>
      <c r="P10" s="57"/>
      <c r="Q10" s="57"/>
      <c r="R10" s="57">
        <f>データ!O6</f>
        <v>99.99</v>
      </c>
      <c r="S10" s="57"/>
      <c r="T10" s="57"/>
      <c r="U10" s="57"/>
      <c r="V10" s="57"/>
      <c r="W10" s="57"/>
      <c r="X10" s="57"/>
      <c r="Y10" s="57"/>
      <c r="Z10" s="65">
        <f>データ!P6</f>
        <v>2656</v>
      </c>
      <c r="AA10" s="65"/>
      <c r="AB10" s="65"/>
      <c r="AC10" s="65"/>
      <c r="AD10" s="65"/>
      <c r="AE10" s="65"/>
      <c r="AF10" s="65"/>
      <c r="AG10" s="65"/>
      <c r="AH10" s="2"/>
      <c r="AI10" s="65">
        <f>データ!T6</f>
        <v>57624</v>
      </c>
      <c r="AJ10" s="65"/>
      <c r="AK10" s="65"/>
      <c r="AL10" s="65"/>
      <c r="AM10" s="65"/>
      <c r="AN10" s="65"/>
      <c r="AO10" s="65"/>
      <c r="AP10" s="65"/>
      <c r="AQ10" s="57">
        <f>データ!U6</f>
        <v>11.92</v>
      </c>
      <c r="AR10" s="57"/>
      <c r="AS10" s="57"/>
      <c r="AT10" s="57"/>
      <c r="AU10" s="57"/>
      <c r="AV10" s="57"/>
      <c r="AW10" s="57"/>
      <c r="AX10" s="57"/>
      <c r="AY10" s="57">
        <f>データ!V6</f>
        <v>4834.2299999999996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272311</v>
      </c>
      <c r="D6" s="31">
        <f t="shared" si="3"/>
        <v>46</v>
      </c>
      <c r="E6" s="31">
        <f t="shared" si="3"/>
        <v>1</v>
      </c>
      <c r="F6" s="31">
        <f t="shared" si="3"/>
        <v>0</v>
      </c>
      <c r="G6" s="31">
        <f t="shared" si="3"/>
        <v>1</v>
      </c>
      <c r="H6" s="31" t="str">
        <f t="shared" si="3"/>
        <v>大阪府　大阪狭山市</v>
      </c>
      <c r="I6" s="31" t="str">
        <f t="shared" si="3"/>
        <v>法適用</v>
      </c>
      <c r="J6" s="31" t="str">
        <f t="shared" si="3"/>
        <v>水道事業</v>
      </c>
      <c r="K6" s="31" t="str">
        <f t="shared" si="3"/>
        <v>末端給水事業</v>
      </c>
      <c r="L6" s="31" t="str">
        <f t="shared" si="3"/>
        <v>A4</v>
      </c>
      <c r="M6" s="32" t="str">
        <f t="shared" si="3"/>
        <v>-</v>
      </c>
      <c r="N6" s="32">
        <f t="shared" si="3"/>
        <v>73.06</v>
      </c>
      <c r="O6" s="32">
        <f t="shared" si="3"/>
        <v>99.99</v>
      </c>
      <c r="P6" s="32">
        <f t="shared" si="3"/>
        <v>2656</v>
      </c>
      <c r="Q6" s="32">
        <f t="shared" si="3"/>
        <v>57793</v>
      </c>
      <c r="R6" s="32">
        <f t="shared" si="3"/>
        <v>11.92</v>
      </c>
      <c r="S6" s="32">
        <f t="shared" si="3"/>
        <v>4848.41</v>
      </c>
      <c r="T6" s="32">
        <f t="shared" si="3"/>
        <v>57624</v>
      </c>
      <c r="U6" s="32">
        <f t="shared" si="3"/>
        <v>11.92</v>
      </c>
      <c r="V6" s="32">
        <f t="shared" si="3"/>
        <v>4834.2299999999996</v>
      </c>
      <c r="W6" s="33">
        <f>IF(W7="",NA(),W7)</f>
        <v>115.56</v>
      </c>
      <c r="X6" s="33">
        <f t="shared" ref="X6:AF6" si="4">IF(X7="",NA(),X7)</f>
        <v>110.28</v>
      </c>
      <c r="Y6" s="33">
        <f t="shared" si="4"/>
        <v>102.68</v>
      </c>
      <c r="Z6" s="33">
        <f t="shared" si="4"/>
        <v>102.05</v>
      </c>
      <c r="AA6" s="33">
        <f t="shared" si="4"/>
        <v>104.72</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1411.16</v>
      </c>
      <c r="AT6" s="33">
        <f t="shared" ref="AT6:BB6" si="6">IF(AT7="",NA(),AT7)</f>
        <v>1619.54</v>
      </c>
      <c r="AU6" s="33">
        <f t="shared" si="6"/>
        <v>1771.19</v>
      </c>
      <c r="AV6" s="33">
        <f t="shared" si="6"/>
        <v>1732.62</v>
      </c>
      <c r="AW6" s="33">
        <f t="shared" si="6"/>
        <v>359.56</v>
      </c>
      <c r="AX6" s="33">
        <f t="shared" si="6"/>
        <v>699.11</v>
      </c>
      <c r="AY6" s="33">
        <f t="shared" si="6"/>
        <v>695.41</v>
      </c>
      <c r="AZ6" s="33">
        <f t="shared" si="6"/>
        <v>701</v>
      </c>
      <c r="BA6" s="33">
        <f t="shared" si="6"/>
        <v>739.59</v>
      </c>
      <c r="BB6" s="33">
        <f t="shared" si="6"/>
        <v>335.95</v>
      </c>
      <c r="BC6" s="32" t="str">
        <f>IF(BC7="","",IF(BC7="-","【-】","【"&amp;SUBSTITUTE(TEXT(BC7,"#,##0.00"),"-","△")&amp;"】"))</f>
        <v>【264.16】</v>
      </c>
      <c r="BD6" s="33">
        <f>IF(BD7="",NA(),BD7)</f>
        <v>127.25</v>
      </c>
      <c r="BE6" s="33">
        <f t="shared" ref="BE6:BM6" si="7">IF(BE7="",NA(),BE7)</f>
        <v>142.4</v>
      </c>
      <c r="BF6" s="33">
        <f t="shared" si="7"/>
        <v>146.96</v>
      </c>
      <c r="BG6" s="33">
        <f t="shared" si="7"/>
        <v>161</v>
      </c>
      <c r="BH6" s="33">
        <f t="shared" si="7"/>
        <v>165.51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109.14</v>
      </c>
      <c r="BP6" s="33">
        <f t="shared" ref="BP6:BX6" si="8">IF(BP7="",NA(),BP7)</f>
        <v>101.52</v>
      </c>
      <c r="BQ6" s="33">
        <f t="shared" si="8"/>
        <v>95.28</v>
      </c>
      <c r="BR6" s="33">
        <f t="shared" si="8"/>
        <v>96.26</v>
      </c>
      <c r="BS6" s="33">
        <f t="shared" si="8"/>
        <v>99.39</v>
      </c>
      <c r="BT6" s="33">
        <f t="shared" si="8"/>
        <v>101.27</v>
      </c>
      <c r="BU6" s="33">
        <f t="shared" si="8"/>
        <v>99.61</v>
      </c>
      <c r="BV6" s="33">
        <f t="shared" si="8"/>
        <v>100.27</v>
      </c>
      <c r="BW6" s="33">
        <f t="shared" si="8"/>
        <v>99.46</v>
      </c>
      <c r="BX6" s="33">
        <f t="shared" si="8"/>
        <v>105.21</v>
      </c>
      <c r="BY6" s="32" t="str">
        <f>IF(BY7="","",IF(BY7="-","【-】","【"&amp;SUBSTITUTE(TEXT(BY7,"#,##0.00"),"-","△")&amp;"】"))</f>
        <v>【104.60】</v>
      </c>
      <c r="BZ6" s="33">
        <f>IF(BZ7="",NA(),BZ7)</f>
        <v>160.24</v>
      </c>
      <c r="CA6" s="33">
        <f t="shared" ref="CA6:CI6" si="9">IF(CA7="",NA(),CA7)</f>
        <v>165.47</v>
      </c>
      <c r="CB6" s="33">
        <f t="shared" si="9"/>
        <v>178.53</v>
      </c>
      <c r="CC6" s="33">
        <f t="shared" si="9"/>
        <v>174.19</v>
      </c>
      <c r="CD6" s="33">
        <f t="shared" si="9"/>
        <v>167.08</v>
      </c>
      <c r="CE6" s="33">
        <f t="shared" si="9"/>
        <v>167.74</v>
      </c>
      <c r="CF6" s="33">
        <f t="shared" si="9"/>
        <v>169.59</v>
      </c>
      <c r="CG6" s="33">
        <f t="shared" si="9"/>
        <v>169.62</v>
      </c>
      <c r="CH6" s="33">
        <f t="shared" si="9"/>
        <v>171.78</v>
      </c>
      <c r="CI6" s="33">
        <f t="shared" si="9"/>
        <v>162.59</v>
      </c>
      <c r="CJ6" s="32" t="str">
        <f>IF(CJ7="","",IF(CJ7="-","【-】","【"&amp;SUBSTITUTE(TEXT(CJ7,"#,##0.00"),"-","△")&amp;"】"))</f>
        <v>【164.21】</v>
      </c>
      <c r="CK6" s="33">
        <f>IF(CK7="",NA(),CK7)</f>
        <v>61.56</v>
      </c>
      <c r="CL6" s="33">
        <f t="shared" ref="CL6:CT6" si="10">IF(CL7="",NA(),CL7)</f>
        <v>58.66</v>
      </c>
      <c r="CM6" s="33">
        <f t="shared" si="10"/>
        <v>68.650000000000006</v>
      </c>
      <c r="CN6" s="33">
        <f t="shared" si="10"/>
        <v>67.650000000000006</v>
      </c>
      <c r="CO6" s="33">
        <f t="shared" si="10"/>
        <v>66.97</v>
      </c>
      <c r="CP6" s="33">
        <f t="shared" si="10"/>
        <v>60.83</v>
      </c>
      <c r="CQ6" s="33">
        <f t="shared" si="10"/>
        <v>60.04</v>
      </c>
      <c r="CR6" s="33">
        <f t="shared" si="10"/>
        <v>59.88</v>
      </c>
      <c r="CS6" s="33">
        <f t="shared" si="10"/>
        <v>59.68</v>
      </c>
      <c r="CT6" s="33">
        <f t="shared" si="10"/>
        <v>59.17</v>
      </c>
      <c r="CU6" s="32" t="str">
        <f>IF(CU7="","",IF(CU7="-","【-】","【"&amp;SUBSTITUTE(TEXT(CU7,"#,##0.00"),"-","△")&amp;"】"))</f>
        <v>【59.80】</v>
      </c>
      <c r="CV6" s="33">
        <f>IF(CV7="",NA(),CV7)</f>
        <v>98.2</v>
      </c>
      <c r="CW6" s="33">
        <f t="shared" ref="CW6:DE6" si="11">IF(CW7="",NA(),CW7)</f>
        <v>97.84</v>
      </c>
      <c r="CX6" s="33">
        <f t="shared" si="11"/>
        <v>96.97</v>
      </c>
      <c r="CY6" s="33">
        <f t="shared" si="11"/>
        <v>96.28</v>
      </c>
      <c r="CZ6" s="33">
        <f t="shared" si="11"/>
        <v>94.97</v>
      </c>
      <c r="DA6" s="33">
        <f t="shared" si="11"/>
        <v>87.92</v>
      </c>
      <c r="DB6" s="33">
        <f t="shared" si="11"/>
        <v>87.33</v>
      </c>
      <c r="DC6" s="33">
        <f t="shared" si="11"/>
        <v>87.65</v>
      </c>
      <c r="DD6" s="33">
        <f t="shared" si="11"/>
        <v>87.63</v>
      </c>
      <c r="DE6" s="33">
        <f t="shared" si="11"/>
        <v>87.6</v>
      </c>
      <c r="DF6" s="32" t="str">
        <f>IF(DF7="","",IF(DF7="-","【-】","【"&amp;SUBSTITUTE(TEXT(DF7,"#,##0.00"),"-","△")&amp;"】"))</f>
        <v>【89.78】</v>
      </c>
      <c r="DG6" s="33">
        <f>IF(DG7="",NA(),DG7)</f>
        <v>37.36</v>
      </c>
      <c r="DH6" s="33">
        <f t="shared" ref="DH6:DP6" si="12">IF(DH7="",NA(),DH7)</f>
        <v>37.33</v>
      </c>
      <c r="DI6" s="33">
        <f t="shared" si="12"/>
        <v>37.94</v>
      </c>
      <c r="DJ6" s="33">
        <f t="shared" si="12"/>
        <v>37.18</v>
      </c>
      <c r="DK6" s="33">
        <f t="shared" si="12"/>
        <v>52.87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13.57</v>
      </c>
      <c r="DS6" s="33">
        <f t="shared" ref="DS6:EA6" si="13">IF(DS7="",NA(),DS7)</f>
        <v>14.33</v>
      </c>
      <c r="DT6" s="33">
        <f t="shared" si="13"/>
        <v>29.65</v>
      </c>
      <c r="DU6" s="33">
        <f t="shared" si="13"/>
        <v>30.01</v>
      </c>
      <c r="DV6" s="33">
        <f t="shared" si="13"/>
        <v>30.46</v>
      </c>
      <c r="DW6" s="33">
        <f t="shared" si="13"/>
        <v>6.92</v>
      </c>
      <c r="DX6" s="33">
        <f t="shared" si="13"/>
        <v>7.67</v>
      </c>
      <c r="DY6" s="33">
        <f t="shared" si="13"/>
        <v>8.4</v>
      </c>
      <c r="DZ6" s="33">
        <f t="shared" si="13"/>
        <v>9.7100000000000009</v>
      </c>
      <c r="EA6" s="33">
        <f t="shared" si="13"/>
        <v>10.71</v>
      </c>
      <c r="EB6" s="32" t="str">
        <f>IF(EB7="","",IF(EB7="-","【-】","【"&amp;SUBSTITUTE(TEXT(EB7,"#,##0.00"),"-","△")&amp;"】"))</f>
        <v>【12.42】</v>
      </c>
      <c r="EC6" s="33">
        <f>IF(EC7="",NA(),EC7)</f>
        <v>1.25</v>
      </c>
      <c r="ED6" s="33">
        <f t="shared" ref="ED6:EL6" si="14">IF(ED7="",NA(),ED7)</f>
        <v>1.71</v>
      </c>
      <c r="EE6" s="33">
        <f t="shared" si="14"/>
        <v>1.2</v>
      </c>
      <c r="EF6" s="33">
        <f t="shared" si="14"/>
        <v>1.52</v>
      </c>
      <c r="EG6" s="33">
        <f t="shared" si="14"/>
        <v>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272311</v>
      </c>
      <c r="D7" s="35">
        <v>46</v>
      </c>
      <c r="E7" s="35">
        <v>1</v>
      </c>
      <c r="F7" s="35">
        <v>0</v>
      </c>
      <c r="G7" s="35">
        <v>1</v>
      </c>
      <c r="H7" s="35" t="s">
        <v>93</v>
      </c>
      <c r="I7" s="35" t="s">
        <v>94</v>
      </c>
      <c r="J7" s="35" t="s">
        <v>95</v>
      </c>
      <c r="K7" s="35" t="s">
        <v>96</v>
      </c>
      <c r="L7" s="35" t="s">
        <v>97</v>
      </c>
      <c r="M7" s="36" t="s">
        <v>98</v>
      </c>
      <c r="N7" s="36">
        <v>73.06</v>
      </c>
      <c r="O7" s="36">
        <v>99.99</v>
      </c>
      <c r="P7" s="36">
        <v>2656</v>
      </c>
      <c r="Q7" s="36">
        <v>57793</v>
      </c>
      <c r="R7" s="36">
        <v>11.92</v>
      </c>
      <c r="S7" s="36">
        <v>4848.41</v>
      </c>
      <c r="T7" s="36">
        <v>57624</v>
      </c>
      <c r="U7" s="36">
        <v>11.92</v>
      </c>
      <c r="V7" s="36">
        <v>4834.2299999999996</v>
      </c>
      <c r="W7" s="36">
        <v>115.56</v>
      </c>
      <c r="X7" s="36">
        <v>110.28</v>
      </c>
      <c r="Y7" s="36">
        <v>102.68</v>
      </c>
      <c r="Z7" s="36">
        <v>102.05</v>
      </c>
      <c r="AA7" s="36">
        <v>104.72</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1411.16</v>
      </c>
      <c r="AT7" s="36">
        <v>1619.54</v>
      </c>
      <c r="AU7" s="36">
        <v>1771.19</v>
      </c>
      <c r="AV7" s="36">
        <v>1732.62</v>
      </c>
      <c r="AW7" s="36">
        <v>359.56</v>
      </c>
      <c r="AX7" s="36">
        <v>699.11</v>
      </c>
      <c r="AY7" s="36">
        <v>695.41</v>
      </c>
      <c r="AZ7" s="36">
        <v>701</v>
      </c>
      <c r="BA7" s="36">
        <v>739.59</v>
      </c>
      <c r="BB7" s="36">
        <v>335.95</v>
      </c>
      <c r="BC7" s="36">
        <v>264.16000000000003</v>
      </c>
      <c r="BD7" s="36">
        <v>127.25</v>
      </c>
      <c r="BE7" s="36">
        <v>142.4</v>
      </c>
      <c r="BF7" s="36">
        <v>146.96</v>
      </c>
      <c r="BG7" s="36">
        <v>161</v>
      </c>
      <c r="BH7" s="36">
        <v>165.51</v>
      </c>
      <c r="BI7" s="36">
        <v>339.69</v>
      </c>
      <c r="BJ7" s="36">
        <v>343.45</v>
      </c>
      <c r="BK7" s="36">
        <v>330.99</v>
      </c>
      <c r="BL7" s="36">
        <v>324.08999999999997</v>
      </c>
      <c r="BM7" s="36">
        <v>319.82</v>
      </c>
      <c r="BN7" s="36">
        <v>283.72000000000003</v>
      </c>
      <c r="BO7" s="36">
        <v>109.14</v>
      </c>
      <c r="BP7" s="36">
        <v>101.52</v>
      </c>
      <c r="BQ7" s="36">
        <v>95.28</v>
      </c>
      <c r="BR7" s="36">
        <v>96.26</v>
      </c>
      <c r="BS7" s="36">
        <v>99.39</v>
      </c>
      <c r="BT7" s="36">
        <v>101.27</v>
      </c>
      <c r="BU7" s="36">
        <v>99.61</v>
      </c>
      <c r="BV7" s="36">
        <v>100.27</v>
      </c>
      <c r="BW7" s="36">
        <v>99.46</v>
      </c>
      <c r="BX7" s="36">
        <v>105.21</v>
      </c>
      <c r="BY7" s="36">
        <v>104.6</v>
      </c>
      <c r="BZ7" s="36">
        <v>160.24</v>
      </c>
      <c r="CA7" s="36">
        <v>165.47</v>
      </c>
      <c r="CB7" s="36">
        <v>178.53</v>
      </c>
      <c r="CC7" s="36">
        <v>174.19</v>
      </c>
      <c r="CD7" s="36">
        <v>167.08</v>
      </c>
      <c r="CE7" s="36">
        <v>167.74</v>
      </c>
      <c r="CF7" s="36">
        <v>169.59</v>
      </c>
      <c r="CG7" s="36">
        <v>169.62</v>
      </c>
      <c r="CH7" s="36">
        <v>171.78</v>
      </c>
      <c r="CI7" s="36">
        <v>162.59</v>
      </c>
      <c r="CJ7" s="36">
        <v>164.21</v>
      </c>
      <c r="CK7" s="36">
        <v>61.56</v>
      </c>
      <c r="CL7" s="36">
        <v>58.66</v>
      </c>
      <c r="CM7" s="36">
        <v>68.650000000000006</v>
      </c>
      <c r="CN7" s="36">
        <v>67.650000000000006</v>
      </c>
      <c r="CO7" s="36">
        <v>66.97</v>
      </c>
      <c r="CP7" s="36">
        <v>60.83</v>
      </c>
      <c r="CQ7" s="36">
        <v>60.04</v>
      </c>
      <c r="CR7" s="36">
        <v>59.88</v>
      </c>
      <c r="CS7" s="36">
        <v>59.68</v>
      </c>
      <c r="CT7" s="36">
        <v>59.17</v>
      </c>
      <c r="CU7" s="36">
        <v>59.8</v>
      </c>
      <c r="CV7" s="36">
        <v>98.2</v>
      </c>
      <c r="CW7" s="36">
        <v>97.84</v>
      </c>
      <c r="CX7" s="36">
        <v>96.97</v>
      </c>
      <c r="CY7" s="36">
        <v>96.28</v>
      </c>
      <c r="CZ7" s="36">
        <v>94.97</v>
      </c>
      <c r="DA7" s="36">
        <v>87.92</v>
      </c>
      <c r="DB7" s="36">
        <v>87.33</v>
      </c>
      <c r="DC7" s="36">
        <v>87.65</v>
      </c>
      <c r="DD7" s="36">
        <v>87.63</v>
      </c>
      <c r="DE7" s="36">
        <v>87.6</v>
      </c>
      <c r="DF7" s="36">
        <v>89.78</v>
      </c>
      <c r="DG7" s="36">
        <v>37.36</v>
      </c>
      <c r="DH7" s="36">
        <v>37.33</v>
      </c>
      <c r="DI7" s="36">
        <v>37.94</v>
      </c>
      <c r="DJ7" s="36">
        <v>37.18</v>
      </c>
      <c r="DK7" s="36">
        <v>52.87</v>
      </c>
      <c r="DL7" s="36">
        <v>36.700000000000003</v>
      </c>
      <c r="DM7" s="36">
        <v>37.71</v>
      </c>
      <c r="DN7" s="36">
        <v>38.69</v>
      </c>
      <c r="DO7" s="36">
        <v>39.65</v>
      </c>
      <c r="DP7" s="36">
        <v>45.25</v>
      </c>
      <c r="DQ7" s="36">
        <v>46.31</v>
      </c>
      <c r="DR7" s="36">
        <v>13.57</v>
      </c>
      <c r="DS7" s="36">
        <v>14.33</v>
      </c>
      <c r="DT7" s="36">
        <v>29.65</v>
      </c>
      <c r="DU7" s="36">
        <v>30.01</v>
      </c>
      <c r="DV7" s="36">
        <v>30.46</v>
      </c>
      <c r="DW7" s="36">
        <v>6.92</v>
      </c>
      <c r="DX7" s="36">
        <v>7.67</v>
      </c>
      <c r="DY7" s="36">
        <v>8.4</v>
      </c>
      <c r="DZ7" s="36">
        <v>9.7100000000000009</v>
      </c>
      <c r="EA7" s="36">
        <v>10.71</v>
      </c>
      <c r="EB7" s="36">
        <v>12.42</v>
      </c>
      <c r="EC7" s="36">
        <v>1.25</v>
      </c>
      <c r="ED7" s="36">
        <v>1.71</v>
      </c>
      <c r="EE7" s="36">
        <v>1.2</v>
      </c>
      <c r="EF7" s="36">
        <v>1.52</v>
      </c>
      <c r="EG7" s="36">
        <v>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2016-01-28T01:14:57Z</cp:lastPrinted>
  <dcterms:created xsi:type="dcterms:W3CDTF">2016-01-18T04:50:31Z</dcterms:created>
  <dcterms:modified xsi:type="dcterms:W3CDTF">2016-02-23T06:23:33Z</dcterms:modified>
</cp:coreProperties>
</file>