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<sst xmlns="http://schemas.openxmlformats.org/spreadsheetml/2006/main" count="225" uniqueCount="110">
  <si>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</si>
  <si>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</si>
  <si>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</si>
  <si>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</si>
  <si>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</si>
  <si>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</si>
  <si>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</si>
  <si>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</si>
  <si>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</si>
  <si>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</si>
  <si>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</si>
  <si>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</si>
  <si>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</si>
  <si>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</si>
  <si>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</si>
  <si>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</si>
  <si>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</si>
  <si>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</si>
  <si>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</si>
  <si>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</si>
  <si>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</si>
  <si>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</si>
  <si>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</si>
  <si>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</si>
  <si>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</si>
  <si>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</si>
  <si>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</si>
  <si>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</si>
  <si>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</si>
  <si>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</si>
  <si>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</si>
  <si>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</si>
  <si>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</si>
  <si>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</si>
  <si>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</si>
  <si>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</si>
  <si>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</si>
  <si>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</si>
  <si>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</si>
  <si>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</si>
  <si>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</si>
  <si>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</si>
  <si>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</si>
  <si>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</si>
  <si>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</si>
  <si>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</si>
  <si>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</si>
  <si>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</si>
  <si>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</si>
  <si>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</si>
  <si>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</si>
  <si>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</si>
  <si>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</si>
  <si>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</si>
  <si>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</si>
  <si>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</si>
  <si>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</si>
  <si>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</si>
  <si>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</si>
  <si>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</si>
  <si>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</si>
  <si>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</si>
  <si>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</si>
  <si>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</si>
  <si>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</si>
  <si>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</si>
  <si>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</si>
  <si>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</si>
  <si>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</si>
  <si>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</si>
  <si>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</si>
  <si>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</si>
  <si>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</si>
  <si>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</si>
  <si>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</si>
  <si>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</si>
  <si>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</si>
  <si>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</si>
  <si>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</si>
  <si>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</si>
  <si>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</si>
  <si>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</si>
  <si>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</si>
  <si>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</si>
  <si>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</si>
  <si>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</si>
  <si>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</si>
  <si>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</si>
  <si>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</si>
  <si>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</si>
  <si>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</si>
  <si>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</si>
  <si>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</si>
  <si>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</si>
  <si>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</si>
  <si>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</si>
  <si>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四條畷市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</si>
  <si>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</si>
  <si>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</si>
  <si>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</si>
  <si>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</si>
  <si>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</si>
  <si>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</si>
  <si>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</si>
  <si>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</si>
  <si>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</si>
  <si>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</si>
  <si>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環境保全公共下水道事業では、①の経常収支比率について、他会計補助金などの収入で収支のバランスを保っているが、⑧の水洗化率のとおり平成２６年度末時点で水洗化率は非常に高い水準であり、節水型社会の中では、下水道使用料などの収入増は今後見込まれない。
　また、流域下水道との処理区統合による処理場のポンプ場への移行もあり、それらの経費を見直して進む必要がある。
　なお⑦の施設利用率については、単独処理場を設置していないため、当該値を計上していない。
</t>
    <phoneticPr fontId="4"/>
  </si>
  <si>
    <t>　②の管渠老朽化率及び③の管渠改善化率については、最古のもので約２０年経過しているが、耐用年数には達しておらず健全状態を保っているといえる。
　しかし、ポンプ場については更新時期を越えているので、現在は部分的に更新を図っている。</t>
    <phoneticPr fontId="4"/>
  </si>
  <si>
    <t>　経営の健全性、効率性及び老朽化状況から現状問題はないが、大幅な収入の見込みが今後望めない。そのため、流域下水道との処理区統合により処理場をポンプ場へ移行させることを考慮し、経営の安定化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</si>
</sst>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91488"/>
        <c:axId val="934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3391488"/>
        <c:axId val="93401856"/>
      </c:lineChart>
      <c:dateAx>
        <c:axId val="93391488"/>
        <c:scaling>
          <c:orientation val="minMax"/>
        </c:scaling>
        <c:delete val="1"/>
        <c:axPos val="b"/>
        <c:numFmt formatCode="ge" sourceLinked="1"/>
        <c:majorTickMark val="none"/>
        <c:minorTickMark val="none"/>
        <c:tickLblPos val="none"/>
        <c:crossAx val="93401856"/>
        <c:crosses val="autoZero"/>
        <c:auto val="1"/>
        <c:lblOffset val="100"/>
        <c:baseTimeUnit val="years"/>
      </c:dateAx>
      <c:valAx>
        <c:axId val="934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17344"/>
        <c:axId val="962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6217344"/>
        <c:axId val="96235904"/>
      </c:lineChart>
      <c:dateAx>
        <c:axId val="96217344"/>
        <c:scaling>
          <c:orientation val="minMax"/>
        </c:scaling>
        <c:delete val="1"/>
        <c:axPos val="b"/>
        <c:numFmt formatCode="ge" sourceLinked="1"/>
        <c:majorTickMark val="none"/>
        <c:minorTickMark val="none"/>
        <c:tickLblPos val="none"/>
        <c:crossAx val="96235904"/>
        <c:crosses val="autoZero"/>
        <c:auto val="1"/>
        <c:lblOffset val="100"/>
        <c:baseTimeUnit val="years"/>
      </c:dateAx>
      <c:valAx>
        <c:axId val="962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98.38</c:v>
                </c:pt>
                <c:pt idx="1">
                  <c:v>98.87</c:v>
                </c:pt>
                <c:pt idx="2">
                  <c:v>98.87</c:v>
                </c:pt>
                <c:pt idx="3">
                  <c:v>98.87</c:v>
                </c:pt>
                <c:pt idx="4">
                  <c:v>98.77</c:v>
                </c:pt>
              </c:numCache>
            </c:numRef>
          </c:val>
        </c:ser>
        <c:dLbls>
          <c:showLegendKey val="0"/>
          <c:showVal val="0"/>
          <c:showCatName val="0"/>
          <c:showSerName val="0"/>
          <c:showPercent val="0"/>
          <c:showBubbleSize val="0"/>
        </c:dLbls>
        <c:gapWidth val="150"/>
        <c:axId val="96540544"/>
        <c:axId val="965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6540544"/>
        <c:axId val="96542720"/>
      </c:lineChart>
      <c:dateAx>
        <c:axId val="96540544"/>
        <c:scaling>
          <c:orientation val="minMax"/>
        </c:scaling>
        <c:delete val="1"/>
        <c:axPos val="b"/>
        <c:numFmt formatCode="ge" sourceLinked="1"/>
        <c:majorTickMark val="none"/>
        <c:minorTickMark val="none"/>
        <c:tickLblPos val="none"/>
        <c:crossAx val="96542720"/>
        <c:crosses val="autoZero"/>
        <c:auto val="1"/>
        <c:lblOffset val="100"/>
        <c:baseTimeUnit val="years"/>
      </c:dateAx>
      <c:valAx>
        <c:axId val="965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3436160"/>
        <c:axId val="934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93436160"/>
        <c:axId val="93446528"/>
      </c:lineChart>
      <c:dateAx>
        <c:axId val="93436160"/>
        <c:scaling>
          <c:orientation val="minMax"/>
        </c:scaling>
        <c:delete val="1"/>
        <c:axPos val="b"/>
        <c:numFmt formatCode="ge" sourceLinked="1"/>
        <c:majorTickMark val="none"/>
        <c:minorTickMark val="none"/>
        <c:tickLblPos val="none"/>
        <c:crossAx val="93446528"/>
        <c:crosses val="autoZero"/>
        <c:auto val="1"/>
        <c:lblOffset val="100"/>
        <c:baseTimeUnit val="years"/>
      </c:dateAx>
      <c:valAx>
        <c:axId val="934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4.03</c:v>
                </c:pt>
                <c:pt idx="1">
                  <c:v>5.98</c:v>
                </c:pt>
                <c:pt idx="2">
                  <c:v>7.95</c:v>
                </c:pt>
                <c:pt idx="3">
                  <c:v>9.9</c:v>
                </c:pt>
                <c:pt idx="4">
                  <c:v>16.43</c:v>
                </c:pt>
              </c:numCache>
            </c:numRef>
          </c:val>
        </c:ser>
        <c:dLbls>
          <c:showLegendKey val="0"/>
          <c:showVal val="0"/>
          <c:showCatName val="0"/>
          <c:showSerName val="0"/>
          <c:showPercent val="0"/>
          <c:showBubbleSize val="0"/>
        </c:dLbls>
        <c:gapWidth val="150"/>
        <c:axId val="94791552"/>
        <c:axId val="947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94791552"/>
        <c:axId val="94793728"/>
      </c:lineChart>
      <c:dateAx>
        <c:axId val="94791552"/>
        <c:scaling>
          <c:orientation val="minMax"/>
        </c:scaling>
        <c:delete val="1"/>
        <c:axPos val="b"/>
        <c:numFmt formatCode="ge" sourceLinked="1"/>
        <c:majorTickMark val="none"/>
        <c:minorTickMark val="none"/>
        <c:tickLblPos val="none"/>
        <c:crossAx val="94793728"/>
        <c:crosses val="autoZero"/>
        <c:auto val="1"/>
        <c:lblOffset val="100"/>
        <c:baseTimeUnit val="years"/>
      </c:dateAx>
      <c:valAx>
        <c:axId val="94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84800"/>
        <c:axId val="958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884800"/>
        <c:axId val="95886720"/>
      </c:lineChart>
      <c:dateAx>
        <c:axId val="95884800"/>
        <c:scaling>
          <c:orientation val="minMax"/>
        </c:scaling>
        <c:delete val="1"/>
        <c:axPos val="b"/>
        <c:numFmt formatCode="ge" sourceLinked="1"/>
        <c:majorTickMark val="none"/>
        <c:minorTickMark val="none"/>
        <c:tickLblPos val="none"/>
        <c:crossAx val="95886720"/>
        <c:crosses val="autoZero"/>
        <c:auto val="1"/>
        <c:lblOffset val="100"/>
        <c:baseTimeUnit val="years"/>
      </c:dateAx>
      <c:valAx>
        <c:axId val="95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924992"/>
        <c:axId val="959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95924992"/>
        <c:axId val="95926912"/>
      </c:lineChart>
      <c:dateAx>
        <c:axId val="95924992"/>
        <c:scaling>
          <c:orientation val="minMax"/>
        </c:scaling>
        <c:delete val="1"/>
        <c:axPos val="b"/>
        <c:numFmt formatCode="ge" sourceLinked="1"/>
        <c:majorTickMark val="none"/>
        <c:minorTickMark val="none"/>
        <c:tickLblPos val="none"/>
        <c:crossAx val="95926912"/>
        <c:crosses val="autoZero"/>
        <c:auto val="1"/>
        <c:lblOffset val="100"/>
        <c:baseTimeUnit val="years"/>
      </c:dateAx>
      <c:valAx>
        <c:axId val="959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9.9700000000000006</c:v>
                </c:pt>
                <c:pt idx="1">
                  <c:v>5.44</c:v>
                </c:pt>
                <c:pt idx="2">
                  <c:v>4.6399999999999997</c:v>
                </c:pt>
                <c:pt idx="3">
                  <c:v>4.76</c:v>
                </c:pt>
                <c:pt idx="4">
                  <c:v>2.94</c:v>
                </c:pt>
              </c:numCache>
            </c:numRef>
          </c:val>
        </c:ser>
        <c:dLbls>
          <c:showLegendKey val="0"/>
          <c:showVal val="0"/>
          <c:showCatName val="0"/>
          <c:showSerName val="0"/>
          <c:showPercent val="0"/>
          <c:showBubbleSize val="0"/>
        </c:dLbls>
        <c:gapWidth val="150"/>
        <c:axId val="95971584"/>
        <c:axId val="959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95971584"/>
        <c:axId val="95977856"/>
      </c:lineChart>
      <c:dateAx>
        <c:axId val="95971584"/>
        <c:scaling>
          <c:orientation val="minMax"/>
        </c:scaling>
        <c:delete val="1"/>
        <c:axPos val="b"/>
        <c:numFmt formatCode="ge" sourceLinked="1"/>
        <c:majorTickMark val="none"/>
        <c:minorTickMark val="none"/>
        <c:tickLblPos val="none"/>
        <c:crossAx val="95977856"/>
        <c:crosses val="autoZero"/>
        <c:auto val="1"/>
        <c:lblOffset val="100"/>
        <c:baseTimeUnit val="years"/>
      </c:dateAx>
      <c:valAx>
        <c:axId val="959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1631.21</c:v>
                </c:pt>
                <c:pt idx="1">
                  <c:v>1468.31</c:v>
                </c:pt>
                <c:pt idx="2">
                  <c:v>1444.15</c:v>
                </c:pt>
                <c:pt idx="3">
                  <c:v>1212.6099999999999</c:v>
                </c:pt>
                <c:pt idx="4">
                  <c:v>1326.55</c:v>
                </c:pt>
              </c:numCache>
            </c:numRef>
          </c:val>
        </c:ser>
        <c:dLbls>
          <c:showLegendKey val="0"/>
          <c:showVal val="0"/>
          <c:showCatName val="0"/>
          <c:showSerName val="0"/>
          <c:showPercent val="0"/>
          <c:showBubbleSize val="0"/>
        </c:dLbls>
        <c:gapWidth val="150"/>
        <c:axId val="96006144"/>
        <c:axId val="960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6006144"/>
        <c:axId val="96008064"/>
      </c:lineChart>
      <c:dateAx>
        <c:axId val="96006144"/>
        <c:scaling>
          <c:orientation val="minMax"/>
        </c:scaling>
        <c:delete val="1"/>
        <c:axPos val="b"/>
        <c:numFmt formatCode="ge" sourceLinked="1"/>
        <c:majorTickMark val="none"/>
        <c:minorTickMark val="none"/>
        <c:tickLblPos val="none"/>
        <c:crossAx val="96008064"/>
        <c:crosses val="autoZero"/>
        <c:auto val="1"/>
        <c:lblOffset val="100"/>
        <c:baseTimeUnit val="years"/>
      </c:dateAx>
      <c:valAx>
        <c:axId val="96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98.23</c:v>
                </c:pt>
                <c:pt idx="1">
                  <c:v>98.24</c:v>
                </c:pt>
                <c:pt idx="2">
                  <c:v>98.13</c:v>
                </c:pt>
                <c:pt idx="3">
                  <c:v>98.37</c:v>
                </c:pt>
                <c:pt idx="4">
                  <c:v>97.77</c:v>
                </c:pt>
              </c:numCache>
            </c:numRef>
          </c:val>
        </c:ser>
        <c:dLbls>
          <c:showLegendKey val="0"/>
          <c:showVal val="0"/>
          <c:showCatName val="0"/>
          <c:showSerName val="0"/>
          <c:showPercent val="0"/>
          <c:showBubbleSize val="0"/>
        </c:dLbls>
        <c:gapWidth val="150"/>
        <c:axId val="96021888"/>
        <c:axId val="960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6021888"/>
        <c:axId val="96044544"/>
      </c:lineChart>
      <c:dateAx>
        <c:axId val="96021888"/>
        <c:scaling>
          <c:orientation val="minMax"/>
        </c:scaling>
        <c:delete val="1"/>
        <c:axPos val="b"/>
        <c:numFmt formatCode="ge" sourceLinked="1"/>
        <c:majorTickMark val="none"/>
        <c:minorTickMark val="none"/>
        <c:tickLblPos val="none"/>
        <c:crossAx val="96044544"/>
        <c:crosses val="autoZero"/>
        <c:auto val="1"/>
        <c:lblOffset val="100"/>
        <c:baseTimeUnit val="years"/>
      </c:dateAx>
      <c:valAx>
        <c:axId val="960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187.24</c:v>
                </c:pt>
                <c:pt idx="1">
                  <c:v>187.71</c:v>
                </c:pt>
                <c:pt idx="2">
                  <c:v>183.89</c:v>
                </c:pt>
                <c:pt idx="3">
                  <c:v>206.8</c:v>
                </c:pt>
                <c:pt idx="4">
                  <c:v>188.33</c:v>
                </c:pt>
              </c:numCache>
            </c:numRef>
          </c:val>
        </c:ser>
        <c:dLbls>
          <c:showLegendKey val="0"/>
          <c:showVal val="0"/>
          <c:showCatName val="0"/>
          <c:showSerName val="0"/>
          <c:showPercent val="0"/>
          <c:showBubbleSize val="0"/>
        </c:dLbls>
        <c:gapWidth val="150"/>
        <c:axId val="96070272"/>
        <c:axId val="960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6070272"/>
        <c:axId val="96072448"/>
      </c:lineChart>
      <c:dateAx>
        <c:axId val="96070272"/>
        <c:scaling>
          <c:orientation val="minMax"/>
        </c:scaling>
        <c:delete val="1"/>
        <c:axPos val="b"/>
        <c:numFmt formatCode="ge" sourceLinked="1"/>
        <c:majorTickMark val="none"/>
        <c:minorTickMark val="none"/>
        <c:tickLblPos val="none"/>
        <c:crossAx val="96072448"/>
        <c:crosses val="autoZero"/>
        <c:auto val="1"/>
        <c:lblOffset val="100"/>
        <c:baseTimeUnit val="years"/>
      </c:dateAx>
      <c:valAx>
        <c:axId val="960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四條畷市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56569</v>
      </c>
      <c r="AM8" s="47"/>
      <c r="AN8" s="47"/>
      <c r="AO8" s="47"/>
      <c r="AP8" s="47"/>
      <c r="AQ8" s="47"/>
      <c r="AR8" s="47"/>
      <c r="AS8" s="47"/>
      <c r="AT8" s="43">
        <f>データ!S6</f>
        <v>18.690000000000001</v>
      </c>
      <c r="AU8" s="43"/>
      <c r="AV8" s="43"/>
      <c r="AW8" s="43"/>
      <c r="AX8" s="43"/>
      <c r="AY8" s="43"/>
      <c r="AZ8" s="43"/>
      <c r="BA8" s="43"/>
      <c r="BB8" s="43">
        <f>データ!T6</f>
        <v>3026.7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29.63</v>
      </c>
      <c r="J10" s="43"/>
      <c r="K10" s="43"/>
      <c r="L10" s="43"/>
      <c r="M10" s="43"/>
      <c r="N10" s="43"/>
      <c r="O10" s="43"/>
      <c r="P10" s="43">
        <f>データ!O6</f>
        <v>1.87</v>
      </c>
      <c r="Q10" s="43"/>
      <c r="R10" s="43"/>
      <c r="S10" s="43"/>
      <c r="T10" s="43"/>
      <c r="U10" s="43"/>
      <c r="V10" s="43"/>
      <c r="W10" s="43">
        <f>データ!P6</f>
        <v>98.84</v>
      </c>
      <c r="X10" s="43"/>
      <c r="Y10" s="43"/>
      <c r="Z10" s="43"/>
      <c r="AA10" s="43"/>
      <c r="AB10" s="43"/>
      <c r="AC10" s="43"/>
      <c r="AD10" s="47">
        <f>データ!Q6</f>
        <v>2166</v>
      </c>
      <c r="AE10" s="47"/>
      <c r="AF10" s="47"/>
      <c r="AG10" s="47"/>
      <c r="AH10" s="47"/>
      <c r="AI10" s="47"/>
      <c r="AJ10" s="47"/>
      <c r="AK10" s="2"/>
      <c r="AL10" s="47">
        <f>データ!U6</f>
        <v>1058</v>
      </c>
      <c r="AM10" s="47"/>
      <c r="AN10" s="47"/>
      <c r="AO10" s="47"/>
      <c r="AP10" s="47"/>
      <c r="AQ10" s="47"/>
      <c r="AR10" s="47"/>
      <c r="AS10" s="47"/>
      <c r="AT10" s="43">
        <f>データ!V6</f>
        <v>0.47</v>
      </c>
      <c r="AU10" s="43"/>
      <c r="AV10" s="43"/>
      <c r="AW10" s="43"/>
      <c r="AX10" s="43"/>
      <c r="AY10" s="43"/>
      <c r="AZ10" s="43"/>
      <c r="BA10" s="43"/>
      <c r="BB10" s="43">
        <f>データ!W6</f>
        <v>2251.06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272299</v>
      </c>
      <c r="D6" s="31">
        <f t="shared" si="3"/>
        <v>46</v>
      </c>
      <c r="E6" s="31">
        <f t="shared" si="3"/>
        <v>17</v>
      </c>
      <c r="F6" s="31">
        <f t="shared" si="3"/>
        <v>4</v>
      </c>
      <c r="G6" s="31">
        <f t="shared" si="3"/>
        <v>0</v>
      </c>
      <c r="H6" s="31" t="str">
        <f t="shared" si="3"/>
        <v>大阪府　四條畷市</v>
      </c>
      <c r="I6" s="31" t="str">
        <f t="shared" si="3"/>
        <v>法適用</v>
      </c>
      <c r="J6" s="31" t="str">
        <f t="shared" si="3"/>
        <v>下水道事業</v>
      </c>
      <c r="K6" s="31" t="str">
        <f t="shared" si="3"/>
        <v>特定環境保全公共下水道</v>
      </c>
      <c r="L6" s="31" t="str">
        <f t="shared" si="3"/>
        <v>D2</v>
      </c>
      <c r="M6" s="32" t="str">
        <f t="shared" si="3"/>
        <v>-</v>
      </c>
      <c r="N6" s="32">
        <f t="shared" si="3"/>
        <v>29.63</v>
      </c>
      <c r="O6" s="32">
        <f t="shared" si="3"/>
        <v>1.87</v>
      </c>
      <c r="P6" s="32">
        <f t="shared" si="3"/>
        <v>98.84</v>
      </c>
      <c r="Q6" s="32">
        <f t="shared" si="3"/>
        <v>2166</v>
      </c>
      <c r="R6" s="32">
        <f t="shared" si="3"/>
        <v>56569</v>
      </c>
      <c r="S6" s="32">
        <f t="shared" si="3"/>
        <v>18.690000000000001</v>
      </c>
      <c r="T6" s="32">
        <f t="shared" si="3"/>
        <v>3026.7</v>
      </c>
      <c r="U6" s="32">
        <f t="shared" si="3"/>
        <v>1058</v>
      </c>
      <c r="V6" s="32">
        <f t="shared" si="3"/>
        <v>0.47</v>
      </c>
      <c r="W6" s="32">
        <f t="shared" si="3"/>
        <v>2251.06</v>
      </c>
      <c r="X6" s="33">
        <f>IF(X7="",NA(),X7)</f>
        <v>100</v>
      </c>
      <c r="Y6" s="33">
        <f t="shared" ref="Y6:AG6" si="4">IF(Y7="",NA(),Y7)</f>
        <v>100</v>
      </c>
      <c r="Z6" s="33">
        <f t="shared" si="4"/>
        <v>100</v>
      </c>
      <c r="AA6" s="33">
        <f t="shared" si="4"/>
        <v>100</v>
      </c>
      <c r="AB6" s="33">
        <f t="shared" si="4"/>
        <v>100</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9.9700000000000006</v>
      </c>
      <c r="AU6" s="33">
        <f t="shared" ref="AU6:BC6" si="6">IF(AU7="",NA(),AU7)</f>
        <v>5.44</v>
      </c>
      <c r="AV6" s="33">
        <f t="shared" si="6"/>
        <v>4.6399999999999997</v>
      </c>
      <c r="AW6" s="33">
        <f t="shared" si="6"/>
        <v>4.76</v>
      </c>
      <c r="AX6" s="33">
        <f t="shared" si="6"/>
        <v>2.94</v>
      </c>
      <c r="AY6" s="33">
        <f t="shared" si="6"/>
        <v>477.59</v>
      </c>
      <c r="AZ6" s="33">
        <f t="shared" si="6"/>
        <v>341.28</v>
      </c>
      <c r="BA6" s="33">
        <f t="shared" si="6"/>
        <v>243.58</v>
      </c>
      <c r="BB6" s="33">
        <f t="shared" si="6"/>
        <v>290.19</v>
      </c>
      <c r="BC6" s="33">
        <f t="shared" si="6"/>
        <v>63.22</v>
      </c>
      <c r="BD6" s="32" t="str">
        <f>IF(BD7="","",IF(BD7="-","【-】","【"&amp;SUBSTITUTE(TEXT(BD7,"#,##0.00"),"-","△")&amp;"】"))</f>
        <v>【59.45】</v>
      </c>
      <c r="BE6" s="33">
        <f>IF(BE7="",NA(),BE7)</f>
        <v>1631.21</v>
      </c>
      <c r="BF6" s="33">
        <f t="shared" ref="BF6:BN6" si="7">IF(BF7="",NA(),BF7)</f>
        <v>1468.31</v>
      </c>
      <c r="BG6" s="33">
        <f t="shared" si="7"/>
        <v>1444.15</v>
      </c>
      <c r="BH6" s="33">
        <f t="shared" si="7"/>
        <v>1212.6099999999999</v>
      </c>
      <c r="BI6" s="33">
        <f t="shared" si="7"/>
        <v>1326.55</v>
      </c>
      <c r="BJ6" s="33">
        <f t="shared" si="7"/>
        <v>1812.65</v>
      </c>
      <c r="BK6" s="33">
        <f t="shared" si="7"/>
        <v>1764.87</v>
      </c>
      <c r="BL6" s="33">
        <f t="shared" si="7"/>
        <v>1622.51</v>
      </c>
      <c r="BM6" s="33">
        <f t="shared" si="7"/>
        <v>1569.13</v>
      </c>
      <c r="BN6" s="33">
        <f t="shared" si="7"/>
        <v>1436</v>
      </c>
      <c r="BO6" s="32" t="str">
        <f>IF(BO7="","",IF(BO7="-","【-】","【"&amp;SUBSTITUTE(TEXT(BO7,"#,##0.00"),"-","△")&amp;"】"))</f>
        <v>【1,479.31】</v>
      </c>
      <c r="BP6" s="33">
        <f>IF(BP7="",NA(),BP7)</f>
        <v>98.23</v>
      </c>
      <c r="BQ6" s="33">
        <f t="shared" ref="BQ6:BY6" si="8">IF(BQ7="",NA(),BQ7)</f>
        <v>98.24</v>
      </c>
      <c r="BR6" s="33">
        <f t="shared" si="8"/>
        <v>98.13</v>
      </c>
      <c r="BS6" s="33">
        <f t="shared" si="8"/>
        <v>98.37</v>
      </c>
      <c r="BT6" s="33">
        <f t="shared" si="8"/>
        <v>97.77</v>
      </c>
      <c r="BU6" s="33">
        <f t="shared" si="8"/>
        <v>59.35</v>
      </c>
      <c r="BV6" s="33">
        <f t="shared" si="8"/>
        <v>60.75</v>
      </c>
      <c r="BW6" s="33">
        <f t="shared" si="8"/>
        <v>62.83</v>
      </c>
      <c r="BX6" s="33">
        <f t="shared" si="8"/>
        <v>64.63</v>
      </c>
      <c r="BY6" s="33">
        <f t="shared" si="8"/>
        <v>66.56</v>
      </c>
      <c r="BZ6" s="32" t="str">
        <f>IF(BZ7="","",IF(BZ7="-","【-】","【"&amp;SUBSTITUTE(TEXT(BZ7,"#,##0.00"),"-","△")&amp;"】"))</f>
        <v>【63.50】</v>
      </c>
      <c r="CA6" s="33">
        <f>IF(CA7="",NA(),CA7)</f>
        <v>187.24</v>
      </c>
      <c r="CB6" s="33">
        <f t="shared" ref="CB6:CJ6" si="9">IF(CB7="",NA(),CB7)</f>
        <v>187.71</v>
      </c>
      <c r="CC6" s="33">
        <f t="shared" si="9"/>
        <v>183.89</v>
      </c>
      <c r="CD6" s="33">
        <f t="shared" si="9"/>
        <v>206.8</v>
      </c>
      <c r="CE6" s="33">
        <f t="shared" si="9"/>
        <v>188.33</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98.38</v>
      </c>
      <c r="CX6" s="33">
        <f t="shared" ref="CX6:DF6" si="11">IF(CX7="",NA(),CX7)</f>
        <v>98.87</v>
      </c>
      <c r="CY6" s="33">
        <f t="shared" si="11"/>
        <v>98.87</v>
      </c>
      <c r="CZ6" s="33">
        <f t="shared" si="11"/>
        <v>98.87</v>
      </c>
      <c r="DA6" s="33">
        <f t="shared" si="11"/>
        <v>98.77</v>
      </c>
      <c r="DB6" s="33">
        <f t="shared" si="11"/>
        <v>79.88</v>
      </c>
      <c r="DC6" s="33">
        <f t="shared" si="11"/>
        <v>80.47</v>
      </c>
      <c r="DD6" s="33">
        <f t="shared" si="11"/>
        <v>81.3</v>
      </c>
      <c r="DE6" s="33">
        <f t="shared" si="11"/>
        <v>82.2</v>
      </c>
      <c r="DF6" s="33">
        <f t="shared" si="11"/>
        <v>82.35</v>
      </c>
      <c r="DG6" s="32" t="str">
        <f>IF(DG7="","",IF(DG7="-","【-】","【"&amp;SUBSTITUTE(TEXT(DG7,"#,##0.00"),"-","△")&amp;"】"))</f>
        <v>【80.39】</v>
      </c>
      <c r="DH6" s="33">
        <f>IF(DH7="",NA(),DH7)</f>
        <v>4.03</v>
      </c>
      <c r="DI6" s="33">
        <f t="shared" ref="DI6:DQ6" si="12">IF(DI7="",NA(),DI7)</f>
        <v>5.98</v>
      </c>
      <c r="DJ6" s="33">
        <f t="shared" si="12"/>
        <v>7.95</v>
      </c>
      <c r="DK6" s="33">
        <f t="shared" si="12"/>
        <v>9.9</v>
      </c>
      <c r="DL6" s="33">
        <f t="shared" si="12"/>
        <v>16.43</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272299</v>
      </c>
      <c r="D7" s="35">
        <v>46</v>
      </c>
      <c r="E7" s="35">
        <v>17</v>
      </c>
      <c r="F7" s="35">
        <v>4</v>
      </c>
      <c r="G7" s="35">
        <v>0</v>
      </c>
      <c r="H7" s="35" t="s">
        <v>96</v>
      </c>
      <c r="I7" s="35" t="s">
        <v>97</v>
      </c>
      <c r="J7" s="35" t="s">
        <v>98</v>
      </c>
      <c r="K7" s="35" t="s">
        <v>99</v>
      </c>
      <c r="L7" s="35" t="s">
        <v>100</v>
      </c>
      <c r="M7" s="36" t="s">
        <v>101</v>
      </c>
      <c r="N7" s="36">
        <v>29.63</v>
      </c>
      <c r="O7" s="36">
        <v>1.87</v>
      </c>
      <c r="P7" s="36">
        <v>98.84</v>
      </c>
      <c r="Q7" s="36">
        <v>2166</v>
      </c>
      <c r="R7" s="36">
        <v>56569</v>
      </c>
      <c r="S7" s="36">
        <v>18.690000000000001</v>
      </c>
      <c r="T7" s="36">
        <v>3026.7</v>
      </c>
      <c r="U7" s="36">
        <v>1058</v>
      </c>
      <c r="V7" s="36">
        <v>0.47</v>
      </c>
      <c r="W7" s="36">
        <v>2251.06</v>
      </c>
      <c r="X7" s="36">
        <v>100</v>
      </c>
      <c r="Y7" s="36">
        <v>100</v>
      </c>
      <c r="Z7" s="36">
        <v>100</v>
      </c>
      <c r="AA7" s="36">
        <v>100</v>
      </c>
      <c r="AB7" s="36">
        <v>100</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v>9.9700000000000006</v>
      </c>
      <c r="AU7" s="36">
        <v>5.44</v>
      </c>
      <c r="AV7" s="36">
        <v>4.6399999999999997</v>
      </c>
      <c r="AW7" s="36">
        <v>4.76</v>
      </c>
      <c r="AX7" s="36">
        <v>2.94</v>
      </c>
      <c r="AY7" s="36">
        <v>477.59</v>
      </c>
      <c r="AZ7" s="36">
        <v>341.28</v>
      </c>
      <c r="BA7" s="36">
        <v>243.58</v>
      </c>
      <c r="BB7" s="36">
        <v>290.19</v>
      </c>
      <c r="BC7" s="36">
        <v>63.22</v>
      </c>
      <c r="BD7" s="36">
        <v>59.45</v>
      </c>
      <c r="BE7" s="36">
        <v>1631.21</v>
      </c>
      <c r="BF7" s="36">
        <v>1468.31</v>
      </c>
      <c r="BG7" s="36">
        <v>1444.15</v>
      </c>
      <c r="BH7" s="36">
        <v>1212.6099999999999</v>
      </c>
      <c r="BI7" s="36">
        <v>1326.55</v>
      </c>
      <c r="BJ7" s="36">
        <v>1812.65</v>
      </c>
      <c r="BK7" s="36">
        <v>1764.87</v>
      </c>
      <c r="BL7" s="36">
        <v>1622.51</v>
      </c>
      <c r="BM7" s="36">
        <v>1569.13</v>
      </c>
      <c r="BN7" s="36">
        <v>1436</v>
      </c>
      <c r="BO7" s="36">
        <v>1479.31</v>
      </c>
      <c r="BP7" s="36">
        <v>98.23</v>
      </c>
      <c r="BQ7" s="36">
        <v>98.24</v>
      </c>
      <c r="BR7" s="36">
        <v>98.13</v>
      </c>
      <c r="BS7" s="36">
        <v>98.37</v>
      </c>
      <c r="BT7" s="36">
        <v>97.77</v>
      </c>
      <c r="BU7" s="36">
        <v>59.35</v>
      </c>
      <c r="BV7" s="36">
        <v>60.75</v>
      </c>
      <c r="BW7" s="36">
        <v>62.83</v>
      </c>
      <c r="BX7" s="36">
        <v>64.63</v>
      </c>
      <c r="BY7" s="36">
        <v>66.56</v>
      </c>
      <c r="BZ7" s="36">
        <v>63.5</v>
      </c>
      <c r="CA7" s="36">
        <v>187.24</v>
      </c>
      <c r="CB7" s="36">
        <v>187.71</v>
      </c>
      <c r="CC7" s="36">
        <v>183.89</v>
      </c>
      <c r="CD7" s="36">
        <v>206.8</v>
      </c>
      <c r="CE7" s="36">
        <v>188.33</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98.38</v>
      </c>
      <c r="CX7" s="36">
        <v>98.87</v>
      </c>
      <c r="CY7" s="36">
        <v>98.87</v>
      </c>
      <c r="CZ7" s="36">
        <v>98.87</v>
      </c>
      <c r="DA7" s="36">
        <v>98.77</v>
      </c>
      <c r="DB7" s="36">
        <v>79.88</v>
      </c>
      <c r="DC7" s="36">
        <v>80.47</v>
      </c>
      <c r="DD7" s="36">
        <v>81.3</v>
      </c>
      <c r="DE7" s="36">
        <v>82.2</v>
      </c>
      <c r="DF7" s="36">
        <v>82.35</v>
      </c>
      <c r="DG7" s="36">
        <v>80.39</v>
      </c>
      <c r="DH7" s="36">
        <v>4.03</v>
      </c>
      <c r="DI7" s="36">
        <v>5.98</v>
      </c>
      <c r="DJ7" s="36">
        <v>7.95</v>
      </c>
      <c r="DK7" s="36">
        <v>9.9</v>
      </c>
      <c r="DL7" s="36">
        <v>16.43</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2016-02-03T07:47:28Z</dcterms:created>
  <dcterms:modified xsi:type="dcterms:W3CDTF">2016-02-23T07:00:00Z</dcterms:modified>
</cp:coreProperties>
</file>