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6570" windowWidth="19155" windowHeight="669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<sst xmlns="http://schemas.openxmlformats.org/spreadsheetml/2006/main" count="217" uniqueCount="107">
  <si>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</si>
  <si>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</si>
  <si>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</si>
  <si>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</si>
  <si>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</si>
  <si>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</si>
  <si>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</si>
  <si>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</si>
  <si>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</si>
  <si>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</si>
  <si>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</si>
  <si>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</si>
  <si>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</si>
  <si>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</si>
  <si>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</si>
  <si>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</si>
  <si>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</si>
  <si>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</si>
  <si>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</si>
  <si>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</si>
  <si>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</si>
  <si>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</si>
  <si>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</si>
  <si>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</si>
  <si>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</si>
  <si>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</si>
  <si>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</si>
  <si>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</si>
  <si>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</si>
  <si>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</si>
  <si>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</si>
  <si>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</si>
  <si>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</si>
  <si>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</si>
  <si>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</si>
  <si>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</si>
  <si>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</si>
  <si>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</si>
  <si>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</si>
  <si>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</si>
  <si>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</si>
  <si>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</si>
  <si>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</si>
  <si>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</si>
  <si>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</si>
  <si>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</si>
  <si>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</si>
  <si>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</si>
  <si>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</si>
  <si>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</si>
  <si>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</si>
  <si>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</si>
  <si>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</si>
  <si>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</si>
  <si>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</si>
  <si>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</si>
  <si>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</si>
  <si>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</si>
  <si>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</si>
  <si>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</si>
  <si>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</si>
  <si>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</si>
  <si>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</si>
  <si>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</si>
  <si>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</si>
  <si>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</si>
  <si>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</si>
  <si>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</si>
  <si>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</si>
  <si>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</si>
  <si>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</si>
  <si>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</si>
  <si>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</si>
  <si>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</si>
  <si>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</si>
  <si>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</si>
  <si>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</si>
  <si>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</si>
  <si>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</si>
  <si>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</si>
  <si>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</si>
  <si>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</si>
  <si>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</si>
  <si>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</si>
  <si>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</si>
  <si>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</si>
  <si>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</si>
  <si>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</si>
  <si>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</si>
  <si>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</si>
  <si>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</si>
  <si>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</si>
  <si>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</si>
  <si>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高石市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</si>
  <si>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</si>
  <si>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</si>
  <si>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</si>
  <si>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</si>
  <si>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</si>
  <si>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</si>
  <si>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</si>
  <si>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</si>
  <si>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</si>
  <si>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</si>
  <si>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経済の高度成長期に建設した水道管の老朽化が始まり、有形固定資産減価償却率の増加と管路経年化率の経年悪化を引き起こしています。類似団体との比較でも老朽化が進んでいることが窺えます。
 将来の安定給水のため老朽管更新事業の基本計画を立て、平成２６年度より老朽管更新事業を本格実施し</t>
    </r>
    <r>
      <rPr>
        <sz val="11"/>
        <rFont val="ＭＳ ゴシック"/>
        <family val="3"/>
        <charset val="128"/>
      </rPr>
      <t>、管路更新率が改善(上昇)し</t>
    </r>
    <r>
      <rPr>
        <sz val="11"/>
        <color theme="1"/>
        <rFont val="ＭＳ ゴシック"/>
        <family val="3"/>
        <charset val="128"/>
      </rPr>
      <t xml:space="preserve">ています。
</t>
    </r>
    <rPh sb="140" eb="142">
      <t>カンロ</t>
    </rPh>
    <rPh sb="142" eb="144">
      <t>コウシン</t>
    </rPh>
    <rPh sb="144" eb="145">
      <t>リツ</t>
    </rPh>
    <rPh sb="146" eb="148">
      <t>カイゼン</t>
    </rPh>
    <rPh sb="149" eb="151">
      <t>ジョウショウ</t>
    </rPh>
    <phoneticPr fontId="4"/>
  </si>
  <si>
    <t>　今後、更に老朽管更新事業の進捗に伴う減価償却費等の増加による給水原価への影響が予想されますが、経常収支のバランスに注視し健全経営を行ってまいります。
 施設利用率については改善の方策を検討し、効率的な建設投資をもって料金水準の平準化に努めます。
　また、施設更新にかかる財源確保については必要な時期に料金の水準を検討してまいります。</t>
    <rPh sb="128" eb="130">
      <t>シセツ</t>
    </rPh>
    <rPh sb="130" eb="132">
      <t>コウシン</t>
    </rPh>
    <rPh sb="136" eb="138">
      <t>ザイゲン</t>
    </rPh>
    <rPh sb="138" eb="140">
      <t>カクホ</t>
    </rPh>
    <rPh sb="145" eb="147">
      <t>ヒツヨウ</t>
    </rPh>
    <rPh sb="148" eb="150">
      <t>ジキ</t>
    </rPh>
    <rPh sb="151" eb="153">
      <t>リョウキン</t>
    </rPh>
    <rPh sb="154" eb="156">
      <t>スイジュン</t>
    </rPh>
    <rPh sb="157" eb="159">
      <t>ケントウ</t>
    </rPh>
    <phoneticPr fontId="4"/>
  </si>
  <si>
    <r>
      <t xml:space="preserve"> 経営状況については、近年組織のスリム化や人員の適正配置により業務の効率化を進め、収支比率及び料金回収率を高めて来ました。平成２６年度においては、老朽管更新事業工事の実施による事業関連経費の増加のため、経常収支比率及び料金回収率が共に低下しました。
</t>
    </r>
    <r>
      <rPr>
        <sz val="11"/>
        <rFont val="ＭＳ ゴシック"/>
        <family val="3"/>
        <charset val="128"/>
      </rPr>
      <t xml:space="preserve"> 給水原価は類似団体の平均値に比べ高く、老朽管更新事業工事の本格的実施に伴う、工事監理業務及び実施設計業務等の委託料の増加や配水池内外塗装工事を施工したため、昨年度に比べて</t>
    </r>
    <r>
      <rPr>
        <sz val="11"/>
        <color theme="1"/>
        <rFont val="ＭＳ ゴシック"/>
        <family val="3"/>
        <charset val="128"/>
      </rPr>
      <t>増加しましたが、料金回収率は100%を上回り、平成26年度の経常収支については 1億1,430万円の利益を計上しています。
 流動比率は低下していますが、これは法律改正に伴う会計制度の変更によるものです。
 企業債（借入金）については償還（返済）が進み、企業債残高対給水収益比率が低い状況となっています。
 施設利用率については、</t>
    </r>
    <r>
      <rPr>
        <sz val="11"/>
        <rFont val="ＭＳ ゴシック"/>
        <family val="3"/>
        <charset val="128"/>
      </rPr>
      <t>市民の節水意識の向上</t>
    </r>
    <r>
      <rPr>
        <sz val="11"/>
        <color theme="1"/>
        <rFont val="ＭＳ ゴシック"/>
        <family val="3"/>
        <charset val="128"/>
      </rPr>
      <t>及び人口の減少の結果類似団体に比べ低い値となっています。
 漏水量の増加等により、有収率はここ３年低下傾向が続いているものの、類似団体との比較では高い率となっています</t>
    </r>
    <r>
      <rPr>
        <sz val="11"/>
        <rFont val="ＭＳ ゴシック"/>
        <family val="3"/>
        <charset val="128"/>
      </rPr>
      <t>。</t>
    </r>
    <rPh sb="146" eb="148">
      <t>ロウキュウ</t>
    </rPh>
    <rPh sb="148" eb="149">
      <t>カン</t>
    </rPh>
    <rPh sb="149" eb="151">
      <t>コウシン</t>
    </rPh>
    <rPh sb="151" eb="153">
      <t>ジギョウ</t>
    </rPh>
    <rPh sb="153" eb="155">
      <t>コウジ</t>
    </rPh>
    <rPh sb="156" eb="159">
      <t>ホンカクテキ</t>
    </rPh>
    <rPh sb="159" eb="161">
      <t>ジッシ</t>
    </rPh>
    <rPh sb="162" eb="163">
      <t>トモナ</t>
    </rPh>
    <rPh sb="165" eb="167">
      <t>コウジ</t>
    </rPh>
    <rPh sb="167" eb="169">
      <t>カンリ</t>
    </rPh>
    <rPh sb="169" eb="171">
      <t>ギョウム</t>
    </rPh>
    <rPh sb="171" eb="172">
      <t>オヨ</t>
    </rPh>
    <rPh sb="173" eb="175">
      <t>ジッシ</t>
    </rPh>
    <rPh sb="175" eb="177">
      <t>セッケイ</t>
    </rPh>
    <rPh sb="177" eb="180">
      <t>ギョウムナド</t>
    </rPh>
    <rPh sb="181" eb="183">
      <t>イタク</t>
    </rPh>
    <rPh sb="183" eb="184">
      <t>リョウ</t>
    </rPh>
    <rPh sb="185" eb="187">
      <t>ゾウカ</t>
    </rPh>
    <rPh sb="188" eb="190">
      <t>ハイスイ</t>
    </rPh>
    <rPh sb="190" eb="191">
      <t>イケ</t>
    </rPh>
    <rPh sb="191" eb="193">
      <t>ナイガイ</t>
    </rPh>
    <rPh sb="193" eb="195">
      <t>トソウ</t>
    </rPh>
    <rPh sb="195" eb="197">
      <t>コウジ</t>
    </rPh>
    <rPh sb="198" eb="200">
      <t>セコウ</t>
    </rPh>
    <rPh sb="205" eb="208">
      <t>サクネンド</t>
    </rPh>
    <rPh sb="209" eb="210">
      <t>クラ</t>
    </rPh>
    <rPh sb="259" eb="260">
      <t>マン</t>
    </rPh>
    <rPh sb="418" eb="420">
      <t>ロウスイ</t>
    </rPh>
    <rPh sb="420" eb="421">
      <t>リョウ</t>
    </rPh>
    <rPh sb="422" eb="424">
      <t>ゾウカ</t>
    </rPh>
    <rPh sb="424" eb="425">
      <t>ナド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</si>
</sst>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c:v>
                </c:pt>
                <c:pt idx="1">
                  <c:v>0.95</c:v>
                </c:pt>
                <c:pt idx="2">
                  <c:v>1.23</c:v>
                </c:pt>
                <c:pt idx="3">
                  <c:v>0.93</c:v>
                </c:pt>
                <c:pt idx="4">
                  <c:v>1.1599999999999999</c:v>
                </c:pt>
              </c:numCache>
            </c:numRef>
          </c:val>
        </c:ser>
        <c:dLbls>
          <c:showLegendKey val="0"/>
          <c:showVal val="0"/>
          <c:showCatName val="0"/>
          <c:showSerName val="0"/>
          <c:showPercent val="0"/>
          <c:showBubbleSize val="0"/>
        </c:dLbls>
        <c:gapWidth val="150"/>
        <c:axId val="81140352"/>
        <c:axId val="811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81140352"/>
        <c:axId val="81150720"/>
      </c:lineChart>
      <c:dateAx>
        <c:axId val="81140352"/>
        <c:scaling>
          <c:orientation val="minMax"/>
        </c:scaling>
        <c:delete val="1"/>
        <c:axPos val="b"/>
        <c:numFmt formatCode="ge" sourceLinked="1"/>
        <c:majorTickMark val="none"/>
        <c:minorTickMark val="none"/>
        <c:tickLblPos val="none"/>
        <c:crossAx val="81150720"/>
        <c:crosses val="autoZero"/>
        <c:auto val="1"/>
        <c:lblOffset val="100"/>
        <c:baseTimeUnit val="years"/>
      </c:dateAx>
      <c:valAx>
        <c:axId val="811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53.71</c:v>
                </c:pt>
                <c:pt idx="1">
                  <c:v>51.87</c:v>
                </c:pt>
                <c:pt idx="2">
                  <c:v>51.99</c:v>
                </c:pt>
                <c:pt idx="3">
                  <c:v>51.69</c:v>
                </c:pt>
                <c:pt idx="4">
                  <c:v>51.38</c:v>
                </c:pt>
              </c:numCache>
            </c:numRef>
          </c:val>
        </c:ser>
        <c:dLbls>
          <c:showLegendKey val="0"/>
          <c:showVal val="0"/>
          <c:showCatName val="0"/>
          <c:showSerName val="0"/>
          <c:showPercent val="0"/>
          <c:showBubbleSize val="0"/>
        </c:dLbls>
        <c:gapWidth val="150"/>
        <c:axId val="87243776"/>
        <c:axId val="8726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87243776"/>
        <c:axId val="87262336"/>
      </c:lineChart>
      <c:dateAx>
        <c:axId val="87243776"/>
        <c:scaling>
          <c:orientation val="minMax"/>
        </c:scaling>
        <c:delete val="1"/>
        <c:axPos val="b"/>
        <c:numFmt formatCode="ge" sourceLinked="1"/>
        <c:majorTickMark val="none"/>
        <c:minorTickMark val="none"/>
        <c:tickLblPos val="none"/>
        <c:crossAx val="87262336"/>
        <c:crosses val="autoZero"/>
        <c:auto val="1"/>
        <c:lblOffset val="100"/>
        <c:baseTimeUnit val="years"/>
      </c:dateAx>
      <c:valAx>
        <c:axId val="872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4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93.46</c:v>
                </c:pt>
                <c:pt idx="1">
                  <c:v>94.73</c:v>
                </c:pt>
                <c:pt idx="2">
                  <c:v>93</c:v>
                </c:pt>
                <c:pt idx="3">
                  <c:v>93</c:v>
                </c:pt>
                <c:pt idx="4">
                  <c:v>91.82</c:v>
                </c:pt>
              </c:numCache>
            </c:numRef>
          </c:val>
        </c:ser>
        <c:dLbls>
          <c:showLegendKey val="0"/>
          <c:showVal val="0"/>
          <c:showCatName val="0"/>
          <c:showSerName val="0"/>
          <c:showPercent val="0"/>
          <c:showBubbleSize val="0"/>
        </c:dLbls>
        <c:gapWidth val="150"/>
        <c:axId val="87566976"/>
        <c:axId val="875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87566976"/>
        <c:axId val="87573248"/>
      </c:lineChart>
      <c:dateAx>
        <c:axId val="87566976"/>
        <c:scaling>
          <c:orientation val="minMax"/>
        </c:scaling>
        <c:delete val="1"/>
        <c:axPos val="b"/>
        <c:numFmt formatCode="ge" sourceLinked="1"/>
        <c:majorTickMark val="none"/>
        <c:minorTickMark val="none"/>
        <c:tickLblPos val="none"/>
        <c:crossAx val="87573248"/>
        <c:crosses val="autoZero"/>
        <c:auto val="1"/>
        <c:lblOffset val="100"/>
        <c:baseTimeUnit val="years"/>
      </c:dateAx>
      <c:valAx>
        <c:axId val="875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108.25</c:v>
                </c:pt>
                <c:pt idx="1">
                  <c:v>116.12</c:v>
                </c:pt>
                <c:pt idx="2">
                  <c:v>118.66</c:v>
                </c:pt>
                <c:pt idx="3">
                  <c:v>124.94</c:v>
                </c:pt>
                <c:pt idx="4">
                  <c:v>109.47</c:v>
                </c:pt>
              </c:numCache>
            </c:numRef>
          </c:val>
        </c:ser>
        <c:dLbls>
          <c:showLegendKey val="0"/>
          <c:showVal val="0"/>
          <c:showCatName val="0"/>
          <c:showSerName val="0"/>
          <c:showPercent val="0"/>
          <c:showBubbleSize val="0"/>
        </c:dLbls>
        <c:gapWidth val="150"/>
        <c:axId val="81189120"/>
        <c:axId val="823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81189120"/>
        <c:axId val="82379136"/>
      </c:lineChart>
      <c:dateAx>
        <c:axId val="81189120"/>
        <c:scaling>
          <c:orientation val="minMax"/>
        </c:scaling>
        <c:delete val="1"/>
        <c:axPos val="b"/>
        <c:numFmt formatCode="ge" sourceLinked="1"/>
        <c:majorTickMark val="none"/>
        <c:minorTickMark val="none"/>
        <c:tickLblPos val="none"/>
        <c:crossAx val="82379136"/>
        <c:crosses val="autoZero"/>
        <c:auto val="1"/>
        <c:lblOffset val="100"/>
        <c:baseTimeUnit val="years"/>
      </c:dateAx>
      <c:valAx>
        <c:axId val="82379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1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48.6</c:v>
                </c:pt>
                <c:pt idx="1">
                  <c:v>50.51</c:v>
                </c:pt>
                <c:pt idx="2">
                  <c:v>52.18</c:v>
                </c:pt>
                <c:pt idx="3">
                  <c:v>53.95</c:v>
                </c:pt>
                <c:pt idx="4">
                  <c:v>60.21</c:v>
                </c:pt>
              </c:numCache>
            </c:numRef>
          </c:val>
        </c:ser>
        <c:dLbls>
          <c:showLegendKey val="0"/>
          <c:showVal val="0"/>
          <c:showCatName val="0"/>
          <c:showSerName val="0"/>
          <c:showPercent val="0"/>
          <c:showBubbleSize val="0"/>
        </c:dLbls>
        <c:gapWidth val="150"/>
        <c:axId val="82401152"/>
        <c:axId val="824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82401152"/>
        <c:axId val="82407424"/>
      </c:lineChart>
      <c:dateAx>
        <c:axId val="82401152"/>
        <c:scaling>
          <c:orientation val="minMax"/>
        </c:scaling>
        <c:delete val="1"/>
        <c:axPos val="b"/>
        <c:numFmt formatCode="ge" sourceLinked="1"/>
        <c:majorTickMark val="none"/>
        <c:minorTickMark val="none"/>
        <c:tickLblPos val="none"/>
        <c:crossAx val="82407424"/>
        <c:crosses val="autoZero"/>
        <c:auto val="1"/>
        <c:lblOffset val="100"/>
        <c:baseTimeUnit val="years"/>
      </c:dateAx>
      <c:valAx>
        <c:axId val="824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16.510000000000002</c:v>
                </c:pt>
                <c:pt idx="1">
                  <c:v>16.8</c:v>
                </c:pt>
                <c:pt idx="2">
                  <c:v>17.239999999999998</c:v>
                </c:pt>
                <c:pt idx="3">
                  <c:v>18.649999999999999</c:v>
                </c:pt>
                <c:pt idx="4">
                  <c:v>22.86</c:v>
                </c:pt>
              </c:numCache>
            </c:numRef>
          </c:val>
        </c:ser>
        <c:dLbls>
          <c:showLegendKey val="0"/>
          <c:showVal val="0"/>
          <c:showCatName val="0"/>
          <c:showSerName val="0"/>
          <c:showPercent val="0"/>
          <c:showBubbleSize val="0"/>
        </c:dLbls>
        <c:gapWidth val="150"/>
        <c:axId val="82437632"/>
        <c:axId val="824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82437632"/>
        <c:axId val="82439552"/>
      </c:lineChart>
      <c:dateAx>
        <c:axId val="82437632"/>
        <c:scaling>
          <c:orientation val="minMax"/>
        </c:scaling>
        <c:delete val="1"/>
        <c:axPos val="b"/>
        <c:numFmt formatCode="ge" sourceLinked="1"/>
        <c:majorTickMark val="none"/>
        <c:minorTickMark val="none"/>
        <c:tickLblPos val="none"/>
        <c:crossAx val="82439552"/>
        <c:crosses val="autoZero"/>
        <c:auto val="1"/>
        <c:lblOffset val="100"/>
        <c:baseTimeUnit val="years"/>
      </c:dateAx>
      <c:valAx>
        <c:axId val="824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943616"/>
        <c:axId val="869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86943616"/>
        <c:axId val="86953984"/>
      </c:lineChart>
      <c:dateAx>
        <c:axId val="86943616"/>
        <c:scaling>
          <c:orientation val="minMax"/>
        </c:scaling>
        <c:delete val="1"/>
        <c:axPos val="b"/>
        <c:numFmt formatCode="ge" sourceLinked="1"/>
        <c:majorTickMark val="none"/>
        <c:minorTickMark val="none"/>
        <c:tickLblPos val="none"/>
        <c:crossAx val="86953984"/>
        <c:crosses val="autoZero"/>
        <c:auto val="1"/>
        <c:lblOffset val="100"/>
        <c:baseTimeUnit val="years"/>
      </c:dateAx>
      <c:valAx>
        <c:axId val="86953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9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582.04999999999995</c:v>
                </c:pt>
                <c:pt idx="1">
                  <c:v>598.26</c:v>
                </c:pt>
                <c:pt idx="2">
                  <c:v>818.45</c:v>
                </c:pt>
                <c:pt idx="3">
                  <c:v>757.3</c:v>
                </c:pt>
                <c:pt idx="4">
                  <c:v>469.76</c:v>
                </c:pt>
              </c:numCache>
            </c:numRef>
          </c:val>
        </c:ser>
        <c:dLbls>
          <c:showLegendKey val="0"/>
          <c:showVal val="0"/>
          <c:showCatName val="0"/>
          <c:showSerName val="0"/>
          <c:showPercent val="0"/>
          <c:showBubbleSize val="0"/>
        </c:dLbls>
        <c:gapWidth val="150"/>
        <c:axId val="86996480"/>
        <c:axId val="869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86996480"/>
        <c:axId val="86998400"/>
      </c:lineChart>
      <c:dateAx>
        <c:axId val="86996480"/>
        <c:scaling>
          <c:orientation val="minMax"/>
        </c:scaling>
        <c:delete val="1"/>
        <c:axPos val="b"/>
        <c:numFmt formatCode="ge" sourceLinked="1"/>
        <c:majorTickMark val="none"/>
        <c:minorTickMark val="none"/>
        <c:tickLblPos val="none"/>
        <c:crossAx val="86998400"/>
        <c:crosses val="autoZero"/>
        <c:auto val="1"/>
        <c:lblOffset val="100"/>
        <c:baseTimeUnit val="years"/>
      </c:dateAx>
      <c:valAx>
        <c:axId val="86998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9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98.13</c:v>
                </c:pt>
                <c:pt idx="1">
                  <c:v>91.92</c:v>
                </c:pt>
                <c:pt idx="2">
                  <c:v>88.02</c:v>
                </c:pt>
                <c:pt idx="3">
                  <c:v>83.77</c:v>
                </c:pt>
                <c:pt idx="4">
                  <c:v>84.5</c:v>
                </c:pt>
              </c:numCache>
            </c:numRef>
          </c:val>
        </c:ser>
        <c:dLbls>
          <c:showLegendKey val="0"/>
          <c:showVal val="0"/>
          <c:showCatName val="0"/>
          <c:showSerName val="0"/>
          <c:showPercent val="0"/>
          <c:showBubbleSize val="0"/>
        </c:dLbls>
        <c:gapWidth val="150"/>
        <c:axId val="87032960"/>
        <c:axId val="8703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87032960"/>
        <c:axId val="87034880"/>
      </c:lineChart>
      <c:dateAx>
        <c:axId val="87032960"/>
        <c:scaling>
          <c:orientation val="minMax"/>
        </c:scaling>
        <c:delete val="1"/>
        <c:axPos val="b"/>
        <c:numFmt formatCode="ge" sourceLinked="1"/>
        <c:majorTickMark val="none"/>
        <c:minorTickMark val="none"/>
        <c:tickLblPos val="none"/>
        <c:crossAx val="87034880"/>
        <c:crosses val="autoZero"/>
        <c:auto val="1"/>
        <c:lblOffset val="100"/>
        <c:baseTimeUnit val="years"/>
      </c:dateAx>
      <c:valAx>
        <c:axId val="8703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0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100.42</c:v>
                </c:pt>
                <c:pt idx="1">
                  <c:v>106.21</c:v>
                </c:pt>
                <c:pt idx="2">
                  <c:v>107.95</c:v>
                </c:pt>
                <c:pt idx="3">
                  <c:v>116.28</c:v>
                </c:pt>
                <c:pt idx="4">
                  <c:v>104</c:v>
                </c:pt>
              </c:numCache>
            </c:numRef>
          </c:val>
        </c:ser>
        <c:dLbls>
          <c:showLegendKey val="0"/>
          <c:showVal val="0"/>
          <c:showCatName val="0"/>
          <c:showSerName val="0"/>
          <c:showPercent val="0"/>
          <c:showBubbleSize val="0"/>
        </c:dLbls>
        <c:gapWidth val="150"/>
        <c:axId val="87057152"/>
        <c:axId val="870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87057152"/>
        <c:axId val="87059072"/>
      </c:lineChart>
      <c:dateAx>
        <c:axId val="87057152"/>
        <c:scaling>
          <c:orientation val="minMax"/>
        </c:scaling>
        <c:delete val="1"/>
        <c:axPos val="b"/>
        <c:numFmt formatCode="ge" sourceLinked="1"/>
        <c:majorTickMark val="none"/>
        <c:minorTickMark val="none"/>
        <c:tickLblPos val="none"/>
        <c:crossAx val="87059072"/>
        <c:crosses val="autoZero"/>
        <c:auto val="1"/>
        <c:lblOffset val="100"/>
        <c:baseTimeUnit val="years"/>
      </c:dateAx>
      <c:valAx>
        <c:axId val="870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180.97</c:v>
                </c:pt>
                <c:pt idx="1">
                  <c:v>169.44</c:v>
                </c:pt>
                <c:pt idx="2">
                  <c:v>166.23</c:v>
                </c:pt>
                <c:pt idx="3">
                  <c:v>154</c:v>
                </c:pt>
                <c:pt idx="4">
                  <c:v>172.15</c:v>
                </c:pt>
              </c:numCache>
            </c:numRef>
          </c:val>
        </c:ser>
        <c:dLbls>
          <c:showLegendKey val="0"/>
          <c:showVal val="0"/>
          <c:showCatName val="0"/>
          <c:showSerName val="0"/>
          <c:showPercent val="0"/>
          <c:showBubbleSize val="0"/>
        </c:dLbls>
        <c:gapWidth val="150"/>
        <c:axId val="87092608"/>
        <c:axId val="872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87092608"/>
        <c:axId val="87229952"/>
      </c:lineChart>
      <c:dateAx>
        <c:axId val="87092608"/>
        <c:scaling>
          <c:orientation val="minMax"/>
        </c:scaling>
        <c:delete val="1"/>
        <c:axPos val="b"/>
        <c:numFmt formatCode="ge" sourceLinked="1"/>
        <c:majorTickMark val="none"/>
        <c:minorTickMark val="none"/>
        <c:tickLblPos val="none"/>
        <c:crossAx val="87229952"/>
        <c:crosses val="autoZero"/>
        <c:auto val="1"/>
        <c:lblOffset val="100"/>
        <c:baseTimeUnit val="years"/>
      </c:dateAx>
      <c:valAx>
        <c:axId val="872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高石市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58315</v>
      </c>
      <c r="AJ8" s="56"/>
      <c r="AK8" s="56"/>
      <c r="AL8" s="56"/>
      <c r="AM8" s="56"/>
      <c r="AN8" s="56"/>
      <c r="AO8" s="56"/>
      <c r="AP8" s="57"/>
      <c r="AQ8" s="47">
        <f>データ!R6</f>
        <v>11.29</v>
      </c>
      <c r="AR8" s="47"/>
      <c r="AS8" s="47"/>
      <c r="AT8" s="47"/>
      <c r="AU8" s="47"/>
      <c r="AV8" s="47"/>
      <c r="AW8" s="47"/>
      <c r="AX8" s="47"/>
      <c r="AY8" s="47">
        <f>データ!S6</f>
        <v>5165.1899999999996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73.06</v>
      </c>
      <c r="K10" s="47"/>
      <c r="L10" s="47"/>
      <c r="M10" s="47"/>
      <c r="N10" s="47"/>
      <c r="O10" s="47"/>
      <c r="P10" s="47"/>
      <c r="Q10" s="47"/>
      <c r="R10" s="47">
        <f>データ!O6</f>
        <v>99.99</v>
      </c>
      <c r="S10" s="47"/>
      <c r="T10" s="47"/>
      <c r="U10" s="47"/>
      <c r="V10" s="47"/>
      <c r="W10" s="47"/>
      <c r="X10" s="47"/>
      <c r="Y10" s="47"/>
      <c r="Z10" s="78">
        <f>データ!P6</f>
        <v>2793</v>
      </c>
      <c r="AA10" s="78"/>
      <c r="AB10" s="78"/>
      <c r="AC10" s="78"/>
      <c r="AD10" s="78"/>
      <c r="AE10" s="78"/>
      <c r="AF10" s="78"/>
      <c r="AG10" s="78"/>
      <c r="AH10" s="2"/>
      <c r="AI10" s="78">
        <f>データ!T6</f>
        <v>58530</v>
      </c>
      <c r="AJ10" s="78"/>
      <c r="AK10" s="78"/>
      <c r="AL10" s="78"/>
      <c r="AM10" s="78"/>
      <c r="AN10" s="78"/>
      <c r="AO10" s="78"/>
      <c r="AP10" s="78"/>
      <c r="AQ10" s="47">
        <f>データ!U6</f>
        <v>11.77</v>
      </c>
      <c r="AR10" s="47"/>
      <c r="AS10" s="47"/>
      <c r="AT10" s="47"/>
      <c r="AU10" s="47"/>
      <c r="AV10" s="47"/>
      <c r="AW10" s="47"/>
      <c r="AX10" s="47"/>
      <c r="AY10" s="47">
        <f>データ!V6</f>
        <v>4972.8100000000004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272256</v>
      </c>
      <c r="D6" s="31">
        <f t="shared" si="3"/>
        <v>46</v>
      </c>
      <c r="E6" s="31">
        <f t="shared" si="3"/>
        <v>1</v>
      </c>
      <c r="F6" s="31">
        <f t="shared" si="3"/>
        <v>0</v>
      </c>
      <c r="G6" s="31">
        <f t="shared" si="3"/>
        <v>1</v>
      </c>
      <c r="H6" s="31" t="str">
        <f t="shared" si="3"/>
        <v>大阪府　高石市</v>
      </c>
      <c r="I6" s="31" t="str">
        <f t="shared" si="3"/>
        <v>法適用</v>
      </c>
      <c r="J6" s="31" t="str">
        <f t="shared" si="3"/>
        <v>水道事業</v>
      </c>
      <c r="K6" s="31" t="str">
        <f t="shared" si="3"/>
        <v>末端給水事業</v>
      </c>
      <c r="L6" s="31" t="str">
        <f t="shared" si="3"/>
        <v>A4</v>
      </c>
      <c r="M6" s="32" t="str">
        <f t="shared" si="3"/>
        <v>-</v>
      </c>
      <c r="N6" s="32">
        <f t="shared" si="3"/>
        <v>73.06</v>
      </c>
      <c r="O6" s="32">
        <f t="shared" si="3"/>
        <v>99.99</v>
      </c>
      <c r="P6" s="32">
        <f t="shared" si="3"/>
        <v>2793</v>
      </c>
      <c r="Q6" s="32">
        <f t="shared" si="3"/>
        <v>58315</v>
      </c>
      <c r="R6" s="32">
        <f t="shared" si="3"/>
        <v>11.29</v>
      </c>
      <c r="S6" s="32">
        <f t="shared" si="3"/>
        <v>5165.1899999999996</v>
      </c>
      <c r="T6" s="32">
        <f t="shared" si="3"/>
        <v>58530</v>
      </c>
      <c r="U6" s="32">
        <f t="shared" si="3"/>
        <v>11.77</v>
      </c>
      <c r="V6" s="32">
        <f t="shared" si="3"/>
        <v>4972.8100000000004</v>
      </c>
      <c r="W6" s="33">
        <f>IF(W7="",NA(),W7)</f>
        <v>108.25</v>
      </c>
      <c r="X6" s="33">
        <f t="shared" ref="X6:AF6" si="4">IF(X7="",NA(),X7)</f>
        <v>116.12</v>
      </c>
      <c r="Y6" s="33">
        <f t="shared" si="4"/>
        <v>118.66</v>
      </c>
      <c r="Z6" s="33">
        <f t="shared" si="4"/>
        <v>124.94</v>
      </c>
      <c r="AA6" s="33">
        <f t="shared" si="4"/>
        <v>109.47</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582.04999999999995</v>
      </c>
      <c r="AT6" s="33">
        <f t="shared" ref="AT6:BB6" si="6">IF(AT7="",NA(),AT7)</f>
        <v>598.26</v>
      </c>
      <c r="AU6" s="33">
        <f t="shared" si="6"/>
        <v>818.45</v>
      </c>
      <c r="AV6" s="33">
        <f t="shared" si="6"/>
        <v>757.3</v>
      </c>
      <c r="AW6" s="33">
        <f t="shared" si="6"/>
        <v>469.76</v>
      </c>
      <c r="AX6" s="33">
        <f t="shared" si="6"/>
        <v>699.11</v>
      </c>
      <c r="AY6" s="33">
        <f t="shared" si="6"/>
        <v>695.41</v>
      </c>
      <c r="AZ6" s="33">
        <f t="shared" si="6"/>
        <v>701</v>
      </c>
      <c r="BA6" s="33">
        <f t="shared" si="6"/>
        <v>739.59</v>
      </c>
      <c r="BB6" s="33">
        <f t="shared" si="6"/>
        <v>335.95</v>
      </c>
      <c r="BC6" s="32" t="str">
        <f>IF(BC7="","",IF(BC7="-","【-】","【"&amp;SUBSTITUTE(TEXT(BC7,"#,##0.00"),"-","△")&amp;"】"))</f>
        <v>【264.16】</v>
      </c>
      <c r="BD6" s="33">
        <f>IF(BD7="",NA(),BD7)</f>
        <v>98.13</v>
      </c>
      <c r="BE6" s="33">
        <f t="shared" ref="BE6:BM6" si="7">IF(BE7="",NA(),BE7)</f>
        <v>91.92</v>
      </c>
      <c r="BF6" s="33">
        <f t="shared" si="7"/>
        <v>88.02</v>
      </c>
      <c r="BG6" s="33">
        <f t="shared" si="7"/>
        <v>83.77</v>
      </c>
      <c r="BH6" s="33">
        <f t="shared" si="7"/>
        <v>84.5</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100.42</v>
      </c>
      <c r="BP6" s="33">
        <f t="shared" ref="BP6:BX6" si="8">IF(BP7="",NA(),BP7)</f>
        <v>106.21</v>
      </c>
      <c r="BQ6" s="33">
        <f t="shared" si="8"/>
        <v>107.95</v>
      </c>
      <c r="BR6" s="33">
        <f t="shared" si="8"/>
        <v>116.28</v>
      </c>
      <c r="BS6" s="33">
        <f t="shared" si="8"/>
        <v>104</v>
      </c>
      <c r="BT6" s="33">
        <f t="shared" si="8"/>
        <v>101.27</v>
      </c>
      <c r="BU6" s="33">
        <f t="shared" si="8"/>
        <v>99.61</v>
      </c>
      <c r="BV6" s="33">
        <f t="shared" si="8"/>
        <v>100.27</v>
      </c>
      <c r="BW6" s="33">
        <f t="shared" si="8"/>
        <v>99.46</v>
      </c>
      <c r="BX6" s="33">
        <f t="shared" si="8"/>
        <v>105.21</v>
      </c>
      <c r="BY6" s="32" t="str">
        <f>IF(BY7="","",IF(BY7="-","【-】","【"&amp;SUBSTITUTE(TEXT(BY7,"#,##0.00"),"-","△")&amp;"】"))</f>
        <v>【104.60】</v>
      </c>
      <c r="BZ6" s="33">
        <f>IF(BZ7="",NA(),BZ7)</f>
        <v>180.97</v>
      </c>
      <c r="CA6" s="33">
        <f t="shared" ref="CA6:CI6" si="9">IF(CA7="",NA(),CA7)</f>
        <v>169.44</v>
      </c>
      <c r="CB6" s="33">
        <f t="shared" si="9"/>
        <v>166.23</v>
      </c>
      <c r="CC6" s="33">
        <f t="shared" si="9"/>
        <v>154</v>
      </c>
      <c r="CD6" s="33">
        <f t="shared" si="9"/>
        <v>172.15</v>
      </c>
      <c r="CE6" s="33">
        <f t="shared" si="9"/>
        <v>167.74</v>
      </c>
      <c r="CF6" s="33">
        <f t="shared" si="9"/>
        <v>169.59</v>
      </c>
      <c r="CG6" s="33">
        <f t="shared" si="9"/>
        <v>169.62</v>
      </c>
      <c r="CH6" s="33">
        <f t="shared" si="9"/>
        <v>171.78</v>
      </c>
      <c r="CI6" s="33">
        <f t="shared" si="9"/>
        <v>162.59</v>
      </c>
      <c r="CJ6" s="32" t="str">
        <f>IF(CJ7="","",IF(CJ7="-","【-】","【"&amp;SUBSTITUTE(TEXT(CJ7,"#,##0.00"),"-","△")&amp;"】"))</f>
        <v>【164.21】</v>
      </c>
      <c r="CK6" s="33">
        <f>IF(CK7="",NA(),CK7)</f>
        <v>53.71</v>
      </c>
      <c r="CL6" s="33">
        <f t="shared" ref="CL6:CT6" si="10">IF(CL7="",NA(),CL7)</f>
        <v>51.87</v>
      </c>
      <c r="CM6" s="33">
        <f t="shared" si="10"/>
        <v>51.99</v>
      </c>
      <c r="CN6" s="33">
        <f t="shared" si="10"/>
        <v>51.69</v>
      </c>
      <c r="CO6" s="33">
        <f t="shared" si="10"/>
        <v>51.38</v>
      </c>
      <c r="CP6" s="33">
        <f t="shared" si="10"/>
        <v>60.83</v>
      </c>
      <c r="CQ6" s="33">
        <f t="shared" si="10"/>
        <v>60.04</v>
      </c>
      <c r="CR6" s="33">
        <f t="shared" si="10"/>
        <v>59.88</v>
      </c>
      <c r="CS6" s="33">
        <f t="shared" si="10"/>
        <v>59.68</v>
      </c>
      <c r="CT6" s="33">
        <f t="shared" si="10"/>
        <v>59.17</v>
      </c>
      <c r="CU6" s="32" t="str">
        <f>IF(CU7="","",IF(CU7="-","【-】","【"&amp;SUBSTITUTE(TEXT(CU7,"#,##0.00"),"-","△")&amp;"】"))</f>
        <v>【59.80】</v>
      </c>
      <c r="CV6" s="33">
        <f>IF(CV7="",NA(),CV7)</f>
        <v>93.46</v>
      </c>
      <c r="CW6" s="33">
        <f t="shared" ref="CW6:DE6" si="11">IF(CW7="",NA(),CW7)</f>
        <v>94.73</v>
      </c>
      <c r="CX6" s="33">
        <f t="shared" si="11"/>
        <v>93</v>
      </c>
      <c r="CY6" s="33">
        <f t="shared" si="11"/>
        <v>93</v>
      </c>
      <c r="CZ6" s="33">
        <f t="shared" si="11"/>
        <v>91.82</v>
      </c>
      <c r="DA6" s="33">
        <f t="shared" si="11"/>
        <v>87.92</v>
      </c>
      <c r="DB6" s="33">
        <f t="shared" si="11"/>
        <v>87.33</v>
      </c>
      <c r="DC6" s="33">
        <f t="shared" si="11"/>
        <v>87.65</v>
      </c>
      <c r="DD6" s="33">
        <f t="shared" si="11"/>
        <v>87.63</v>
      </c>
      <c r="DE6" s="33">
        <f t="shared" si="11"/>
        <v>87.6</v>
      </c>
      <c r="DF6" s="32" t="str">
        <f>IF(DF7="","",IF(DF7="-","【-】","【"&amp;SUBSTITUTE(TEXT(DF7,"#,##0.00"),"-","△")&amp;"】"))</f>
        <v>【89.78】</v>
      </c>
      <c r="DG6" s="33">
        <f>IF(DG7="",NA(),DG7)</f>
        <v>48.6</v>
      </c>
      <c r="DH6" s="33">
        <f t="shared" ref="DH6:DP6" si="12">IF(DH7="",NA(),DH7)</f>
        <v>50.51</v>
      </c>
      <c r="DI6" s="33">
        <f t="shared" si="12"/>
        <v>52.18</v>
      </c>
      <c r="DJ6" s="33">
        <f t="shared" si="12"/>
        <v>53.95</v>
      </c>
      <c r="DK6" s="33">
        <f t="shared" si="12"/>
        <v>60.21</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16.510000000000002</v>
      </c>
      <c r="DS6" s="33">
        <f t="shared" ref="DS6:EA6" si="13">IF(DS7="",NA(),DS7)</f>
        <v>16.8</v>
      </c>
      <c r="DT6" s="33">
        <f t="shared" si="13"/>
        <v>17.239999999999998</v>
      </c>
      <c r="DU6" s="33">
        <f t="shared" si="13"/>
        <v>18.649999999999999</v>
      </c>
      <c r="DV6" s="33">
        <f t="shared" si="13"/>
        <v>22.86</v>
      </c>
      <c r="DW6" s="33">
        <f t="shared" si="13"/>
        <v>6.92</v>
      </c>
      <c r="DX6" s="33">
        <f t="shared" si="13"/>
        <v>7.67</v>
      </c>
      <c r="DY6" s="33">
        <f t="shared" si="13"/>
        <v>8.4</v>
      </c>
      <c r="DZ6" s="33">
        <f t="shared" si="13"/>
        <v>9.7100000000000009</v>
      </c>
      <c r="EA6" s="33">
        <f t="shared" si="13"/>
        <v>10.71</v>
      </c>
      <c r="EB6" s="32" t="str">
        <f>IF(EB7="","",IF(EB7="-","【-】","【"&amp;SUBSTITUTE(TEXT(EB7,"#,##0.00"),"-","△")&amp;"】"))</f>
        <v>【12.42】</v>
      </c>
      <c r="EC6" s="33">
        <f>IF(EC7="",NA(),EC7)</f>
        <v>0.2</v>
      </c>
      <c r="ED6" s="33">
        <f t="shared" ref="ED6:EL6" si="14">IF(ED7="",NA(),ED7)</f>
        <v>0.95</v>
      </c>
      <c r="EE6" s="33">
        <f t="shared" si="14"/>
        <v>1.23</v>
      </c>
      <c r="EF6" s="33">
        <f t="shared" si="14"/>
        <v>0.93</v>
      </c>
      <c r="EG6" s="33">
        <f t="shared" si="14"/>
        <v>1.1599999999999999</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272256</v>
      </c>
      <c r="D7" s="35">
        <v>46</v>
      </c>
      <c r="E7" s="35">
        <v>1</v>
      </c>
      <c r="F7" s="35">
        <v>0</v>
      </c>
      <c r="G7" s="35">
        <v>1</v>
      </c>
      <c r="H7" s="35" t="s">
        <v>93</v>
      </c>
      <c r="I7" s="35" t="s">
        <v>94</v>
      </c>
      <c r="J7" s="35" t="s">
        <v>95</v>
      </c>
      <c r="K7" s="35" t="s">
        <v>96</v>
      </c>
      <c r="L7" s="35" t="s">
        <v>97</v>
      </c>
      <c r="M7" s="36" t="s">
        <v>98</v>
      </c>
      <c r="N7" s="36">
        <v>73.06</v>
      </c>
      <c r="O7" s="36">
        <v>99.99</v>
      </c>
      <c r="P7" s="36">
        <v>2793</v>
      </c>
      <c r="Q7" s="36">
        <v>58315</v>
      </c>
      <c r="R7" s="36">
        <v>11.29</v>
      </c>
      <c r="S7" s="36">
        <v>5165.1899999999996</v>
      </c>
      <c r="T7" s="36">
        <v>58530</v>
      </c>
      <c r="U7" s="36">
        <v>11.77</v>
      </c>
      <c r="V7" s="36">
        <v>4972.8100000000004</v>
      </c>
      <c r="W7" s="36">
        <v>108.25</v>
      </c>
      <c r="X7" s="36">
        <v>116.12</v>
      </c>
      <c r="Y7" s="36">
        <v>118.66</v>
      </c>
      <c r="Z7" s="36">
        <v>124.94</v>
      </c>
      <c r="AA7" s="36">
        <v>109.47</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582.04999999999995</v>
      </c>
      <c r="AT7" s="36">
        <v>598.26</v>
      </c>
      <c r="AU7" s="36">
        <v>818.45</v>
      </c>
      <c r="AV7" s="36">
        <v>757.3</v>
      </c>
      <c r="AW7" s="36">
        <v>469.76</v>
      </c>
      <c r="AX7" s="36">
        <v>699.11</v>
      </c>
      <c r="AY7" s="36">
        <v>695.41</v>
      </c>
      <c r="AZ7" s="36">
        <v>701</v>
      </c>
      <c r="BA7" s="36">
        <v>739.59</v>
      </c>
      <c r="BB7" s="36">
        <v>335.95</v>
      </c>
      <c r="BC7" s="36">
        <v>264.16000000000003</v>
      </c>
      <c r="BD7" s="36">
        <v>98.13</v>
      </c>
      <c r="BE7" s="36">
        <v>91.92</v>
      </c>
      <c r="BF7" s="36">
        <v>88.02</v>
      </c>
      <c r="BG7" s="36">
        <v>83.77</v>
      </c>
      <c r="BH7" s="36">
        <v>84.5</v>
      </c>
      <c r="BI7" s="36">
        <v>339.69</v>
      </c>
      <c r="BJ7" s="36">
        <v>343.45</v>
      </c>
      <c r="BK7" s="36">
        <v>330.99</v>
      </c>
      <c r="BL7" s="36">
        <v>324.08999999999997</v>
      </c>
      <c r="BM7" s="36">
        <v>319.82</v>
      </c>
      <c r="BN7" s="36">
        <v>283.72000000000003</v>
      </c>
      <c r="BO7" s="36">
        <v>100.42</v>
      </c>
      <c r="BP7" s="36">
        <v>106.21</v>
      </c>
      <c r="BQ7" s="36">
        <v>107.95</v>
      </c>
      <c r="BR7" s="36">
        <v>116.28</v>
      </c>
      <c r="BS7" s="36">
        <v>104</v>
      </c>
      <c r="BT7" s="36">
        <v>101.27</v>
      </c>
      <c r="BU7" s="36">
        <v>99.61</v>
      </c>
      <c r="BV7" s="36">
        <v>100.27</v>
      </c>
      <c r="BW7" s="36">
        <v>99.46</v>
      </c>
      <c r="BX7" s="36">
        <v>105.21</v>
      </c>
      <c r="BY7" s="36">
        <v>104.6</v>
      </c>
      <c r="BZ7" s="36">
        <v>180.97</v>
      </c>
      <c r="CA7" s="36">
        <v>169.44</v>
      </c>
      <c r="CB7" s="36">
        <v>166.23</v>
      </c>
      <c r="CC7" s="36">
        <v>154</v>
      </c>
      <c r="CD7" s="36">
        <v>172.15</v>
      </c>
      <c r="CE7" s="36">
        <v>167.74</v>
      </c>
      <c r="CF7" s="36">
        <v>169.59</v>
      </c>
      <c r="CG7" s="36">
        <v>169.62</v>
      </c>
      <c r="CH7" s="36">
        <v>171.78</v>
      </c>
      <c r="CI7" s="36">
        <v>162.59</v>
      </c>
      <c r="CJ7" s="36">
        <v>164.21</v>
      </c>
      <c r="CK7" s="36">
        <v>53.71</v>
      </c>
      <c r="CL7" s="36">
        <v>51.87</v>
      </c>
      <c r="CM7" s="36">
        <v>51.99</v>
      </c>
      <c r="CN7" s="36">
        <v>51.69</v>
      </c>
      <c r="CO7" s="36">
        <v>51.38</v>
      </c>
      <c r="CP7" s="36">
        <v>60.83</v>
      </c>
      <c r="CQ7" s="36">
        <v>60.04</v>
      </c>
      <c r="CR7" s="36">
        <v>59.88</v>
      </c>
      <c r="CS7" s="36">
        <v>59.68</v>
      </c>
      <c r="CT7" s="36">
        <v>59.17</v>
      </c>
      <c r="CU7" s="36">
        <v>59.8</v>
      </c>
      <c r="CV7" s="36">
        <v>93.46</v>
      </c>
      <c r="CW7" s="36">
        <v>94.73</v>
      </c>
      <c r="CX7" s="36">
        <v>93</v>
      </c>
      <c r="CY7" s="36">
        <v>93</v>
      </c>
      <c r="CZ7" s="36">
        <v>91.82</v>
      </c>
      <c r="DA7" s="36">
        <v>87.92</v>
      </c>
      <c r="DB7" s="36">
        <v>87.33</v>
      </c>
      <c r="DC7" s="36">
        <v>87.65</v>
      </c>
      <c r="DD7" s="36">
        <v>87.63</v>
      </c>
      <c r="DE7" s="36">
        <v>87.6</v>
      </c>
      <c r="DF7" s="36">
        <v>89.78</v>
      </c>
      <c r="DG7" s="36">
        <v>48.6</v>
      </c>
      <c r="DH7" s="36">
        <v>50.51</v>
      </c>
      <c r="DI7" s="36">
        <v>52.18</v>
      </c>
      <c r="DJ7" s="36">
        <v>53.95</v>
      </c>
      <c r="DK7" s="36">
        <v>60.21</v>
      </c>
      <c r="DL7" s="36">
        <v>36.700000000000003</v>
      </c>
      <c r="DM7" s="36">
        <v>37.71</v>
      </c>
      <c r="DN7" s="36">
        <v>38.69</v>
      </c>
      <c r="DO7" s="36">
        <v>39.65</v>
      </c>
      <c r="DP7" s="36">
        <v>45.25</v>
      </c>
      <c r="DQ7" s="36">
        <v>46.31</v>
      </c>
      <c r="DR7" s="36">
        <v>16.510000000000002</v>
      </c>
      <c r="DS7" s="36">
        <v>16.8</v>
      </c>
      <c r="DT7" s="36">
        <v>17.239999999999998</v>
      </c>
      <c r="DU7" s="36">
        <v>18.649999999999999</v>
      </c>
      <c r="DV7" s="36">
        <v>22.86</v>
      </c>
      <c r="DW7" s="36">
        <v>6.92</v>
      </c>
      <c r="DX7" s="36">
        <v>7.67</v>
      </c>
      <c r="DY7" s="36">
        <v>8.4</v>
      </c>
      <c r="DZ7" s="36">
        <v>9.7100000000000009</v>
      </c>
      <c r="EA7" s="36">
        <v>10.71</v>
      </c>
      <c r="EB7" s="36">
        <v>12.42</v>
      </c>
      <c r="EC7" s="36">
        <v>0.2</v>
      </c>
      <c r="ED7" s="36">
        <v>0.95</v>
      </c>
      <c r="EE7" s="36">
        <v>1.23</v>
      </c>
      <c r="EF7" s="36">
        <v>0.93</v>
      </c>
      <c r="EG7" s="36">
        <v>1.1599999999999999</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2016-02-19T06:32:21Z</cp:lastPrinted>
  <dcterms:created xsi:type="dcterms:W3CDTF">2016-02-03T07:24:15Z</dcterms:created>
  <dcterms:modified xsi:type="dcterms:W3CDTF">2016-02-19T06:34:43Z</dcterms:modified>
</cp:coreProperties>
</file>