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tabRatio="8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l="1"/>
  <c r="AP6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<sst xmlns="http://schemas.openxmlformats.org/spreadsheetml/2006/main" count="981" uniqueCount="549">
  <si>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</si>
  <si>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</si>
  <si>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</si>
  <si>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</si>
  <si>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</si>
  <si>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</si>
  <si>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</si>
  <si>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</si>
  <si>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</si>
  <si>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</si>
  <si>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</si>
  <si>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</si>
  <si>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</si>
  <si>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</si>
  <si>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</si>
  <si>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</si>
  <si>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</si>
  <si>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</si>
  <si>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</si>
  <si>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</si>
  <si>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</si>
  <si>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</si>
  <si>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</si>
  <si>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</si>
  <si>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</si>
  <si>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</si>
  <si>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</si>
  <si>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</si>
  <si>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</si>
  <si>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</si>
  <si>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</si>
  <si>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</si>
  <si>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</si>
  <si>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</si>
  <si>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</si>
  <si>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</si>
  <si>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</si>
  <si>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</si>
  <si>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</si>
  <si>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</si>
  <si>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</si>
  <si>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</si>
  <si>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</si>
  <si>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</si>
  <si>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</si>
  <si>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</si>
  <si>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</si>
  <si>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</si>
  <si>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</si>
  <si>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</si>
  <si>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</si>
  <si>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</si>
  <si>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</si>
  <si>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</si>
  <si>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</si>
  <si>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</si>
  <si>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</si>
  <si>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</si>
  <si>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</si>
  <si>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</si>
  <si>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</si>
  <si>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</si>
  <si>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</si>
  <si>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</si>
  <si>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</si>
  <si>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</si>
  <si>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</si>
  <si>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</si>
  <si>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</si>
  <si>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</si>
  <si>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</si>
  <si>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</si>
  <si>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</si>
  <si>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</si>
  <si>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</si>
  <si>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</si>
  <si>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</si>
  <si>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</si>
  <si>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</si>
  <si>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</si>
  <si>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</si>
  <si>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</si>
  <si>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</si>
  <si>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</si>
  <si>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</si>
  <si>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</si>
  <si>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</si>
  <si>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</si>
  <si>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</si>
  <si>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</si>
  <si>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</si>
  <si>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</si>
  <si>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</si>
  <si>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</si>
  <si>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</si>
  <si>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</si>
  <si>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</si>
  <si>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</si>
  <si>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</si>
  <si>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</si>
  <si>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</si>
  <si>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</si>
  <si>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</si>
  <si>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</si>
  <si>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</si>
  <si>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</si>
  <si>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</si>
  <si>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</si>
  <si>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</si>
  <si>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</si>
  <si>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</si>
  <si>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</si>
  <si>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</si>
  <si>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</si>
  <si>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</si>
  <si>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</si>
  <si>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</si>
  <si>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</si>
  <si>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</si>
  <si>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</si>
  <si>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</si>
  <si>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</si>
  <si>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</si>
  <si>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</si>
  <si>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</si>
  <si>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</si>
  <si>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</si>
  <si>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</si>
  <si>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</si>
  <si>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</si>
  <si>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</si>
  <si>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</si>
  <si>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</si>
  <si>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</si>
  <si>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</si>
  <si>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</si>
  <si>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</si>
  <si>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</si>
  <si>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</si>
  <si>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</si>
  <si>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</si>
  <si>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</si>
  <si>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</si>
  <si>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</si>
  <si>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</si>
  <si>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</si>
  <si>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</si>
  <si>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</si>
  <si>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</si>
  <si>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</si>
  <si>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</si>
  <si>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</si>
  <si>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</si>
  <si>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</si>
  <si>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</si>
  <si>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</si>
  <si>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</si>
  <si>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</si>
  <si>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</si>
  <si>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</si>
  <si>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</si>
  <si>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</si>
  <si>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</si>
  <si>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</si>
  <si>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</si>
  <si>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</si>
  <si>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</si>
  <si>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</si>
  <si>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</si>
  <si>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</si>
  <si>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</si>
  <si>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</si>
  <si>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</si>
  <si>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</si>
  <si>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</si>
  <si>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</si>
  <si>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</si>
  <si>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</si>
  <si>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</si>
  <si>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</si>
  <si>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</si>
  <si>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</si>
  <si>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</si>
  <si>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</si>
  <si>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</si>
  <si>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</si>
  <si>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</si>
  <si>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</si>
  <si>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</si>
  <si>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</si>
  <si>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</si>
  <si>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</si>
  <si>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</si>
  <si>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</si>
  <si>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</si>
  <si>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大阪府泉南市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</si>
  <si>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</si>
  <si>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</si>
  <si>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</si>
  <si>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</si>
  <si>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</si>
  <si>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</si>
  <si>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</si>
  <si>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</si>
  <si>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</si>
  <si>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</si>
  <si>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</si>
  <si>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</si>
  <si>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</si>
  <si>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</si>
  <si>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</si>
  <si>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</si>
  <si>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</si>
  <si>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</si>
  <si>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</si>
  <si>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</si>
  <si>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</si>
  <si>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</si>
  <si>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</si>
  <si>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</si>
  <si>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</si>
  <si>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</si>
  <si>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</si>
  <si>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</si>
  <si>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</si>
  <si>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</si>
  <si>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</si>
  <si>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</si>
  <si>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</si>
  <si>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</si>
  <si>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</si>
  <si>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</si>
  <si>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</si>
  <si>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</si>
  <si>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</si>
  <si>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</si>
  <si>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</si>
  <si>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</si>
  <si>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</si>
  <si>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</si>
  <si>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</si>
  <si>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</si>
  <si>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</si>
  <si>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</si>
  <si>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</si>
  <si>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</si>
  <si>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</si>
  <si>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</si>
  <si>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</si>
  <si>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</si>
  <si>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</si>
  <si>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</si>
  <si>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</si>
  <si>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</si>
  <si>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</si>
  <si>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</si>
  <si>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</si>
  <si>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</si>
  <si>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</si>
  <si>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</si>
  <si>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</si>
  <si>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</si>
  <si>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</si>
  <si>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</si>
  <si>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</si>
  <si>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</si>
  <si>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</si>
  <si>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</si>
  <si>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</si>
  <si>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</si>
  <si>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</si>
  <si>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</si>
  <si>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</si>
  <si>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</si>
  <si>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</si>
  <si>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</si>
  <si>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</si>
  <si>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</si>
  <si>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</si>
  <si>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</si>
  <si>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</si>
  <si>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</si>
  <si>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</si>
  <si>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</si>
  <si>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</si>
  <si>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</si>
  <si>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</si>
  <si>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</si>
  <si>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</si>
  <si>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</si>
  <si>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</si>
  <si>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</si>
  <si>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</si>
  <si>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</si>
  <si>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</si>
  <si>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</si>
  <si>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</si>
  <si>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</si>
  <si>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</si>
  <si>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</si>
  <si>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</si>
  <si>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</si>
  <si>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</si>
  <si>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</si>
  <si>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</si>
  <si>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</si>
  <si>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</si>
  <si>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</si>
  <si>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</si>
  <si>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</si>
  <si>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</si>
  <si>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</si>
  <si>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</si>
  <si>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</si>
  <si>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</si>
  <si>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</si>
  <si>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</si>
  <si>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</si>
  <si>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</si>
  <si>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</si>
  <si>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</si>
  <si>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</si>
  <si>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</si>
  <si>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</si>
  <si>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</si>
  <si>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</si>
  <si>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</si>
  <si>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</si>
  <si>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</si>
  <si>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</si>
  <si>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</si>
  <si>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</si>
  <si>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</si>
  <si>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</si>
  <si>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</si>
  <si>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</si>
  <si>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</si>
  <si>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</si>
  <si>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</si>
  <si>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</si>
  <si>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</si>
  <si>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</si>
  <si>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</si>
  <si>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</si>
  <si>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大阪府泉南市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</si>
  <si>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</si>
  <si>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</si>
  <si>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</si>
  <si>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</si>
  <si>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</si>
  <si>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</si>
  <si>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</si>
  <si>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</si>
  <si>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</si>
  <si>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</si>
  <si>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</si>
  <si>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</si>
  <si>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</si>
  <si>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</si>
  <si>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</si>
  <si>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</si>
  <si>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</si>
  <si>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</si>
  <si>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</si>
  <si>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</si>
  <si>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</si>
  <si>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</si>
  <si>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</si>
  <si>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</si>
  <si>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</si>
  <si>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</si>
  <si>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</si>
  <si>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</si>
  <si>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</si>
  <si>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</si>
  <si>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</si>
  <si>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</si>
  <si>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</si>
  <si>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</si>
  <si>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</si>
  <si>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</si>
  <si>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</si>
  <si>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</si>
  <si>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</si>
  <si>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</si>
  <si>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</si>
  <si>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</si>
  <si>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</si>
  <si>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</si>
  <si>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</si>
  <si>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</si>
  <si>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</si>
  <si>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</si>
  <si>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</si>
  <si>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</si>
  <si>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</si>
  <si>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</si>
  <si>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</si>
  <si>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</si>
  <si>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</si>
  <si>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</si>
  <si>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</si>
  <si>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</si>
  <si>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</si>
  <si>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</si>
  <si>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</si>
  <si>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</si>
  <si>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</si>
  <si>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</si>
  <si>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</si>
  <si>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</si>
  <si>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</si>
  <si>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</si>
  <si>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</si>
  <si>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</si>
  <si>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</si>
  <si>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</si>
  <si>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</si>
  <si>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</si>
  <si>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</si>
  <si>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</si>
  <si>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</si>
  <si>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</si>
  <si>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</si>
  <si>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</si>
  <si>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</si>
  <si>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</si>
  <si>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</si>
  <si>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</si>
  <si>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</si>
  <si>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</si>
  <si>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</si>
  <si>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</si>
  <si>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</si>
  <si>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</si>
  <si>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</si>
  <si>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</si>
  <si>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</si>
  <si>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</si>
  <si>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</si>
  <si>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</si>
  <si>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</si>
  <si>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</si>
  <si>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</si>
  <si>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</si>
  <si>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</si>
  <si>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</si>
  <si>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</si>
  <si>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</si>
  <si>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</si>
  <si>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</si>
  <si>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</si>
  <si>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</si>
  <si>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</si>
  <si>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</si>
  <si>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</si>
  <si>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</si>
  <si>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</si>
  <si>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</si>
  <si>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</si>
  <si>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</si>
  <si>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</si>
  <si>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</si>
  <si>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</si>
  <si>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</si>
  <si>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</si>
  <si>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</si>
  <si>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</si>
  <si>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</si>
  <si>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</si>
  <si>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</si>
  <si>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</si>
  <si>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</si>
  <si>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</si>
  <si>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</si>
  <si>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</si>
  <si>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</si>
  <si>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</si>
  <si>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</si>
  <si>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</si>
  <si>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</si>
  <si>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</si>
  <si>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</si>
  <si>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</si>
  <si>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</si>
  <si>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</si>
  <si>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</si>
  <si>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</si>
  <si>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</si>
  <si>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</si>
  <si>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</si>
  <si>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</si>
  <si>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</si>
  <si>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</si>
  <si>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</si>
  <si>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</si>
  <si>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</si>
  <si>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</si>
  <si>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</si>
  <si>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</si>
  <si>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</si>
  <si>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</si>
  <si>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</si>
  <si>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</si>
  <si>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</si>
  <si>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</si>
  <si>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</si>
  <si>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</si>
  <si>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</si>
  <si>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</si>
  <si>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</si>
  <si>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</si>
  <si>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</si>
  <si>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</si>
  <si>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</si>
  <si>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</si>
  <si>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</si>
  <si>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</si>
  <si>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</si>
  <si>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0.10</t>
  </si>
  <si>
    <t>▲ 0.13</t>
  </si>
  <si>
    <t>▲ 3.23</t>
  </si>
  <si>
    <t>国民健康保険事業特別会計</t>
  </si>
  <si>
    <t>▲ 3.19</t>
  </si>
  <si>
    <t>▲ 1.60</t>
  </si>
  <si>
    <t>▲ 1.57</t>
  </si>
  <si>
    <t>▲ 2.00</t>
  </si>
  <si>
    <t>▲ 3.14</t>
  </si>
  <si>
    <t>水道事業会計</t>
  </si>
  <si>
    <t>一般会計</t>
  </si>
  <si>
    <t>介護保険事業特別会計</t>
  </si>
  <si>
    <t>後期高齢者医療事業特別会計</t>
  </si>
  <si>
    <t>公共用地取得事業特別会計</t>
  </si>
  <si>
    <t>下水道事業特別会計</t>
  </si>
  <si>
    <t>その他会計（赤字）</t>
  </si>
  <si>
    <t>その他会計（黒字）</t>
  </si>
  <si>
    <t>-</t>
    <phoneticPr fontId="2"/>
  </si>
  <si>
    <t>-</t>
    <phoneticPr fontId="2"/>
  </si>
  <si>
    <t>-</t>
    <phoneticPr fontId="2"/>
  </si>
  <si>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</si>
  <si>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</si>
  <si>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</si>
  <si>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</si>
  <si>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</si>
  <si>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</si>
  <si>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</si>
  <si>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</si>
  <si>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泉南清掃事務組合(一般会計）</t>
    <rPh sb="0" eb="2">
      <t>センナン</t>
    </rPh>
    <rPh sb="2" eb="4">
      <t>セイソウ</t>
    </rPh>
    <rPh sb="4" eb="6">
      <t>ジム</t>
    </rPh>
    <rPh sb="6" eb="8">
      <t>クミアイ</t>
    </rPh>
    <rPh sb="9" eb="11">
      <t>イッパン</t>
    </rPh>
    <rPh sb="11" eb="13">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</si>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</sst>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32307</c:v>
                </c:pt>
                <c:pt idx="1">
                  <c:v>40841</c:v>
                </c:pt>
                <c:pt idx="2">
                  <c:v>17876</c:v>
                </c:pt>
                <c:pt idx="3">
                  <c:v>28974</c:v>
                </c:pt>
                <c:pt idx="4">
                  <c:v>18092</c:v>
                </c:pt>
              </c:numCache>
            </c:numRef>
          </c:val>
          <c:smooth val="0"/>
        </c:ser>
        <c:dLbls>
          <c:showLegendKey val="0"/>
          <c:showVal val="0"/>
          <c:showCatName val="0"/>
          <c:showSerName val="0"/>
          <c:showPercent val="0"/>
          <c:showBubbleSize val="0"/>
        </c:dLbls>
        <c:marker val="1"/>
        <c:smooth val="0"/>
        <c:axId val="122627968"/>
        <c:axId val="122650624"/>
      </c:lineChart>
      <c:catAx>
        <c:axId val="1226279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650624"/>
        <c:crosses val="autoZero"/>
        <c:auto val="1"/>
        <c:lblAlgn val="ctr"/>
        <c:lblOffset val="100"/>
        <c:tickLblSkip val="1"/>
        <c:tickMarkSkip val="1"/>
        <c:noMultiLvlLbl val="0"/>
      </c:catAx>
      <c:valAx>
        <c:axId val="1226506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627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-0.1</c:v>
                </c:pt>
                <c:pt idx="1">
                  <c:v>4.16</c:v>
                </c:pt>
                <c:pt idx="2">
                  <c:v>6.6</c:v>
                </c:pt>
                <c:pt idx="3">
                  <c:v>3.36</c:v>
                </c:pt>
                <c:pt idx="4">
                  <c:v>3.56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50"/>
        <c:overlap val="100"/>
        <c:axId val="128459520"/>
        <c:axId val="128461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-0.13</c:v>
                </c:pt>
                <c:pt idx="1">
                  <c:v>4.26</c:v>
                </c:pt>
                <c:pt idx="2">
                  <c:v>2.44</c:v>
                </c:pt>
                <c:pt idx="3">
                  <c:v>-3.23</c:v>
                </c:pt>
                <c:pt idx="4">
                  <c:v>0.26</c:v>
                </c:pt>
              </c:numCache>
            </c:numRef>
          </c:val>
          <c:smooth val="0"/>
        </c:ser>
        <c:dLbls>
          <c:showLegendKey val="0"/>
          <c:showVal val="0"/>
          <c:showCatName val="0"/>
          <c:showSerName val="0"/>
          <c:showPercent val="0"/>
          <c:showBubbleSize val="0"/>
        </c:dLbls>
        <c:marker val="1"/>
        <c:smooth val="0"/>
        <c:axId val="128459520"/>
        <c:axId val="128461440"/>
      </c:lineChart>
      <c:catAx>
        <c:axId val="12845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461440"/>
        <c:crosses val="autoZero"/>
        <c:auto val="1"/>
        <c:lblAlgn val="ctr"/>
        <c:lblOffset val="100"/>
        <c:tickLblSkip val="1"/>
        <c:tickMarkSkip val="1"/>
        <c:noMultiLvlLbl val="0"/>
      </c:catAx>
      <c:valAx>
        <c:axId val="12846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5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0.09</c:v>
                </c:pt>
                <c:pt idx="2">
                  <c:v>#N/A</c:v>
                </c:pt>
                <c:pt idx="3">
                  <c:v>0.1</c:v>
                </c:pt>
                <c:pt idx="4">
                  <c:v>#N/A</c:v>
                </c:pt>
                <c:pt idx="5">
                  <c:v>0.12</c:v>
                </c:pt>
                <c:pt idx="6">
                  <c:v>#N/A</c:v>
                </c:pt>
                <c:pt idx="7">
                  <c:v>0.13</c:v>
                </c:pt>
                <c:pt idx="8">
                  <c:v>#N/A</c:v>
                </c:pt>
                <c:pt idx="9">
                  <c:v>0.13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0.15</c:v>
                </c:pt>
                <c:pt idx="2">
                  <c:v>#N/A</c:v>
                </c:pt>
                <c:pt idx="3">
                  <c:v>0.13</c:v>
                </c:pt>
                <c:pt idx="4">
                  <c:v>#N/A</c:v>
                </c:pt>
                <c:pt idx="5">
                  <c:v>0.1</c:v>
                </c:pt>
                <c:pt idx="6">
                  <c:v>#N/A</c:v>
                </c:pt>
                <c:pt idx="7">
                  <c:v>0.13</c:v>
                </c:pt>
                <c:pt idx="8">
                  <c:v>#N/A</c:v>
                </c:pt>
                <c:pt idx="9">
                  <c:v>0.68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0.1</c:v>
                </c:pt>
                <c:pt idx="1">
                  <c:v>#N/A</c:v>
                </c:pt>
                <c:pt idx="2">
                  <c:v>#N/A</c:v>
                </c:pt>
                <c:pt idx="3">
                  <c:v>4.16</c:v>
                </c:pt>
                <c:pt idx="4">
                  <c:v>#N/A</c:v>
                </c:pt>
                <c:pt idx="5">
                  <c:v>6.6</c:v>
                </c:pt>
                <c:pt idx="6">
                  <c:v>#N/A</c:v>
                </c:pt>
                <c:pt idx="7">
                  <c:v>3.36</c:v>
                </c:pt>
                <c:pt idx="8">
                  <c:v>#N/A</c:v>
                </c:pt>
                <c:pt idx="9">
                  <c:v>3.56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3.87</c:v>
                </c:pt>
                <c:pt idx="2">
                  <c:v>#N/A</c:v>
                </c:pt>
                <c:pt idx="3">
                  <c:v>3.98</c:v>
                </c:pt>
                <c:pt idx="4">
                  <c:v>#N/A</c:v>
                </c:pt>
                <c:pt idx="5">
                  <c:v>5.72</c:v>
                </c:pt>
                <c:pt idx="6">
                  <c:v>#N/A</c:v>
                </c:pt>
                <c:pt idx="7">
                  <c:v>7.43</c:v>
                </c:pt>
                <c:pt idx="8">
                  <c:v>#N/A</c:v>
                </c:pt>
                <c:pt idx="9">
                  <c:v>8.49</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3.19</c:v>
                </c:pt>
                <c:pt idx="1">
                  <c:v>#N/A</c:v>
                </c:pt>
                <c:pt idx="2">
                  <c:v>1.6</c:v>
                </c:pt>
                <c:pt idx="3">
                  <c:v>#N/A</c:v>
                </c:pt>
                <c:pt idx="4">
                  <c:v>1.57</c:v>
                </c:pt>
                <c:pt idx="5">
                  <c:v>#N/A</c:v>
                </c:pt>
                <c:pt idx="6">
                  <c:v>2</c:v>
                </c:pt>
                <c:pt idx="7">
                  <c:v>#N/A</c:v>
                </c:pt>
                <c:pt idx="8">
                  <c:v>3.14</c:v>
                </c:pt>
                <c:pt idx="9">
                  <c:v>#N/A</c:v>
                </c:pt>
              </c:numCache>
            </c:numRef>
          </c:val>
        </c:ser>
        <c:dLbls>
          <c:showLegendKey val="0"/>
          <c:showVal val="0"/>
          <c:showCatName val="0"/>
          <c:showSerName val="0"/>
          <c:showPercent val="0"/>
          <c:showBubbleSize val="0"/>
        </c:dLbls>
        <c:gapWidth val="150"/>
        <c:overlap val="100"/>
        <c:axId val="134113920"/>
        <c:axId val="134123904"/>
      </c:barChart>
      <c:catAx>
        <c:axId val="1341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123904"/>
        <c:crosses val="autoZero"/>
        <c:auto val="1"/>
        <c:lblAlgn val="ctr"/>
        <c:lblOffset val="100"/>
        <c:tickLblSkip val="1"/>
        <c:tickMarkSkip val="1"/>
        <c:noMultiLvlLbl val="0"/>
      </c:catAx>
      <c:valAx>
        <c:axId val="13412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13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1883</c:v>
                </c:pt>
                <c:pt idx="5">
                  <c:v>2032</c:v>
                </c:pt>
                <c:pt idx="8">
                  <c:v>2137</c:v>
                </c:pt>
                <c:pt idx="11">
                  <c:v>2084</c:v>
                </c:pt>
                <c:pt idx="14">
                  <c:v>2104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9</c:v>
                </c:pt>
                <c:pt idx="3">
                  <c:v>8</c:v>
                </c:pt>
                <c:pt idx="6">
                  <c:v>6</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85</c:v>
                </c:pt>
                <c:pt idx="3">
                  <c:v>81</c:v>
                </c:pt>
                <c:pt idx="6">
                  <c:v>79</c:v>
                </c:pt>
                <c:pt idx="9">
                  <c:v>79</c:v>
                </c:pt>
                <c:pt idx="12">
                  <c:v>79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132</c:v>
                </c:pt>
                <c:pt idx="3">
                  <c:v>37</c:v>
                </c:pt>
                <c:pt idx="6">
                  <c:v>4</c:v>
                </c:pt>
                <c:pt idx="9">
                  <c:v>8</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504</c:v>
                </c:pt>
                <c:pt idx="3">
                  <c:v>505</c:v>
                </c:pt>
                <c:pt idx="6">
                  <c:v>483</c:v>
                </c:pt>
                <c:pt idx="9">
                  <c:v>494</c:v>
                </c:pt>
                <c:pt idx="12">
                  <c:v>541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2487</c:v>
                </c:pt>
                <c:pt idx="3">
                  <c:v>2488</c:v>
                </c:pt>
                <c:pt idx="6">
                  <c:v>2452</c:v>
                </c:pt>
                <c:pt idx="9">
                  <c:v>2475</c:v>
                </c:pt>
                <c:pt idx="12">
                  <c:v>2683</c:v>
                </c:pt>
              </c:numCache>
            </c:numRef>
          </c:val>
        </c:ser>
        <c:dLbls>
          <c:showLegendKey val="0"/>
          <c:showVal val="0"/>
          <c:showCatName val="0"/>
          <c:showSerName val="0"/>
          <c:showPercent val="0"/>
          <c:showBubbleSize val="0"/>
        </c:dLbls>
        <c:gapWidth val="100"/>
        <c:overlap val="100"/>
        <c:axId val="134186880"/>
        <c:axId val="133890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1334</c:v>
                </c:pt>
                <c:pt idx="2">
                  <c:v>#N/A</c:v>
                </c:pt>
                <c:pt idx="3">
                  <c:v>#N/A</c:v>
                </c:pt>
                <c:pt idx="4">
                  <c:v>1087</c:v>
                </c:pt>
                <c:pt idx="5">
                  <c:v>#N/A</c:v>
                </c:pt>
                <c:pt idx="6">
                  <c:v>#N/A</c:v>
                </c:pt>
                <c:pt idx="7">
                  <c:v>887</c:v>
                </c:pt>
                <c:pt idx="8">
                  <c:v>#N/A</c:v>
                </c:pt>
                <c:pt idx="9">
                  <c:v>#N/A</c:v>
                </c:pt>
                <c:pt idx="10">
                  <c:v>974</c:v>
                </c:pt>
                <c:pt idx="11">
                  <c:v>#N/A</c:v>
                </c:pt>
                <c:pt idx="12">
                  <c:v>#N/A</c:v>
                </c:pt>
                <c:pt idx="13">
                  <c:v>1219</c:v>
                </c:pt>
                <c:pt idx="14">
                  <c:v>#N/A</c:v>
                </c:pt>
              </c:numCache>
            </c:numRef>
          </c:val>
          <c:smooth val="0"/>
        </c:ser>
        <c:dLbls>
          <c:showLegendKey val="0"/>
          <c:showVal val="0"/>
          <c:showCatName val="0"/>
          <c:showSerName val="0"/>
          <c:showPercent val="0"/>
          <c:showBubbleSize val="0"/>
        </c:dLbls>
        <c:marker val="1"/>
        <c:smooth val="0"/>
        <c:axId val="134186880"/>
        <c:axId val="133890048"/>
      </c:lineChart>
      <c:catAx>
        <c:axId val="13418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90048"/>
        <c:crosses val="autoZero"/>
        <c:auto val="1"/>
        <c:lblAlgn val="ctr"/>
        <c:lblOffset val="100"/>
        <c:tickLblSkip val="1"/>
        <c:tickMarkSkip val="1"/>
        <c:noMultiLvlLbl val="0"/>
      </c:catAx>
      <c:valAx>
        <c:axId val="13389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8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16669</c:v>
                </c:pt>
                <c:pt idx="5">
                  <c:v>16991</c:v>
                </c:pt>
                <c:pt idx="8">
                  <c:v>17155</c:v>
                </c:pt>
                <c:pt idx="11">
                  <c:v>17750</c:v>
                </c:pt>
                <c:pt idx="14">
                  <c:v>18285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8939</c:v>
                </c:pt>
                <c:pt idx="5">
                  <c:v>9106</c:v>
                </c:pt>
                <c:pt idx="8">
                  <c:v>8689</c:v>
                </c:pt>
                <c:pt idx="11">
                  <c:v>8062</c:v>
                </c:pt>
                <c:pt idx="14">
                  <c:v>7320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709</c:v>
                </c:pt>
                <c:pt idx="5">
                  <c:v>1145</c:v>
                </c:pt>
                <c:pt idx="8">
                  <c:v>1925</c:v>
                </c:pt>
                <c:pt idx="11">
                  <c:v>2907</c:v>
                </c:pt>
                <c:pt idx="14">
                  <c:v>3527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5522</c:v>
                </c:pt>
                <c:pt idx="3">
                  <c:v>5298</c:v>
                </c:pt>
                <c:pt idx="6">
                  <c:v>5230</c:v>
                </c:pt>
                <c:pt idx="9">
                  <c:v>4461</c:v>
                </c:pt>
                <c:pt idx="12">
                  <c:v>4503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92</c:v>
                </c:pt>
                <c:pt idx="3">
                  <c:v>141</c:v>
                </c:pt>
                <c:pt idx="6">
                  <c:v>198</c:v>
                </c:pt>
                <c:pt idx="9">
                  <c:v>438</c:v>
                </c:pt>
                <c:pt idx="12">
                  <c:v>903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8418</c:v>
                </c:pt>
                <c:pt idx="3">
                  <c:v>8016</c:v>
                </c:pt>
                <c:pt idx="6">
                  <c:v>7525</c:v>
                </c:pt>
                <c:pt idx="9">
                  <c:v>6887</c:v>
                </c:pt>
                <c:pt idx="12">
                  <c:v>7061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10242</c:v>
                </c:pt>
                <c:pt idx="3">
                  <c:v>9537</c:v>
                </c:pt>
                <c:pt idx="6">
                  <c:v>8783</c:v>
                </c:pt>
                <c:pt idx="9">
                  <c:v>7595</c:v>
                </c:pt>
                <c:pt idx="12">
                  <c:v>729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23072</c:v>
                </c:pt>
                <c:pt idx="3">
                  <c:v>24067</c:v>
                </c:pt>
                <c:pt idx="6">
                  <c:v>24484</c:v>
                </c:pt>
                <c:pt idx="9">
                  <c:v>25473</c:v>
                </c:pt>
                <c:pt idx="12">
                  <c:v>31618</c:v>
                </c:pt>
              </c:numCache>
            </c:numRef>
          </c:val>
        </c:ser>
        <c:dLbls>
          <c:showLegendKey val="0"/>
          <c:showVal val="0"/>
          <c:showCatName val="0"/>
          <c:showSerName val="0"/>
          <c:showPercent val="0"/>
          <c:showBubbleSize val="0"/>
        </c:dLbls>
        <c:gapWidth val="100"/>
        <c:overlap val="100"/>
        <c:axId val="134039424"/>
        <c:axId val="134041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21027</c:v>
                </c:pt>
                <c:pt idx="2">
                  <c:v>#N/A</c:v>
                </c:pt>
                <c:pt idx="3">
                  <c:v>#N/A</c:v>
                </c:pt>
                <c:pt idx="4">
                  <c:v>19818</c:v>
                </c:pt>
                <c:pt idx="5">
                  <c:v>#N/A</c:v>
                </c:pt>
                <c:pt idx="6">
                  <c:v>#N/A</c:v>
                </c:pt>
                <c:pt idx="7">
                  <c:v>18451</c:v>
                </c:pt>
                <c:pt idx="8">
                  <c:v>#N/A</c:v>
                </c:pt>
                <c:pt idx="9">
                  <c:v>#N/A</c:v>
                </c:pt>
                <c:pt idx="10">
                  <c:v>16135</c:v>
                </c:pt>
                <c:pt idx="11">
                  <c:v>#N/A</c:v>
                </c:pt>
                <c:pt idx="12">
                  <c:v>#N/A</c:v>
                </c:pt>
                <c:pt idx="13">
                  <c:v>15681</c:v>
                </c:pt>
                <c:pt idx="14">
                  <c:v>#N/A</c:v>
                </c:pt>
              </c:numCache>
            </c:numRef>
          </c:val>
          <c:smooth val="0"/>
        </c:ser>
        <c:dLbls>
          <c:showLegendKey val="0"/>
          <c:showVal val="0"/>
          <c:showCatName val="0"/>
          <c:showSerName val="0"/>
          <c:showPercent val="0"/>
          <c:showBubbleSize val="0"/>
        </c:dLbls>
        <c:marker val="1"/>
        <c:smooth val="0"/>
        <c:axId val="134039424"/>
        <c:axId val="134041600"/>
      </c:lineChart>
      <c:catAx>
        <c:axId val="13403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041600"/>
        <c:crosses val="autoZero"/>
        <c:auto val="1"/>
        <c:lblAlgn val="ctr"/>
        <c:lblOffset val="100"/>
        <c:tickLblSkip val="1"/>
        <c:tickMarkSkip val="1"/>
        <c:noMultiLvlLbl val="0"/>
      </c:catAx>
      <c:valAx>
        <c:axId val="13404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3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64,472
63,949
48.83
28,066,092
27,562,210
454,801
12,792,323
31,618,048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138.1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空港関連企業により類似団体平均を上回る税収があるため、</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0.74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となっているが、近年は下降傾向にある。今後とも定員管理・給与の適正化の実施、投資的経費を抑制する等、歳出を必要最小限に抑えるとともに、地方税の徴収強化等の取り組みにより歳入確保に努める。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16933</xdr:rowOff>
    </xdr:from>
    <xdr:to>
      <xdr:col>7</xdr:col>
      <xdr:colOff>152400</xdr:colOff>
      <xdr:row>39</xdr:row>
      <xdr:rowOff>16933</xdr:rowOff>
    </xdr:to>
    <xdr:cxnSp macro="">
      <xdr:nvCxnSpPr>
        <xdr:cNvPr id="68" name="直線コネクタ 67"/>
        <xdr:cNvCxnSpPr/>
      </xdr:nvCxnSpPr>
      <xdr:spPr>
        <a:xfrm>
          <a:off x="4114800" y="67034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39</xdr:row>
      <xdr:rowOff>16933</xdr:rowOff>
    </xdr:to>
    <xdr:cxnSp macro="">
      <xdr:nvCxnSpPr>
        <xdr:cNvPr id="71" name="直線コネクタ 70"/>
        <xdr:cNvCxnSpPr/>
      </xdr:nvCxnSpPr>
      <xdr:spPr>
        <a:xfrm>
          <a:off x="3225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87842</xdr:rowOff>
    </xdr:from>
    <xdr:to>
      <xdr:col>4</xdr:col>
      <xdr:colOff>482600</xdr:colOff>
      <xdr:row>38</xdr:row>
      <xdr:rowOff>148167</xdr:rowOff>
    </xdr:to>
    <xdr:cxnSp macro="">
      <xdr:nvCxnSpPr>
        <xdr:cNvPr id="74" name="直線コネクタ 73"/>
        <xdr:cNvCxnSpPr/>
      </xdr:nvCxnSpPr>
      <xdr:spPr>
        <a:xfrm>
          <a:off x="2336800" y="66029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47625</xdr:rowOff>
    </xdr:from>
    <xdr:to>
      <xdr:col>3</xdr:col>
      <xdr:colOff>279400</xdr:colOff>
      <xdr:row>38</xdr:row>
      <xdr:rowOff>87842</xdr:rowOff>
    </xdr:to>
    <xdr:cxnSp macro="">
      <xdr:nvCxnSpPr>
        <xdr:cNvPr id="77" name="直線コネクタ 76"/>
        <xdr:cNvCxnSpPr/>
      </xdr:nvCxnSpPr>
      <xdr:spPr>
        <a:xfrm>
          <a:off x="1447800" y="656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87" name="円/楕円 86"/>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154110</xdr:rowOff>
    </xdr:from>
    <xdr:ext cx="762000" cy="259045"/>
    <xdr:sp macro="" textlink="">
      <xdr:nvSpPr>
        <xdr:cNvPr id="88"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9" name="円/楕円 88"/>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90" name="テキスト ボックス 89"/>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37042</xdr:rowOff>
    </xdr:from>
    <xdr:to>
      <xdr:col>3</xdr:col>
      <xdr:colOff>330200</xdr:colOff>
      <xdr:row>38</xdr:row>
      <xdr:rowOff>138642</xdr:rowOff>
    </xdr:to>
    <xdr:sp macro="" textlink="">
      <xdr:nvSpPr>
        <xdr:cNvPr id="93" name="円/楕円 92"/>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148819</xdr:rowOff>
    </xdr:from>
    <xdr:ext cx="762000" cy="259045"/>
    <xdr:sp macro="" textlink="">
      <xdr:nvSpPr>
        <xdr:cNvPr id="94" name="テキスト ボックス 93"/>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168275</xdr:rowOff>
    </xdr:from>
    <xdr:to>
      <xdr:col>2</xdr:col>
      <xdr:colOff>127000</xdr:colOff>
      <xdr:row>38</xdr:row>
      <xdr:rowOff>98425</xdr:rowOff>
    </xdr:to>
    <xdr:sp macro="" textlink="">
      <xdr:nvSpPr>
        <xdr:cNvPr id="95" name="円/楕円 94"/>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108602</xdr:rowOff>
    </xdr:from>
    <xdr:ext cx="762000" cy="259045"/>
    <xdr:sp macro="" textlink="">
      <xdr:nvSpPr>
        <xdr:cNvPr id="96" name="テキスト ボックス 95"/>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障害福祉・生活保護・児童福祉などの扶助費の増額、公債費の増額、繰出金の増額などにより経常経費充当一般財源が大幅に増加したため、前年度から</a:t>
          </a:r>
          <a:r>
            <a:rPr kumimoji="1" lang="en-US" altLang="ja-JP" sz="1300">
              <a:latin typeface="ＭＳ Ｐゴシック"/>
            </a:rPr>
            <a:t>2.3</a:t>
          </a:r>
          <a:r>
            <a:rPr kumimoji="1" lang="ja-JP" altLang="en-US" sz="1300">
              <a:latin typeface="ＭＳ Ｐゴシック"/>
            </a:rPr>
            <a:t>ポイント悪化している。今後とも、事務事業の見直しを進めるとともに、事務事業の優先度の低い事業について計画的に廃止・縮小を進め、経常収支比率の改善に努める。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166581</xdr:rowOff>
    </xdr:from>
    <xdr:to>
      <xdr:col>7</xdr:col>
      <xdr:colOff>152400</xdr:colOff>
      <xdr:row>64</xdr:row>
      <xdr:rowOff>87630</xdr:rowOff>
    </xdr:to>
    <xdr:cxnSp macro="">
      <xdr:nvCxnSpPr>
        <xdr:cNvPr id="131" name="直線コネクタ 130"/>
        <xdr:cNvCxnSpPr/>
      </xdr:nvCxnSpPr>
      <xdr:spPr>
        <a:xfrm>
          <a:off x="4114800" y="10967931"/>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74083</xdr:rowOff>
    </xdr:from>
    <xdr:to>
      <xdr:col>6</xdr:col>
      <xdr:colOff>0</xdr:colOff>
      <xdr:row>63</xdr:row>
      <xdr:rowOff>166581</xdr:rowOff>
    </xdr:to>
    <xdr:cxnSp macro="">
      <xdr:nvCxnSpPr>
        <xdr:cNvPr id="134" name="直線コネクタ 133"/>
        <xdr:cNvCxnSpPr/>
      </xdr:nvCxnSpPr>
      <xdr:spPr>
        <a:xfrm>
          <a:off x="3225800" y="10875433"/>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63</xdr:row>
      <xdr:rowOff>74083</xdr:rowOff>
    </xdr:to>
    <xdr:cxnSp macro="">
      <xdr:nvCxnSpPr>
        <xdr:cNvPr id="137" name="直線コネクタ 136"/>
        <xdr:cNvCxnSpPr/>
      </xdr:nvCxnSpPr>
      <xdr:spPr>
        <a:xfrm>
          <a:off x="2336800" y="108593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64</xdr:row>
      <xdr:rowOff>151977</xdr:rowOff>
    </xdr:to>
    <xdr:cxnSp macro="">
      <xdr:nvCxnSpPr>
        <xdr:cNvPr id="140" name="直線コネクタ 139"/>
        <xdr:cNvCxnSpPr/>
      </xdr:nvCxnSpPr>
      <xdr:spPr>
        <a:xfrm flipV="1">
          <a:off x="1447800" y="10859346"/>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50" name="円/楕円 149"/>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51"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115781</xdr:rowOff>
    </xdr:from>
    <xdr:to>
      <xdr:col>6</xdr:col>
      <xdr:colOff>50800</xdr:colOff>
      <xdr:row>64</xdr:row>
      <xdr:rowOff>45931</xdr:rowOff>
    </xdr:to>
    <xdr:sp macro="" textlink="">
      <xdr:nvSpPr>
        <xdr:cNvPr id="152" name="円/楕円 151"/>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30708</xdr:rowOff>
    </xdr:from>
    <xdr:ext cx="736600" cy="259045"/>
    <xdr:sp macro="" textlink="">
      <xdr:nvSpPr>
        <xdr:cNvPr id="153" name="テキスト ボックス 152"/>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23283</xdr:rowOff>
    </xdr:from>
    <xdr:to>
      <xdr:col>4</xdr:col>
      <xdr:colOff>533400</xdr:colOff>
      <xdr:row>63</xdr:row>
      <xdr:rowOff>124883</xdr:rowOff>
    </xdr:to>
    <xdr:sp macro="" textlink="">
      <xdr:nvSpPr>
        <xdr:cNvPr id="154" name="円/楕円 153"/>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109660</xdr:rowOff>
    </xdr:from>
    <xdr:ext cx="762000" cy="259045"/>
    <xdr:sp macro="" textlink="">
      <xdr:nvSpPr>
        <xdr:cNvPr id="155" name="テキスト ボックス 154"/>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6" name="円/楕円 155"/>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93573</xdr:rowOff>
    </xdr:from>
    <xdr:ext cx="762000" cy="259045"/>
    <xdr:sp macro="" textlink="">
      <xdr:nvSpPr>
        <xdr:cNvPr id="157" name="テキスト ボックス 156"/>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101177</xdr:rowOff>
    </xdr:from>
    <xdr:to>
      <xdr:col>2</xdr:col>
      <xdr:colOff>127000</xdr:colOff>
      <xdr:row>65</xdr:row>
      <xdr:rowOff>31327</xdr:rowOff>
    </xdr:to>
    <xdr:sp macro="" textlink="">
      <xdr:nvSpPr>
        <xdr:cNvPr id="158" name="円/楕円 157"/>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16104</xdr:rowOff>
    </xdr:from>
    <xdr:ext cx="762000" cy="259045"/>
    <xdr:sp macro="" textlink="">
      <xdr:nvSpPr>
        <xdr:cNvPr id="159" name="テキスト ボックス 158"/>
        <xdr:cNvSpPr txBox="1"/>
      </xdr:nvSpPr>
      <xdr:spPr>
        <a:xfrm>
          <a:off x="1066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物件費については、平成</a:t>
          </a:r>
          <a:r>
            <a:rPr kumimoji="1" lang="en-US" altLang="ja-JP" sz="1300">
              <a:latin typeface="ＭＳ Ｐゴシック"/>
            </a:rPr>
            <a:t>25</a:t>
          </a:r>
          <a:r>
            <a:rPr kumimoji="1" lang="ja-JP" altLang="en-US" sz="1300">
              <a:latin typeface="ＭＳ Ｐゴシック"/>
            </a:rPr>
            <a:t>年度もほぼ同水準で推移しているが、人件費については、消防の広域化等による職員数の削減で職員給が大幅な減額となったこと、退職者数の減少により退職金が減額となったことなどにより、大幅な減額となっ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17924</xdr:rowOff>
    </xdr:from>
    <xdr:to>
      <xdr:col>7</xdr:col>
      <xdr:colOff>152400</xdr:colOff>
      <xdr:row>81</xdr:row>
      <xdr:rowOff>33984</xdr:rowOff>
    </xdr:to>
    <xdr:cxnSp macro="">
      <xdr:nvCxnSpPr>
        <xdr:cNvPr id="195" name="直線コネクタ 194"/>
        <xdr:cNvCxnSpPr/>
      </xdr:nvCxnSpPr>
      <xdr:spPr>
        <a:xfrm flipV="1">
          <a:off x="4114800" y="13905374"/>
          <a:ext cx="8382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2701</xdr:rowOff>
    </xdr:from>
    <xdr:ext cx="762000" cy="259045"/>
    <xdr:sp macro="" textlink="">
      <xdr:nvSpPr>
        <xdr:cNvPr id="196" name="人件費・物件費等の状況平均値テキスト"/>
        <xdr:cNvSpPr txBox="1"/>
      </xdr:nvSpPr>
      <xdr:spPr>
        <a:xfrm>
          <a:off x="5041900" y="13890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33959</xdr:rowOff>
    </xdr:from>
    <xdr:to>
      <xdr:col>6</xdr:col>
      <xdr:colOff>0</xdr:colOff>
      <xdr:row>81</xdr:row>
      <xdr:rowOff>33984</xdr:rowOff>
    </xdr:to>
    <xdr:cxnSp macro="">
      <xdr:nvCxnSpPr>
        <xdr:cNvPr id="198" name="直線コネクタ 197"/>
        <xdr:cNvCxnSpPr/>
      </xdr:nvCxnSpPr>
      <xdr:spPr>
        <a:xfrm>
          <a:off x="3225800" y="13921409"/>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31710</xdr:rowOff>
    </xdr:from>
    <xdr:to>
      <xdr:col>4</xdr:col>
      <xdr:colOff>482600</xdr:colOff>
      <xdr:row>81</xdr:row>
      <xdr:rowOff>33959</xdr:rowOff>
    </xdr:to>
    <xdr:cxnSp macro="">
      <xdr:nvCxnSpPr>
        <xdr:cNvPr id="201" name="直線コネクタ 200"/>
        <xdr:cNvCxnSpPr/>
      </xdr:nvCxnSpPr>
      <xdr:spPr>
        <a:xfrm>
          <a:off x="2336800" y="13919160"/>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31710</xdr:rowOff>
    </xdr:from>
    <xdr:to>
      <xdr:col>3</xdr:col>
      <xdr:colOff>279400</xdr:colOff>
      <xdr:row>81</xdr:row>
      <xdr:rowOff>35358</xdr:rowOff>
    </xdr:to>
    <xdr:cxnSp macro="">
      <xdr:nvCxnSpPr>
        <xdr:cNvPr id="204" name="直線コネクタ 203"/>
        <xdr:cNvCxnSpPr/>
      </xdr:nvCxnSpPr>
      <xdr:spPr>
        <a:xfrm flipV="1">
          <a:off x="1447800" y="13919160"/>
          <a:ext cx="8890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138574</xdr:rowOff>
    </xdr:from>
    <xdr:to>
      <xdr:col>7</xdr:col>
      <xdr:colOff>203200</xdr:colOff>
      <xdr:row>81</xdr:row>
      <xdr:rowOff>68724</xdr:rowOff>
    </xdr:to>
    <xdr:sp macro="" textlink="">
      <xdr:nvSpPr>
        <xdr:cNvPr id="214" name="円/楕円 213"/>
        <xdr:cNvSpPr/>
      </xdr:nvSpPr>
      <xdr:spPr>
        <a:xfrm>
          <a:off x="4902200" y="138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59851</xdr:rowOff>
    </xdr:from>
    <xdr:ext cx="762000" cy="259045"/>
    <xdr:sp macro="" textlink="">
      <xdr:nvSpPr>
        <xdr:cNvPr id="215" name="人件費・物件費等の状況該当値テキスト"/>
        <xdr:cNvSpPr txBox="1"/>
      </xdr:nvSpPr>
      <xdr:spPr>
        <a:xfrm>
          <a:off x="5041900" y="1377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94,084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154634</xdr:rowOff>
    </xdr:from>
    <xdr:to>
      <xdr:col>6</xdr:col>
      <xdr:colOff>50800</xdr:colOff>
      <xdr:row>81</xdr:row>
      <xdr:rowOff>84784</xdr:rowOff>
    </xdr:to>
    <xdr:sp macro="" textlink="">
      <xdr:nvSpPr>
        <xdr:cNvPr id="216" name="円/楕円 215"/>
        <xdr:cNvSpPr/>
      </xdr:nvSpPr>
      <xdr:spPr>
        <a:xfrm>
          <a:off x="4064000" y="1387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94961</xdr:rowOff>
    </xdr:from>
    <xdr:ext cx="736600" cy="259045"/>
    <xdr:sp macro="" textlink="">
      <xdr:nvSpPr>
        <xdr:cNvPr id="217" name="テキスト ボックス 216"/>
        <xdr:cNvSpPr txBox="1"/>
      </xdr:nvSpPr>
      <xdr:spPr>
        <a:xfrm>
          <a:off x="3733800" y="13639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103,401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154609</xdr:rowOff>
    </xdr:from>
    <xdr:to>
      <xdr:col>4</xdr:col>
      <xdr:colOff>533400</xdr:colOff>
      <xdr:row>81</xdr:row>
      <xdr:rowOff>84759</xdr:rowOff>
    </xdr:to>
    <xdr:sp macro="" textlink="">
      <xdr:nvSpPr>
        <xdr:cNvPr id="218" name="円/楕円 217"/>
        <xdr:cNvSpPr/>
      </xdr:nvSpPr>
      <xdr:spPr>
        <a:xfrm>
          <a:off x="3175000" y="138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94936</xdr:rowOff>
    </xdr:from>
    <xdr:ext cx="762000" cy="259045"/>
    <xdr:sp macro="" textlink="">
      <xdr:nvSpPr>
        <xdr:cNvPr id="219" name="テキスト ボックス 218"/>
        <xdr:cNvSpPr txBox="1"/>
      </xdr:nvSpPr>
      <xdr:spPr>
        <a:xfrm>
          <a:off x="2844800" y="1363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103,387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152360</xdr:rowOff>
    </xdr:from>
    <xdr:to>
      <xdr:col>3</xdr:col>
      <xdr:colOff>330200</xdr:colOff>
      <xdr:row>81</xdr:row>
      <xdr:rowOff>82510</xdr:rowOff>
    </xdr:to>
    <xdr:sp macro="" textlink="">
      <xdr:nvSpPr>
        <xdr:cNvPr id="220" name="円/楕円 219"/>
        <xdr:cNvSpPr/>
      </xdr:nvSpPr>
      <xdr:spPr>
        <a:xfrm>
          <a:off x="2286000" y="1386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92687</xdr:rowOff>
    </xdr:from>
    <xdr:ext cx="762000" cy="259045"/>
    <xdr:sp macro="" textlink="">
      <xdr:nvSpPr>
        <xdr:cNvPr id="221" name="テキスト ボックス 220"/>
        <xdr:cNvSpPr txBox="1"/>
      </xdr:nvSpPr>
      <xdr:spPr>
        <a:xfrm>
          <a:off x="1955800" y="1363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102,082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156008</xdr:rowOff>
    </xdr:from>
    <xdr:to>
      <xdr:col>2</xdr:col>
      <xdr:colOff>127000</xdr:colOff>
      <xdr:row>81</xdr:row>
      <xdr:rowOff>86158</xdr:rowOff>
    </xdr:to>
    <xdr:sp macro="" textlink="">
      <xdr:nvSpPr>
        <xdr:cNvPr id="222" name="円/楕円 221"/>
        <xdr:cNvSpPr/>
      </xdr:nvSpPr>
      <xdr:spPr>
        <a:xfrm>
          <a:off x="1397000" y="138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96335</xdr:rowOff>
    </xdr:from>
    <xdr:ext cx="762000" cy="259045"/>
    <xdr:sp macro="" textlink="">
      <xdr:nvSpPr>
        <xdr:cNvPr id="223" name="テキスト ボックス 222"/>
        <xdr:cNvSpPr txBox="1"/>
      </xdr:nvSpPr>
      <xdr:spPr>
        <a:xfrm>
          <a:off x="1066800" y="1364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国家公務員の給与減額措置が終了したことにより、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ポイント減少している。また、全国市平均と比較しても低い水準となっている。今後も更なる給与制度の適正化に努める。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89</xdr:row>
      <xdr:rowOff>150284</xdr:rowOff>
    </xdr:to>
    <xdr:cxnSp macro="">
      <xdr:nvCxnSpPr>
        <xdr:cNvPr id="257" name="直線コネクタ 256"/>
        <xdr:cNvCxnSpPr/>
      </xdr:nvCxnSpPr>
      <xdr:spPr>
        <a:xfrm flipV="1">
          <a:off x="16179800" y="14789996"/>
          <a:ext cx="8382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150284</xdr:rowOff>
    </xdr:from>
    <xdr:to>
      <xdr:col>23</xdr:col>
      <xdr:colOff>406400</xdr:colOff>
      <xdr:row>90</xdr:row>
      <xdr:rowOff>11007</xdr:rowOff>
    </xdr:to>
    <xdr:cxnSp macro="">
      <xdr:nvCxnSpPr>
        <xdr:cNvPr id="260" name="直線コネクタ 259"/>
        <xdr:cNvCxnSpPr/>
      </xdr:nvCxnSpPr>
      <xdr:spPr>
        <a:xfrm flipV="1">
          <a:off x="15290800" y="154093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37254</xdr:rowOff>
    </xdr:from>
    <xdr:to>
      <xdr:col>22</xdr:col>
      <xdr:colOff>203200</xdr:colOff>
      <xdr:row>90</xdr:row>
      <xdr:rowOff>11007</xdr:rowOff>
    </xdr:to>
    <xdr:cxnSp macro="">
      <xdr:nvCxnSpPr>
        <xdr:cNvPr id="263" name="直線コネクタ 262"/>
        <xdr:cNvCxnSpPr/>
      </xdr:nvCxnSpPr>
      <xdr:spPr>
        <a:xfrm>
          <a:off x="14401800" y="1478195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87</xdr:row>
      <xdr:rowOff>50800</xdr:rowOff>
    </xdr:to>
    <xdr:cxnSp macro="">
      <xdr:nvCxnSpPr>
        <xdr:cNvPr id="266" name="直線コネクタ 265"/>
        <xdr:cNvCxnSpPr/>
      </xdr:nvCxnSpPr>
      <xdr:spPr>
        <a:xfrm flipV="1">
          <a:off x="13512800" y="1478195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146490</xdr:rowOff>
    </xdr:from>
    <xdr:ext cx="762000" cy="259045"/>
    <xdr:sp macro="" textlink="">
      <xdr:nvSpPr>
        <xdr:cNvPr id="270" name="テキスト ボックス 269"/>
        <xdr:cNvSpPr txBox="1"/>
      </xdr:nvSpPr>
      <xdr:spPr>
        <a:xfrm>
          <a:off x="13131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6" name="円/楕円 275"/>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11023</xdr:rowOff>
    </xdr:from>
    <xdr:ext cx="762000" cy="259045"/>
    <xdr:sp macro="" textlink="">
      <xdr:nvSpPr>
        <xdr:cNvPr id="277"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99484</xdr:rowOff>
    </xdr:from>
    <xdr:to>
      <xdr:col>23</xdr:col>
      <xdr:colOff>457200</xdr:colOff>
      <xdr:row>90</xdr:row>
      <xdr:rowOff>29634</xdr:rowOff>
    </xdr:to>
    <xdr:sp macro="" textlink="">
      <xdr:nvSpPr>
        <xdr:cNvPr id="278" name="円/楕円 277"/>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39811</xdr:rowOff>
    </xdr:from>
    <xdr:ext cx="736600" cy="259045"/>
    <xdr:sp macro="" textlink="">
      <xdr:nvSpPr>
        <xdr:cNvPr id="279" name="テキスト ボックス 278"/>
        <xdr:cNvSpPr txBox="1"/>
      </xdr:nvSpPr>
      <xdr:spPr>
        <a:xfrm>
          <a:off x="15798800" y="15127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131657</xdr:rowOff>
    </xdr:from>
    <xdr:to>
      <xdr:col>22</xdr:col>
      <xdr:colOff>254000</xdr:colOff>
      <xdr:row>90</xdr:row>
      <xdr:rowOff>61807</xdr:rowOff>
    </xdr:to>
    <xdr:sp macro="" textlink="">
      <xdr:nvSpPr>
        <xdr:cNvPr id="280" name="円/楕円 279"/>
        <xdr:cNvSpPr/>
      </xdr:nvSpPr>
      <xdr:spPr>
        <a:xfrm>
          <a:off x="15240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71984</xdr:rowOff>
    </xdr:from>
    <xdr:ext cx="762000" cy="259045"/>
    <xdr:sp macro="" textlink="">
      <xdr:nvSpPr>
        <xdr:cNvPr id="281" name="テキスト ボックス 280"/>
        <xdr:cNvSpPr txBox="1"/>
      </xdr:nvSpPr>
      <xdr:spPr>
        <a:xfrm>
          <a:off x="14909800" y="151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157904</xdr:rowOff>
    </xdr:from>
    <xdr:to>
      <xdr:col>21</xdr:col>
      <xdr:colOff>50800</xdr:colOff>
      <xdr:row>86</xdr:row>
      <xdr:rowOff>88054</xdr:rowOff>
    </xdr:to>
    <xdr:sp macro="" textlink="">
      <xdr:nvSpPr>
        <xdr:cNvPr id="282" name="円/楕円 281"/>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98231</xdr:rowOff>
    </xdr:from>
    <xdr:ext cx="762000" cy="259045"/>
    <xdr:sp macro="" textlink="">
      <xdr:nvSpPr>
        <xdr:cNvPr id="283" name="テキスト ボックス 282"/>
        <xdr:cNvSpPr txBox="1"/>
      </xdr:nvSpPr>
      <xdr:spPr>
        <a:xfrm>
          <a:off x="14020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84" name="円/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86377</xdr:rowOff>
    </xdr:from>
    <xdr:ext cx="762000" cy="259045"/>
    <xdr:sp macro="" textlink="">
      <xdr:nvSpPr>
        <xdr:cNvPr id="285" name="テキスト ボックス 284"/>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早期退職制度の活用、技能労務職の退職不補充、必要最小の新規採用など計画的な定員管理を行った。結果として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人増加している。今後も引き続き、適切な定員管理のもと、効果的・効率的な行政運営に努める。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141696</xdr:rowOff>
    </xdr:from>
    <xdr:to>
      <xdr:col>24</xdr:col>
      <xdr:colOff>558800</xdr:colOff>
      <xdr:row>59</xdr:row>
      <xdr:rowOff>145143</xdr:rowOff>
    </xdr:to>
    <xdr:cxnSp macro="">
      <xdr:nvCxnSpPr>
        <xdr:cNvPr id="322" name="直線コネクタ 321"/>
        <xdr:cNvCxnSpPr/>
      </xdr:nvCxnSpPr>
      <xdr:spPr>
        <a:xfrm>
          <a:off x="16179800" y="1025724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141696</xdr:rowOff>
    </xdr:from>
    <xdr:to>
      <xdr:col>23</xdr:col>
      <xdr:colOff>406400</xdr:colOff>
      <xdr:row>60</xdr:row>
      <xdr:rowOff>119622</xdr:rowOff>
    </xdr:to>
    <xdr:cxnSp macro="">
      <xdr:nvCxnSpPr>
        <xdr:cNvPr id="325" name="直線コネクタ 324"/>
        <xdr:cNvCxnSpPr/>
      </xdr:nvCxnSpPr>
      <xdr:spPr>
        <a:xfrm flipV="1">
          <a:off x="15290800" y="10257246"/>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119622</xdr:rowOff>
    </xdr:from>
    <xdr:to>
      <xdr:col>22</xdr:col>
      <xdr:colOff>203200</xdr:colOff>
      <xdr:row>60</xdr:row>
      <xdr:rowOff>146050</xdr:rowOff>
    </xdr:to>
    <xdr:cxnSp macro="">
      <xdr:nvCxnSpPr>
        <xdr:cNvPr id="328" name="直線コネクタ 327"/>
        <xdr:cNvCxnSpPr/>
      </xdr:nvCxnSpPr>
      <xdr:spPr>
        <a:xfrm flipV="1">
          <a:off x="14401800" y="1040662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146050</xdr:rowOff>
    </xdr:from>
    <xdr:to>
      <xdr:col>21</xdr:col>
      <xdr:colOff>0</xdr:colOff>
      <xdr:row>60</xdr:row>
      <xdr:rowOff>158690</xdr:rowOff>
    </xdr:to>
    <xdr:cxnSp macro="">
      <xdr:nvCxnSpPr>
        <xdr:cNvPr id="331" name="直線コネクタ 330"/>
        <xdr:cNvCxnSpPr/>
      </xdr:nvCxnSpPr>
      <xdr:spPr>
        <a:xfrm flipV="1">
          <a:off x="13512800" y="1043305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94343</xdr:rowOff>
    </xdr:from>
    <xdr:to>
      <xdr:col>24</xdr:col>
      <xdr:colOff>609600</xdr:colOff>
      <xdr:row>60</xdr:row>
      <xdr:rowOff>24493</xdr:rowOff>
    </xdr:to>
    <xdr:sp macro="" textlink="">
      <xdr:nvSpPr>
        <xdr:cNvPr id="341" name="円/楕円 340"/>
        <xdr:cNvSpPr/>
      </xdr:nvSpPr>
      <xdr:spPr>
        <a:xfrm>
          <a:off x="169672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110870</xdr:rowOff>
    </xdr:from>
    <xdr:ext cx="762000" cy="259045"/>
    <xdr:sp macro="" textlink="">
      <xdr:nvSpPr>
        <xdr:cNvPr id="342" name="定員管理の状況該当値テキスト"/>
        <xdr:cNvSpPr txBox="1"/>
      </xdr:nvSpPr>
      <xdr:spPr>
        <a:xfrm>
          <a:off x="17106900" y="100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90896</xdr:rowOff>
    </xdr:from>
    <xdr:to>
      <xdr:col>23</xdr:col>
      <xdr:colOff>457200</xdr:colOff>
      <xdr:row>60</xdr:row>
      <xdr:rowOff>21046</xdr:rowOff>
    </xdr:to>
    <xdr:sp macro="" textlink="">
      <xdr:nvSpPr>
        <xdr:cNvPr id="343" name="円/楕円 342"/>
        <xdr:cNvSpPr/>
      </xdr:nvSpPr>
      <xdr:spPr>
        <a:xfrm>
          <a:off x="16129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31223</xdr:rowOff>
    </xdr:from>
    <xdr:ext cx="736600" cy="259045"/>
    <xdr:sp macro="" textlink="">
      <xdr:nvSpPr>
        <xdr:cNvPr id="344" name="テキスト ボックス 343"/>
        <xdr:cNvSpPr txBox="1"/>
      </xdr:nvSpPr>
      <xdr:spPr>
        <a:xfrm>
          <a:off x="15798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68822</xdr:rowOff>
    </xdr:from>
    <xdr:to>
      <xdr:col>22</xdr:col>
      <xdr:colOff>254000</xdr:colOff>
      <xdr:row>60</xdr:row>
      <xdr:rowOff>170422</xdr:rowOff>
    </xdr:to>
    <xdr:sp macro="" textlink="">
      <xdr:nvSpPr>
        <xdr:cNvPr id="345" name="円/楕円 344"/>
        <xdr:cNvSpPr/>
      </xdr:nvSpPr>
      <xdr:spPr>
        <a:xfrm>
          <a:off x="15240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9149</xdr:rowOff>
    </xdr:from>
    <xdr:ext cx="762000" cy="259045"/>
    <xdr:sp macro="" textlink="">
      <xdr:nvSpPr>
        <xdr:cNvPr id="346" name="テキスト ボックス 345"/>
        <xdr:cNvSpPr txBox="1"/>
      </xdr:nvSpPr>
      <xdr:spPr>
        <a:xfrm>
          <a:off x="14909800" y="1012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95250</xdr:rowOff>
    </xdr:from>
    <xdr:to>
      <xdr:col>21</xdr:col>
      <xdr:colOff>50800</xdr:colOff>
      <xdr:row>61</xdr:row>
      <xdr:rowOff>25400</xdr:rowOff>
    </xdr:to>
    <xdr:sp macro="" textlink="">
      <xdr:nvSpPr>
        <xdr:cNvPr id="347" name="円/楕円 346"/>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35577</xdr:rowOff>
    </xdr:from>
    <xdr:ext cx="762000" cy="259045"/>
    <xdr:sp macro="" textlink="">
      <xdr:nvSpPr>
        <xdr:cNvPr id="348" name="テキスト ボックス 347"/>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107890</xdr:rowOff>
    </xdr:from>
    <xdr:to>
      <xdr:col>19</xdr:col>
      <xdr:colOff>533400</xdr:colOff>
      <xdr:row>61</xdr:row>
      <xdr:rowOff>38040</xdr:rowOff>
    </xdr:to>
    <xdr:sp macro="" textlink="">
      <xdr:nvSpPr>
        <xdr:cNvPr id="349" name="円/楕円 348"/>
        <xdr:cNvSpPr/>
      </xdr:nvSpPr>
      <xdr:spPr>
        <a:xfrm>
          <a:off x="13462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48217</xdr:rowOff>
    </xdr:from>
    <xdr:ext cx="762000" cy="259045"/>
    <xdr:sp macro="" textlink="">
      <xdr:nvSpPr>
        <xdr:cNvPr id="350" name="テキスト ボックス 349"/>
        <xdr:cNvSpPr txBox="1"/>
      </xdr:nvSpPr>
      <xdr:spPr>
        <a:xfrm>
          <a:off x="13131800" y="101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年度から第三セクター等改革推進債の償還を開始したことにより元利償還金が増加したため、前年度より</a:t>
          </a:r>
          <a:r>
            <a:rPr kumimoji="1" lang="en-US" altLang="ja-JP" sz="1300">
              <a:latin typeface="ＭＳ Ｐゴシック"/>
            </a:rPr>
            <a:t>0.3</a:t>
          </a:r>
          <a:r>
            <a:rPr kumimoji="1" lang="ja-JP" altLang="en-US" sz="1300">
              <a:latin typeface="ＭＳ Ｐゴシック"/>
            </a:rPr>
            <a:t>ポイント悪化している。公債費の高止まり傾向は、今後も続くことが予想されるため、地方債の発行にあたっては、十分な検討を行い、実質公債費比率の改善に向け取り組んでいく。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40</xdr:row>
      <xdr:rowOff>72707</xdr:rowOff>
    </xdr:to>
    <xdr:cxnSp macro="">
      <xdr:nvCxnSpPr>
        <xdr:cNvPr id="380" name="直線コネクタ 379"/>
        <xdr:cNvCxnSpPr/>
      </xdr:nvCxnSpPr>
      <xdr:spPr>
        <a:xfrm>
          <a:off x="16179800" y="691261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40</xdr:row>
      <xdr:rowOff>120968</xdr:rowOff>
    </xdr:to>
    <xdr:cxnSp macro="">
      <xdr:nvCxnSpPr>
        <xdr:cNvPr id="383" name="直線コネクタ 382"/>
        <xdr:cNvCxnSpPr/>
      </xdr:nvCxnSpPr>
      <xdr:spPr>
        <a:xfrm flipV="1">
          <a:off x="15290800" y="691261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120968</xdr:rowOff>
    </xdr:from>
    <xdr:to>
      <xdr:col>22</xdr:col>
      <xdr:colOff>203200</xdr:colOff>
      <xdr:row>41</xdr:row>
      <xdr:rowOff>33972</xdr:rowOff>
    </xdr:to>
    <xdr:cxnSp macro="">
      <xdr:nvCxnSpPr>
        <xdr:cNvPr id="386" name="直線コネクタ 385"/>
        <xdr:cNvCxnSpPr/>
      </xdr:nvCxnSpPr>
      <xdr:spPr>
        <a:xfrm flipV="1">
          <a:off x="14401800" y="697896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33972</xdr:rowOff>
    </xdr:from>
    <xdr:to>
      <xdr:col>21</xdr:col>
      <xdr:colOff>0</xdr:colOff>
      <xdr:row>41</xdr:row>
      <xdr:rowOff>76200</xdr:rowOff>
    </xdr:to>
    <xdr:cxnSp macro="">
      <xdr:nvCxnSpPr>
        <xdr:cNvPr id="389" name="直線コネクタ 388"/>
        <xdr:cNvCxnSpPr/>
      </xdr:nvCxnSpPr>
      <xdr:spPr>
        <a:xfrm flipV="1">
          <a:off x="13512800" y="706342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399" name="円/楕円 398"/>
        <xdr:cNvSpPr/>
      </xdr:nvSpPr>
      <xdr:spPr>
        <a:xfrm>
          <a:off x="169672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38434</xdr:rowOff>
    </xdr:from>
    <xdr:ext cx="762000" cy="259045"/>
    <xdr:sp macro="" textlink="">
      <xdr:nvSpPr>
        <xdr:cNvPr id="400" name="公債費負担の状況該当値テキスト"/>
        <xdr:cNvSpPr txBox="1"/>
      </xdr:nvSpPr>
      <xdr:spPr>
        <a:xfrm>
          <a:off x="17106900" y="672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3810</xdr:rowOff>
    </xdr:from>
    <xdr:to>
      <xdr:col>23</xdr:col>
      <xdr:colOff>457200</xdr:colOff>
      <xdr:row>40</xdr:row>
      <xdr:rowOff>105410</xdr:rowOff>
    </xdr:to>
    <xdr:sp macro="" textlink="">
      <xdr:nvSpPr>
        <xdr:cNvPr id="401" name="円/楕円 400"/>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402" name="テキスト ボックス 401"/>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70168</xdr:rowOff>
    </xdr:from>
    <xdr:to>
      <xdr:col>22</xdr:col>
      <xdr:colOff>254000</xdr:colOff>
      <xdr:row>41</xdr:row>
      <xdr:rowOff>318</xdr:rowOff>
    </xdr:to>
    <xdr:sp macro="" textlink="">
      <xdr:nvSpPr>
        <xdr:cNvPr id="403" name="円/楕円 402"/>
        <xdr:cNvSpPr/>
      </xdr:nvSpPr>
      <xdr:spPr>
        <a:xfrm>
          <a:off x="15240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10495</xdr:rowOff>
    </xdr:from>
    <xdr:ext cx="762000" cy="259045"/>
    <xdr:sp macro="" textlink="">
      <xdr:nvSpPr>
        <xdr:cNvPr id="404" name="テキスト ボックス 403"/>
        <xdr:cNvSpPr txBox="1"/>
      </xdr:nvSpPr>
      <xdr:spPr>
        <a:xfrm>
          <a:off x="14909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154622</xdr:rowOff>
    </xdr:from>
    <xdr:to>
      <xdr:col>21</xdr:col>
      <xdr:colOff>50800</xdr:colOff>
      <xdr:row>41</xdr:row>
      <xdr:rowOff>84772</xdr:rowOff>
    </xdr:to>
    <xdr:sp macro="" textlink="">
      <xdr:nvSpPr>
        <xdr:cNvPr id="405" name="円/楕円 404"/>
        <xdr:cNvSpPr/>
      </xdr:nvSpPr>
      <xdr:spPr>
        <a:xfrm>
          <a:off x="14351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94949</xdr:rowOff>
    </xdr:from>
    <xdr:ext cx="762000" cy="259045"/>
    <xdr:sp macro="" textlink="">
      <xdr:nvSpPr>
        <xdr:cNvPr id="406" name="テキスト ボックス 405"/>
        <xdr:cNvSpPr txBox="1"/>
      </xdr:nvSpPr>
      <xdr:spPr>
        <a:xfrm>
          <a:off x="14020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7" name="円/楕円 406"/>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8" name="テキスト ボックス 40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前年度の余剰金を財源とした基金への積立を行ったこと等により充当可能基金が増加したため、前年度より</a:t>
          </a:r>
          <a:r>
            <a:rPr kumimoji="1" lang="en-US" altLang="ja-JP" sz="1300">
              <a:latin typeface="ＭＳ Ｐゴシック"/>
            </a:rPr>
            <a:t>6.6</a:t>
          </a:r>
          <a:r>
            <a:rPr kumimoji="1" lang="ja-JP" altLang="en-US" sz="1300">
              <a:latin typeface="ＭＳ Ｐゴシック"/>
            </a:rPr>
            <a:t>ポイント改善している。しかしながら、類似団体平均を大きく上回っており、今後も後世への負担を軽減するよう財政健全化に努める。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147288</xdr:rowOff>
    </xdr:from>
    <xdr:to>
      <xdr:col>24</xdr:col>
      <xdr:colOff>558800</xdr:colOff>
      <xdr:row>20</xdr:row>
      <xdr:rowOff>15653</xdr:rowOff>
    </xdr:to>
    <xdr:cxnSp macro="">
      <xdr:nvCxnSpPr>
        <xdr:cNvPr id="438" name="直線コネクタ 437"/>
        <xdr:cNvCxnSpPr/>
      </xdr:nvCxnSpPr>
      <xdr:spPr>
        <a:xfrm flipV="1">
          <a:off x="16179800" y="3404838"/>
          <a:ext cx="8382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15653</xdr:rowOff>
    </xdr:from>
    <xdr:to>
      <xdr:col>23</xdr:col>
      <xdr:colOff>406400</xdr:colOff>
      <xdr:row>20</xdr:row>
      <xdr:rowOff>144748</xdr:rowOff>
    </xdr:to>
    <xdr:cxnSp macro="">
      <xdr:nvCxnSpPr>
        <xdr:cNvPr id="441" name="直線コネクタ 440"/>
        <xdr:cNvCxnSpPr/>
      </xdr:nvCxnSpPr>
      <xdr:spPr>
        <a:xfrm flipV="1">
          <a:off x="15290800" y="3444653"/>
          <a:ext cx="889000" cy="1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144748</xdr:rowOff>
    </xdr:from>
    <xdr:to>
      <xdr:col>22</xdr:col>
      <xdr:colOff>203200</xdr:colOff>
      <xdr:row>21</xdr:row>
      <xdr:rowOff>43878</xdr:rowOff>
    </xdr:to>
    <xdr:cxnSp macro="">
      <xdr:nvCxnSpPr>
        <xdr:cNvPr id="444" name="直線コネクタ 443"/>
        <xdr:cNvCxnSpPr/>
      </xdr:nvCxnSpPr>
      <xdr:spPr>
        <a:xfrm flipV="1">
          <a:off x="14401800" y="3573748"/>
          <a:ext cx="8890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43878</xdr:rowOff>
    </xdr:from>
    <xdr:to>
      <xdr:col>21</xdr:col>
      <xdr:colOff>0</xdr:colOff>
      <xdr:row>21</xdr:row>
      <xdr:rowOff>134969</xdr:rowOff>
    </xdr:to>
    <xdr:cxnSp macro="">
      <xdr:nvCxnSpPr>
        <xdr:cNvPr id="447" name="直線コネクタ 446"/>
        <xdr:cNvCxnSpPr/>
      </xdr:nvCxnSpPr>
      <xdr:spPr>
        <a:xfrm flipV="1">
          <a:off x="13512800" y="3644328"/>
          <a:ext cx="889000" cy="9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96488</xdr:rowOff>
    </xdr:from>
    <xdr:to>
      <xdr:col>24</xdr:col>
      <xdr:colOff>609600</xdr:colOff>
      <xdr:row>20</xdr:row>
      <xdr:rowOff>26638</xdr:rowOff>
    </xdr:to>
    <xdr:sp macro="" textlink="">
      <xdr:nvSpPr>
        <xdr:cNvPr id="457" name="円/楕円 456"/>
        <xdr:cNvSpPr/>
      </xdr:nvSpPr>
      <xdr:spPr>
        <a:xfrm>
          <a:off x="16967200" y="33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68565</xdr:rowOff>
    </xdr:from>
    <xdr:ext cx="762000" cy="259045"/>
    <xdr:sp macro="" textlink="">
      <xdr:nvSpPr>
        <xdr:cNvPr id="458" name="将来負担の状況該当値テキスト"/>
        <xdr:cNvSpPr txBox="1"/>
      </xdr:nvSpPr>
      <xdr:spPr>
        <a:xfrm>
          <a:off x="17106900" y="332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136303</xdr:rowOff>
    </xdr:from>
    <xdr:to>
      <xdr:col>23</xdr:col>
      <xdr:colOff>457200</xdr:colOff>
      <xdr:row>20</xdr:row>
      <xdr:rowOff>66453</xdr:rowOff>
    </xdr:to>
    <xdr:sp macro="" textlink="">
      <xdr:nvSpPr>
        <xdr:cNvPr id="459" name="円/楕円 458"/>
        <xdr:cNvSpPr/>
      </xdr:nvSpPr>
      <xdr:spPr>
        <a:xfrm>
          <a:off x="16129000" y="33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51230</xdr:rowOff>
    </xdr:from>
    <xdr:ext cx="736600" cy="259045"/>
    <xdr:sp macro="" textlink="">
      <xdr:nvSpPr>
        <xdr:cNvPr id="460" name="テキスト ボックス 459"/>
        <xdr:cNvSpPr txBox="1"/>
      </xdr:nvSpPr>
      <xdr:spPr>
        <a:xfrm>
          <a:off x="15798800" y="3480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93948</xdr:rowOff>
    </xdr:from>
    <xdr:to>
      <xdr:col>22</xdr:col>
      <xdr:colOff>254000</xdr:colOff>
      <xdr:row>21</xdr:row>
      <xdr:rowOff>24098</xdr:rowOff>
    </xdr:to>
    <xdr:sp macro="" textlink="">
      <xdr:nvSpPr>
        <xdr:cNvPr id="461" name="円/楕円 460"/>
        <xdr:cNvSpPr/>
      </xdr:nvSpPr>
      <xdr:spPr>
        <a:xfrm>
          <a:off x="15240000" y="35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8875</xdr:rowOff>
    </xdr:from>
    <xdr:ext cx="762000" cy="259045"/>
    <xdr:sp macro="" textlink="">
      <xdr:nvSpPr>
        <xdr:cNvPr id="462" name="テキスト ボックス 461"/>
        <xdr:cNvSpPr txBox="1"/>
      </xdr:nvSpPr>
      <xdr:spPr>
        <a:xfrm>
          <a:off x="14909800" y="360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164528</xdr:rowOff>
    </xdr:from>
    <xdr:to>
      <xdr:col>21</xdr:col>
      <xdr:colOff>50800</xdr:colOff>
      <xdr:row>21</xdr:row>
      <xdr:rowOff>94678</xdr:rowOff>
    </xdr:to>
    <xdr:sp macro="" textlink="">
      <xdr:nvSpPr>
        <xdr:cNvPr id="463" name="円/楕円 462"/>
        <xdr:cNvSpPr/>
      </xdr:nvSpPr>
      <xdr:spPr>
        <a:xfrm>
          <a:off x="14351000" y="35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79455</xdr:rowOff>
    </xdr:from>
    <xdr:ext cx="762000" cy="259045"/>
    <xdr:sp macro="" textlink="">
      <xdr:nvSpPr>
        <xdr:cNvPr id="464" name="テキスト ボックス 463"/>
        <xdr:cNvSpPr txBox="1"/>
      </xdr:nvSpPr>
      <xdr:spPr>
        <a:xfrm>
          <a:off x="14020800" y="367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84169</xdr:rowOff>
    </xdr:from>
    <xdr:to>
      <xdr:col>19</xdr:col>
      <xdr:colOff>533400</xdr:colOff>
      <xdr:row>22</xdr:row>
      <xdr:rowOff>14319</xdr:rowOff>
    </xdr:to>
    <xdr:sp macro="" textlink="">
      <xdr:nvSpPr>
        <xdr:cNvPr id="465" name="円/楕円 464"/>
        <xdr:cNvSpPr/>
      </xdr:nvSpPr>
      <xdr:spPr>
        <a:xfrm>
          <a:off x="13462000" y="36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170546</xdr:rowOff>
    </xdr:from>
    <xdr:ext cx="762000" cy="259045"/>
    <xdr:sp macro="" textlink="">
      <xdr:nvSpPr>
        <xdr:cNvPr id="466" name="テキスト ボックス 465"/>
        <xdr:cNvSpPr txBox="1"/>
      </xdr:nvSpPr>
      <xdr:spPr>
        <a:xfrm>
          <a:off x="13131800" y="377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64,472
63,949
48.83
28,066,092
27,562,210
454,801
12,792,323
31,618,048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138.1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人件費にかかる経常収支比率は、消防広域組合設立による消防職員の退職に伴う職員給の減額、退職者数の減少による退職金の減額などにより、</a:t>
          </a:r>
          <a:r>
            <a:rPr kumimoji="1" lang="en-US" altLang="ja-JP" sz="1300">
              <a:latin typeface="ＭＳ Ｐゴシック"/>
            </a:rPr>
            <a:t>5.8</a:t>
          </a:r>
          <a:r>
            <a:rPr kumimoji="1" lang="ja-JP" altLang="en-US" sz="1300">
              <a:latin typeface="ＭＳ Ｐゴシック"/>
            </a:rPr>
            <a:t>ポイントの大幅な改善となっている。今後も職員数の削減、適正な配置並びに給与の適正化に努める。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39</xdr:row>
      <xdr:rowOff>123190</xdr:rowOff>
    </xdr:to>
    <xdr:cxnSp macro="">
      <xdr:nvCxnSpPr>
        <xdr:cNvPr id="65" name="直線コネクタ 64"/>
        <xdr:cNvCxnSpPr/>
      </xdr:nvCxnSpPr>
      <xdr:spPr>
        <a:xfrm flipV="1">
          <a:off x="3987800" y="6367780"/>
          <a:ext cx="8382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123190</xdr:rowOff>
    </xdr:from>
    <xdr:to>
      <xdr:col>5</xdr:col>
      <xdr:colOff>549275</xdr:colOff>
      <xdr:row>39</xdr:row>
      <xdr:rowOff>123190</xdr:rowOff>
    </xdr:to>
    <xdr:cxnSp macro="">
      <xdr:nvCxnSpPr>
        <xdr:cNvPr id="68" name="直線コネクタ 67"/>
        <xdr:cNvCxnSpPr/>
      </xdr:nvCxnSpPr>
      <xdr:spPr>
        <a:xfrm>
          <a:off x="3098800" y="6809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92710</xdr:rowOff>
    </xdr:from>
    <xdr:to>
      <xdr:col>4</xdr:col>
      <xdr:colOff>346075</xdr:colOff>
      <xdr:row>39</xdr:row>
      <xdr:rowOff>123190</xdr:rowOff>
    </xdr:to>
    <xdr:cxnSp macro="">
      <xdr:nvCxnSpPr>
        <xdr:cNvPr id="71" name="直線コネクタ 70"/>
        <xdr:cNvCxnSpPr/>
      </xdr:nvCxnSpPr>
      <xdr:spPr>
        <a:xfrm>
          <a:off x="2209800" y="677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92710</xdr:rowOff>
    </xdr:from>
    <xdr:to>
      <xdr:col>3</xdr:col>
      <xdr:colOff>142875</xdr:colOff>
      <xdr:row>41</xdr:row>
      <xdr:rowOff>92710</xdr:rowOff>
    </xdr:to>
    <xdr:cxnSp macro="">
      <xdr:nvCxnSpPr>
        <xdr:cNvPr id="74" name="直線コネクタ 73"/>
        <xdr:cNvCxnSpPr/>
      </xdr:nvCxnSpPr>
      <xdr:spPr>
        <a:xfrm flipV="1">
          <a:off x="1320800" y="67792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4" name="円/楕円 83"/>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5"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72390</xdr:rowOff>
    </xdr:from>
    <xdr:to>
      <xdr:col>5</xdr:col>
      <xdr:colOff>600075</xdr:colOff>
      <xdr:row>40</xdr:row>
      <xdr:rowOff>2540</xdr:rowOff>
    </xdr:to>
    <xdr:sp macro="" textlink="">
      <xdr:nvSpPr>
        <xdr:cNvPr id="86" name="円/楕円 85"/>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158767</xdr:rowOff>
    </xdr:from>
    <xdr:ext cx="736600" cy="259045"/>
    <xdr:sp macro="" textlink="">
      <xdr:nvSpPr>
        <xdr:cNvPr id="87" name="テキスト ボックス 86"/>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72390</xdr:rowOff>
    </xdr:from>
    <xdr:to>
      <xdr:col>4</xdr:col>
      <xdr:colOff>396875</xdr:colOff>
      <xdr:row>40</xdr:row>
      <xdr:rowOff>2540</xdr:rowOff>
    </xdr:to>
    <xdr:sp macro="" textlink="">
      <xdr:nvSpPr>
        <xdr:cNvPr id="88" name="円/楕円 87"/>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158767</xdr:rowOff>
    </xdr:from>
    <xdr:ext cx="762000" cy="259045"/>
    <xdr:sp macro="" textlink="">
      <xdr:nvSpPr>
        <xdr:cNvPr id="89" name="テキスト ボックス 88"/>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90" name="円/楕円 89"/>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91" name="テキスト ボックス 90"/>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41910</xdr:rowOff>
    </xdr:from>
    <xdr:to>
      <xdr:col>1</xdr:col>
      <xdr:colOff>676275</xdr:colOff>
      <xdr:row>41</xdr:row>
      <xdr:rowOff>143510</xdr:rowOff>
    </xdr:to>
    <xdr:sp macro="" textlink="">
      <xdr:nvSpPr>
        <xdr:cNvPr id="92" name="円/楕円 91"/>
        <xdr:cNvSpPr/>
      </xdr:nvSpPr>
      <xdr:spPr>
        <a:xfrm>
          <a:off x="1270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128287</xdr:rowOff>
    </xdr:from>
    <xdr:ext cx="762000" cy="259045"/>
    <xdr:sp macro="" textlink="">
      <xdr:nvSpPr>
        <xdr:cNvPr id="93" name="テキスト ボックス 92"/>
        <xdr:cNvSpPr txBox="1"/>
      </xdr:nvSpPr>
      <xdr:spPr>
        <a:xfrm>
          <a:off x="939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物件費に係る経常収支比率は、民間保育所にかかる委託料の減額等により0.</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ポイント改善している。類似団体平均を下回っているが、内部管理経費等の見直しにより今後も更なる改善に努める必要がある。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15</xdr:row>
      <xdr:rowOff>168910</xdr:rowOff>
    </xdr:to>
    <xdr:cxnSp macro="">
      <xdr:nvCxnSpPr>
        <xdr:cNvPr id="126" name="直線コネクタ 125"/>
        <xdr:cNvCxnSpPr/>
      </xdr:nvCxnSpPr>
      <xdr:spPr>
        <a:xfrm flipV="1">
          <a:off x="15671800" y="2717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168910</xdr:rowOff>
    </xdr:to>
    <xdr:cxnSp macro="">
      <xdr:nvCxnSpPr>
        <xdr:cNvPr id="129" name="直線コネクタ 128"/>
        <xdr:cNvCxnSpPr/>
      </xdr:nvCxnSpPr>
      <xdr:spPr>
        <a:xfrm>
          <a:off x="14782800" y="262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69850</xdr:rowOff>
    </xdr:to>
    <xdr:cxnSp macro="">
      <xdr:nvCxnSpPr>
        <xdr:cNvPr id="132" name="直線コネクタ 131"/>
        <xdr:cNvCxnSpPr/>
      </xdr:nvCxnSpPr>
      <xdr:spPr>
        <a:xfrm flipV="1">
          <a:off x="13893800" y="262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146050</xdr:rowOff>
    </xdr:to>
    <xdr:cxnSp macro="">
      <xdr:nvCxnSpPr>
        <xdr:cNvPr id="135" name="直線コネクタ 134"/>
        <xdr:cNvCxnSpPr/>
      </xdr:nvCxnSpPr>
      <xdr:spPr>
        <a:xfrm flipV="1">
          <a:off x="13004800" y="264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5" name="円/楕円 144"/>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6"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7" name="円/楕円 146"/>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8" name="テキスト ボックス 147"/>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9" name="円/楕円 148"/>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50" name="テキスト ボックス 149"/>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1" name="円/楕円 150"/>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2" name="テキスト ボックス 151"/>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3" name="円/楕円 152"/>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4" name="テキスト ボックス 153"/>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扶助費にかかる経常収支比率は、障害者に対する扶助費や障害児通所給付事業に係る扶助費の増額などにより</a:t>
          </a:r>
          <a:r>
            <a:rPr kumimoji="1" lang="en-US" altLang="ja-JP" sz="1300">
              <a:latin typeface="ＭＳ Ｐゴシック"/>
            </a:rPr>
            <a:t>0.7</a:t>
          </a:r>
          <a:r>
            <a:rPr kumimoji="1" lang="ja-JP" altLang="en-US" sz="1300">
              <a:latin typeface="ＭＳ Ｐゴシック"/>
            </a:rPr>
            <a:t>ポイント悪化している。今後、扶助費が大幅に減少する可能性は低いため、財政を圧迫する上昇傾向に歯止めをかけ、歳入歳出全体の見直しにより必要な財源を捻出するよう努める。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85852</xdr:rowOff>
    </xdr:from>
    <xdr:to>
      <xdr:col>7</xdr:col>
      <xdr:colOff>15875</xdr:colOff>
      <xdr:row>56</xdr:row>
      <xdr:rowOff>149860</xdr:rowOff>
    </xdr:to>
    <xdr:cxnSp macro="">
      <xdr:nvCxnSpPr>
        <xdr:cNvPr id="185" name="直線コネクタ 184"/>
        <xdr:cNvCxnSpPr/>
      </xdr:nvCxnSpPr>
      <xdr:spPr>
        <a:xfrm>
          <a:off x="3987800" y="96870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85852</xdr:rowOff>
    </xdr:from>
    <xdr:to>
      <xdr:col>5</xdr:col>
      <xdr:colOff>549275</xdr:colOff>
      <xdr:row>56</xdr:row>
      <xdr:rowOff>168148</xdr:rowOff>
    </xdr:to>
    <xdr:cxnSp macro="">
      <xdr:nvCxnSpPr>
        <xdr:cNvPr id="188" name="直線コネクタ 187"/>
        <xdr:cNvCxnSpPr/>
      </xdr:nvCxnSpPr>
      <xdr:spPr>
        <a:xfrm flipV="1">
          <a:off x="3098800" y="9687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168148</xdr:rowOff>
    </xdr:from>
    <xdr:to>
      <xdr:col>4</xdr:col>
      <xdr:colOff>346075</xdr:colOff>
      <xdr:row>56</xdr:row>
      <xdr:rowOff>168148</xdr:rowOff>
    </xdr:to>
    <xdr:cxnSp macro="">
      <xdr:nvCxnSpPr>
        <xdr:cNvPr id="191" name="直線コネクタ 190"/>
        <xdr:cNvCxnSpPr/>
      </xdr:nvCxnSpPr>
      <xdr:spPr>
        <a:xfrm>
          <a:off x="2209800" y="9769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113284</xdr:rowOff>
    </xdr:from>
    <xdr:to>
      <xdr:col>3</xdr:col>
      <xdr:colOff>142875</xdr:colOff>
      <xdr:row>56</xdr:row>
      <xdr:rowOff>168148</xdr:rowOff>
    </xdr:to>
    <xdr:cxnSp macro="">
      <xdr:nvCxnSpPr>
        <xdr:cNvPr id="194" name="直線コネクタ 193"/>
        <xdr:cNvCxnSpPr/>
      </xdr:nvCxnSpPr>
      <xdr:spPr>
        <a:xfrm>
          <a:off x="1320800" y="9714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99060</xdr:rowOff>
    </xdr:from>
    <xdr:to>
      <xdr:col>7</xdr:col>
      <xdr:colOff>66675</xdr:colOff>
      <xdr:row>57</xdr:row>
      <xdr:rowOff>29210</xdr:rowOff>
    </xdr:to>
    <xdr:sp macro="" textlink="">
      <xdr:nvSpPr>
        <xdr:cNvPr id="204" name="円/楕円 203"/>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71137</xdr:rowOff>
    </xdr:from>
    <xdr:ext cx="762000" cy="259045"/>
    <xdr:sp macro="" textlink="">
      <xdr:nvSpPr>
        <xdr:cNvPr id="205"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35052</xdr:rowOff>
    </xdr:from>
    <xdr:to>
      <xdr:col>5</xdr:col>
      <xdr:colOff>600075</xdr:colOff>
      <xdr:row>56</xdr:row>
      <xdr:rowOff>136652</xdr:rowOff>
    </xdr:to>
    <xdr:sp macro="" textlink="">
      <xdr:nvSpPr>
        <xdr:cNvPr id="206" name="円/楕円 205"/>
        <xdr:cNvSpPr/>
      </xdr:nvSpPr>
      <xdr:spPr>
        <a:xfrm>
          <a:off x="3937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121429</xdr:rowOff>
    </xdr:from>
    <xdr:ext cx="736600" cy="259045"/>
    <xdr:sp macro="" textlink="">
      <xdr:nvSpPr>
        <xdr:cNvPr id="207" name="テキスト ボックス 206"/>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117348</xdr:rowOff>
    </xdr:from>
    <xdr:to>
      <xdr:col>4</xdr:col>
      <xdr:colOff>396875</xdr:colOff>
      <xdr:row>57</xdr:row>
      <xdr:rowOff>47498</xdr:rowOff>
    </xdr:to>
    <xdr:sp macro="" textlink="">
      <xdr:nvSpPr>
        <xdr:cNvPr id="208" name="円/楕円 207"/>
        <xdr:cNvSpPr/>
      </xdr:nvSpPr>
      <xdr:spPr>
        <a:xfrm>
          <a:off x="3048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32275</xdr:rowOff>
    </xdr:from>
    <xdr:ext cx="762000" cy="259045"/>
    <xdr:sp macro="" textlink="">
      <xdr:nvSpPr>
        <xdr:cNvPr id="209" name="テキスト ボックス 208"/>
        <xdr:cNvSpPr txBox="1"/>
      </xdr:nvSpPr>
      <xdr:spPr>
        <a:xfrm>
          <a:off x="2717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117348</xdr:rowOff>
    </xdr:from>
    <xdr:to>
      <xdr:col>3</xdr:col>
      <xdr:colOff>193675</xdr:colOff>
      <xdr:row>57</xdr:row>
      <xdr:rowOff>47498</xdr:rowOff>
    </xdr:to>
    <xdr:sp macro="" textlink="">
      <xdr:nvSpPr>
        <xdr:cNvPr id="210" name="円/楕円 209"/>
        <xdr:cNvSpPr/>
      </xdr:nvSpPr>
      <xdr:spPr>
        <a:xfrm>
          <a:off x="2159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32275</xdr:rowOff>
    </xdr:from>
    <xdr:ext cx="762000" cy="259045"/>
    <xdr:sp macro="" textlink="">
      <xdr:nvSpPr>
        <xdr:cNvPr id="211" name="テキスト ボックス 210"/>
        <xdr:cNvSpPr txBox="1"/>
      </xdr:nvSpPr>
      <xdr:spPr>
        <a:xfrm>
          <a:off x="1828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62484</xdr:rowOff>
    </xdr:from>
    <xdr:to>
      <xdr:col>1</xdr:col>
      <xdr:colOff>676275</xdr:colOff>
      <xdr:row>56</xdr:row>
      <xdr:rowOff>164084</xdr:rowOff>
    </xdr:to>
    <xdr:sp macro="" textlink="">
      <xdr:nvSpPr>
        <xdr:cNvPr id="212" name="円/楕円 211"/>
        <xdr:cNvSpPr/>
      </xdr:nvSpPr>
      <xdr:spPr>
        <a:xfrm>
          <a:off x="1270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148861</xdr:rowOff>
    </xdr:from>
    <xdr:ext cx="762000" cy="259045"/>
    <xdr:sp macro="" textlink="">
      <xdr:nvSpPr>
        <xdr:cNvPr id="213" name="テキスト ボックス 212"/>
        <xdr:cNvSpPr txBox="1"/>
      </xdr:nvSpPr>
      <xdr:spPr>
        <a:xfrm>
          <a:off x="939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その他にかかる経常収支比率が類似団体平均を上回っているのは、特別会計への繰出金が主な要因であり、繰出金については</a:t>
          </a:r>
          <a:r>
            <a:rPr kumimoji="1" lang="en-US" altLang="ja-JP" sz="1300">
              <a:latin typeface="ＭＳ Ｐゴシック"/>
            </a:rPr>
            <a:t>1.3</a:t>
          </a:r>
          <a:r>
            <a:rPr kumimoji="1" lang="ja-JP" altLang="en-US" sz="1300">
              <a:latin typeface="ＭＳ Ｐゴシック"/>
            </a:rPr>
            <a:t>ポイント悪化している。維持補修費については、前年度と同水準で推移しているが、今後も施設の維持補修費が増加することが予想されるため、計画的な改修の実施に努めなければならない。</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130810</xdr:rowOff>
    </xdr:from>
    <xdr:to>
      <xdr:col>24</xdr:col>
      <xdr:colOff>31750</xdr:colOff>
      <xdr:row>58</xdr:row>
      <xdr:rowOff>43180</xdr:rowOff>
    </xdr:to>
    <xdr:cxnSp macro="">
      <xdr:nvCxnSpPr>
        <xdr:cNvPr id="246" name="直線コネクタ 245"/>
        <xdr:cNvCxnSpPr/>
      </xdr:nvCxnSpPr>
      <xdr:spPr>
        <a:xfrm>
          <a:off x="15671800" y="9903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130810</xdr:rowOff>
    </xdr:to>
    <xdr:cxnSp macro="">
      <xdr:nvCxnSpPr>
        <xdr:cNvPr id="249" name="直線コネクタ 248"/>
        <xdr:cNvCxnSpPr/>
      </xdr:nvCxnSpPr>
      <xdr:spPr>
        <a:xfrm>
          <a:off x="14782800" y="979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57</xdr:row>
      <xdr:rowOff>24130</xdr:rowOff>
    </xdr:to>
    <xdr:cxnSp macro="">
      <xdr:nvCxnSpPr>
        <xdr:cNvPr id="252" name="直線コネクタ 251"/>
        <xdr:cNvCxnSpPr/>
      </xdr:nvCxnSpPr>
      <xdr:spPr>
        <a:xfrm>
          <a:off x="13893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56</xdr:row>
      <xdr:rowOff>149860</xdr:rowOff>
    </xdr:to>
    <xdr:cxnSp macro="">
      <xdr:nvCxnSpPr>
        <xdr:cNvPr id="255" name="直線コネクタ 254"/>
        <xdr:cNvCxnSpPr/>
      </xdr:nvCxnSpPr>
      <xdr:spPr>
        <a:xfrm flipV="1">
          <a:off x="13004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65" name="円/楕円 264"/>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66"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80010</xdr:rowOff>
    </xdr:from>
    <xdr:to>
      <xdr:col>22</xdr:col>
      <xdr:colOff>615950</xdr:colOff>
      <xdr:row>58</xdr:row>
      <xdr:rowOff>10160</xdr:rowOff>
    </xdr:to>
    <xdr:sp macro="" textlink="">
      <xdr:nvSpPr>
        <xdr:cNvPr id="267" name="円/楕円 266"/>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166387</xdr:rowOff>
    </xdr:from>
    <xdr:ext cx="736600" cy="259045"/>
    <xdr:sp macro="" textlink="">
      <xdr:nvSpPr>
        <xdr:cNvPr id="268" name="テキスト ボックス 267"/>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9" name="円/楕円 268"/>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0" name="テキスト ボックス 269"/>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1" name="円/楕円 270"/>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72" name="テキスト ボックス 271"/>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3" name="円/楕円 272"/>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74" name="テキスト ボックス 27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補助費等にかかる経常収支比率は、泉南市土地開発公社解散に伴う同公社借入先金融機関への債務保証金、泉州南消防組合への負担金などにより、</a:t>
          </a:r>
          <a:r>
            <a:rPr kumimoji="1" lang="en-US" altLang="ja-JP" sz="1300">
              <a:latin typeface="ＭＳ Ｐゴシック"/>
            </a:rPr>
            <a:t>5.3</a:t>
          </a:r>
          <a:r>
            <a:rPr kumimoji="1" lang="ja-JP" altLang="en-US" sz="1300">
              <a:latin typeface="ＭＳ Ｐゴシック"/>
            </a:rPr>
            <a:t>ポイントの大幅な悪化となっている。今後も引き続き、一部事務組合の財政の健全化による負担金の縮減に努める。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36</xdr:row>
      <xdr:rowOff>81280</xdr:rowOff>
    </xdr:to>
    <xdr:cxnSp macro="">
      <xdr:nvCxnSpPr>
        <xdr:cNvPr id="304" name="直線コネクタ 303"/>
        <xdr:cNvCxnSpPr/>
      </xdr:nvCxnSpPr>
      <xdr:spPr>
        <a:xfrm>
          <a:off x="15671800" y="6011164"/>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35</xdr:row>
      <xdr:rowOff>14986</xdr:rowOff>
    </xdr:to>
    <xdr:cxnSp macro="">
      <xdr:nvCxnSpPr>
        <xdr:cNvPr id="307" name="直線コネクタ 306"/>
        <xdr:cNvCxnSpPr/>
      </xdr:nvCxnSpPr>
      <xdr:spPr>
        <a:xfrm flipV="1">
          <a:off x="14782800" y="6011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14986</xdr:rowOff>
    </xdr:from>
    <xdr:to>
      <xdr:col>21</xdr:col>
      <xdr:colOff>361950</xdr:colOff>
      <xdr:row>35</xdr:row>
      <xdr:rowOff>28702</xdr:rowOff>
    </xdr:to>
    <xdr:cxnSp macro="">
      <xdr:nvCxnSpPr>
        <xdr:cNvPr id="310" name="直線コネクタ 309"/>
        <xdr:cNvCxnSpPr/>
      </xdr:nvCxnSpPr>
      <xdr:spPr>
        <a:xfrm flipV="1">
          <a:off x="13893800" y="6015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28702</xdr:rowOff>
    </xdr:from>
    <xdr:to>
      <xdr:col>20</xdr:col>
      <xdr:colOff>158750</xdr:colOff>
      <xdr:row>35</xdr:row>
      <xdr:rowOff>51562</xdr:rowOff>
    </xdr:to>
    <xdr:cxnSp macro="">
      <xdr:nvCxnSpPr>
        <xdr:cNvPr id="313" name="直線コネクタ 312"/>
        <xdr:cNvCxnSpPr/>
      </xdr:nvCxnSpPr>
      <xdr:spPr>
        <a:xfrm flipV="1">
          <a:off x="13004800" y="6029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3" name="円/楕円 322"/>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2557</xdr:rowOff>
    </xdr:from>
    <xdr:ext cx="762000" cy="259045"/>
    <xdr:sp macro="" textlink="">
      <xdr:nvSpPr>
        <xdr:cNvPr id="324"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131064</xdr:rowOff>
    </xdr:from>
    <xdr:to>
      <xdr:col>22</xdr:col>
      <xdr:colOff>615950</xdr:colOff>
      <xdr:row>35</xdr:row>
      <xdr:rowOff>61214</xdr:rowOff>
    </xdr:to>
    <xdr:sp macro="" textlink="">
      <xdr:nvSpPr>
        <xdr:cNvPr id="325" name="円/楕円 324"/>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71391</xdr:rowOff>
    </xdr:from>
    <xdr:ext cx="736600" cy="259045"/>
    <xdr:sp macro="" textlink="">
      <xdr:nvSpPr>
        <xdr:cNvPr id="326" name="テキスト ボックス 325"/>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135636</xdr:rowOff>
    </xdr:from>
    <xdr:to>
      <xdr:col>21</xdr:col>
      <xdr:colOff>412750</xdr:colOff>
      <xdr:row>35</xdr:row>
      <xdr:rowOff>65786</xdr:rowOff>
    </xdr:to>
    <xdr:sp macro="" textlink="">
      <xdr:nvSpPr>
        <xdr:cNvPr id="327" name="円/楕円 326"/>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75963</xdr:rowOff>
    </xdr:from>
    <xdr:ext cx="762000" cy="259045"/>
    <xdr:sp macro="" textlink="">
      <xdr:nvSpPr>
        <xdr:cNvPr id="328" name="テキスト ボックス 327"/>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149352</xdr:rowOff>
    </xdr:from>
    <xdr:to>
      <xdr:col>20</xdr:col>
      <xdr:colOff>209550</xdr:colOff>
      <xdr:row>35</xdr:row>
      <xdr:rowOff>79502</xdr:rowOff>
    </xdr:to>
    <xdr:sp macro="" textlink="">
      <xdr:nvSpPr>
        <xdr:cNvPr id="329" name="円/楕円 328"/>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89679</xdr:rowOff>
    </xdr:from>
    <xdr:ext cx="762000" cy="259045"/>
    <xdr:sp macro="" textlink="">
      <xdr:nvSpPr>
        <xdr:cNvPr id="330" name="テキスト ボックス 329"/>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xdr:rowOff>
    </xdr:from>
    <xdr:to>
      <xdr:col>19</xdr:col>
      <xdr:colOff>6350</xdr:colOff>
      <xdr:row>35</xdr:row>
      <xdr:rowOff>102362</xdr:rowOff>
    </xdr:to>
    <xdr:sp macro="" textlink="">
      <xdr:nvSpPr>
        <xdr:cNvPr id="331" name="円/楕円 330"/>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112539</xdr:rowOff>
    </xdr:from>
    <xdr:ext cx="762000" cy="259045"/>
    <xdr:sp macro="" textlink="">
      <xdr:nvSpPr>
        <xdr:cNvPr id="332" name="テキスト ボックス 331"/>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公債費にかかる経常収支比率は、第三セクター等改革推進債の償還開始により元利償還金が増額したため、前年度より</a:t>
          </a:r>
          <a:r>
            <a:rPr kumimoji="1" lang="en-US" altLang="ja-JP" sz="1300">
              <a:latin typeface="ＭＳ Ｐゴシック"/>
            </a:rPr>
            <a:t>1.3</a:t>
          </a:r>
          <a:r>
            <a:rPr kumimoji="1" lang="ja-JP" altLang="en-US" sz="1300">
              <a:latin typeface="ＭＳ Ｐゴシック"/>
            </a:rPr>
            <a:t>ポイントの悪化となっている。今後も引き続き、普通建設事業の計画的な実施に努める。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163576</xdr:rowOff>
    </xdr:to>
    <xdr:cxnSp macro="">
      <xdr:nvCxnSpPr>
        <xdr:cNvPr id="362" name="直線コネクタ 361"/>
        <xdr:cNvCxnSpPr/>
      </xdr:nvCxnSpPr>
      <xdr:spPr>
        <a:xfrm>
          <a:off x="3987800" y="13477239"/>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85852</xdr:rowOff>
    </xdr:from>
    <xdr:to>
      <xdr:col>5</xdr:col>
      <xdr:colOff>549275</xdr:colOff>
      <xdr:row>78</xdr:row>
      <xdr:rowOff>104139</xdr:rowOff>
    </xdr:to>
    <xdr:cxnSp macro="">
      <xdr:nvCxnSpPr>
        <xdr:cNvPr id="365" name="直線コネクタ 364"/>
        <xdr:cNvCxnSpPr/>
      </xdr:nvCxnSpPr>
      <xdr:spPr>
        <a:xfrm>
          <a:off x="3098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85852</xdr:rowOff>
    </xdr:from>
    <xdr:to>
      <xdr:col>4</xdr:col>
      <xdr:colOff>346075</xdr:colOff>
      <xdr:row>78</xdr:row>
      <xdr:rowOff>94996</xdr:rowOff>
    </xdr:to>
    <xdr:cxnSp macro="">
      <xdr:nvCxnSpPr>
        <xdr:cNvPr id="368" name="直線コネクタ 367"/>
        <xdr:cNvCxnSpPr/>
      </xdr:nvCxnSpPr>
      <xdr:spPr>
        <a:xfrm flipV="1">
          <a:off x="2209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94996</xdr:rowOff>
    </xdr:from>
    <xdr:to>
      <xdr:col>3</xdr:col>
      <xdr:colOff>142875</xdr:colOff>
      <xdr:row>78</xdr:row>
      <xdr:rowOff>145287</xdr:rowOff>
    </xdr:to>
    <xdr:cxnSp macro="">
      <xdr:nvCxnSpPr>
        <xdr:cNvPr id="371" name="直線コネクタ 370"/>
        <xdr:cNvCxnSpPr/>
      </xdr:nvCxnSpPr>
      <xdr:spPr>
        <a:xfrm flipV="1">
          <a:off x="1320800" y="134680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112776</xdr:rowOff>
    </xdr:from>
    <xdr:to>
      <xdr:col>7</xdr:col>
      <xdr:colOff>66675</xdr:colOff>
      <xdr:row>79</xdr:row>
      <xdr:rowOff>42926</xdr:rowOff>
    </xdr:to>
    <xdr:sp macro="" textlink="">
      <xdr:nvSpPr>
        <xdr:cNvPr id="381" name="円/楕円 380"/>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84853</xdr:rowOff>
    </xdr:from>
    <xdr:ext cx="762000" cy="259045"/>
    <xdr:sp macro="" textlink="">
      <xdr:nvSpPr>
        <xdr:cNvPr id="382"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83" name="円/楕円 382"/>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84" name="テキスト ボックス 383"/>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85" name="円/楕円 384"/>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86" name="テキスト ボックス 385"/>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44196</xdr:rowOff>
    </xdr:from>
    <xdr:to>
      <xdr:col>3</xdr:col>
      <xdr:colOff>193675</xdr:colOff>
      <xdr:row>78</xdr:row>
      <xdr:rowOff>145796</xdr:rowOff>
    </xdr:to>
    <xdr:sp macro="" textlink="">
      <xdr:nvSpPr>
        <xdr:cNvPr id="387" name="円/楕円 386"/>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130573</xdr:rowOff>
    </xdr:from>
    <xdr:ext cx="762000" cy="259045"/>
    <xdr:sp macro="" textlink="">
      <xdr:nvSpPr>
        <xdr:cNvPr id="388" name="テキスト ボックス 387"/>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89" name="円/楕円 388"/>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90" name="テキスト ボックス 389"/>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公債費以外にかかる経常収支比率は、過去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間のピーク時より改善はしているものの、年々悪化している傾向がある。今後とも、市税収入の増額や使用料・手数料における債権管理の適正化をすすめ、経常一般財源の増額に努めるとともに、人件費の削減や事務事業の見直しにより財政負担の軽減に努めなければならない。</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78</xdr:row>
      <xdr:rowOff>119380</xdr:rowOff>
    </xdr:to>
    <xdr:cxnSp macro="">
      <xdr:nvCxnSpPr>
        <xdr:cNvPr id="423" name="直線コネクタ 422"/>
        <xdr:cNvCxnSpPr/>
      </xdr:nvCxnSpPr>
      <xdr:spPr>
        <a:xfrm>
          <a:off x="15671800" y="13454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8889</xdr:rowOff>
    </xdr:from>
    <xdr:to>
      <xdr:col>22</xdr:col>
      <xdr:colOff>565150</xdr:colOff>
      <xdr:row>78</xdr:row>
      <xdr:rowOff>81280</xdr:rowOff>
    </xdr:to>
    <xdr:cxnSp macro="">
      <xdr:nvCxnSpPr>
        <xdr:cNvPr id="426" name="直線コネクタ 425"/>
        <xdr:cNvCxnSpPr/>
      </xdr:nvCxnSpPr>
      <xdr:spPr>
        <a:xfrm>
          <a:off x="14782800" y="133819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157480</xdr:rowOff>
    </xdr:from>
    <xdr:to>
      <xdr:col>21</xdr:col>
      <xdr:colOff>361950</xdr:colOff>
      <xdr:row>78</xdr:row>
      <xdr:rowOff>8889</xdr:rowOff>
    </xdr:to>
    <xdr:cxnSp macro="">
      <xdr:nvCxnSpPr>
        <xdr:cNvPr id="429" name="直線コネクタ 428"/>
        <xdr:cNvCxnSpPr/>
      </xdr:nvCxnSpPr>
      <xdr:spPr>
        <a:xfrm>
          <a:off x="13893800" y="13359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157480</xdr:rowOff>
    </xdr:from>
    <xdr:to>
      <xdr:col>20</xdr:col>
      <xdr:colOff>158750</xdr:colOff>
      <xdr:row>79</xdr:row>
      <xdr:rowOff>24130</xdr:rowOff>
    </xdr:to>
    <xdr:cxnSp macro="">
      <xdr:nvCxnSpPr>
        <xdr:cNvPr id="432" name="直線コネクタ 431"/>
        <xdr:cNvCxnSpPr/>
      </xdr:nvCxnSpPr>
      <xdr:spPr>
        <a:xfrm flipV="1">
          <a:off x="13004800" y="1335913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68580</xdr:rowOff>
    </xdr:from>
    <xdr:to>
      <xdr:col>24</xdr:col>
      <xdr:colOff>82550</xdr:colOff>
      <xdr:row>78</xdr:row>
      <xdr:rowOff>170180</xdr:rowOff>
    </xdr:to>
    <xdr:sp macro="" textlink="">
      <xdr:nvSpPr>
        <xdr:cNvPr id="442" name="円/楕円 441"/>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40657</xdr:rowOff>
    </xdr:from>
    <xdr:ext cx="762000" cy="259045"/>
    <xdr:sp macro="" textlink="">
      <xdr:nvSpPr>
        <xdr:cNvPr id="443"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44" name="円/楕円 443"/>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45" name="テキスト ボックス 444"/>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129539</xdr:rowOff>
    </xdr:from>
    <xdr:to>
      <xdr:col>21</xdr:col>
      <xdr:colOff>412750</xdr:colOff>
      <xdr:row>78</xdr:row>
      <xdr:rowOff>59689</xdr:rowOff>
    </xdr:to>
    <xdr:sp macro="" textlink="">
      <xdr:nvSpPr>
        <xdr:cNvPr id="446" name="円/楕円 445"/>
        <xdr:cNvSpPr/>
      </xdr:nvSpPr>
      <xdr:spPr>
        <a:xfrm>
          <a:off x="14732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44466</xdr:rowOff>
    </xdr:from>
    <xdr:ext cx="762000" cy="259045"/>
    <xdr:sp macro="" textlink="">
      <xdr:nvSpPr>
        <xdr:cNvPr id="447" name="テキスト ボックス 446"/>
        <xdr:cNvSpPr txBox="1"/>
      </xdr:nvSpPr>
      <xdr:spPr>
        <a:xfrm>
          <a:off x="14401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106680</xdr:rowOff>
    </xdr:from>
    <xdr:to>
      <xdr:col>20</xdr:col>
      <xdr:colOff>209550</xdr:colOff>
      <xdr:row>78</xdr:row>
      <xdr:rowOff>36830</xdr:rowOff>
    </xdr:to>
    <xdr:sp macro="" textlink="">
      <xdr:nvSpPr>
        <xdr:cNvPr id="448" name="円/楕円 447"/>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21607</xdr:rowOff>
    </xdr:from>
    <xdr:ext cx="762000" cy="259045"/>
    <xdr:sp macro="" textlink="">
      <xdr:nvSpPr>
        <xdr:cNvPr id="449" name="テキスト ボックス 448"/>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50" name="円/楕円 449"/>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59707</xdr:rowOff>
    </xdr:from>
    <xdr:ext cx="762000" cy="259045"/>
    <xdr:sp macro="" textlink="">
      <xdr:nvSpPr>
        <xdr:cNvPr id="451" name="テキスト ボックス 450"/>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大阪府泉南市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12681</xdr:rowOff>
    </xdr:from>
    <xdr:to>
      <xdr:col>4</xdr:col>
      <xdr:colOff>1117600</xdr:colOff>
      <xdr:row>17</xdr:row>
      <xdr:rowOff>26511</xdr:rowOff>
    </xdr:to>
    <xdr:cxnSp macro="">
      <xdr:nvCxnSpPr>
        <xdr:cNvPr id="50" name="直線コネクタ 49"/>
        <xdr:cNvCxnSpPr/>
      </xdr:nvCxnSpPr>
      <xdr:spPr bwMode="auto">
        <a:xfrm flipV="1">
          <a:off x="5003800" y="2974956"/>
          <a:ext cx="6477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134830</xdr:rowOff>
    </xdr:from>
    <xdr:to>
      <xdr:col>4</xdr:col>
      <xdr:colOff>469900</xdr:colOff>
      <xdr:row>17</xdr:row>
      <xdr:rowOff>26511</xdr:rowOff>
    </xdr:to>
    <xdr:cxnSp macro="">
      <xdr:nvCxnSpPr>
        <xdr:cNvPr id="53" name="直線コネクタ 52"/>
        <xdr:cNvCxnSpPr/>
      </xdr:nvCxnSpPr>
      <xdr:spPr bwMode="auto">
        <a:xfrm>
          <a:off x="4305300" y="2925655"/>
          <a:ext cx="698500" cy="63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134830</xdr:rowOff>
    </xdr:from>
    <xdr:to>
      <xdr:col>3</xdr:col>
      <xdr:colOff>904875</xdr:colOff>
      <xdr:row>16</xdr:row>
      <xdr:rowOff>137878</xdr:rowOff>
    </xdr:to>
    <xdr:cxnSp macro="">
      <xdr:nvCxnSpPr>
        <xdr:cNvPr id="56" name="直線コネクタ 55"/>
        <xdr:cNvCxnSpPr/>
      </xdr:nvCxnSpPr>
      <xdr:spPr bwMode="auto">
        <a:xfrm flipV="1">
          <a:off x="3606800" y="2925655"/>
          <a:ext cx="698500" cy="3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66364</xdr:rowOff>
    </xdr:from>
    <xdr:to>
      <xdr:col>3</xdr:col>
      <xdr:colOff>206375</xdr:colOff>
      <xdr:row>16</xdr:row>
      <xdr:rowOff>137878</xdr:rowOff>
    </xdr:to>
    <xdr:cxnSp macro="">
      <xdr:nvCxnSpPr>
        <xdr:cNvPr id="59" name="直線コネクタ 58"/>
        <xdr:cNvCxnSpPr/>
      </xdr:nvCxnSpPr>
      <xdr:spPr bwMode="auto">
        <a:xfrm>
          <a:off x="2908300" y="2857189"/>
          <a:ext cx="698500" cy="71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133331</xdr:rowOff>
    </xdr:from>
    <xdr:to>
      <xdr:col>5</xdr:col>
      <xdr:colOff>34925</xdr:colOff>
      <xdr:row>17</xdr:row>
      <xdr:rowOff>63481</xdr:rowOff>
    </xdr:to>
    <xdr:sp macro="" textlink="">
      <xdr:nvSpPr>
        <xdr:cNvPr id="69" name="円/楕円 68"/>
        <xdr:cNvSpPr/>
      </xdr:nvSpPr>
      <xdr:spPr bwMode="auto">
        <a:xfrm>
          <a:off x="5600700" y="2924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105408</xdr:rowOff>
    </xdr:from>
    <xdr:ext cx="762000" cy="259045"/>
    <xdr:sp macro="" textlink="">
      <xdr:nvSpPr>
        <xdr:cNvPr id="70" name="人口1人当たり決算額の推移該当値テキスト130"/>
        <xdr:cNvSpPr txBox="1"/>
      </xdr:nvSpPr>
      <xdr:spPr>
        <a:xfrm>
          <a:off x="5740400" y="289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70,501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147161</xdr:rowOff>
    </xdr:from>
    <xdr:to>
      <xdr:col>4</xdr:col>
      <xdr:colOff>520700</xdr:colOff>
      <xdr:row>17</xdr:row>
      <xdr:rowOff>77311</xdr:rowOff>
    </xdr:to>
    <xdr:sp macro="" textlink="">
      <xdr:nvSpPr>
        <xdr:cNvPr id="71" name="円/楕円 70"/>
        <xdr:cNvSpPr/>
      </xdr:nvSpPr>
      <xdr:spPr bwMode="auto">
        <a:xfrm>
          <a:off x="4953000" y="293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62088</xdr:rowOff>
    </xdr:from>
    <xdr:ext cx="736600" cy="259045"/>
    <xdr:sp macro="" textlink="">
      <xdr:nvSpPr>
        <xdr:cNvPr id="72" name="テキスト ボックス 71"/>
        <xdr:cNvSpPr txBox="1"/>
      </xdr:nvSpPr>
      <xdr:spPr>
        <a:xfrm>
          <a:off x="4622800" y="3024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69,775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84030</xdr:rowOff>
    </xdr:from>
    <xdr:to>
      <xdr:col>3</xdr:col>
      <xdr:colOff>955675</xdr:colOff>
      <xdr:row>17</xdr:row>
      <xdr:rowOff>14180</xdr:rowOff>
    </xdr:to>
    <xdr:sp macro="" textlink="">
      <xdr:nvSpPr>
        <xdr:cNvPr id="73" name="円/楕円 72"/>
        <xdr:cNvSpPr/>
      </xdr:nvSpPr>
      <xdr:spPr bwMode="auto">
        <a:xfrm>
          <a:off x="4254500" y="287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170407</xdr:rowOff>
    </xdr:from>
    <xdr:ext cx="762000" cy="259045"/>
    <xdr:sp macro="" textlink="">
      <xdr:nvSpPr>
        <xdr:cNvPr id="74" name="テキスト ボックス 73"/>
        <xdr:cNvSpPr txBox="1"/>
      </xdr:nvSpPr>
      <xdr:spPr>
        <a:xfrm>
          <a:off x="3924300" y="296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73,089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87078</xdr:rowOff>
    </xdr:from>
    <xdr:to>
      <xdr:col>3</xdr:col>
      <xdr:colOff>257175</xdr:colOff>
      <xdr:row>17</xdr:row>
      <xdr:rowOff>17228</xdr:rowOff>
    </xdr:to>
    <xdr:sp macro="" textlink="">
      <xdr:nvSpPr>
        <xdr:cNvPr id="75" name="円/楕円 74"/>
        <xdr:cNvSpPr/>
      </xdr:nvSpPr>
      <xdr:spPr bwMode="auto">
        <a:xfrm>
          <a:off x="3556000" y="287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2005</xdr:rowOff>
    </xdr:from>
    <xdr:ext cx="762000" cy="259045"/>
    <xdr:sp macro="" textlink="">
      <xdr:nvSpPr>
        <xdr:cNvPr id="76" name="テキスト ボックス 75"/>
        <xdr:cNvSpPr txBox="1"/>
      </xdr:nvSpPr>
      <xdr:spPr>
        <a:xfrm>
          <a:off x="3225800" y="296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72,929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15564</xdr:rowOff>
    </xdr:from>
    <xdr:to>
      <xdr:col>2</xdr:col>
      <xdr:colOff>692150</xdr:colOff>
      <xdr:row>16</xdr:row>
      <xdr:rowOff>117164</xdr:rowOff>
    </xdr:to>
    <xdr:sp macro="" textlink="">
      <xdr:nvSpPr>
        <xdr:cNvPr id="77" name="円/楕円 76"/>
        <xdr:cNvSpPr/>
      </xdr:nvSpPr>
      <xdr:spPr bwMode="auto">
        <a:xfrm>
          <a:off x="2857500" y="280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101941</xdr:rowOff>
    </xdr:from>
    <xdr:ext cx="762000" cy="259045"/>
    <xdr:sp macro="" textlink="">
      <xdr:nvSpPr>
        <xdr:cNvPr id="78" name="テキスト ボックス 77"/>
        <xdr:cNvSpPr txBox="1"/>
      </xdr:nvSpPr>
      <xdr:spPr>
        <a:xfrm>
          <a:off x="2527300" y="289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95522</xdr:rowOff>
    </xdr:from>
    <xdr:to>
      <xdr:col>4</xdr:col>
      <xdr:colOff>1117600</xdr:colOff>
      <xdr:row>37</xdr:row>
      <xdr:rowOff>11785</xdr:rowOff>
    </xdr:to>
    <xdr:cxnSp macro="">
      <xdr:nvCxnSpPr>
        <xdr:cNvPr id="110" name="直線コネクタ 109"/>
        <xdr:cNvCxnSpPr/>
      </xdr:nvCxnSpPr>
      <xdr:spPr bwMode="auto">
        <a:xfrm flipV="1">
          <a:off x="5003800" y="7048772"/>
          <a:ext cx="647700" cy="87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80299</xdr:rowOff>
    </xdr:from>
    <xdr:ext cx="762000" cy="259045"/>
    <xdr:sp macro="" textlink="">
      <xdr:nvSpPr>
        <xdr:cNvPr id="111" name="人口1人当たり決算額の推移平均値テキスト445"/>
        <xdr:cNvSpPr txBox="1"/>
      </xdr:nvSpPr>
      <xdr:spPr>
        <a:xfrm>
          <a:off x="5740400" y="703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11785</xdr:rowOff>
    </xdr:from>
    <xdr:to>
      <xdr:col>4</xdr:col>
      <xdr:colOff>469900</xdr:colOff>
      <xdr:row>37</xdr:row>
      <xdr:rowOff>40841</xdr:rowOff>
    </xdr:to>
    <xdr:cxnSp macro="">
      <xdr:nvCxnSpPr>
        <xdr:cNvPr id="113" name="直線コネクタ 112"/>
        <xdr:cNvCxnSpPr/>
      </xdr:nvCxnSpPr>
      <xdr:spPr bwMode="auto">
        <a:xfrm flipV="1">
          <a:off x="4305300" y="7136485"/>
          <a:ext cx="698500" cy="29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143894</xdr:rowOff>
    </xdr:from>
    <xdr:to>
      <xdr:col>3</xdr:col>
      <xdr:colOff>904875</xdr:colOff>
      <xdr:row>37</xdr:row>
      <xdr:rowOff>40841</xdr:rowOff>
    </xdr:to>
    <xdr:cxnSp macro="">
      <xdr:nvCxnSpPr>
        <xdr:cNvPr id="116" name="直線コネクタ 115"/>
        <xdr:cNvCxnSpPr/>
      </xdr:nvCxnSpPr>
      <xdr:spPr bwMode="auto">
        <a:xfrm>
          <a:off x="3606800" y="7097144"/>
          <a:ext cx="698500" cy="68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58855</xdr:rowOff>
    </xdr:from>
    <xdr:to>
      <xdr:col>3</xdr:col>
      <xdr:colOff>206375</xdr:colOff>
      <xdr:row>36</xdr:row>
      <xdr:rowOff>143894</xdr:rowOff>
    </xdr:to>
    <xdr:cxnSp macro="">
      <xdr:nvCxnSpPr>
        <xdr:cNvPr id="119" name="直線コネクタ 118"/>
        <xdr:cNvCxnSpPr/>
      </xdr:nvCxnSpPr>
      <xdr:spPr bwMode="auto">
        <a:xfrm>
          <a:off x="2908300" y="7012105"/>
          <a:ext cx="698500" cy="85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44722</xdr:rowOff>
    </xdr:from>
    <xdr:to>
      <xdr:col>5</xdr:col>
      <xdr:colOff>34925</xdr:colOff>
      <xdr:row>36</xdr:row>
      <xdr:rowOff>146322</xdr:rowOff>
    </xdr:to>
    <xdr:sp macro="" textlink="">
      <xdr:nvSpPr>
        <xdr:cNvPr id="129" name="円/楕円 128"/>
        <xdr:cNvSpPr/>
      </xdr:nvSpPr>
      <xdr:spPr bwMode="auto">
        <a:xfrm>
          <a:off x="5600700" y="699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232699</xdr:rowOff>
    </xdr:from>
    <xdr:ext cx="762000" cy="259045"/>
    <xdr:sp macro="" textlink="">
      <xdr:nvSpPr>
        <xdr:cNvPr id="130" name="人口1人当たり決算額の推移該当値テキスト445"/>
        <xdr:cNvSpPr txBox="1"/>
      </xdr:nvSpPr>
      <xdr:spPr>
        <a:xfrm>
          <a:off x="5740400" y="684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18,877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132435</xdr:rowOff>
    </xdr:from>
    <xdr:to>
      <xdr:col>4</xdr:col>
      <xdr:colOff>520700</xdr:colOff>
      <xdr:row>37</xdr:row>
      <xdr:rowOff>62585</xdr:rowOff>
    </xdr:to>
    <xdr:sp macro="" textlink="">
      <xdr:nvSpPr>
        <xdr:cNvPr id="131" name="円/楕円 130"/>
        <xdr:cNvSpPr/>
      </xdr:nvSpPr>
      <xdr:spPr bwMode="auto">
        <a:xfrm>
          <a:off x="4953000" y="708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47362</xdr:rowOff>
    </xdr:from>
    <xdr:ext cx="736600" cy="259045"/>
    <xdr:sp macro="" textlink="">
      <xdr:nvSpPr>
        <xdr:cNvPr id="132" name="テキスト ボックス 131"/>
        <xdr:cNvSpPr txBox="1"/>
      </xdr:nvSpPr>
      <xdr:spPr>
        <a:xfrm>
          <a:off x="4622800" y="7172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161491</xdr:rowOff>
    </xdr:from>
    <xdr:to>
      <xdr:col>3</xdr:col>
      <xdr:colOff>955675</xdr:colOff>
      <xdr:row>37</xdr:row>
      <xdr:rowOff>91641</xdr:rowOff>
    </xdr:to>
    <xdr:sp macro="" textlink="">
      <xdr:nvSpPr>
        <xdr:cNvPr id="133" name="円/楕円 132"/>
        <xdr:cNvSpPr/>
      </xdr:nvSpPr>
      <xdr:spPr bwMode="auto">
        <a:xfrm>
          <a:off x="4254500" y="711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76418</xdr:rowOff>
    </xdr:from>
    <xdr:ext cx="762000" cy="259045"/>
    <xdr:sp macro="" textlink="">
      <xdr:nvSpPr>
        <xdr:cNvPr id="134" name="テキスト ボックス 133"/>
        <xdr:cNvSpPr txBox="1"/>
      </xdr:nvSpPr>
      <xdr:spPr>
        <a:xfrm>
          <a:off x="3924300" y="720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93094</xdr:rowOff>
    </xdr:from>
    <xdr:to>
      <xdr:col>3</xdr:col>
      <xdr:colOff>257175</xdr:colOff>
      <xdr:row>37</xdr:row>
      <xdr:rowOff>23244</xdr:rowOff>
    </xdr:to>
    <xdr:sp macro="" textlink="">
      <xdr:nvSpPr>
        <xdr:cNvPr id="135" name="円/楕円 134"/>
        <xdr:cNvSpPr/>
      </xdr:nvSpPr>
      <xdr:spPr bwMode="auto">
        <a:xfrm>
          <a:off x="3556000" y="704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8021</xdr:rowOff>
    </xdr:from>
    <xdr:ext cx="762000" cy="259045"/>
    <xdr:sp macro="" textlink="">
      <xdr:nvSpPr>
        <xdr:cNvPr id="136" name="テキスト ボックス 135"/>
        <xdr:cNvSpPr txBox="1"/>
      </xdr:nvSpPr>
      <xdr:spPr>
        <a:xfrm>
          <a:off x="3225800" y="713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8055</xdr:rowOff>
    </xdr:from>
    <xdr:to>
      <xdr:col>2</xdr:col>
      <xdr:colOff>692150</xdr:colOff>
      <xdr:row>36</xdr:row>
      <xdr:rowOff>109655</xdr:rowOff>
    </xdr:to>
    <xdr:sp macro="" textlink="">
      <xdr:nvSpPr>
        <xdr:cNvPr id="137" name="円/楕円 136"/>
        <xdr:cNvSpPr/>
      </xdr:nvSpPr>
      <xdr:spPr bwMode="auto">
        <a:xfrm>
          <a:off x="2857500" y="696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94432</xdr:rowOff>
    </xdr:from>
    <xdr:ext cx="762000" cy="259045"/>
    <xdr:sp macro="" textlink="">
      <xdr:nvSpPr>
        <xdr:cNvPr id="138" name="テキスト ボックス 137"/>
        <xdr:cNvSpPr txBox="1"/>
      </xdr:nvSpPr>
      <xdr:spPr>
        <a:xfrm>
          <a:off x="2527300" y="704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年度実質収支は、約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5,500</a:t>
          </a:r>
          <a:r>
            <a:rPr kumimoji="1" lang="ja-JP" altLang="en-US" sz="1400">
              <a:latin typeface="ＭＳ ゴシック" pitchFamily="49" charset="-128"/>
              <a:ea typeface="ＭＳ ゴシック" pitchFamily="49" charset="-128"/>
            </a:rPr>
            <a:t>万円で</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の黒字となった。前年度に引き続き黒字決算となった主な要因は、歳入面では市税等の増加により一般財源収入が増額となったこと、歳出面では職員給の削減等により人件費を削減したこと、投資的経費が減額となったことなど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mn-lt"/>
              <a:ea typeface="+mn-ea"/>
              <a:cs typeface="+mn-cs"/>
            </a:rPr>
            <a:t>国民健康保険事業会計においては、保険税について収納率はほぼ前年度なみだが、調定額の減少により税収が減となっているのに対し、保険給付費の伸びが大きかったこと、また国費の返還金が多かったため、単年度赤字となった。平成</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年度から平成</a:t>
          </a:r>
          <a:r>
            <a:rPr lang="en-US" altLang="ja-JP" sz="1400" b="0" i="0" baseline="0">
              <a:solidFill>
                <a:schemeClr val="dk1"/>
              </a:solidFill>
              <a:effectLst/>
              <a:latin typeface="+mn-lt"/>
              <a:ea typeface="+mn-ea"/>
              <a:cs typeface="+mn-cs"/>
            </a:rPr>
            <a:t>28</a:t>
          </a:r>
          <a:r>
            <a:rPr lang="ja-JP" altLang="ja-JP" sz="1400" b="0" i="0" baseline="0">
              <a:solidFill>
                <a:schemeClr val="dk1"/>
              </a:solidFill>
              <a:effectLst/>
              <a:latin typeface="+mn-lt"/>
              <a:ea typeface="+mn-ea"/>
              <a:cs typeface="+mn-cs"/>
            </a:rPr>
            <a:t>年度にかけて保険税率の見直し等を実施することにより、安定的な国民健康保険事業運営を保つと共に累積赤字解消に努めていく。</a:t>
          </a:r>
          <a:endParaRPr lang="en-US" altLang="ja-JP" sz="14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水道事業会計においては、</a:t>
          </a:r>
          <a:r>
            <a:rPr kumimoji="1" lang="ja-JP" altLang="en-US" sz="1400">
              <a:solidFill>
                <a:schemeClr val="dk1"/>
              </a:solidFill>
              <a:effectLst/>
              <a:latin typeface="+mn-lt"/>
              <a:ea typeface="+mn-ea"/>
              <a:cs typeface="+mn-cs"/>
            </a:rPr>
            <a:t>収益的収支については、平成</a:t>
          </a:r>
          <a:r>
            <a:rPr kumimoji="1" lang="en-US" altLang="ja-JP" sz="1400">
              <a:solidFill>
                <a:schemeClr val="dk1"/>
              </a:solidFill>
              <a:effectLst/>
              <a:latin typeface="+mn-lt"/>
              <a:ea typeface="+mn-ea"/>
              <a:cs typeface="+mn-cs"/>
            </a:rPr>
            <a:t>23</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4</a:t>
          </a:r>
          <a:r>
            <a:rPr kumimoji="1" lang="ja-JP" altLang="en-US" sz="1400">
              <a:solidFill>
                <a:schemeClr val="dk1"/>
              </a:solidFill>
              <a:effectLst/>
              <a:latin typeface="+mn-lt"/>
              <a:ea typeface="+mn-ea"/>
              <a:cs typeface="+mn-cs"/>
            </a:rPr>
            <a:t>月</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日に約</a:t>
          </a:r>
          <a:r>
            <a:rPr kumimoji="1" lang="en-US" altLang="ja-JP" sz="1400">
              <a:solidFill>
                <a:schemeClr val="dk1"/>
              </a:solidFill>
              <a:effectLst/>
              <a:latin typeface="+mn-lt"/>
              <a:ea typeface="+mn-ea"/>
              <a:cs typeface="+mn-cs"/>
            </a:rPr>
            <a:t>9</a:t>
          </a:r>
          <a:r>
            <a:rPr kumimoji="1" lang="ja-JP" altLang="en-US" sz="1400">
              <a:solidFill>
                <a:schemeClr val="dk1"/>
              </a:solidFill>
              <a:effectLst/>
              <a:latin typeface="+mn-lt"/>
              <a:ea typeface="+mn-ea"/>
              <a:cs typeface="+mn-cs"/>
            </a:rPr>
            <a:t>％の料金改定を行ったことにより、収益が向上し、現金預金が増加した。一方、資本的収支については、国庫補助事業の進捗状況等により建設改良費は増加したが、企業債の発行等により収入が増えたことにより赤字額は前年度に比し減少した。これらにより、資金剰余金は前年度比で増加し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rPr>
            <a:t>介護保険事業特別会計においては、</a:t>
          </a:r>
          <a:r>
            <a:rPr lang="ja-JP" altLang="ja-JP" sz="1400">
              <a:solidFill>
                <a:schemeClr val="dk1"/>
              </a:solidFill>
              <a:effectLst/>
              <a:latin typeface="+mn-lt"/>
              <a:ea typeface="+mn-ea"/>
              <a:cs typeface="+mn-cs"/>
            </a:rPr>
            <a:t>歳出額が減少し大幅な黒字となったが、</a:t>
          </a:r>
          <a:r>
            <a:rPr lang="ja-JP" altLang="en-US" sz="1400">
              <a:solidFill>
                <a:schemeClr val="dk1"/>
              </a:solidFill>
              <a:effectLst/>
              <a:latin typeface="+mn-lt"/>
              <a:ea typeface="+mn-ea"/>
              <a:cs typeface="+mn-cs"/>
            </a:rPr>
            <a:t>これは</a:t>
          </a:r>
          <a:r>
            <a:rPr lang="ja-JP" altLang="en-US" sz="1400">
              <a:effectLst/>
            </a:rPr>
            <a:t>余剰金を次年度に繰り越して基金積み立てを行うことにしたことが要因であり、一時的なものである。</a:t>
          </a:r>
          <a:endParaRPr lang="en-US"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rPr>
            <a:t>市全体としては、赤字（資金不足）は発生しておらず、連結実質赤字比率は生じていない。</a:t>
          </a:r>
          <a:endParaRPr lang="ja-JP" altLang="ja-JP" sz="1400">
            <a:effectLst/>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特定財源の増加などにより算入公債費等が増加したものの、第三セクター等改革推進債の償還を開始したことにより元利償還金が増加したこと、公営企業債の元利償還金に対する繰入金が増加したことなどにより元利償還金等が大幅に増加したため、実質公債費比率の分子は大きくなっている。</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今後も地方債の発行については、元金償還額以下に抑制するとともに、既発行分についても利率の高いものは低いものに借り換える等により元利償還金の抑制に努める。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第三セクター等改革推進債の発行などにより一般会計等に係る地方債の現在高は増加したが、泉南市土地開発公社を解散したことにより債務負担行為に基づく支出予定額が減少したため、将来負担額は前年度とほぼ同水準となっている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年度の黒字分を基金に積立てたことによる充当可能基金の増加などにより充当可能財源等が増加し、分子は小さくなった。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しかしながら、類似団体平均を大きく上回っているため、今後も後世への負担を軽減するよう財政健全化に努める。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28066092</v>
      </c>
      <c r="BO4" s="379"/>
      <c r="BP4" s="379"/>
      <c r="BQ4" s="379"/>
      <c r="BR4" s="379"/>
      <c r="BS4" s="379"/>
      <c r="BT4" s="379"/>
      <c r="BU4" s="380"/>
      <c r="BV4" s="378">
        <v>22621413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3.6</v>
      </c>
      <c r="CU4" s="554"/>
      <c r="CV4" s="554"/>
      <c r="CW4" s="554"/>
      <c r="CX4" s="554"/>
      <c r="CY4" s="554"/>
      <c r="CZ4" s="554"/>
      <c r="DA4" s="555"/>
      <c r="DB4" s="553">
        <v>3.4</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27562210</v>
      </c>
      <c r="BO5" s="384"/>
      <c r="BP5" s="384"/>
      <c r="BQ5" s="384"/>
      <c r="BR5" s="384"/>
      <c r="BS5" s="384"/>
      <c r="BT5" s="384"/>
      <c r="BU5" s="385"/>
      <c r="BV5" s="383">
        <v>22156910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96.6</v>
      </c>
      <c r="CU5" s="354"/>
      <c r="CV5" s="354"/>
      <c r="CW5" s="354"/>
      <c r="CX5" s="354"/>
      <c r="CY5" s="354"/>
      <c r="CZ5" s="354"/>
      <c r="DA5" s="355"/>
      <c r="DB5" s="353">
        <v>94.3</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503882</v>
      </c>
      <c r="BO6" s="384"/>
      <c r="BP6" s="384"/>
      <c r="BQ6" s="384"/>
      <c r="BR6" s="384"/>
      <c r="BS6" s="384"/>
      <c r="BT6" s="384"/>
      <c r="BU6" s="385"/>
      <c r="BV6" s="383">
        <v>464503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107.5</v>
      </c>
      <c r="CU6" s="528"/>
      <c r="CV6" s="528"/>
      <c r="CW6" s="528"/>
      <c r="CX6" s="528"/>
      <c r="CY6" s="528"/>
      <c r="CZ6" s="528"/>
      <c r="DA6" s="529"/>
      <c r="DB6" s="527">
        <v>104.4</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49081</v>
      </c>
      <c r="BO7" s="384"/>
      <c r="BP7" s="384"/>
      <c r="BQ7" s="384"/>
      <c r="BR7" s="384"/>
      <c r="BS7" s="384"/>
      <c r="BT7" s="384"/>
      <c r="BU7" s="385"/>
      <c r="BV7" s="383">
        <v>42431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12792323</v>
      </c>
      <c r="CU7" s="384"/>
      <c r="CV7" s="384"/>
      <c r="CW7" s="384"/>
      <c r="CX7" s="384"/>
      <c r="CY7" s="384"/>
      <c r="CZ7" s="384"/>
      <c r="DA7" s="385"/>
      <c r="DB7" s="383">
        <v>12579017</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454801</v>
      </c>
      <c r="BO8" s="384"/>
      <c r="BP8" s="384"/>
      <c r="BQ8" s="384"/>
      <c r="BR8" s="384"/>
      <c r="BS8" s="384"/>
      <c r="BT8" s="384"/>
      <c r="BU8" s="385"/>
      <c r="BV8" s="383">
        <v>422072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0.74</v>
      </c>
      <c r="CU8" s="491"/>
      <c r="CV8" s="491"/>
      <c r="CW8" s="491"/>
      <c r="CX8" s="491"/>
      <c r="CY8" s="491"/>
      <c r="CZ8" s="491"/>
      <c r="DA8" s="492"/>
      <c r="DB8" s="490">
        <v>0.74</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64403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32729</v>
      </c>
      <c r="BO9" s="384"/>
      <c r="BP9" s="384"/>
      <c r="BQ9" s="384"/>
      <c r="BR9" s="384"/>
      <c r="BS9" s="384"/>
      <c r="BT9" s="384"/>
      <c r="BU9" s="385"/>
      <c r="BV9" s="383">
        <v>-405893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18.100000000000001</v>
      </c>
      <c r="CU9" s="354"/>
      <c r="CV9" s="354"/>
      <c r="CW9" s="354"/>
      <c r="CX9" s="354"/>
      <c r="CY9" s="354"/>
      <c r="CZ9" s="354"/>
      <c r="DA9" s="355"/>
      <c r="DB9" s="353">
        <v>16.8</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64683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t="s">
        <v>106</v>
      </c>
      <c r="BO10" s="384"/>
      <c r="BP10" s="384"/>
      <c r="BQ10" s="384"/>
      <c r="BR10" s="384"/>
      <c r="BS10" s="384"/>
      <c r="BT10" s="384"/>
      <c r="BU10" s="385"/>
      <c r="BV10" s="383" t="s">
        <v>106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64472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63949</v>
      </c>
      <c r="S13" s="483"/>
      <c r="T13" s="483"/>
      <c r="U13" s="483"/>
      <c r="V13" s="484"/>
      <c r="W13" s="470" t="s">
        <v>124</v>
      </c>
      <c r="X13" s="396"/>
      <c r="Y13" s="396"/>
      <c r="Z13" s="396"/>
      <c r="AA13" s="396"/>
      <c r="AB13" s="397"/>
      <c r="AC13" s="359">
        <v>702</v>
      </c>
      <c r="AD13" s="360"/>
      <c r="AE13" s="360"/>
      <c r="AF13" s="360"/>
      <c r="AG13" s="361"/>
      <c r="AH13" s="359">
        <v>756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32729</v>
      </c>
      <c r="BO13" s="384"/>
      <c r="BP13" s="384"/>
      <c r="BQ13" s="384"/>
      <c r="BR13" s="384"/>
      <c r="BS13" s="384"/>
      <c r="BT13" s="384"/>
      <c r="BU13" s="385"/>
      <c r="BV13" s="383">
        <v>-405893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9.1</v>
      </c>
      <c r="CU13" s="354"/>
      <c r="CV13" s="354"/>
      <c r="CW13" s="354"/>
      <c r="CX13" s="354"/>
      <c r="CY13" s="354"/>
      <c r="CZ13" s="354"/>
      <c r="DA13" s="355"/>
      <c r="DB13" s="353">
        <v>8.8000000000000007</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64587</v>
      </c>
      <c r="S14" s="483"/>
      <c r="T14" s="483"/>
      <c r="U14" s="483"/>
      <c r="V14" s="484"/>
      <c r="W14" s="485"/>
      <c r="X14" s="399"/>
      <c r="Y14" s="399"/>
      <c r="Z14" s="399"/>
      <c r="AA14" s="399"/>
      <c r="AB14" s="400"/>
      <c r="AC14" s="475">
        <v>2.8</v>
      </c>
      <c r="AD14" s="476"/>
      <c r="AE14" s="476"/>
      <c r="AF14" s="476"/>
      <c r="AG14" s="477"/>
      <c r="AH14" s="475">
        <v>2.8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138.1</v>
      </c>
      <c r="CU14" s="454"/>
      <c r="CV14" s="454"/>
      <c r="CW14" s="454"/>
      <c r="CX14" s="454"/>
      <c r="CY14" s="454"/>
      <c r="CZ14" s="454"/>
      <c r="DA14" s="455"/>
      <c r="DB14" s="486">
        <v>144.69999999999999</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64062</v>
      </c>
      <c r="S15" s="483"/>
      <c r="T15" s="483"/>
      <c r="U15" s="483"/>
      <c r="V15" s="484"/>
      <c r="W15" s="470" t="s">
        <v>131</v>
      </c>
      <c r="X15" s="396"/>
      <c r="Y15" s="396"/>
      <c r="Z15" s="396"/>
      <c r="AA15" s="396"/>
      <c r="AB15" s="397"/>
      <c r="AC15" s="359">
        <v>6461</v>
      </c>
      <c r="AD15" s="360"/>
      <c r="AE15" s="360"/>
      <c r="AF15" s="360"/>
      <c r="AG15" s="361"/>
      <c r="AH15" s="359">
        <v>7333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6989036</v>
      </c>
      <c r="BO15" s="379"/>
      <c r="BP15" s="379"/>
      <c r="BQ15" s="379"/>
      <c r="BR15" s="379"/>
      <c r="BS15" s="379"/>
      <c r="BT15" s="379"/>
      <c r="BU15" s="380"/>
      <c r="BV15" s="378">
        <v>6835460</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26.1</v>
      </c>
      <c r="AD16" s="476"/>
      <c r="AE16" s="476"/>
      <c r="AF16" s="476"/>
      <c r="AG16" s="477"/>
      <c r="AH16" s="475">
        <v>27.1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9375094</v>
      </c>
      <c r="BO16" s="384"/>
      <c r="BP16" s="384"/>
      <c r="BQ16" s="384"/>
      <c r="BR16" s="384"/>
      <c r="BS16" s="384"/>
      <c r="BT16" s="384"/>
      <c r="BU16" s="385"/>
      <c r="BV16" s="383">
        <v>9325936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17615</v>
      </c>
      <c r="AD17" s="360"/>
      <c r="AE17" s="360"/>
      <c r="AF17" s="360"/>
      <c r="AG17" s="361"/>
      <c r="AH17" s="359">
        <v>18245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9092228</v>
      </c>
      <c r="BO17" s="384"/>
      <c r="BP17" s="384"/>
      <c r="BQ17" s="384"/>
      <c r="BR17" s="384"/>
      <c r="BS17" s="384"/>
      <c r="BT17" s="384"/>
      <c r="BU17" s="385"/>
      <c r="BV17" s="383">
        <v>8864222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48.83</v>
      </c>
      <c r="M18" s="446"/>
      <c r="N18" s="446"/>
      <c r="O18" s="446"/>
      <c r="P18" s="446"/>
      <c r="Q18" s="446"/>
      <c r="R18" s="447"/>
      <c r="S18" s="447"/>
      <c r="T18" s="447"/>
      <c r="U18" s="447"/>
      <c r="V18" s="448"/>
      <c r="W18" s="462"/>
      <c r="X18" s="463"/>
      <c r="Y18" s="463"/>
      <c r="Z18" s="463"/>
      <c r="AA18" s="463"/>
      <c r="AB18" s="471"/>
      <c r="AC18" s="347">
        <v>71.099999999999994</v>
      </c>
      <c r="AD18" s="348"/>
      <c r="AE18" s="348"/>
      <c r="AF18" s="348"/>
      <c r="AG18" s="449"/>
      <c r="AH18" s="347">
        <v>67.3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12477374</v>
      </c>
      <c r="BO18" s="384"/>
      <c r="BP18" s="384"/>
      <c r="BQ18" s="384"/>
      <c r="BR18" s="384"/>
      <c r="BS18" s="384"/>
      <c r="BT18" s="384"/>
      <c r="BU18" s="385"/>
      <c r="BV18" s="383">
        <v>11975401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1319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14867629</v>
      </c>
      <c r="BO19" s="384"/>
      <c r="BP19" s="384"/>
      <c r="BQ19" s="384"/>
      <c r="BR19" s="384"/>
      <c r="BS19" s="384"/>
      <c r="BT19" s="384"/>
      <c r="BU19" s="385"/>
      <c r="BV19" s="383">
        <v>14719478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22604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31618048</v>
      </c>
      <c r="BO23" s="384"/>
      <c r="BP23" s="384"/>
      <c r="BQ23" s="384"/>
      <c r="BR23" s="384"/>
      <c r="BS23" s="384"/>
      <c r="BT23" s="384"/>
      <c r="BU23" s="385"/>
      <c r="BV23" s="383">
        <v>25473444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7650</v>
      </c>
      <c r="R24" s="360"/>
      <c r="S24" s="360"/>
      <c r="T24" s="360"/>
      <c r="U24" s="360"/>
      <c r="V24" s="361"/>
      <c r="W24" s="425"/>
      <c r="X24" s="416"/>
      <c r="Y24" s="417"/>
      <c r="Z24" s="356" t="s">
        <v>154</v>
      </c>
      <c r="AA24" s="357"/>
      <c r="AB24" s="357"/>
      <c r="AC24" s="357"/>
      <c r="AD24" s="357"/>
      <c r="AE24" s="357"/>
      <c r="AF24" s="357"/>
      <c r="AG24" s="358"/>
      <c r="AH24" s="359">
        <v>343</v>
      </c>
      <c r="AI24" s="360"/>
      <c r="AJ24" s="360"/>
      <c r="AK24" s="360"/>
      <c r="AL24" s="361"/>
      <c r="AM24" s="359">
        <v>1144591</v>
      </c>
      <c r="AN24" s="360"/>
      <c r="AO24" s="360"/>
      <c r="AP24" s="360"/>
      <c r="AQ24" s="360"/>
      <c r="AR24" s="361"/>
      <c r="AS24" s="359">
        <v>3337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13218872</v>
      </c>
      <c r="BO24" s="384"/>
      <c r="BP24" s="384"/>
      <c r="BQ24" s="384"/>
      <c r="BR24" s="384"/>
      <c r="BS24" s="384"/>
      <c r="BT24" s="384"/>
      <c r="BU24" s="385"/>
      <c r="BV24" s="383">
        <v>12422648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6552</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1128275</v>
      </c>
      <c r="BO25" s="379"/>
      <c r="BP25" s="379"/>
      <c r="BQ25" s="379"/>
      <c r="BR25" s="379"/>
      <c r="BS25" s="379"/>
      <c r="BT25" s="379"/>
      <c r="BU25" s="380"/>
      <c r="BV25" s="378">
        <v>6262943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6175</v>
      </c>
      <c r="R26" s="360"/>
      <c r="S26" s="360"/>
      <c r="T26" s="360"/>
      <c r="U26" s="360"/>
      <c r="V26" s="361"/>
      <c r="W26" s="425"/>
      <c r="X26" s="416"/>
      <c r="Y26" s="417"/>
      <c r="Z26" s="356" t="s">
        <v>160</v>
      </c>
      <c r="AA26" s="436"/>
      <c r="AB26" s="436"/>
      <c r="AC26" s="436"/>
      <c r="AD26" s="436"/>
      <c r="AE26" s="436"/>
      <c r="AF26" s="436"/>
      <c r="AG26" s="437"/>
      <c r="AH26" s="359">
        <v>35</v>
      </c>
      <c r="AI26" s="360"/>
      <c r="AJ26" s="360"/>
      <c r="AK26" s="360"/>
      <c r="AL26" s="361"/>
      <c r="AM26" s="359">
        <v>120645</v>
      </c>
      <c r="AN26" s="360"/>
      <c r="AO26" s="360"/>
      <c r="AP26" s="360"/>
      <c r="AQ26" s="360"/>
      <c r="AR26" s="361"/>
      <c r="AS26" s="359">
        <v>3447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5358</v>
      </c>
      <c r="R27" s="360"/>
      <c r="S27" s="360"/>
      <c r="T27" s="360"/>
      <c r="U27" s="360"/>
      <c r="V27" s="361"/>
      <c r="W27" s="425"/>
      <c r="X27" s="416"/>
      <c r="Y27" s="417"/>
      <c r="Z27" s="356" t="s">
        <v>163</v>
      </c>
      <c r="AA27" s="357"/>
      <c r="AB27" s="357"/>
      <c r="AC27" s="357"/>
      <c r="AD27" s="357"/>
      <c r="AE27" s="357"/>
      <c r="AF27" s="357"/>
      <c r="AG27" s="358"/>
      <c r="AH27" s="359">
        <v>34</v>
      </c>
      <c r="AI27" s="360"/>
      <c r="AJ27" s="360"/>
      <c r="AK27" s="360"/>
      <c r="AL27" s="361"/>
      <c r="AM27" s="359">
        <v>120962</v>
      </c>
      <c r="AN27" s="360"/>
      <c r="AO27" s="360"/>
      <c r="AP27" s="360"/>
      <c r="AQ27" s="360"/>
      <c r="AR27" s="361"/>
      <c r="AS27" s="359">
        <v>3558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484512</v>
      </c>
      <c r="BO27" s="387"/>
      <c r="BP27" s="387"/>
      <c r="BQ27" s="387"/>
      <c r="BR27" s="387"/>
      <c r="BS27" s="387"/>
      <c r="BT27" s="387"/>
      <c r="BU27" s="388"/>
      <c r="BV27" s="386">
        <v>484512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4888</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t="s">
        <v>121</v>
      </c>
      <c r="BO28" s="379"/>
      <c r="BP28" s="379"/>
      <c r="BQ28" s="379"/>
      <c r="BR28" s="379"/>
      <c r="BS28" s="379"/>
      <c r="BT28" s="379"/>
      <c r="BU28" s="380"/>
      <c r="BV28" s="378" t="s">
        <v>121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16</v>
      </c>
      <c r="M29" s="360"/>
      <c r="N29" s="360"/>
      <c r="O29" s="360"/>
      <c r="P29" s="361"/>
      <c r="Q29" s="359">
        <v>4700</v>
      </c>
      <c r="R29" s="360"/>
      <c r="S29" s="360"/>
      <c r="T29" s="360"/>
      <c r="U29" s="360"/>
      <c r="V29" s="361"/>
      <c r="W29" s="425"/>
      <c r="X29" s="416"/>
      <c r="Y29" s="417"/>
      <c r="Z29" s="356" t="s">
        <v>170</v>
      </c>
      <c r="AA29" s="357"/>
      <c r="AB29" s="357"/>
      <c r="AC29" s="357"/>
      <c r="AD29" s="357"/>
      <c r="AE29" s="357"/>
      <c r="AF29" s="357"/>
      <c r="AG29" s="358"/>
      <c r="AH29" s="359">
        <v>377</v>
      </c>
      <c r="AI29" s="360"/>
      <c r="AJ29" s="360"/>
      <c r="AK29" s="360"/>
      <c r="AL29" s="361"/>
      <c r="AM29" s="359">
        <v>1265553</v>
      </c>
      <c r="AN29" s="360"/>
      <c r="AO29" s="360"/>
      <c r="AP29" s="360"/>
      <c r="AQ29" s="360"/>
      <c r="AR29" s="361"/>
      <c r="AS29" s="359">
        <v>3357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1429559</v>
      </c>
      <c r="BO29" s="384"/>
      <c r="BP29" s="384"/>
      <c r="BQ29" s="384"/>
      <c r="BR29" s="384"/>
      <c r="BS29" s="384"/>
      <c r="BT29" s="384"/>
      <c r="BU29" s="385"/>
      <c r="BV29" s="383">
        <v>1180372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1986021</v>
      </c>
      <c r="BO30" s="387"/>
      <c r="BP30" s="387"/>
      <c r="BQ30" s="387"/>
      <c r="BR30" s="387"/>
      <c r="BS30" s="387"/>
      <c r="BT30" s="387"/>
      <c r="BU30" s="388"/>
      <c r="BV30" s="386">
        <v>1823894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泉南清掃事務組合(一般会計）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公共用地取得事業特別会計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大阪府後期高齢者医療広域連合（一般会計）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大阪府後期高齢者医療広域連合（後期高齢者医療特別会計）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大阪広域水道企業団（水道事業会計）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大阪広域水道企業団（工業用水道事業会計）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泉州南消防組合（一般会計）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79" t="s">
        <v>24</v>
      </c>
      <c r="C41" s="1180"/>
      <c r="D41" s="81"/>
      <c r="E41" s="1181" t="s">
        <v>25</v>
      </c>
      <c r="F41" s="1181"/>
      <c r="G41" s="1181"/>
      <c r="H41" s="1182"/>
      <c r="I41" s="82">
        <v>23072</v>
      </c>
      <c r="J41" s="83">
        <v>24067</v>
      </c>
      <c r="K41" s="83">
        <v>24484</v>
      </c>
      <c r="L41" s="83">
        <v>25473</v>
      </c>
      <c r="M41" s="84">
        <v>31618</v>
      </c>
    </row>
    <row r="42" spans="2:13" ht="27.75" customHeight="1" x14ac:dyDescent="0.15">
      <c r="B42" s="1169"/>
      <c r="C42" s="1170"/>
      <c r="D42" s="85"/>
      <c r="E42" s="1173" t="s">
        <v>26</v>
      </c>
      <c r="F42" s="1173"/>
      <c r="G42" s="1173"/>
      <c r="H42" s="1174"/>
      <c r="I42" s="86">
        <v>10242</v>
      </c>
      <c r="J42" s="87">
        <v>9537</v>
      </c>
      <c r="K42" s="87">
        <v>8783</v>
      </c>
      <c r="L42" s="87">
        <v>7595</v>
      </c>
      <c r="M42" s="88">
        <v>729</v>
      </c>
    </row>
    <row r="43" spans="2:13" ht="27.75" customHeight="1" x14ac:dyDescent="0.15">
      <c r="B43" s="1169"/>
      <c r="C43" s="1170"/>
      <c r="D43" s="85"/>
      <c r="E43" s="1173" t="s">
        <v>27</v>
      </c>
      <c r="F43" s="1173"/>
      <c r="G43" s="1173"/>
      <c r="H43" s="1174"/>
      <c r="I43" s="86">
        <v>8418</v>
      </c>
      <c r="J43" s="87">
        <v>8016</v>
      </c>
      <c r="K43" s="87">
        <v>7525</v>
      </c>
      <c r="L43" s="87">
        <v>6887</v>
      </c>
      <c r="M43" s="88">
        <v>7061</v>
      </c>
    </row>
    <row r="44" spans="2:13" ht="27.75" customHeight="1" x14ac:dyDescent="0.15">
      <c r="B44" s="1169"/>
      <c r="C44" s="1170"/>
      <c r="D44" s="85"/>
      <c r="E44" s="1173" t="s">
        <v>28</v>
      </c>
      <c r="F44" s="1173"/>
      <c r="G44" s="1173"/>
      <c r="H44" s="1174"/>
      <c r="I44" s="86">
        <v>92</v>
      </c>
      <c r="J44" s="87">
        <v>141</v>
      </c>
      <c r="K44" s="87">
        <v>198</v>
      </c>
      <c r="L44" s="87">
        <v>438</v>
      </c>
      <c r="M44" s="88">
        <v>903</v>
      </c>
    </row>
    <row r="45" spans="2:13" ht="27.75" customHeight="1" x14ac:dyDescent="0.15">
      <c r="B45" s="1169"/>
      <c r="C45" s="1170"/>
      <c r="D45" s="85"/>
      <c r="E45" s="1173" t="s">
        <v>29</v>
      </c>
      <c r="F45" s="1173"/>
      <c r="G45" s="1173"/>
      <c r="H45" s="1174"/>
      <c r="I45" s="86">
        <v>5522</v>
      </c>
      <c r="J45" s="87">
        <v>5298</v>
      </c>
      <c r="K45" s="87">
        <v>5230</v>
      </c>
      <c r="L45" s="87">
        <v>4461</v>
      </c>
      <c r="M45" s="88">
        <v>4503</v>
      </c>
    </row>
    <row r="46" spans="2:13" ht="27.75" customHeight="1" x14ac:dyDescent="0.15">
      <c r="B46" s="1169"/>
      <c r="C46" s="1170"/>
      <c r="D46" s="85"/>
      <c r="E46" s="1173" t="s">
        <v>30</v>
      </c>
      <c r="F46" s="1173"/>
      <c r="G46" s="1173"/>
      <c r="H46" s="1174"/>
      <c r="I46" s="86" t="s">
        <v>475</v>
      </c>
      <c r="J46" s="87" t="s">
        <v>475</v>
      </c>
      <c r="K46" s="87" t="s">
        <v>475</v>
      </c>
      <c r="L46" s="87" t="s">
        <v>475</v>
      </c>
      <c r="M46" s="88" t="s">
        <v>475</v>
      </c>
    </row>
    <row r="47" spans="2:13" ht="27.75" customHeight="1" x14ac:dyDescent="0.15">
      <c r="B47" s="1169"/>
      <c r="C47" s="1170"/>
      <c r="D47" s="85"/>
      <c r="E47" s="1173" t="s">
        <v>31</v>
      </c>
      <c r="F47" s="1173"/>
      <c r="G47" s="1173"/>
      <c r="H47" s="1174"/>
      <c r="I47" s="86" t="s">
        <v>475</v>
      </c>
      <c r="J47" s="87" t="s">
        <v>475</v>
      </c>
      <c r="K47" s="87" t="s">
        <v>475</v>
      </c>
      <c r="L47" s="87" t="s">
        <v>475</v>
      </c>
      <c r="M47" s="88" t="s">
        <v>475</v>
      </c>
    </row>
    <row r="48" spans="2:13" ht="27.75" customHeight="1" x14ac:dyDescent="0.15">
      <c r="B48" s="1171"/>
      <c r="C48" s="1172"/>
      <c r="D48" s="85"/>
      <c r="E48" s="1173" t="s">
        <v>32</v>
      </c>
      <c r="F48" s="1173"/>
      <c r="G48" s="1173"/>
      <c r="H48" s="1174"/>
      <c r="I48" s="86" t="s">
        <v>475</v>
      </c>
      <c r="J48" s="87" t="s">
        <v>475</v>
      </c>
      <c r="K48" s="87" t="s">
        <v>475</v>
      </c>
      <c r="L48" s="87" t="s">
        <v>475</v>
      </c>
      <c r="M48" s="88" t="s">
        <v>475</v>
      </c>
    </row>
    <row r="49" spans="2:13" ht="27.75" customHeight="1" x14ac:dyDescent="0.15">
      <c r="B49" s="1167" t="s">
        <v>33</v>
      </c>
      <c r="C49" s="1168"/>
      <c r="D49" s="89"/>
      <c r="E49" s="1173" t="s">
        <v>34</v>
      </c>
      <c r="F49" s="1173"/>
      <c r="G49" s="1173"/>
      <c r="H49" s="1174"/>
      <c r="I49" s="86">
        <v>709</v>
      </c>
      <c r="J49" s="87">
        <v>1145</v>
      </c>
      <c r="K49" s="87">
        <v>1925</v>
      </c>
      <c r="L49" s="87">
        <v>2907</v>
      </c>
      <c r="M49" s="88">
        <v>3527</v>
      </c>
    </row>
    <row r="50" spans="2:13" ht="27.75" customHeight="1" x14ac:dyDescent="0.15">
      <c r="B50" s="1169"/>
      <c r="C50" s="1170"/>
      <c r="D50" s="85"/>
      <c r="E50" s="1173" t="s">
        <v>35</v>
      </c>
      <c r="F50" s="1173"/>
      <c r="G50" s="1173"/>
      <c r="H50" s="1174"/>
      <c r="I50" s="86">
        <v>8939</v>
      </c>
      <c r="J50" s="87">
        <v>9106</v>
      </c>
      <c r="K50" s="87">
        <v>8689</v>
      </c>
      <c r="L50" s="87">
        <v>8062</v>
      </c>
      <c r="M50" s="88">
        <v>7320</v>
      </c>
    </row>
    <row r="51" spans="2:13" ht="27.75" customHeight="1" x14ac:dyDescent="0.15">
      <c r="B51" s="1171"/>
      <c r="C51" s="1172"/>
      <c r="D51" s="85"/>
      <c r="E51" s="1173" t="s">
        <v>36</v>
      </c>
      <c r="F51" s="1173"/>
      <c r="G51" s="1173"/>
      <c r="H51" s="1174"/>
      <c r="I51" s="86">
        <v>16669</v>
      </c>
      <c r="J51" s="87">
        <v>16991</v>
      </c>
      <c r="K51" s="87">
        <v>17155</v>
      </c>
      <c r="L51" s="87">
        <v>17750</v>
      </c>
      <c r="M51" s="88">
        <v>18285</v>
      </c>
    </row>
    <row r="52" spans="2:13" ht="27.75" customHeight="1" thickBot="1" x14ac:dyDescent="0.2">
      <c r="B52" s="1175" t="s">
        <v>37</v>
      </c>
      <c r="C52" s="1176"/>
      <c r="D52" s="90"/>
      <c r="E52" s="1177" t="s">
        <v>38</v>
      </c>
      <c r="F52" s="1177"/>
      <c r="G52" s="1177"/>
      <c r="H52" s="1178"/>
      <c r="I52" s="91">
        <v>21027</v>
      </c>
      <c r="J52" s="92">
        <v>19818</v>
      </c>
      <c r="K52" s="92">
        <v>18451</v>
      </c>
      <c r="L52" s="92">
        <v>16135</v>
      </c>
      <c r="M52" s="93">
        <v>15681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32307</v>
      </c>
      <c r="E3" s="116"/>
      <c r="F3" s="117">
        <v>58009</v>
      </c>
      <c r="G3" s="118"/>
      <c r="H3" s="119"/>
    </row>
    <row r="4" spans="1:8" x14ac:dyDescent="0.15">
      <c r="A4" s="120"/>
      <c r="B4" s="121"/>
      <c r="C4" s="122"/>
      <c r="D4" s="123">
        <v>25071</v>
      </c>
      <c r="E4" s="124"/>
      <c r="F4" s="125">
        <v>32190</v>
      </c>
      <c r="G4" s="126"/>
      <c r="H4" s="127"/>
    </row>
    <row r="5" spans="1:8" x14ac:dyDescent="0.15">
      <c r="A5" s="108" t="s">
        <v>508</v>
      </c>
      <c r="B5" s="113"/>
      <c r="C5" s="114"/>
      <c r="D5" s="115">
        <v>40841</v>
      </c>
      <c r="E5" s="116"/>
      <c r="F5" s="117">
        <v>61882</v>
      </c>
      <c r="G5" s="118"/>
      <c r="H5" s="119"/>
    </row>
    <row r="6" spans="1:8" x14ac:dyDescent="0.15">
      <c r="A6" s="120"/>
      <c r="B6" s="121"/>
      <c r="C6" s="122"/>
      <c r="D6" s="123">
        <v>25173</v>
      </c>
      <c r="E6" s="124"/>
      <c r="F6" s="125">
        <v>32175</v>
      </c>
      <c r="G6" s="126"/>
      <c r="H6" s="127"/>
    </row>
    <row r="7" spans="1:8" x14ac:dyDescent="0.15">
      <c r="A7" s="108" t="s">
        <v>509</v>
      </c>
      <c r="B7" s="113"/>
      <c r="C7" s="114"/>
      <c r="D7" s="115">
        <v>17876</v>
      </c>
      <c r="E7" s="116"/>
      <c r="F7" s="117">
        <v>47569</v>
      </c>
      <c r="G7" s="118"/>
      <c r="H7" s="119"/>
    </row>
    <row r="8" spans="1:8" x14ac:dyDescent="0.15">
      <c r="A8" s="120"/>
      <c r="B8" s="121"/>
      <c r="C8" s="122"/>
      <c r="D8" s="123">
        <v>15037</v>
      </c>
      <c r="E8" s="124"/>
      <c r="F8" s="125">
        <v>26255</v>
      </c>
      <c r="G8" s="126"/>
      <c r="H8" s="127"/>
    </row>
    <row r="9" spans="1:8" x14ac:dyDescent="0.15">
      <c r="A9" s="108" t="s">
        <v>510</v>
      </c>
      <c r="B9" s="113"/>
      <c r="C9" s="114"/>
      <c r="D9" s="115">
        <v>28974</v>
      </c>
      <c r="E9" s="116"/>
      <c r="F9" s="117">
        <v>50880</v>
      </c>
      <c r="G9" s="118"/>
      <c r="H9" s="119"/>
    </row>
    <row r="10" spans="1:8" x14ac:dyDescent="0.15">
      <c r="A10" s="120"/>
      <c r="B10" s="121"/>
      <c r="C10" s="122"/>
      <c r="D10" s="123">
        <v>22059</v>
      </c>
      <c r="E10" s="124"/>
      <c r="F10" s="125">
        <v>26879</v>
      </c>
      <c r="G10" s="126"/>
      <c r="H10" s="127"/>
    </row>
    <row r="11" spans="1:8" x14ac:dyDescent="0.15">
      <c r="A11" s="108" t="s">
        <v>511</v>
      </c>
      <c r="B11" s="113"/>
      <c r="C11" s="114"/>
      <c r="D11" s="115">
        <v>18092</v>
      </c>
      <c r="E11" s="116"/>
      <c r="F11" s="117">
        <v>63956</v>
      </c>
      <c r="G11" s="118"/>
      <c r="H11" s="119"/>
    </row>
    <row r="12" spans="1:8" x14ac:dyDescent="0.15">
      <c r="A12" s="120"/>
      <c r="B12" s="121"/>
      <c r="C12" s="128"/>
      <c r="D12" s="123">
        <v>5360</v>
      </c>
      <c r="E12" s="124"/>
      <c r="F12" s="125">
        <v>29239</v>
      </c>
      <c r="G12" s="126"/>
      <c r="H12" s="127"/>
    </row>
    <row r="13" spans="1:8" x14ac:dyDescent="0.15">
      <c r="A13" s="108"/>
      <c r="B13" s="113"/>
      <c r="C13" s="129"/>
      <c r="D13" s="130">
        <v>27618</v>
      </c>
      <c r="E13" s="131"/>
      <c r="F13" s="132">
        <v>56459</v>
      </c>
      <c r="G13" s="133"/>
      <c r="H13" s="119"/>
    </row>
    <row r="14" spans="1:8" x14ac:dyDescent="0.15">
      <c r="A14" s="120"/>
      <c r="B14" s="121"/>
      <c r="C14" s="122"/>
      <c r="D14" s="123">
        <v>18540</v>
      </c>
      <c r="E14" s="124"/>
      <c r="F14" s="125">
        <v>29348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-0.1</v>
      </c>
      <c r="C19" s="134">
        <f>ROUND(VALUE(SUBSTITUTE(実質収支比率等に係る経年分析!G$48,"▲","-")),2)</f>
        <v>4.16</v>
      </c>
      <c r="D19" s="134">
        <f>ROUND(VALUE(SUBSTITUTE(実質収支比率等に係る経年分析!H$48,"▲","-")),2)</f>
        <v>6.6</v>
      </c>
      <c r="E19" s="134">
        <f>ROUND(VALUE(SUBSTITUTE(実質収支比率等に係る経年分析!I$48,"▲","-")),2)</f>
        <v>3.36</v>
      </c>
      <c r="F19" s="134">
        <f>ROUND(VALUE(SUBSTITUTE(実質収支比率等に係る経年分析!J$48,"▲","-")),2)</f>
        <v>3.56</v>
      </c>
    </row>
    <row r="20" spans="1:11" x14ac:dyDescent="0.15">
      <c r="A20" s="134" t="s">
        <v>43</v>
      </c>
      <c r="B20" s="134" t="e">
        <f>ROUND(VALUE(SUBSTITUTE(実質収支比率等に係る経年分析!F$47,"▲","-")),2)</f>
        <v>#VALUE!</v>
      </c>
      <c r="C20" s="134" t="e">
        <f>ROUND(VALUE(SUBSTITUTE(実質収支比率等に係る経年分析!G$47,"▲","-")),2)</f>
        <v>#VALUE!</v>
      </c>
      <c r="D20" s="134" t="e">
        <f>ROUND(VALUE(SUBSTITUTE(実質収支比率等に係る経年分析!H$47,"▲","-")),2)</f>
        <v>#VALUE!</v>
      </c>
      <c r="E20" s="134" t="e">
        <f>ROUND(VALUE(SUBSTITUTE(実質収支比率等に係る経年分析!I$47,"▲","-")),2)</f>
        <v>#VALUE!</v>
      </c>
      <c r="F20" s="134" t="e">
        <f>ROUND(VALUE(SUBSTITUTE(実質収支比率等に係る経年分析!J$47,"▲","-")),2)</f>
        <v>#VALUE!</v>
      </c>
    </row>
    <row r="21" spans="1:11" x14ac:dyDescent="0.15">
      <c r="A21" s="134" t="s">
        <v>44</v>
      </c>
      <c r="B21" s="134">
        <f>IF(ISNUMBER(VALUE(SUBSTITUTE(実質収支比率等に係る経年分析!F$49,"▲","-"))),ROUND(VALUE(SUBSTITUTE(実質収支比率等に係る経年分析!F$49,"▲","-")),2),NA())</f>
        <v>-0.13</v>
      </c>
      <c r="C21" s="134">
        <f>IF(ISNUMBER(VALUE(SUBSTITUTE(実質収支比率等に係る経年分析!G$49,"▲","-"))),ROUND(VALUE(SUBSTITUTE(実質収支比率等に係る経年分析!G$49,"▲","-")),2),NA())</f>
        <v>4.26</v>
      </c>
      <c r="D21" s="134">
        <f>IF(ISNUMBER(VALUE(SUBSTITUTE(実質収支比率等に係る経年分析!H$49,"▲","-"))),ROUND(VALUE(SUBSTITUTE(実質収支比率等に係る経年分析!H$49,"▲","-")),2),NA())</f>
        <v>2.44</v>
      </c>
      <c r="E21" s="134">
        <f>IF(ISNUMBER(VALUE(SUBSTITUTE(実質収支比率等に係る経年分析!I$49,"▲","-"))),ROUND(VALUE(SUBSTITUTE(実質収支比率等に係る経年分析!I$49,"▲","-")),2),NA())</f>
        <v>-3.23</v>
      </c>
      <c r="F21" s="134">
        <f>IF(ISNUMBER(VALUE(SUBSTITUTE(実質収支比率等に係る経年分析!J$49,"▲","-"))),ROUND(VALUE(SUBSTITUTE(実質収支比率等に係る経年分析!J$49,"▲","-")),2),NA())</f>
        <v>0.26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公共用地取得事業特別会計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x14ac:dyDescent="0.15">
      <c r="A34" s="135" t="str">
        <f>IF(連結実質赤字比率に係る赤字・黒字の構成分析!C$36="",NA(),連結実質赤字比率に係る赤字・黒字の構成分析!C$36)</f>
        <v>一般会計</v>
      </c>
      <c r="B34" s="135">
        <f>IF(ROUND(VALUE(SUBSTITUTE(連結実質赤字比率に係る赤字・黒字の構成分析!F$36,"▲", "-")), 2) &lt; 0, ABS(ROUND(VALUE(SUBSTITUTE(連結実質赤字比率に係る赤字・黒字の構成分析!F$36,"▲", "-")), 2)), NA())</f>
        <v>0.1</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8.49</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3.19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1.57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3.14</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1883</v>
      </c>
      <c r="E42" s="136"/>
      <c r="F42" s="136"/>
      <c r="G42" s="136">
        <f>'実質公債費比率（分子）の構造'!L$52</f>
        <v>2032</v>
      </c>
      <c r="H42" s="136"/>
      <c r="I42" s="136"/>
      <c r="J42" s="136">
        <f>'実質公債費比率（分子）の構造'!M$52</f>
        <v>2137</v>
      </c>
      <c r="K42" s="136"/>
      <c r="L42" s="136"/>
      <c r="M42" s="136">
        <f>'実質公債費比率（分子）の構造'!N$52</f>
        <v>2084</v>
      </c>
      <c r="N42" s="136"/>
      <c r="O42" s="136"/>
      <c r="P42" s="136">
        <f>'実質公債費比率（分子）の構造'!O$52</f>
        <v>2104</v>
      </c>
    </row>
    <row r="43" spans="1:16" x14ac:dyDescent="0.15">
      <c r="A43" s="136" t="s">
        <v>52</v>
      </c>
      <c r="B43" s="136">
        <f>'実質公債費比率（分子）の構造'!K$51</f>
        <v>9</v>
      </c>
      <c r="C43" s="136"/>
      <c r="D43" s="136"/>
      <c r="E43" s="136">
        <f>'実質公債費比率（分子）の構造'!L$51</f>
        <v>8</v>
      </c>
      <c r="F43" s="136"/>
      <c r="G43" s="136"/>
      <c r="H43" s="136">
        <f>'実質公債費比率（分子）の構造'!M$51</f>
        <v>6</v>
      </c>
      <c r="I43" s="136"/>
      <c r="J43" s="136"/>
      <c r="K43" s="136">
        <f>'実質公債費比率（分子）の構造'!N$51</f>
        <v>2</v>
      </c>
      <c r="L43" s="136"/>
      <c r="M43" s="136"/>
      <c r="N43" s="136">
        <f>'実質公債費比率（分子）の構造'!O$51</f>
        <v>1</v>
      </c>
      <c r="O43" s="136"/>
      <c r="P43" s="136"/>
    </row>
    <row r="44" spans="1:16" x14ac:dyDescent="0.15">
      <c r="A44" s="136" t="s">
        <v>53</v>
      </c>
      <c r="B44" s="136">
        <f>'実質公債費比率（分子）の構造'!K$50</f>
        <v>85</v>
      </c>
      <c r="C44" s="136"/>
      <c r="D44" s="136"/>
      <c r="E44" s="136">
        <f>'実質公債費比率（分子）の構造'!L$50</f>
        <v>81</v>
      </c>
      <c r="F44" s="136"/>
      <c r="G44" s="136"/>
      <c r="H44" s="136">
        <f>'実質公債費比率（分子）の構造'!M$50</f>
        <v>79</v>
      </c>
      <c r="I44" s="136"/>
      <c r="J44" s="136"/>
      <c r="K44" s="136">
        <f>'実質公債費比率（分子）の構造'!N$50</f>
        <v>79</v>
      </c>
      <c r="L44" s="136"/>
      <c r="M44" s="136"/>
      <c r="N44" s="136">
        <f>'実質公債費比率（分子）の構造'!O$50</f>
        <v>79</v>
      </c>
      <c r="O44" s="136"/>
      <c r="P44" s="136"/>
    </row>
    <row r="45" spans="1:16" x14ac:dyDescent="0.15">
      <c r="A45" s="136" t="s">
        <v>54</v>
      </c>
      <c r="B45" s="136">
        <f>'実質公債費比率（分子）の構造'!K$49</f>
        <v>132</v>
      </c>
      <c r="C45" s="136"/>
      <c r="D45" s="136"/>
      <c r="E45" s="136">
        <f>'実質公債費比率（分子）の構造'!L$49</f>
        <v>37</v>
      </c>
      <c r="F45" s="136"/>
      <c r="G45" s="136"/>
      <c r="H45" s="136">
        <f>'実質公債費比率（分子）の構造'!M$49</f>
        <v>4</v>
      </c>
      <c r="I45" s="136"/>
      <c r="J45" s="136"/>
      <c r="K45" s="136">
        <f>'実質公債費比率（分子）の構造'!N$49</f>
        <v>8</v>
      </c>
      <c r="L45" s="136"/>
      <c r="M45" s="136"/>
      <c r="N45" s="136">
        <f>'実質公債費比率（分子）の構造'!O$49</f>
        <v>19</v>
      </c>
      <c r="O45" s="136"/>
      <c r="P45" s="136"/>
    </row>
    <row r="46" spans="1:16" x14ac:dyDescent="0.15">
      <c r="A46" s="136" t="s">
        <v>55</v>
      </c>
      <c r="B46" s="136">
        <f>'実質公債費比率（分子）の構造'!K$48</f>
        <v>504</v>
      </c>
      <c r="C46" s="136"/>
      <c r="D46" s="136"/>
      <c r="E46" s="136">
        <f>'実質公債費比率（分子）の構造'!L$48</f>
        <v>505</v>
      </c>
      <c r="F46" s="136"/>
      <c r="G46" s="136"/>
      <c r="H46" s="136">
        <f>'実質公債費比率（分子）の構造'!M$48</f>
        <v>483</v>
      </c>
      <c r="I46" s="136"/>
      <c r="J46" s="136"/>
      <c r="K46" s="136">
        <f>'実質公債費比率（分子）の構造'!N$48</f>
        <v>494</v>
      </c>
      <c r="L46" s="136"/>
      <c r="M46" s="136"/>
      <c r="N46" s="136">
        <f>'実質公債費比率（分子）の構造'!O$48</f>
        <v>541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2487</v>
      </c>
      <c r="C49" s="136"/>
      <c r="D49" s="136"/>
      <c r="E49" s="136">
        <f>'実質公債費比率（分子）の構造'!L$45</f>
        <v>2488</v>
      </c>
      <c r="F49" s="136"/>
      <c r="G49" s="136"/>
      <c r="H49" s="136">
        <f>'実質公債費比率（分子）の構造'!M$45</f>
        <v>2452</v>
      </c>
      <c r="I49" s="136"/>
      <c r="J49" s="136"/>
      <c r="K49" s="136">
        <f>'実質公債費比率（分子）の構造'!N$45</f>
        <v>2475</v>
      </c>
      <c r="L49" s="136"/>
      <c r="M49" s="136"/>
      <c r="N49" s="136">
        <f>'実質公債費比率（分子）の構造'!O$45</f>
        <v>2683</v>
      </c>
      <c r="O49" s="136"/>
      <c r="P49" s="136"/>
    </row>
    <row r="50" spans="1:16" x14ac:dyDescent="0.15">
      <c r="A50" s="136" t="s">
        <v>59</v>
      </c>
      <c r="B50" s="136" t="e">
        <f>NA()</f>
        <v>#N/A</v>
      </c>
      <c r="C50" s="136">
        <f>IF(ISNUMBER('実質公債費比率（分子）の構造'!K$53),'実質公債費比率（分子）の構造'!K$53,NA())</f>
        <v>1334</v>
      </c>
      <c r="D50" s="136" t="e">
        <f>NA()</f>
        <v>#N/A</v>
      </c>
      <c r="E50" s="136" t="e">
        <f>NA()</f>
        <v>#N/A</v>
      </c>
      <c r="F50" s="136">
        <f>IF(ISNUMBER('実質公債費比率（分子）の構造'!L$53),'実質公債費比率（分子）の構造'!L$53,NA())</f>
        <v>1087</v>
      </c>
      <c r="G50" s="136" t="e">
        <f>NA()</f>
        <v>#N/A</v>
      </c>
      <c r="H50" s="136" t="e">
        <f>NA()</f>
        <v>#N/A</v>
      </c>
      <c r="I50" s="136">
        <f>IF(ISNUMBER('実質公債費比率（分子）の構造'!M$53),'実質公債費比率（分子）の構造'!M$53,NA())</f>
        <v>887</v>
      </c>
      <c r="J50" s="136" t="e">
        <f>NA()</f>
        <v>#N/A</v>
      </c>
      <c r="K50" s="136" t="e">
        <f>NA()</f>
        <v>#N/A</v>
      </c>
      <c r="L50" s="136">
        <f>IF(ISNUMBER('実質公債費比率（分子）の構造'!N$53),'実質公債費比率（分子）の構造'!N$53,NA())</f>
        <v>974</v>
      </c>
      <c r="M50" s="136" t="e">
        <f>NA()</f>
        <v>#N/A</v>
      </c>
      <c r="N50" s="136" t="e">
        <f>NA()</f>
        <v>#N/A</v>
      </c>
      <c r="O50" s="136">
        <f>IF(ISNUMBER('実質公債費比率（分子）の構造'!O$53),'実質公債費比率（分子）の構造'!O$53,NA())</f>
        <v>1219</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16669</v>
      </c>
      <c r="E56" s="135"/>
      <c r="F56" s="135"/>
      <c r="G56" s="135">
        <f>'将来負担比率（分子）の構造'!J$51</f>
        <v>16991</v>
      </c>
      <c r="H56" s="135"/>
      <c r="I56" s="135"/>
      <c r="J56" s="135">
        <f>'将来負担比率（分子）の構造'!K$51</f>
        <v>17155</v>
      </c>
      <c r="K56" s="135"/>
      <c r="L56" s="135"/>
      <c r="M56" s="135">
        <f>'将来負担比率（分子）の構造'!L$51</f>
        <v>17750</v>
      </c>
      <c r="N56" s="135"/>
      <c r="O56" s="135"/>
      <c r="P56" s="135">
        <f>'将来負担比率（分子）の構造'!M$51</f>
        <v>18285</v>
      </c>
    </row>
    <row r="57" spans="1:16" x14ac:dyDescent="0.15">
      <c r="A57" s="135" t="s">
        <v>35</v>
      </c>
      <c r="B57" s="135"/>
      <c r="C57" s="135"/>
      <c r="D57" s="135">
        <f>'将来負担比率（分子）の構造'!I$50</f>
        <v>8939</v>
      </c>
      <c r="E57" s="135"/>
      <c r="F57" s="135"/>
      <c r="G57" s="135">
        <f>'将来負担比率（分子）の構造'!J$50</f>
        <v>9106</v>
      </c>
      <c r="H57" s="135"/>
      <c r="I57" s="135"/>
      <c r="J57" s="135">
        <f>'将来負担比率（分子）の構造'!K$50</f>
        <v>8689</v>
      </c>
      <c r="K57" s="135"/>
      <c r="L57" s="135"/>
      <c r="M57" s="135">
        <f>'将来負担比率（分子）の構造'!L$50</f>
        <v>8062</v>
      </c>
      <c r="N57" s="135"/>
      <c r="O57" s="135"/>
      <c r="P57" s="135">
        <f>'将来負担比率（分子）の構造'!M$50</f>
        <v>7320</v>
      </c>
    </row>
    <row r="58" spans="1:16" x14ac:dyDescent="0.15">
      <c r="A58" s="135" t="s">
        <v>34</v>
      </c>
      <c r="B58" s="135"/>
      <c r="C58" s="135"/>
      <c r="D58" s="135">
        <f>'将来負担比率（分子）の構造'!I$49</f>
        <v>709</v>
      </c>
      <c r="E58" s="135"/>
      <c r="F58" s="135"/>
      <c r="G58" s="135">
        <f>'将来負担比率（分子）の構造'!J$49</f>
        <v>1145</v>
      </c>
      <c r="H58" s="135"/>
      <c r="I58" s="135"/>
      <c r="J58" s="135">
        <f>'将来負担比率（分子）の構造'!K$49</f>
        <v>1925</v>
      </c>
      <c r="K58" s="135"/>
      <c r="L58" s="135"/>
      <c r="M58" s="135">
        <f>'将来負担比率（分子）の構造'!L$49</f>
        <v>2907</v>
      </c>
      <c r="N58" s="135"/>
      <c r="O58" s="135"/>
      <c r="P58" s="135">
        <f>'将来負担比率（分子）の構造'!M$49</f>
        <v>3527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5522</v>
      </c>
      <c r="C62" s="135"/>
      <c r="D62" s="135"/>
      <c r="E62" s="135">
        <f>'将来負担比率（分子）の構造'!J$45</f>
        <v>5298</v>
      </c>
      <c r="F62" s="135"/>
      <c r="G62" s="135"/>
      <c r="H62" s="135">
        <f>'将来負担比率（分子）の構造'!K$45</f>
        <v>5230</v>
      </c>
      <c r="I62" s="135"/>
      <c r="J62" s="135"/>
      <c r="K62" s="135">
        <f>'将来負担比率（分子）の構造'!L$45</f>
        <v>4461</v>
      </c>
      <c r="L62" s="135"/>
      <c r="M62" s="135"/>
      <c r="N62" s="135">
        <f>'将来負担比率（分子）の構造'!M$45</f>
        <v>4503</v>
      </c>
      <c r="O62" s="135"/>
      <c r="P62" s="135"/>
    </row>
    <row r="63" spans="1:16" x14ac:dyDescent="0.15">
      <c r="A63" s="135" t="s">
        <v>28</v>
      </c>
      <c r="B63" s="135">
        <f>'将来負担比率（分子）の構造'!I$44</f>
        <v>92</v>
      </c>
      <c r="C63" s="135"/>
      <c r="D63" s="135"/>
      <c r="E63" s="135">
        <f>'将来負担比率（分子）の構造'!J$44</f>
        <v>141</v>
      </c>
      <c r="F63" s="135"/>
      <c r="G63" s="135"/>
      <c r="H63" s="135">
        <f>'将来負担比率（分子）の構造'!K$44</f>
        <v>198</v>
      </c>
      <c r="I63" s="135"/>
      <c r="J63" s="135"/>
      <c r="K63" s="135">
        <f>'将来負担比率（分子）の構造'!L$44</f>
        <v>438</v>
      </c>
      <c r="L63" s="135"/>
      <c r="M63" s="135"/>
      <c r="N63" s="135">
        <f>'将来負担比率（分子）の構造'!M$44</f>
        <v>903</v>
      </c>
      <c r="O63" s="135"/>
      <c r="P63" s="135"/>
    </row>
    <row r="64" spans="1:16" x14ac:dyDescent="0.15">
      <c r="A64" s="135" t="s">
        <v>27</v>
      </c>
      <c r="B64" s="135">
        <f>'将来負担比率（分子）の構造'!I$43</f>
        <v>8418</v>
      </c>
      <c r="C64" s="135"/>
      <c r="D64" s="135"/>
      <c r="E64" s="135">
        <f>'将来負担比率（分子）の構造'!J$43</f>
        <v>8016</v>
      </c>
      <c r="F64" s="135"/>
      <c r="G64" s="135"/>
      <c r="H64" s="135">
        <f>'将来負担比率（分子）の構造'!K$43</f>
        <v>7525</v>
      </c>
      <c r="I64" s="135"/>
      <c r="J64" s="135"/>
      <c r="K64" s="135">
        <f>'将来負担比率（分子）の構造'!L$43</f>
        <v>6887</v>
      </c>
      <c r="L64" s="135"/>
      <c r="M64" s="135"/>
      <c r="N64" s="135">
        <f>'将来負担比率（分子）の構造'!M$43</f>
        <v>7061</v>
      </c>
      <c r="O64" s="135"/>
      <c r="P64" s="135"/>
    </row>
    <row r="65" spans="1:16" x14ac:dyDescent="0.15">
      <c r="A65" s="135" t="s">
        <v>26</v>
      </c>
      <c r="B65" s="135">
        <f>'将来負担比率（分子）の構造'!I$42</f>
        <v>10242</v>
      </c>
      <c r="C65" s="135"/>
      <c r="D65" s="135"/>
      <c r="E65" s="135">
        <f>'将来負担比率（分子）の構造'!J$42</f>
        <v>9537</v>
      </c>
      <c r="F65" s="135"/>
      <c r="G65" s="135"/>
      <c r="H65" s="135">
        <f>'将来負担比率（分子）の構造'!K$42</f>
        <v>8783</v>
      </c>
      <c r="I65" s="135"/>
      <c r="J65" s="135"/>
      <c r="K65" s="135">
        <f>'将来負担比率（分子）の構造'!L$42</f>
        <v>7595</v>
      </c>
      <c r="L65" s="135"/>
      <c r="M65" s="135"/>
      <c r="N65" s="135">
        <f>'将来負担比率（分子）の構造'!M$42</f>
        <v>729</v>
      </c>
      <c r="O65" s="135"/>
      <c r="P65" s="135"/>
    </row>
    <row r="66" spans="1:16" x14ac:dyDescent="0.15">
      <c r="A66" s="135" t="s">
        <v>25</v>
      </c>
      <c r="B66" s="135">
        <f>'将来負担比率（分子）の構造'!I$41</f>
        <v>23072</v>
      </c>
      <c r="C66" s="135"/>
      <c r="D66" s="135"/>
      <c r="E66" s="135">
        <f>'将来負担比率（分子）の構造'!J$41</f>
        <v>24067</v>
      </c>
      <c r="F66" s="135"/>
      <c r="G66" s="135"/>
      <c r="H66" s="135">
        <f>'将来負担比率（分子）の構造'!K$41</f>
        <v>24484</v>
      </c>
      <c r="I66" s="135"/>
      <c r="J66" s="135"/>
      <c r="K66" s="135">
        <f>'将来負担比率（分子）の構造'!L$41</f>
        <v>25473</v>
      </c>
      <c r="L66" s="135"/>
      <c r="M66" s="135"/>
      <c r="N66" s="135">
        <f>'将来負担比率（分子）の構造'!M$41</f>
        <v>31618</v>
      </c>
      <c r="O66" s="135"/>
      <c r="P66" s="135"/>
    </row>
    <row r="67" spans="1:16" x14ac:dyDescent="0.15">
      <c r="A67" s="135" t="s">
        <v>63</v>
      </c>
      <c r="B67" s="135" t="e">
        <f>NA()</f>
        <v>#N/A</v>
      </c>
      <c r="C67" s="135">
        <f>IF(ISNUMBER('将来負担比率（分子）の構造'!I$52), IF('将来負担比率（分子）の構造'!I$52 &lt; 0, 0, '将来負担比率（分子）の構造'!I$52), NA())</f>
        <v>21027</v>
      </c>
      <c r="D67" s="135" t="e">
        <f>NA()</f>
        <v>#N/A</v>
      </c>
      <c r="E67" s="135" t="e">
        <f>NA()</f>
        <v>#N/A</v>
      </c>
      <c r="F67" s="135">
        <f>IF(ISNUMBER('将来負担比率（分子）の構造'!J$52), IF('将来負担比率（分子）の構造'!J$52 &lt; 0, 0, '将来負担比率（分子）の構造'!J$52), NA())</f>
        <v>19818</v>
      </c>
      <c r="G67" s="135" t="e">
        <f>NA()</f>
        <v>#N/A</v>
      </c>
      <c r="H67" s="135" t="e">
        <f>NA()</f>
        <v>#N/A</v>
      </c>
      <c r="I67" s="135">
        <f>IF(ISNUMBER('将来負担比率（分子）の構造'!K$52), IF('将来負担比率（分子）の構造'!K$52 &lt; 0, 0, '将来負担比率（分子）の構造'!K$52), NA())</f>
        <v>18451</v>
      </c>
      <c r="J67" s="135" t="e">
        <f>NA()</f>
        <v>#N/A</v>
      </c>
      <c r="K67" s="135" t="e">
        <f>NA()</f>
        <v>#N/A</v>
      </c>
      <c r="L67" s="135">
        <f>IF(ISNUMBER('将来負担比率（分子）の構造'!L$52), IF('将来負担比率（分子）の構造'!L$52 &lt; 0, 0, '将来負担比率（分子）の構造'!L$52), NA())</f>
        <v>16135</v>
      </c>
      <c r="M67" s="135" t="e">
        <f>NA()</f>
        <v>#N/A</v>
      </c>
      <c r="N67" s="135" t="e">
        <f>NA()</f>
        <v>#N/A</v>
      </c>
      <c r="O67" s="135">
        <f>IF(ISNUMBER('将来負担比率（分子）の構造'!M$52), IF('将来負担比率（分子）の構造'!M$52 &lt; 0, 0, '将来負担比率（分子）の構造'!M$52), NA())</f>
        <v>15681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8832217</v>
      </c>
      <c r="S5" s="637"/>
      <c r="T5" s="637"/>
      <c r="U5" s="637"/>
      <c r="V5" s="637"/>
      <c r="W5" s="637"/>
      <c r="X5" s="637"/>
      <c r="Y5" s="684"/>
      <c r="Z5" s="697">
        <v>31.5</v>
      </c>
      <c r="AA5" s="697"/>
      <c r="AB5" s="697"/>
      <c r="AC5" s="697"/>
      <c r="AD5" s="698">
        <v>8129294</v>
      </c>
      <c r="AE5" s="698"/>
      <c r="AF5" s="698"/>
      <c r="AG5" s="698"/>
      <c r="AH5" s="698"/>
      <c r="AI5" s="698"/>
      <c r="AJ5" s="698"/>
      <c r="AK5" s="698"/>
      <c r="AL5" s="685">
        <v>70</v>
      </c>
      <c r="AM5" s="654"/>
      <c r="AN5" s="654"/>
      <c r="AO5" s="686"/>
      <c r="AP5" s="673" t="s">
        <v>208</v>
      </c>
      <c r="AQ5" s="674"/>
      <c r="AR5" s="674"/>
      <c r="AS5" s="674"/>
      <c r="AT5" s="674"/>
      <c r="AU5" s="674"/>
      <c r="AV5" s="674"/>
      <c r="AW5" s="674"/>
      <c r="AX5" s="674"/>
      <c r="AY5" s="674"/>
      <c r="AZ5" s="674"/>
      <c r="BA5" s="674"/>
      <c r="BB5" s="674"/>
      <c r="BC5" s="674"/>
      <c r="BD5" s="674"/>
      <c r="BE5" s="674"/>
      <c r="BF5" s="675"/>
      <c r="BG5" s="586">
        <v>8129294</v>
      </c>
      <c r="BH5" s="587"/>
      <c r="BI5" s="587"/>
      <c r="BJ5" s="587"/>
      <c r="BK5" s="587"/>
      <c r="BL5" s="587"/>
      <c r="BM5" s="587"/>
      <c r="BN5" s="588"/>
      <c r="BO5" s="639">
        <v>92</v>
      </c>
      <c r="BP5" s="639"/>
      <c r="BQ5" s="639"/>
      <c r="BR5" s="639"/>
      <c r="BS5" s="640">
        <v>57040</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146213</v>
      </c>
      <c r="S6" s="587"/>
      <c r="T6" s="587"/>
      <c r="U6" s="587"/>
      <c r="V6" s="587"/>
      <c r="W6" s="587"/>
      <c r="X6" s="587"/>
      <c r="Y6" s="588"/>
      <c r="Z6" s="639">
        <v>0.5</v>
      </c>
      <c r="AA6" s="639"/>
      <c r="AB6" s="639"/>
      <c r="AC6" s="639"/>
      <c r="AD6" s="640">
        <v>146213</v>
      </c>
      <c r="AE6" s="640"/>
      <c r="AF6" s="640"/>
      <c r="AG6" s="640"/>
      <c r="AH6" s="640"/>
      <c r="AI6" s="640"/>
      <c r="AJ6" s="640"/>
      <c r="AK6" s="640"/>
      <c r="AL6" s="609">
        <v>1.3</v>
      </c>
      <c r="AM6" s="641"/>
      <c r="AN6" s="641"/>
      <c r="AO6" s="642"/>
      <c r="AP6" s="583" t="s">
        <v>213</v>
      </c>
      <c r="AQ6" s="584"/>
      <c r="AR6" s="584"/>
      <c r="AS6" s="584"/>
      <c r="AT6" s="584"/>
      <c r="AU6" s="584"/>
      <c r="AV6" s="584"/>
      <c r="AW6" s="584"/>
      <c r="AX6" s="584"/>
      <c r="AY6" s="584"/>
      <c r="AZ6" s="584"/>
      <c r="BA6" s="584"/>
      <c r="BB6" s="584"/>
      <c r="BC6" s="584"/>
      <c r="BD6" s="584"/>
      <c r="BE6" s="584"/>
      <c r="BF6" s="585"/>
      <c r="BG6" s="586">
        <v>8129294</v>
      </c>
      <c r="BH6" s="587"/>
      <c r="BI6" s="587"/>
      <c r="BJ6" s="587"/>
      <c r="BK6" s="587"/>
      <c r="BL6" s="587"/>
      <c r="BM6" s="587"/>
      <c r="BN6" s="588"/>
      <c r="BO6" s="639">
        <v>92</v>
      </c>
      <c r="BP6" s="639"/>
      <c r="BQ6" s="639"/>
      <c r="BR6" s="639"/>
      <c r="BS6" s="640">
        <v>57040</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280070</v>
      </c>
      <c r="CS6" s="587"/>
      <c r="CT6" s="587"/>
      <c r="CU6" s="587"/>
      <c r="CV6" s="587"/>
      <c r="CW6" s="587"/>
      <c r="CX6" s="587"/>
      <c r="CY6" s="588"/>
      <c r="CZ6" s="639">
        <v>1</v>
      </c>
      <c r="DA6" s="639"/>
      <c r="DB6" s="639"/>
      <c r="DC6" s="639"/>
      <c r="DD6" s="592" t="s">
        <v>215</v>
      </c>
      <c r="DE6" s="587"/>
      <c r="DF6" s="587"/>
      <c r="DG6" s="587"/>
      <c r="DH6" s="587"/>
      <c r="DI6" s="587"/>
      <c r="DJ6" s="587"/>
      <c r="DK6" s="587"/>
      <c r="DL6" s="587"/>
      <c r="DM6" s="587"/>
      <c r="DN6" s="587"/>
      <c r="DO6" s="587"/>
      <c r="DP6" s="588"/>
      <c r="DQ6" s="592">
        <v>280001</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25276</v>
      </c>
      <c r="S7" s="587"/>
      <c r="T7" s="587"/>
      <c r="U7" s="587"/>
      <c r="V7" s="587"/>
      <c r="W7" s="587"/>
      <c r="X7" s="587"/>
      <c r="Y7" s="588"/>
      <c r="Z7" s="639">
        <v>0.1</v>
      </c>
      <c r="AA7" s="639"/>
      <c r="AB7" s="639"/>
      <c r="AC7" s="639"/>
      <c r="AD7" s="640">
        <v>25276</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2772249</v>
      </c>
      <c r="BH7" s="587"/>
      <c r="BI7" s="587"/>
      <c r="BJ7" s="587"/>
      <c r="BK7" s="587"/>
      <c r="BL7" s="587"/>
      <c r="BM7" s="587"/>
      <c r="BN7" s="588"/>
      <c r="BO7" s="639">
        <v>31.4</v>
      </c>
      <c r="BP7" s="639"/>
      <c r="BQ7" s="639"/>
      <c r="BR7" s="639"/>
      <c r="BS7" s="640">
        <v>57040</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8959178</v>
      </c>
      <c r="CS7" s="587"/>
      <c r="CT7" s="587"/>
      <c r="CU7" s="587"/>
      <c r="CV7" s="587"/>
      <c r="CW7" s="587"/>
      <c r="CX7" s="587"/>
      <c r="CY7" s="588"/>
      <c r="CZ7" s="639">
        <v>32.5</v>
      </c>
      <c r="DA7" s="639"/>
      <c r="DB7" s="639"/>
      <c r="DC7" s="639"/>
      <c r="DD7" s="592">
        <v>114610</v>
      </c>
      <c r="DE7" s="587"/>
      <c r="DF7" s="587"/>
      <c r="DG7" s="587"/>
      <c r="DH7" s="587"/>
      <c r="DI7" s="587"/>
      <c r="DJ7" s="587"/>
      <c r="DK7" s="587"/>
      <c r="DL7" s="587"/>
      <c r="DM7" s="587"/>
      <c r="DN7" s="587"/>
      <c r="DO7" s="587"/>
      <c r="DP7" s="588"/>
      <c r="DQ7" s="592">
        <v>2108151</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36681</v>
      </c>
      <c r="S8" s="587"/>
      <c r="T8" s="587"/>
      <c r="U8" s="587"/>
      <c r="V8" s="587"/>
      <c r="W8" s="587"/>
      <c r="X8" s="587"/>
      <c r="Y8" s="588"/>
      <c r="Z8" s="639">
        <v>0.1</v>
      </c>
      <c r="AA8" s="639"/>
      <c r="AB8" s="639"/>
      <c r="AC8" s="639"/>
      <c r="AD8" s="640">
        <v>36681</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74564</v>
      </c>
      <c r="BH8" s="587"/>
      <c r="BI8" s="587"/>
      <c r="BJ8" s="587"/>
      <c r="BK8" s="587"/>
      <c r="BL8" s="587"/>
      <c r="BM8" s="587"/>
      <c r="BN8" s="588"/>
      <c r="BO8" s="639">
        <v>0.8</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9850328</v>
      </c>
      <c r="CS8" s="587"/>
      <c r="CT8" s="587"/>
      <c r="CU8" s="587"/>
      <c r="CV8" s="587"/>
      <c r="CW8" s="587"/>
      <c r="CX8" s="587"/>
      <c r="CY8" s="588"/>
      <c r="CZ8" s="639">
        <v>35.700000000000003</v>
      </c>
      <c r="DA8" s="639"/>
      <c r="DB8" s="639"/>
      <c r="DC8" s="639"/>
      <c r="DD8" s="592">
        <v>318971</v>
      </c>
      <c r="DE8" s="587"/>
      <c r="DF8" s="587"/>
      <c r="DG8" s="587"/>
      <c r="DH8" s="587"/>
      <c r="DI8" s="587"/>
      <c r="DJ8" s="587"/>
      <c r="DK8" s="587"/>
      <c r="DL8" s="587"/>
      <c r="DM8" s="587"/>
      <c r="DN8" s="587"/>
      <c r="DO8" s="587"/>
      <c r="DP8" s="588"/>
      <c r="DQ8" s="592">
        <v>4542022</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56258</v>
      </c>
      <c r="S9" s="587"/>
      <c r="T9" s="587"/>
      <c r="U9" s="587"/>
      <c r="V9" s="587"/>
      <c r="W9" s="587"/>
      <c r="X9" s="587"/>
      <c r="Y9" s="588"/>
      <c r="Z9" s="639">
        <v>0.2</v>
      </c>
      <c r="AA9" s="639"/>
      <c r="AB9" s="639"/>
      <c r="AC9" s="639"/>
      <c r="AD9" s="640">
        <v>56258</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2238273</v>
      </c>
      <c r="BH9" s="587"/>
      <c r="BI9" s="587"/>
      <c r="BJ9" s="587"/>
      <c r="BK9" s="587"/>
      <c r="BL9" s="587"/>
      <c r="BM9" s="587"/>
      <c r="BN9" s="588"/>
      <c r="BO9" s="639">
        <v>25.3</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1468383</v>
      </c>
      <c r="CS9" s="587"/>
      <c r="CT9" s="587"/>
      <c r="CU9" s="587"/>
      <c r="CV9" s="587"/>
      <c r="CW9" s="587"/>
      <c r="CX9" s="587"/>
      <c r="CY9" s="588"/>
      <c r="CZ9" s="639">
        <v>5.3</v>
      </c>
      <c r="DA9" s="639"/>
      <c r="DB9" s="639"/>
      <c r="DC9" s="639"/>
      <c r="DD9" s="592">
        <v>58613</v>
      </c>
      <c r="DE9" s="587"/>
      <c r="DF9" s="587"/>
      <c r="DG9" s="587"/>
      <c r="DH9" s="587"/>
      <c r="DI9" s="587"/>
      <c r="DJ9" s="587"/>
      <c r="DK9" s="587"/>
      <c r="DL9" s="587"/>
      <c r="DM9" s="587"/>
      <c r="DN9" s="587"/>
      <c r="DO9" s="587"/>
      <c r="DP9" s="588"/>
      <c r="DQ9" s="592">
        <v>1213146</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588514</v>
      </c>
      <c r="S10" s="587"/>
      <c r="T10" s="587"/>
      <c r="U10" s="587"/>
      <c r="V10" s="587"/>
      <c r="W10" s="587"/>
      <c r="X10" s="587"/>
      <c r="Y10" s="588"/>
      <c r="Z10" s="639">
        <v>2.1</v>
      </c>
      <c r="AA10" s="639"/>
      <c r="AB10" s="639"/>
      <c r="AC10" s="639"/>
      <c r="AD10" s="640">
        <v>588514</v>
      </c>
      <c r="AE10" s="640"/>
      <c r="AF10" s="640"/>
      <c r="AG10" s="640"/>
      <c r="AH10" s="640"/>
      <c r="AI10" s="640"/>
      <c r="AJ10" s="640"/>
      <c r="AK10" s="640"/>
      <c r="AL10" s="609">
        <v>5.0999999999999996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186569</v>
      </c>
      <c r="BH10" s="587"/>
      <c r="BI10" s="587"/>
      <c r="BJ10" s="587"/>
      <c r="BK10" s="587"/>
      <c r="BL10" s="587"/>
      <c r="BM10" s="587"/>
      <c r="BN10" s="588"/>
      <c r="BO10" s="639">
        <v>2.1</v>
      </c>
      <c r="BP10" s="639"/>
      <c r="BQ10" s="639"/>
      <c r="BR10" s="639"/>
      <c r="BS10" s="592">
        <v>31410</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49413</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13400</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v>46696</v>
      </c>
      <c r="S11" s="587"/>
      <c r="T11" s="587"/>
      <c r="U11" s="587"/>
      <c r="V11" s="587"/>
      <c r="W11" s="587"/>
      <c r="X11" s="587"/>
      <c r="Y11" s="588"/>
      <c r="Z11" s="639">
        <v>0.2</v>
      </c>
      <c r="AA11" s="639"/>
      <c r="AB11" s="639"/>
      <c r="AC11" s="639"/>
      <c r="AD11" s="640">
        <v>46696</v>
      </c>
      <c r="AE11" s="640"/>
      <c r="AF11" s="640"/>
      <c r="AG11" s="640"/>
      <c r="AH11" s="640"/>
      <c r="AI11" s="640"/>
      <c r="AJ11" s="640"/>
      <c r="AK11" s="640"/>
      <c r="AL11" s="609">
        <v>0.4</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272843</v>
      </c>
      <c r="BH11" s="587"/>
      <c r="BI11" s="587"/>
      <c r="BJ11" s="587"/>
      <c r="BK11" s="587"/>
      <c r="BL11" s="587"/>
      <c r="BM11" s="587"/>
      <c r="BN11" s="588"/>
      <c r="BO11" s="639">
        <v>3.1</v>
      </c>
      <c r="BP11" s="639"/>
      <c r="BQ11" s="639"/>
      <c r="BR11" s="639"/>
      <c r="BS11" s="592">
        <v>25630</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250011</v>
      </c>
      <c r="CS11" s="587"/>
      <c r="CT11" s="587"/>
      <c r="CU11" s="587"/>
      <c r="CV11" s="587"/>
      <c r="CW11" s="587"/>
      <c r="CX11" s="587"/>
      <c r="CY11" s="588"/>
      <c r="CZ11" s="639">
        <v>0.9</v>
      </c>
      <c r="DA11" s="639"/>
      <c r="DB11" s="639"/>
      <c r="DC11" s="639"/>
      <c r="DD11" s="592">
        <v>66527</v>
      </c>
      <c r="DE11" s="587"/>
      <c r="DF11" s="587"/>
      <c r="DG11" s="587"/>
      <c r="DH11" s="587"/>
      <c r="DI11" s="587"/>
      <c r="DJ11" s="587"/>
      <c r="DK11" s="587"/>
      <c r="DL11" s="587"/>
      <c r="DM11" s="587"/>
      <c r="DN11" s="587"/>
      <c r="DO11" s="587"/>
      <c r="DP11" s="588"/>
      <c r="DQ11" s="592">
        <v>182158</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4788368</v>
      </c>
      <c r="BH12" s="587"/>
      <c r="BI12" s="587"/>
      <c r="BJ12" s="587"/>
      <c r="BK12" s="587"/>
      <c r="BL12" s="587"/>
      <c r="BM12" s="587"/>
      <c r="BN12" s="588"/>
      <c r="BO12" s="639">
        <v>54.2</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47404</v>
      </c>
      <c r="CS12" s="587"/>
      <c r="CT12" s="587"/>
      <c r="CU12" s="587"/>
      <c r="CV12" s="587"/>
      <c r="CW12" s="587"/>
      <c r="CX12" s="587"/>
      <c r="CY12" s="588"/>
      <c r="CZ12" s="639">
        <v>0.2</v>
      </c>
      <c r="DA12" s="639"/>
      <c r="DB12" s="639"/>
      <c r="DC12" s="639"/>
      <c r="DD12" s="592" t="s">
        <v>112</v>
      </c>
      <c r="DE12" s="587"/>
      <c r="DF12" s="587"/>
      <c r="DG12" s="587"/>
      <c r="DH12" s="587"/>
      <c r="DI12" s="587"/>
      <c r="DJ12" s="587"/>
      <c r="DK12" s="587"/>
      <c r="DL12" s="587"/>
      <c r="DM12" s="587"/>
      <c r="DN12" s="587"/>
      <c r="DO12" s="587"/>
      <c r="DP12" s="588"/>
      <c r="DQ12" s="592">
        <v>41193</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59188</v>
      </c>
      <c r="S13" s="587"/>
      <c r="T13" s="587"/>
      <c r="U13" s="587"/>
      <c r="V13" s="587"/>
      <c r="W13" s="587"/>
      <c r="X13" s="587"/>
      <c r="Y13" s="588"/>
      <c r="Z13" s="639">
        <v>0.2</v>
      </c>
      <c r="AA13" s="639"/>
      <c r="AB13" s="639"/>
      <c r="AC13" s="639"/>
      <c r="AD13" s="640">
        <v>59188</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4655808</v>
      </c>
      <c r="BH13" s="587"/>
      <c r="BI13" s="587"/>
      <c r="BJ13" s="587"/>
      <c r="BK13" s="587"/>
      <c r="BL13" s="587"/>
      <c r="BM13" s="587"/>
      <c r="BN13" s="588"/>
      <c r="BO13" s="639">
        <v>52.7</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1320676</v>
      </c>
      <c r="CS13" s="587"/>
      <c r="CT13" s="587"/>
      <c r="CU13" s="587"/>
      <c r="CV13" s="587"/>
      <c r="CW13" s="587"/>
      <c r="CX13" s="587"/>
      <c r="CY13" s="588"/>
      <c r="CZ13" s="639">
        <v>4.8</v>
      </c>
      <c r="DA13" s="639"/>
      <c r="DB13" s="639"/>
      <c r="DC13" s="639"/>
      <c r="DD13" s="592">
        <v>194125</v>
      </c>
      <c r="DE13" s="587"/>
      <c r="DF13" s="587"/>
      <c r="DG13" s="587"/>
      <c r="DH13" s="587"/>
      <c r="DI13" s="587"/>
      <c r="DJ13" s="587"/>
      <c r="DK13" s="587"/>
      <c r="DL13" s="587"/>
      <c r="DM13" s="587"/>
      <c r="DN13" s="587"/>
      <c r="DO13" s="587"/>
      <c r="DP13" s="588"/>
      <c r="DQ13" s="592">
        <v>1135690</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111743</v>
      </c>
      <c r="BH14" s="587"/>
      <c r="BI14" s="587"/>
      <c r="BJ14" s="587"/>
      <c r="BK14" s="587"/>
      <c r="BL14" s="587"/>
      <c r="BM14" s="587"/>
      <c r="BN14" s="588"/>
      <c r="BO14" s="639">
        <v>1.3</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792881</v>
      </c>
      <c r="CS14" s="587"/>
      <c r="CT14" s="587"/>
      <c r="CU14" s="587"/>
      <c r="CV14" s="587"/>
      <c r="CW14" s="587"/>
      <c r="CX14" s="587"/>
      <c r="CY14" s="588"/>
      <c r="CZ14" s="639">
        <v>2.9</v>
      </c>
      <c r="DA14" s="639"/>
      <c r="DB14" s="639"/>
      <c r="DC14" s="639"/>
      <c r="DD14" s="592">
        <v>35957</v>
      </c>
      <c r="DE14" s="587"/>
      <c r="DF14" s="587"/>
      <c r="DG14" s="587"/>
      <c r="DH14" s="587"/>
      <c r="DI14" s="587"/>
      <c r="DJ14" s="587"/>
      <c r="DK14" s="587"/>
      <c r="DL14" s="587"/>
      <c r="DM14" s="587"/>
      <c r="DN14" s="587"/>
      <c r="DO14" s="587"/>
      <c r="DP14" s="588"/>
      <c r="DQ14" s="592">
        <v>749012</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44575</v>
      </c>
      <c r="S15" s="587"/>
      <c r="T15" s="587"/>
      <c r="U15" s="587"/>
      <c r="V15" s="587"/>
      <c r="W15" s="587"/>
      <c r="X15" s="587"/>
      <c r="Y15" s="588"/>
      <c r="Z15" s="639">
        <v>0.2</v>
      </c>
      <c r="AA15" s="639"/>
      <c r="AB15" s="639"/>
      <c r="AC15" s="639"/>
      <c r="AD15" s="640">
        <v>44575</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456934</v>
      </c>
      <c r="BH15" s="587"/>
      <c r="BI15" s="587"/>
      <c r="BJ15" s="587"/>
      <c r="BK15" s="587"/>
      <c r="BL15" s="587"/>
      <c r="BM15" s="587"/>
      <c r="BN15" s="588"/>
      <c r="BO15" s="639">
        <v>5.2</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1859608</v>
      </c>
      <c r="CS15" s="587"/>
      <c r="CT15" s="587"/>
      <c r="CU15" s="587"/>
      <c r="CV15" s="587"/>
      <c r="CW15" s="587"/>
      <c r="CX15" s="587"/>
      <c r="CY15" s="588"/>
      <c r="CZ15" s="639">
        <v>6.7</v>
      </c>
      <c r="DA15" s="639"/>
      <c r="DB15" s="639"/>
      <c r="DC15" s="639"/>
      <c r="DD15" s="592">
        <v>377614</v>
      </c>
      <c r="DE15" s="587"/>
      <c r="DF15" s="587"/>
      <c r="DG15" s="587"/>
      <c r="DH15" s="587"/>
      <c r="DI15" s="587"/>
      <c r="DJ15" s="587"/>
      <c r="DK15" s="587"/>
      <c r="DL15" s="587"/>
      <c r="DM15" s="587"/>
      <c r="DN15" s="587"/>
      <c r="DO15" s="587"/>
      <c r="DP15" s="588"/>
      <c r="DQ15" s="592">
        <v>1414716</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2812141</v>
      </c>
      <c r="S16" s="587"/>
      <c r="T16" s="587"/>
      <c r="U16" s="587"/>
      <c r="V16" s="587"/>
      <c r="W16" s="587"/>
      <c r="X16" s="587"/>
      <c r="Y16" s="588"/>
      <c r="Z16" s="639">
        <v>10</v>
      </c>
      <c r="AA16" s="639"/>
      <c r="AB16" s="639"/>
      <c r="AC16" s="639"/>
      <c r="AD16" s="640">
        <v>2389539</v>
      </c>
      <c r="AE16" s="640"/>
      <c r="AF16" s="640"/>
      <c r="AG16" s="640"/>
      <c r="AH16" s="640"/>
      <c r="AI16" s="640"/>
      <c r="AJ16" s="640"/>
      <c r="AK16" s="640"/>
      <c r="AL16" s="609">
        <v>20.6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2389539</v>
      </c>
      <c r="S17" s="587"/>
      <c r="T17" s="587"/>
      <c r="U17" s="587"/>
      <c r="V17" s="587"/>
      <c r="W17" s="587"/>
      <c r="X17" s="587"/>
      <c r="Y17" s="588"/>
      <c r="Z17" s="639">
        <v>8.5</v>
      </c>
      <c r="AA17" s="639"/>
      <c r="AB17" s="639"/>
      <c r="AC17" s="639"/>
      <c r="AD17" s="640">
        <v>2389539</v>
      </c>
      <c r="AE17" s="640"/>
      <c r="AF17" s="640"/>
      <c r="AG17" s="640"/>
      <c r="AH17" s="640"/>
      <c r="AI17" s="640"/>
      <c r="AJ17" s="640"/>
      <c r="AK17" s="640"/>
      <c r="AL17" s="609">
        <v>20.6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2684258</v>
      </c>
      <c r="CS17" s="587"/>
      <c r="CT17" s="587"/>
      <c r="CU17" s="587"/>
      <c r="CV17" s="587"/>
      <c r="CW17" s="587"/>
      <c r="CX17" s="587"/>
      <c r="CY17" s="588"/>
      <c r="CZ17" s="639">
        <v>9.6999999999999993</v>
      </c>
      <c r="DA17" s="639"/>
      <c r="DB17" s="639"/>
      <c r="DC17" s="639"/>
      <c r="DD17" s="592" t="s">
        <v>112</v>
      </c>
      <c r="DE17" s="587"/>
      <c r="DF17" s="587"/>
      <c r="DG17" s="587"/>
      <c r="DH17" s="587"/>
      <c r="DI17" s="587"/>
      <c r="DJ17" s="587"/>
      <c r="DK17" s="587"/>
      <c r="DL17" s="587"/>
      <c r="DM17" s="587"/>
      <c r="DN17" s="587"/>
      <c r="DO17" s="587"/>
      <c r="DP17" s="588"/>
      <c r="DQ17" s="592">
        <v>2684258</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422598</v>
      </c>
      <c r="S18" s="587"/>
      <c r="T18" s="587"/>
      <c r="U18" s="587"/>
      <c r="V18" s="587"/>
      <c r="W18" s="587"/>
      <c r="X18" s="587"/>
      <c r="Y18" s="588"/>
      <c r="Z18" s="639">
        <v>1.5</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4</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702923</v>
      </c>
      <c r="BH19" s="587"/>
      <c r="BI19" s="587"/>
      <c r="BJ19" s="587"/>
      <c r="BK19" s="587"/>
      <c r="BL19" s="587"/>
      <c r="BM19" s="587"/>
      <c r="BN19" s="588"/>
      <c r="BO19" s="639">
        <v>8</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12647759</v>
      </c>
      <c r="S20" s="587"/>
      <c r="T20" s="587"/>
      <c r="U20" s="587"/>
      <c r="V20" s="587"/>
      <c r="W20" s="587"/>
      <c r="X20" s="587"/>
      <c r="Y20" s="588"/>
      <c r="Z20" s="639">
        <v>45.1</v>
      </c>
      <c r="AA20" s="639"/>
      <c r="AB20" s="639"/>
      <c r="AC20" s="639"/>
      <c r="AD20" s="640">
        <v>11522234</v>
      </c>
      <c r="AE20" s="640"/>
      <c r="AF20" s="640"/>
      <c r="AG20" s="640"/>
      <c r="AH20" s="640"/>
      <c r="AI20" s="640"/>
      <c r="AJ20" s="640"/>
      <c r="AK20" s="640"/>
      <c r="AL20" s="609">
        <v>99.3</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702923</v>
      </c>
      <c r="BH20" s="587"/>
      <c r="BI20" s="587"/>
      <c r="BJ20" s="587"/>
      <c r="BK20" s="587"/>
      <c r="BL20" s="587"/>
      <c r="BM20" s="587"/>
      <c r="BN20" s="588"/>
      <c r="BO20" s="639">
        <v>8</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27562210</v>
      </c>
      <c r="CS20" s="587"/>
      <c r="CT20" s="587"/>
      <c r="CU20" s="587"/>
      <c r="CV20" s="587"/>
      <c r="CW20" s="587"/>
      <c r="CX20" s="587"/>
      <c r="CY20" s="588"/>
      <c r="CZ20" s="639">
        <v>100</v>
      </c>
      <c r="DA20" s="639"/>
      <c r="DB20" s="639"/>
      <c r="DC20" s="639"/>
      <c r="DD20" s="592">
        <v>1166417</v>
      </c>
      <c r="DE20" s="587"/>
      <c r="DF20" s="587"/>
      <c r="DG20" s="587"/>
      <c r="DH20" s="587"/>
      <c r="DI20" s="587"/>
      <c r="DJ20" s="587"/>
      <c r="DK20" s="587"/>
      <c r="DL20" s="587"/>
      <c r="DM20" s="587"/>
      <c r="DN20" s="587"/>
      <c r="DO20" s="587"/>
      <c r="DP20" s="588"/>
      <c r="DQ20" s="592">
        <v>14363747</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11685</v>
      </c>
      <c r="S21" s="587"/>
      <c r="T21" s="587"/>
      <c r="U21" s="587"/>
      <c r="V21" s="587"/>
      <c r="W21" s="587"/>
      <c r="X21" s="587"/>
      <c r="Y21" s="588"/>
      <c r="Z21" s="639">
        <v>0</v>
      </c>
      <c r="AA21" s="639"/>
      <c r="AB21" s="639"/>
      <c r="AC21" s="639"/>
      <c r="AD21" s="640">
        <v>11685</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176080</v>
      </c>
      <c r="S22" s="587"/>
      <c r="T22" s="587"/>
      <c r="U22" s="587"/>
      <c r="V22" s="587"/>
      <c r="W22" s="587"/>
      <c r="X22" s="587"/>
      <c r="Y22" s="588"/>
      <c r="Z22" s="639">
        <v>0.6</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250931</v>
      </c>
      <c r="S23" s="587"/>
      <c r="T23" s="587"/>
      <c r="U23" s="587"/>
      <c r="V23" s="587"/>
      <c r="W23" s="587"/>
      <c r="X23" s="587"/>
      <c r="Y23" s="588"/>
      <c r="Z23" s="639">
        <v>0.9</v>
      </c>
      <c r="AA23" s="639"/>
      <c r="AB23" s="639"/>
      <c r="AC23" s="639"/>
      <c r="AD23" s="640">
        <v>68505</v>
      </c>
      <c r="AE23" s="640"/>
      <c r="AF23" s="640"/>
      <c r="AG23" s="640"/>
      <c r="AH23" s="640"/>
      <c r="AI23" s="640"/>
      <c r="AJ23" s="640"/>
      <c r="AK23" s="640"/>
      <c r="AL23" s="609">
        <v>0.6</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702923</v>
      </c>
      <c r="BH23" s="587"/>
      <c r="BI23" s="587"/>
      <c r="BJ23" s="587"/>
      <c r="BK23" s="587"/>
      <c r="BL23" s="587"/>
      <c r="BM23" s="587"/>
      <c r="BN23" s="588"/>
      <c r="BO23" s="639">
        <v>8</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144363</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11664878</v>
      </c>
      <c r="CS24" s="637"/>
      <c r="CT24" s="637"/>
      <c r="CU24" s="637"/>
      <c r="CV24" s="637"/>
      <c r="CW24" s="637"/>
      <c r="CX24" s="637"/>
      <c r="CY24" s="684"/>
      <c r="CZ24" s="688">
        <v>42.3</v>
      </c>
      <c r="DA24" s="689"/>
      <c r="DB24" s="689"/>
      <c r="DC24" s="690"/>
      <c r="DD24" s="683">
        <v>7393014</v>
      </c>
      <c r="DE24" s="637"/>
      <c r="DF24" s="637"/>
      <c r="DG24" s="637"/>
      <c r="DH24" s="637"/>
      <c r="DI24" s="637"/>
      <c r="DJ24" s="637"/>
      <c r="DK24" s="684"/>
      <c r="DL24" s="683">
        <v>7314357</v>
      </c>
      <c r="DM24" s="637"/>
      <c r="DN24" s="637"/>
      <c r="DO24" s="637"/>
      <c r="DP24" s="637"/>
      <c r="DQ24" s="637"/>
      <c r="DR24" s="637"/>
      <c r="DS24" s="637"/>
      <c r="DT24" s="637"/>
      <c r="DU24" s="637"/>
      <c r="DV24" s="684"/>
      <c r="DW24" s="685">
        <v>56.6</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3913711</v>
      </c>
      <c r="S25" s="587"/>
      <c r="T25" s="587"/>
      <c r="U25" s="587"/>
      <c r="V25" s="587"/>
      <c r="W25" s="587"/>
      <c r="X25" s="587"/>
      <c r="Y25" s="588"/>
      <c r="Z25" s="639">
        <v>13.9</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3594198</v>
      </c>
      <c r="CS25" s="605"/>
      <c r="CT25" s="605"/>
      <c r="CU25" s="605"/>
      <c r="CV25" s="605"/>
      <c r="CW25" s="605"/>
      <c r="CX25" s="605"/>
      <c r="CY25" s="606"/>
      <c r="CZ25" s="589">
        <v>13</v>
      </c>
      <c r="DA25" s="607"/>
      <c r="DB25" s="607"/>
      <c r="DC25" s="608"/>
      <c r="DD25" s="592">
        <v>3227246</v>
      </c>
      <c r="DE25" s="605"/>
      <c r="DF25" s="605"/>
      <c r="DG25" s="605"/>
      <c r="DH25" s="605"/>
      <c r="DI25" s="605"/>
      <c r="DJ25" s="605"/>
      <c r="DK25" s="606"/>
      <c r="DL25" s="592">
        <v>3148689</v>
      </c>
      <c r="DM25" s="605"/>
      <c r="DN25" s="605"/>
      <c r="DO25" s="605"/>
      <c r="DP25" s="605"/>
      <c r="DQ25" s="605"/>
      <c r="DR25" s="605"/>
      <c r="DS25" s="605"/>
      <c r="DT25" s="605"/>
      <c r="DU25" s="605"/>
      <c r="DV25" s="606"/>
      <c r="DW25" s="609">
        <v>24.4</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2484918</v>
      </c>
      <c r="CS26" s="587"/>
      <c r="CT26" s="587"/>
      <c r="CU26" s="587"/>
      <c r="CV26" s="587"/>
      <c r="CW26" s="587"/>
      <c r="CX26" s="587"/>
      <c r="CY26" s="588"/>
      <c r="CZ26" s="589">
        <v>9</v>
      </c>
      <c r="DA26" s="607"/>
      <c r="DB26" s="607"/>
      <c r="DC26" s="608"/>
      <c r="DD26" s="592">
        <v>2157838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1800631</v>
      </c>
      <c r="S27" s="587"/>
      <c r="T27" s="587"/>
      <c r="U27" s="587"/>
      <c r="V27" s="587"/>
      <c r="W27" s="587"/>
      <c r="X27" s="587"/>
      <c r="Y27" s="588"/>
      <c r="Z27" s="639">
        <v>6.4</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8832217</v>
      </c>
      <c r="BH27" s="587"/>
      <c r="BI27" s="587"/>
      <c r="BJ27" s="587"/>
      <c r="BK27" s="587"/>
      <c r="BL27" s="587"/>
      <c r="BM27" s="587"/>
      <c r="BN27" s="588"/>
      <c r="BO27" s="639">
        <v>100</v>
      </c>
      <c r="BP27" s="639"/>
      <c r="BQ27" s="639"/>
      <c r="BR27" s="639"/>
      <c r="BS27" s="592">
        <v>57040</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5386422</v>
      </c>
      <c r="CS27" s="605"/>
      <c r="CT27" s="605"/>
      <c r="CU27" s="605"/>
      <c r="CV27" s="605"/>
      <c r="CW27" s="605"/>
      <c r="CX27" s="605"/>
      <c r="CY27" s="606"/>
      <c r="CZ27" s="589">
        <v>19.5</v>
      </c>
      <c r="DA27" s="607"/>
      <c r="DB27" s="607"/>
      <c r="DC27" s="608"/>
      <c r="DD27" s="592">
        <v>1481510</v>
      </c>
      <c r="DE27" s="605"/>
      <c r="DF27" s="605"/>
      <c r="DG27" s="605"/>
      <c r="DH27" s="605"/>
      <c r="DI27" s="605"/>
      <c r="DJ27" s="605"/>
      <c r="DK27" s="606"/>
      <c r="DL27" s="592">
        <v>1481410</v>
      </c>
      <c r="DM27" s="605"/>
      <c r="DN27" s="605"/>
      <c r="DO27" s="605"/>
      <c r="DP27" s="605"/>
      <c r="DQ27" s="605"/>
      <c r="DR27" s="605"/>
      <c r="DS27" s="605"/>
      <c r="DT27" s="605"/>
      <c r="DU27" s="605"/>
      <c r="DV27" s="606"/>
      <c r="DW27" s="609">
        <v>11.5</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81477</v>
      </c>
      <c r="S28" s="587"/>
      <c r="T28" s="587"/>
      <c r="U28" s="587"/>
      <c r="V28" s="587"/>
      <c r="W28" s="587"/>
      <c r="X28" s="587"/>
      <c r="Y28" s="588"/>
      <c r="Z28" s="639">
        <v>0.3</v>
      </c>
      <c r="AA28" s="639"/>
      <c r="AB28" s="639"/>
      <c r="AC28" s="639"/>
      <c r="AD28" s="640">
        <v>5527</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2684258</v>
      </c>
      <c r="CS28" s="587"/>
      <c r="CT28" s="587"/>
      <c r="CU28" s="587"/>
      <c r="CV28" s="587"/>
      <c r="CW28" s="587"/>
      <c r="CX28" s="587"/>
      <c r="CY28" s="588"/>
      <c r="CZ28" s="589">
        <v>9.6999999999999993</v>
      </c>
      <c r="DA28" s="607"/>
      <c r="DB28" s="607"/>
      <c r="DC28" s="608"/>
      <c r="DD28" s="592">
        <v>2684258</v>
      </c>
      <c r="DE28" s="587"/>
      <c r="DF28" s="587"/>
      <c r="DG28" s="587"/>
      <c r="DH28" s="587"/>
      <c r="DI28" s="587"/>
      <c r="DJ28" s="587"/>
      <c r="DK28" s="588"/>
      <c r="DL28" s="592">
        <v>2684258</v>
      </c>
      <c r="DM28" s="587"/>
      <c r="DN28" s="587"/>
      <c r="DO28" s="587"/>
      <c r="DP28" s="587"/>
      <c r="DQ28" s="587"/>
      <c r="DR28" s="587"/>
      <c r="DS28" s="587"/>
      <c r="DT28" s="587"/>
      <c r="DU28" s="587"/>
      <c r="DV28" s="588"/>
      <c r="DW28" s="609">
        <v>20.8</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17648</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2683450</v>
      </c>
      <c r="CS29" s="605"/>
      <c r="CT29" s="605"/>
      <c r="CU29" s="605"/>
      <c r="CV29" s="605"/>
      <c r="CW29" s="605"/>
      <c r="CX29" s="605"/>
      <c r="CY29" s="606"/>
      <c r="CZ29" s="589">
        <v>9.6999999999999993</v>
      </c>
      <c r="DA29" s="607"/>
      <c r="DB29" s="607"/>
      <c r="DC29" s="608"/>
      <c r="DD29" s="592">
        <v>2683450</v>
      </c>
      <c r="DE29" s="605"/>
      <c r="DF29" s="605"/>
      <c r="DG29" s="605"/>
      <c r="DH29" s="605"/>
      <c r="DI29" s="605"/>
      <c r="DJ29" s="605"/>
      <c r="DK29" s="606"/>
      <c r="DL29" s="592">
        <v>2683450</v>
      </c>
      <c r="DM29" s="605"/>
      <c r="DN29" s="605"/>
      <c r="DO29" s="605"/>
      <c r="DP29" s="605"/>
      <c r="DQ29" s="605"/>
      <c r="DR29" s="605"/>
      <c r="DS29" s="605"/>
      <c r="DT29" s="605"/>
      <c r="DU29" s="605"/>
      <c r="DV29" s="606"/>
      <c r="DW29" s="609">
        <v>20.8</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8558</v>
      </c>
      <c r="S30" s="587"/>
      <c r="T30" s="587"/>
      <c r="U30" s="587"/>
      <c r="V30" s="587"/>
      <c r="W30" s="587"/>
      <c r="X30" s="587"/>
      <c r="Y30" s="588"/>
      <c r="Z30" s="639">
        <v>0</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98.4</v>
      </c>
      <c r="BH30" s="653"/>
      <c r="BI30" s="653"/>
      <c r="BJ30" s="653"/>
      <c r="BK30" s="653"/>
      <c r="BL30" s="653"/>
      <c r="BM30" s="654">
        <v>93.3</v>
      </c>
      <c r="BN30" s="653"/>
      <c r="BO30" s="653"/>
      <c r="BP30" s="653"/>
      <c r="BQ30" s="655"/>
      <c r="BR30" s="652">
        <v>98.2</v>
      </c>
      <c r="BS30" s="653"/>
      <c r="BT30" s="653"/>
      <c r="BU30" s="653"/>
      <c r="BV30" s="653"/>
      <c r="BW30" s="653"/>
      <c r="BX30" s="654">
        <v>92.6</v>
      </c>
      <c r="BY30" s="653"/>
      <c r="BZ30" s="653"/>
      <c r="CA30" s="653"/>
      <c r="CB30" s="655"/>
      <c r="CD30" s="658"/>
      <c r="CE30" s="659"/>
      <c r="CF30" s="623" t="s">
        <v>292</v>
      </c>
      <c r="CG30" s="620"/>
      <c r="CH30" s="620"/>
      <c r="CI30" s="620"/>
      <c r="CJ30" s="620"/>
      <c r="CK30" s="620"/>
      <c r="CL30" s="620"/>
      <c r="CM30" s="620"/>
      <c r="CN30" s="620"/>
      <c r="CO30" s="620"/>
      <c r="CP30" s="620"/>
      <c r="CQ30" s="621"/>
      <c r="CR30" s="586">
        <v>2196452</v>
      </c>
      <c r="CS30" s="587"/>
      <c r="CT30" s="587"/>
      <c r="CU30" s="587"/>
      <c r="CV30" s="587"/>
      <c r="CW30" s="587"/>
      <c r="CX30" s="587"/>
      <c r="CY30" s="588"/>
      <c r="CZ30" s="589">
        <v>8</v>
      </c>
      <c r="DA30" s="607"/>
      <c r="DB30" s="607"/>
      <c r="DC30" s="608"/>
      <c r="DD30" s="592">
        <v>2196452</v>
      </c>
      <c r="DE30" s="587"/>
      <c r="DF30" s="587"/>
      <c r="DG30" s="587"/>
      <c r="DH30" s="587"/>
      <c r="DI30" s="587"/>
      <c r="DJ30" s="587"/>
      <c r="DK30" s="588"/>
      <c r="DL30" s="592">
        <v>2196452</v>
      </c>
      <c r="DM30" s="587"/>
      <c r="DN30" s="587"/>
      <c r="DO30" s="587"/>
      <c r="DP30" s="587"/>
      <c r="DQ30" s="587"/>
      <c r="DR30" s="587"/>
      <c r="DS30" s="587"/>
      <c r="DT30" s="587"/>
      <c r="DU30" s="587"/>
      <c r="DV30" s="588"/>
      <c r="DW30" s="609">
        <v>17</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464503</v>
      </c>
      <c r="S31" s="587"/>
      <c r="T31" s="587"/>
      <c r="U31" s="587"/>
      <c r="V31" s="587"/>
      <c r="W31" s="587"/>
      <c r="X31" s="587"/>
      <c r="Y31" s="588"/>
      <c r="Z31" s="639">
        <v>1.7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98.6</v>
      </c>
      <c r="BH31" s="605"/>
      <c r="BI31" s="605"/>
      <c r="BJ31" s="605"/>
      <c r="BK31" s="605"/>
      <c r="BL31" s="605"/>
      <c r="BM31" s="641">
        <v>95.9</v>
      </c>
      <c r="BN31" s="651"/>
      <c r="BO31" s="651"/>
      <c r="BP31" s="651"/>
      <c r="BQ31" s="615"/>
      <c r="BR31" s="650">
        <v>98.2</v>
      </c>
      <c r="BS31" s="605"/>
      <c r="BT31" s="605"/>
      <c r="BU31" s="605"/>
      <c r="BV31" s="605"/>
      <c r="BW31" s="605"/>
      <c r="BX31" s="641">
        <v>95.6</v>
      </c>
      <c r="BY31" s="651"/>
      <c r="BZ31" s="651"/>
      <c r="CA31" s="651"/>
      <c r="CB31" s="615"/>
      <c r="CD31" s="658"/>
      <c r="CE31" s="659"/>
      <c r="CF31" s="623" t="s">
        <v>296</v>
      </c>
      <c r="CG31" s="620"/>
      <c r="CH31" s="620"/>
      <c r="CI31" s="620"/>
      <c r="CJ31" s="620"/>
      <c r="CK31" s="620"/>
      <c r="CL31" s="620"/>
      <c r="CM31" s="620"/>
      <c r="CN31" s="620"/>
      <c r="CO31" s="620"/>
      <c r="CP31" s="620"/>
      <c r="CQ31" s="621"/>
      <c r="CR31" s="586">
        <v>486998</v>
      </c>
      <c r="CS31" s="605"/>
      <c r="CT31" s="605"/>
      <c r="CU31" s="605"/>
      <c r="CV31" s="605"/>
      <c r="CW31" s="605"/>
      <c r="CX31" s="605"/>
      <c r="CY31" s="606"/>
      <c r="CZ31" s="589">
        <v>1.8</v>
      </c>
      <c r="DA31" s="607"/>
      <c r="DB31" s="607"/>
      <c r="DC31" s="608"/>
      <c r="DD31" s="592">
        <v>486998</v>
      </c>
      <c r="DE31" s="605"/>
      <c r="DF31" s="605"/>
      <c r="DG31" s="605"/>
      <c r="DH31" s="605"/>
      <c r="DI31" s="605"/>
      <c r="DJ31" s="605"/>
      <c r="DK31" s="606"/>
      <c r="DL31" s="592">
        <v>486998</v>
      </c>
      <c r="DM31" s="605"/>
      <c r="DN31" s="605"/>
      <c r="DO31" s="605"/>
      <c r="DP31" s="605"/>
      <c r="DQ31" s="605"/>
      <c r="DR31" s="605"/>
      <c r="DS31" s="605"/>
      <c r="DT31" s="605"/>
      <c r="DU31" s="605"/>
      <c r="DV31" s="606"/>
      <c r="DW31" s="609">
        <v>3.8</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207690</v>
      </c>
      <c r="S32" s="587"/>
      <c r="T32" s="587"/>
      <c r="U32" s="587"/>
      <c r="V32" s="587"/>
      <c r="W32" s="587"/>
      <c r="X32" s="587"/>
      <c r="Y32" s="588"/>
      <c r="Z32" s="639">
        <v>0.7</v>
      </c>
      <c r="AA32" s="639"/>
      <c r="AB32" s="639"/>
      <c r="AC32" s="639"/>
      <c r="AD32" s="640">
        <v>106</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98.3</v>
      </c>
      <c r="BH32" s="571"/>
      <c r="BI32" s="571"/>
      <c r="BJ32" s="571"/>
      <c r="BK32" s="571"/>
      <c r="BL32" s="571"/>
      <c r="BM32" s="634">
        <v>91.6</v>
      </c>
      <c r="BN32" s="571"/>
      <c r="BO32" s="571"/>
      <c r="BP32" s="571"/>
      <c r="BQ32" s="628"/>
      <c r="BR32" s="649">
        <v>98.1</v>
      </c>
      <c r="BS32" s="571"/>
      <c r="BT32" s="571"/>
      <c r="BU32" s="571"/>
      <c r="BV32" s="571"/>
      <c r="BW32" s="571"/>
      <c r="BX32" s="634">
        <v>90.7</v>
      </c>
      <c r="BY32" s="571"/>
      <c r="BZ32" s="571"/>
      <c r="CA32" s="571"/>
      <c r="CB32" s="628"/>
      <c r="CD32" s="660"/>
      <c r="CE32" s="661"/>
      <c r="CF32" s="623" t="s">
        <v>299</v>
      </c>
      <c r="CG32" s="620"/>
      <c r="CH32" s="620"/>
      <c r="CI32" s="620"/>
      <c r="CJ32" s="620"/>
      <c r="CK32" s="620"/>
      <c r="CL32" s="620"/>
      <c r="CM32" s="620"/>
      <c r="CN32" s="620"/>
      <c r="CO32" s="620"/>
      <c r="CP32" s="620"/>
      <c r="CQ32" s="621"/>
      <c r="CR32" s="586">
        <v>808</v>
      </c>
      <c r="CS32" s="587"/>
      <c r="CT32" s="587"/>
      <c r="CU32" s="587"/>
      <c r="CV32" s="587"/>
      <c r="CW32" s="587"/>
      <c r="CX32" s="587"/>
      <c r="CY32" s="588"/>
      <c r="CZ32" s="589">
        <v>0</v>
      </c>
      <c r="DA32" s="607"/>
      <c r="DB32" s="607"/>
      <c r="DC32" s="608"/>
      <c r="DD32" s="592">
        <v>808</v>
      </c>
      <c r="DE32" s="587"/>
      <c r="DF32" s="587"/>
      <c r="DG32" s="587"/>
      <c r="DH32" s="587"/>
      <c r="DI32" s="587"/>
      <c r="DJ32" s="587"/>
      <c r="DK32" s="588"/>
      <c r="DL32" s="592">
        <v>808</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8341056</v>
      </c>
      <c r="S33" s="587"/>
      <c r="T33" s="587"/>
      <c r="U33" s="587"/>
      <c r="V33" s="587"/>
      <c r="W33" s="587"/>
      <c r="X33" s="587"/>
      <c r="Y33" s="588"/>
      <c r="Z33" s="639">
        <v>29.7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14730915</v>
      </c>
      <c r="CS33" s="605"/>
      <c r="CT33" s="605"/>
      <c r="CU33" s="605"/>
      <c r="CV33" s="605"/>
      <c r="CW33" s="605"/>
      <c r="CX33" s="605"/>
      <c r="CY33" s="606"/>
      <c r="CZ33" s="589">
        <v>53.4</v>
      </c>
      <c r="DA33" s="607"/>
      <c r="DB33" s="607"/>
      <c r="DC33" s="608"/>
      <c r="DD33" s="592">
        <v>6717253</v>
      </c>
      <c r="DE33" s="605"/>
      <c r="DF33" s="605"/>
      <c r="DG33" s="605"/>
      <c r="DH33" s="605"/>
      <c r="DI33" s="605"/>
      <c r="DJ33" s="605"/>
      <c r="DK33" s="606"/>
      <c r="DL33" s="592">
        <v>5163017</v>
      </c>
      <c r="DM33" s="605"/>
      <c r="DN33" s="605"/>
      <c r="DO33" s="605"/>
      <c r="DP33" s="605"/>
      <c r="DQ33" s="605"/>
      <c r="DR33" s="605"/>
      <c r="DS33" s="605"/>
      <c r="DT33" s="605"/>
      <c r="DU33" s="605"/>
      <c r="DV33" s="606"/>
      <c r="DW33" s="609">
        <v>40</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2582226</v>
      </c>
      <c r="CS34" s="587"/>
      <c r="CT34" s="587"/>
      <c r="CU34" s="587"/>
      <c r="CV34" s="587"/>
      <c r="CW34" s="587"/>
      <c r="CX34" s="587"/>
      <c r="CY34" s="588"/>
      <c r="CZ34" s="589">
        <v>9.4</v>
      </c>
      <c r="DA34" s="607"/>
      <c r="DB34" s="607"/>
      <c r="DC34" s="608"/>
      <c r="DD34" s="592">
        <v>1737995</v>
      </c>
      <c r="DE34" s="587"/>
      <c r="DF34" s="587"/>
      <c r="DG34" s="587"/>
      <c r="DH34" s="587"/>
      <c r="DI34" s="587"/>
      <c r="DJ34" s="587"/>
      <c r="DK34" s="588"/>
      <c r="DL34" s="592">
        <v>1485117</v>
      </c>
      <c r="DM34" s="587"/>
      <c r="DN34" s="587"/>
      <c r="DO34" s="587"/>
      <c r="DP34" s="587"/>
      <c r="DQ34" s="587"/>
      <c r="DR34" s="587"/>
      <c r="DS34" s="587"/>
      <c r="DT34" s="587"/>
      <c r="DU34" s="587"/>
      <c r="DV34" s="588"/>
      <c r="DW34" s="609">
        <v>11.5</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1310556</v>
      </c>
      <c r="S35" s="587"/>
      <c r="T35" s="587"/>
      <c r="U35" s="587"/>
      <c r="V35" s="587"/>
      <c r="W35" s="587"/>
      <c r="X35" s="587"/>
      <c r="Y35" s="588"/>
      <c r="Z35" s="639">
        <v>4.7</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2800897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-402306</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115228</v>
      </c>
      <c r="CS35" s="605"/>
      <c r="CT35" s="605"/>
      <c r="CU35" s="605"/>
      <c r="CV35" s="605"/>
      <c r="CW35" s="605"/>
      <c r="CX35" s="605"/>
      <c r="CY35" s="606"/>
      <c r="CZ35" s="589">
        <v>0.4</v>
      </c>
      <c r="DA35" s="607"/>
      <c r="DB35" s="607"/>
      <c r="DC35" s="608"/>
      <c r="DD35" s="592">
        <v>104711</v>
      </c>
      <c r="DE35" s="605"/>
      <c r="DF35" s="605"/>
      <c r="DG35" s="605"/>
      <c r="DH35" s="605"/>
      <c r="DI35" s="605"/>
      <c r="DJ35" s="605"/>
      <c r="DK35" s="606"/>
      <c r="DL35" s="592">
        <v>104711</v>
      </c>
      <c r="DM35" s="605"/>
      <c r="DN35" s="605"/>
      <c r="DO35" s="605"/>
      <c r="DP35" s="605"/>
      <c r="DQ35" s="605"/>
      <c r="DR35" s="605"/>
      <c r="DS35" s="605"/>
      <c r="DT35" s="605"/>
      <c r="DU35" s="605"/>
      <c r="DV35" s="606"/>
      <c r="DW35" s="609">
        <v>0.8</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28066092</v>
      </c>
      <c r="S36" s="627"/>
      <c r="T36" s="627"/>
      <c r="U36" s="627"/>
      <c r="V36" s="627"/>
      <c r="W36" s="627"/>
      <c r="X36" s="627"/>
      <c r="Y36" s="630"/>
      <c r="Z36" s="631">
        <v>100</v>
      </c>
      <c r="AA36" s="631"/>
      <c r="AB36" s="631"/>
      <c r="AC36" s="631"/>
      <c r="AD36" s="632">
        <v>11608057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767909</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-431878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8822483</v>
      </c>
      <c r="CS36" s="587"/>
      <c r="CT36" s="587"/>
      <c r="CU36" s="587"/>
      <c r="CV36" s="587"/>
      <c r="CW36" s="587"/>
      <c r="CX36" s="587"/>
      <c r="CY36" s="588"/>
      <c r="CZ36" s="589">
        <v>32</v>
      </c>
      <c r="DA36" s="607"/>
      <c r="DB36" s="607"/>
      <c r="DC36" s="608"/>
      <c r="DD36" s="592">
        <v>2065805</v>
      </c>
      <c r="DE36" s="587"/>
      <c r="DF36" s="587"/>
      <c r="DG36" s="587"/>
      <c r="DH36" s="587"/>
      <c r="DI36" s="587"/>
      <c r="DJ36" s="587"/>
      <c r="DK36" s="588"/>
      <c r="DL36" s="592">
        <v>1483817</v>
      </c>
      <c r="DM36" s="587"/>
      <c r="DN36" s="587"/>
      <c r="DO36" s="587"/>
      <c r="DP36" s="587"/>
      <c r="DQ36" s="587"/>
      <c r="DR36" s="587"/>
      <c r="DS36" s="587"/>
      <c r="DT36" s="587"/>
      <c r="DU36" s="587"/>
      <c r="DV36" s="588"/>
      <c r="DW36" s="609">
        <v>11.5</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19280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10281</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1041514</v>
      </c>
      <c r="CS37" s="605"/>
      <c r="CT37" s="605"/>
      <c r="CU37" s="605"/>
      <c r="CV37" s="605"/>
      <c r="CW37" s="605"/>
      <c r="CX37" s="605"/>
      <c r="CY37" s="606"/>
      <c r="CZ37" s="589">
        <v>3.8</v>
      </c>
      <c r="DA37" s="607"/>
      <c r="DB37" s="607"/>
      <c r="DC37" s="608"/>
      <c r="DD37" s="592">
        <v>1039556</v>
      </c>
      <c r="DE37" s="605"/>
      <c r="DF37" s="605"/>
      <c r="DG37" s="605"/>
      <c r="DH37" s="605"/>
      <c r="DI37" s="605"/>
      <c r="DJ37" s="605"/>
      <c r="DK37" s="606"/>
      <c r="DL37" s="592">
        <v>910962</v>
      </c>
      <c r="DM37" s="605"/>
      <c r="DN37" s="605"/>
      <c r="DO37" s="605"/>
      <c r="DP37" s="605"/>
      <c r="DQ37" s="605"/>
      <c r="DR37" s="605"/>
      <c r="DS37" s="605"/>
      <c r="DT37" s="605"/>
      <c r="DU37" s="605"/>
      <c r="DV37" s="606"/>
      <c r="DW37" s="609">
        <v>7.1</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3106</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21771</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2778511</v>
      </c>
      <c r="CS38" s="587"/>
      <c r="CT38" s="587"/>
      <c r="CU38" s="587"/>
      <c r="CV38" s="587"/>
      <c r="CW38" s="587"/>
      <c r="CX38" s="587"/>
      <c r="CY38" s="588"/>
      <c r="CZ38" s="589">
        <v>10.1</v>
      </c>
      <c r="DA38" s="607"/>
      <c r="DB38" s="607"/>
      <c r="DC38" s="608"/>
      <c r="DD38" s="592">
        <v>2391209</v>
      </c>
      <c r="DE38" s="587"/>
      <c r="DF38" s="587"/>
      <c r="DG38" s="587"/>
      <c r="DH38" s="587"/>
      <c r="DI38" s="587"/>
      <c r="DJ38" s="587"/>
      <c r="DK38" s="588"/>
      <c r="DL38" s="592">
        <v>2089372</v>
      </c>
      <c r="DM38" s="587"/>
      <c r="DN38" s="587"/>
      <c r="DO38" s="587"/>
      <c r="DP38" s="587"/>
      <c r="DQ38" s="587"/>
      <c r="DR38" s="587"/>
      <c r="DS38" s="587"/>
      <c r="DT38" s="587"/>
      <c r="DU38" s="587"/>
      <c r="DV38" s="588"/>
      <c r="DW38" s="609">
        <v>16.2</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112</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73</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419652</v>
      </c>
      <c r="CS39" s="605"/>
      <c r="CT39" s="605"/>
      <c r="CU39" s="605"/>
      <c r="CV39" s="605"/>
      <c r="CW39" s="605"/>
      <c r="CX39" s="605"/>
      <c r="CY39" s="606"/>
      <c r="CZ39" s="589">
        <v>1.5</v>
      </c>
      <c r="DA39" s="607"/>
      <c r="DB39" s="607"/>
      <c r="DC39" s="608"/>
      <c r="DD39" s="592">
        <v>416018</v>
      </c>
      <c r="DE39" s="605"/>
      <c r="DF39" s="605"/>
      <c r="DG39" s="605"/>
      <c r="DH39" s="605"/>
      <c r="DI39" s="605"/>
      <c r="DJ39" s="605"/>
      <c r="DK39" s="606"/>
      <c r="DL39" s="592" t="s">
        <v>112</v>
      </c>
      <c r="DM39" s="605"/>
      <c r="DN39" s="605"/>
      <c r="DO39" s="605"/>
      <c r="DP39" s="605"/>
      <c r="DQ39" s="605"/>
      <c r="DR39" s="605"/>
      <c r="DS39" s="605"/>
      <c r="DT39" s="605"/>
      <c r="DU39" s="605"/>
      <c r="DV39" s="606"/>
      <c r="DW39" s="609" t="s">
        <v>112</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622412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108</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12815</v>
      </c>
      <c r="CS40" s="587"/>
      <c r="CT40" s="587"/>
      <c r="CU40" s="587"/>
      <c r="CV40" s="587"/>
      <c r="CW40" s="587"/>
      <c r="CX40" s="587"/>
      <c r="CY40" s="588"/>
      <c r="CZ40" s="589">
        <v>0</v>
      </c>
      <c r="DA40" s="607"/>
      <c r="DB40" s="607"/>
      <c r="DC40" s="608"/>
      <c r="DD40" s="592">
        <v>1515</v>
      </c>
      <c r="DE40" s="587"/>
      <c r="DF40" s="587"/>
      <c r="DG40" s="587"/>
      <c r="DH40" s="587"/>
      <c r="DI40" s="587"/>
      <c r="DJ40" s="587"/>
      <c r="DK40" s="588"/>
      <c r="DL40" s="592" t="s">
        <v>112</v>
      </c>
      <c r="DM40" s="587"/>
      <c r="DN40" s="587"/>
      <c r="DO40" s="587"/>
      <c r="DP40" s="587"/>
      <c r="DQ40" s="587"/>
      <c r="DR40" s="587"/>
      <c r="DS40" s="587"/>
      <c r="DT40" s="587"/>
      <c r="DU40" s="587"/>
      <c r="DV40" s="588"/>
      <c r="DW40" s="609" t="s">
        <v>112</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1388190</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243</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215</v>
      </c>
      <c r="CS41" s="605"/>
      <c r="CT41" s="605"/>
      <c r="CU41" s="605"/>
      <c r="CV41" s="605"/>
      <c r="CW41" s="605"/>
      <c r="CX41" s="605"/>
      <c r="CY41" s="606"/>
      <c r="CZ41" s="589" t="s">
        <v>215</v>
      </c>
      <c r="DA41" s="607"/>
      <c r="DB41" s="607"/>
      <c r="DC41" s="608"/>
      <c r="DD41" s="592" t="s">
        <v>215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1166417</v>
      </c>
      <c r="CS42" s="587"/>
      <c r="CT42" s="587"/>
      <c r="CU42" s="587"/>
      <c r="CV42" s="587"/>
      <c r="CW42" s="587"/>
      <c r="CX42" s="587"/>
      <c r="CY42" s="588"/>
      <c r="CZ42" s="589">
        <v>4.2</v>
      </c>
      <c r="DA42" s="590"/>
      <c r="DB42" s="590"/>
      <c r="DC42" s="591"/>
      <c r="DD42" s="592">
        <v>253480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39727</v>
      </c>
      <c r="CS43" s="605"/>
      <c r="CT43" s="605"/>
      <c r="CU43" s="605"/>
      <c r="CV43" s="605"/>
      <c r="CW43" s="605"/>
      <c r="CX43" s="605"/>
      <c r="CY43" s="606"/>
      <c r="CZ43" s="589">
        <v>0.1</v>
      </c>
      <c r="DA43" s="607"/>
      <c r="DB43" s="607"/>
      <c r="DC43" s="608"/>
      <c r="DD43" s="592">
        <v>39727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287</v>
      </c>
      <c r="CE44" s="600"/>
      <c r="CF44" s="583" t="s">
        <v>335</v>
      </c>
      <c r="CG44" s="584"/>
      <c r="CH44" s="584"/>
      <c r="CI44" s="584"/>
      <c r="CJ44" s="584"/>
      <c r="CK44" s="584"/>
      <c r="CL44" s="584"/>
      <c r="CM44" s="584"/>
      <c r="CN44" s="584"/>
      <c r="CO44" s="584"/>
      <c r="CP44" s="584"/>
      <c r="CQ44" s="585"/>
      <c r="CR44" s="586">
        <v>1166417</v>
      </c>
      <c r="CS44" s="587"/>
      <c r="CT44" s="587"/>
      <c r="CU44" s="587"/>
      <c r="CV44" s="587"/>
      <c r="CW44" s="587"/>
      <c r="CX44" s="587"/>
      <c r="CY44" s="588"/>
      <c r="CZ44" s="589">
        <v>4.2</v>
      </c>
      <c r="DA44" s="590"/>
      <c r="DB44" s="590"/>
      <c r="DC44" s="591"/>
      <c r="DD44" s="592">
        <v>253480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758080</v>
      </c>
      <c r="CS45" s="605"/>
      <c r="CT45" s="605"/>
      <c r="CU45" s="605"/>
      <c r="CV45" s="605"/>
      <c r="CW45" s="605"/>
      <c r="CX45" s="605"/>
      <c r="CY45" s="606"/>
      <c r="CZ45" s="589">
        <v>2.8</v>
      </c>
      <c r="DA45" s="607"/>
      <c r="DB45" s="607"/>
      <c r="DC45" s="608"/>
      <c r="DD45" s="592">
        <v>8096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345582</v>
      </c>
      <c r="CS46" s="587"/>
      <c r="CT46" s="587"/>
      <c r="CU46" s="587"/>
      <c r="CV46" s="587"/>
      <c r="CW46" s="587"/>
      <c r="CX46" s="587"/>
      <c r="CY46" s="588"/>
      <c r="CZ46" s="589">
        <v>1.3</v>
      </c>
      <c r="DA46" s="590"/>
      <c r="DB46" s="590"/>
      <c r="DC46" s="591"/>
      <c r="DD46" s="592">
        <v>233286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t="s">
        <v>339</v>
      </c>
      <c r="CS47" s="605"/>
      <c r="CT47" s="605"/>
      <c r="CU47" s="605"/>
      <c r="CV47" s="605"/>
      <c r="CW47" s="605"/>
      <c r="CX47" s="605"/>
      <c r="CY47" s="606"/>
      <c r="CZ47" s="589" t="s">
        <v>339</v>
      </c>
      <c r="DA47" s="607"/>
      <c r="DB47" s="607"/>
      <c r="DC47" s="608"/>
      <c r="DD47" s="592" t="s">
        <v>339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339</v>
      </c>
      <c r="CS48" s="587"/>
      <c r="CT48" s="587"/>
      <c r="CU48" s="587"/>
      <c r="CV48" s="587"/>
      <c r="CW48" s="587"/>
      <c r="CX48" s="587"/>
      <c r="CY48" s="588"/>
      <c r="CZ48" s="589" t="s">
        <v>339</v>
      </c>
      <c r="DA48" s="590"/>
      <c r="DB48" s="590"/>
      <c r="DC48" s="591"/>
      <c r="DD48" s="592" t="s">
        <v>339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27562210</v>
      </c>
      <c r="CS49" s="571"/>
      <c r="CT49" s="571"/>
      <c r="CU49" s="571"/>
      <c r="CV49" s="571"/>
      <c r="CW49" s="571"/>
      <c r="CX49" s="571"/>
      <c r="CY49" s="572"/>
      <c r="CZ49" s="573">
        <v>100</v>
      </c>
      <c r="DA49" s="574"/>
      <c r="DB49" s="574"/>
      <c r="DC49" s="575"/>
      <c r="DD49" s="576">
        <v>14363747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098">
        <v>28600</v>
      </c>
      <c r="R7" s="1099"/>
      <c r="S7" s="1099"/>
      <c r="T7" s="1099"/>
      <c r="U7" s="1099"/>
      <c r="V7" s="1099">
        <v>28097</v>
      </c>
      <c r="W7" s="1099"/>
      <c r="X7" s="1099"/>
      <c r="Y7" s="1099"/>
      <c r="Z7" s="1099"/>
      <c r="AA7" s="1099">
        <v>504</v>
      </c>
      <c r="AB7" s="1099"/>
      <c r="AC7" s="1099"/>
      <c r="AD7" s="1099"/>
      <c r="AE7" s="1100"/>
      <c r="AF7" s="1101">
        <v>455</v>
      </c>
      <c r="AG7" s="1102"/>
      <c r="AH7" s="1102"/>
      <c r="AI7" s="1102"/>
      <c r="AJ7" s="1103"/>
      <c r="AK7" s="1085">
        <v>9</v>
      </c>
      <c r="AL7" s="1086"/>
      <c r="AM7" s="1086"/>
      <c r="AN7" s="1086"/>
      <c r="AO7" s="1086"/>
      <c r="AP7" s="1086">
        <v>28955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31" t="s">
        <v>365</v>
      </c>
      <c r="C8" s="1032"/>
      <c r="D8" s="1032"/>
      <c r="E8" s="1032"/>
      <c r="F8" s="1032"/>
      <c r="G8" s="1032"/>
      <c r="H8" s="1032"/>
      <c r="I8" s="1032"/>
      <c r="J8" s="1032"/>
      <c r="K8" s="1032"/>
      <c r="L8" s="1032"/>
      <c r="M8" s="1032"/>
      <c r="N8" s="1032"/>
      <c r="O8" s="1032"/>
      <c r="P8" s="1033"/>
      <c r="Q8" s="1037">
        <v>79</v>
      </c>
      <c r="R8" s="1038"/>
      <c r="S8" s="1038"/>
      <c r="T8" s="1038"/>
      <c r="U8" s="1038"/>
      <c r="V8" s="1038">
        <v>79</v>
      </c>
      <c r="W8" s="1038"/>
      <c r="X8" s="1038"/>
      <c r="Y8" s="1038"/>
      <c r="Z8" s="1038"/>
      <c r="AA8" s="1038" t="s">
        <v>536</v>
      </c>
      <c r="AB8" s="1038"/>
      <c r="AC8" s="1038"/>
      <c r="AD8" s="1038"/>
      <c r="AE8" s="1039"/>
      <c r="AF8" s="1013" t="s">
        <v>112</v>
      </c>
      <c r="AG8" s="1014"/>
      <c r="AH8" s="1014"/>
      <c r="AI8" s="1014"/>
      <c r="AJ8" s="1015"/>
      <c r="AK8" s="1080">
        <v>79</v>
      </c>
      <c r="AL8" s="1081"/>
      <c r="AM8" s="1081"/>
      <c r="AN8" s="1081"/>
      <c r="AO8" s="1081"/>
      <c r="AP8" s="1081">
        <v>2663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v>28600</v>
      </c>
      <c r="R23" s="1063"/>
      <c r="S23" s="1063"/>
      <c r="T23" s="1063"/>
      <c r="U23" s="1063"/>
      <c r="V23" s="1063">
        <v>28097</v>
      </c>
      <c r="W23" s="1063"/>
      <c r="X23" s="1063"/>
      <c r="Y23" s="1063"/>
      <c r="Z23" s="1063"/>
      <c r="AA23" s="1063">
        <v>504</v>
      </c>
      <c r="AB23" s="1063"/>
      <c r="AC23" s="1063"/>
      <c r="AD23" s="1063"/>
      <c r="AE23" s="1064"/>
      <c r="AF23" s="1065">
        <v>455</v>
      </c>
      <c r="AG23" s="1063"/>
      <c r="AH23" s="1063"/>
      <c r="AI23" s="1063"/>
      <c r="AJ23" s="1066"/>
      <c r="AK23" s="1067"/>
      <c r="AL23" s="1068"/>
      <c r="AM23" s="1068"/>
      <c r="AN23" s="1068"/>
      <c r="AO23" s="1068"/>
      <c r="AP23" s="1063">
        <v>31618</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7894</v>
      </c>
      <c r="R28" s="1048"/>
      <c r="S28" s="1048"/>
      <c r="T28" s="1048"/>
      <c r="U28" s="1048"/>
      <c r="V28" s="1048">
        <v>8297</v>
      </c>
      <c r="W28" s="1048"/>
      <c r="X28" s="1048"/>
      <c r="Y28" s="1048"/>
      <c r="Z28" s="1048"/>
      <c r="AA28" s="1048">
        <v>-402</v>
      </c>
      <c r="AB28" s="1048"/>
      <c r="AC28" s="1048"/>
      <c r="AD28" s="1048"/>
      <c r="AE28" s="1049"/>
      <c r="AF28" s="1050">
        <v>-402</v>
      </c>
      <c r="AG28" s="1048"/>
      <c r="AH28" s="1048"/>
      <c r="AI28" s="1048"/>
      <c r="AJ28" s="1051"/>
      <c r="AK28" s="1052">
        <v>622</v>
      </c>
      <c r="AL28" s="1040"/>
      <c r="AM28" s="1040"/>
      <c r="AN28" s="1040"/>
      <c r="AO28" s="1040"/>
      <c r="AP28" s="1040" t="s">
        <v>538</v>
      </c>
      <c r="AQ28" s="1040"/>
      <c r="AR28" s="1040"/>
      <c r="AS28" s="1040"/>
      <c r="AT28" s="1040"/>
      <c r="AU28" s="1040" t="s">
        <v>538</v>
      </c>
      <c r="AV28" s="1040"/>
      <c r="AW28" s="1040"/>
      <c r="AX28" s="1040"/>
      <c r="AY28" s="1040"/>
      <c r="AZ28" s="1041" t="s">
        <v>538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380</v>
      </c>
      <c r="C29" s="1032"/>
      <c r="D29" s="1032"/>
      <c r="E29" s="1032"/>
      <c r="F29" s="1032"/>
      <c r="G29" s="1032"/>
      <c r="H29" s="1032"/>
      <c r="I29" s="1032"/>
      <c r="J29" s="1032"/>
      <c r="K29" s="1032"/>
      <c r="L29" s="1032"/>
      <c r="M29" s="1032"/>
      <c r="N29" s="1032"/>
      <c r="O29" s="1032"/>
      <c r="P29" s="1033"/>
      <c r="Q29" s="1037">
        <v>4286</v>
      </c>
      <c r="R29" s="1038"/>
      <c r="S29" s="1038"/>
      <c r="T29" s="1038"/>
      <c r="U29" s="1038"/>
      <c r="V29" s="1038">
        <v>4198</v>
      </c>
      <c r="W29" s="1038"/>
      <c r="X29" s="1038"/>
      <c r="Y29" s="1038"/>
      <c r="Z29" s="1038"/>
      <c r="AA29" s="1038">
        <v>87</v>
      </c>
      <c r="AB29" s="1038"/>
      <c r="AC29" s="1038"/>
      <c r="AD29" s="1038"/>
      <c r="AE29" s="1039"/>
      <c r="AF29" s="1013">
        <v>87</v>
      </c>
      <c r="AG29" s="1014"/>
      <c r="AH29" s="1014"/>
      <c r="AI29" s="1014"/>
      <c r="AJ29" s="1015"/>
      <c r="AK29" s="974">
        <v>716</v>
      </c>
      <c r="AL29" s="965"/>
      <c r="AM29" s="965"/>
      <c r="AN29" s="965"/>
      <c r="AO29" s="965"/>
      <c r="AP29" s="965" t="s">
        <v>538</v>
      </c>
      <c r="AQ29" s="965"/>
      <c r="AR29" s="965"/>
      <c r="AS29" s="965"/>
      <c r="AT29" s="965"/>
      <c r="AU29" s="965" t="s">
        <v>538</v>
      </c>
      <c r="AV29" s="965"/>
      <c r="AW29" s="965"/>
      <c r="AX29" s="965"/>
      <c r="AY29" s="965"/>
      <c r="AZ29" s="1036" t="s">
        <v>538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381</v>
      </c>
      <c r="C30" s="1032"/>
      <c r="D30" s="1032"/>
      <c r="E30" s="1032"/>
      <c r="F30" s="1032"/>
      <c r="G30" s="1032"/>
      <c r="H30" s="1032"/>
      <c r="I30" s="1032"/>
      <c r="J30" s="1032"/>
      <c r="K30" s="1032"/>
      <c r="L30" s="1032"/>
      <c r="M30" s="1032"/>
      <c r="N30" s="1032"/>
      <c r="O30" s="1032"/>
      <c r="P30" s="1033"/>
      <c r="Q30" s="1037">
        <v>646</v>
      </c>
      <c r="R30" s="1038"/>
      <c r="S30" s="1038"/>
      <c r="T30" s="1038"/>
      <c r="U30" s="1038"/>
      <c r="V30" s="1038">
        <v>630</v>
      </c>
      <c r="W30" s="1038"/>
      <c r="X30" s="1038"/>
      <c r="Y30" s="1038"/>
      <c r="Z30" s="1038"/>
      <c r="AA30" s="1038">
        <v>17</v>
      </c>
      <c r="AB30" s="1038"/>
      <c r="AC30" s="1038"/>
      <c r="AD30" s="1038"/>
      <c r="AE30" s="1039"/>
      <c r="AF30" s="1013">
        <v>17</v>
      </c>
      <c r="AG30" s="1014"/>
      <c r="AH30" s="1014"/>
      <c r="AI30" s="1014"/>
      <c r="AJ30" s="1015"/>
      <c r="AK30" s="974">
        <v>145</v>
      </c>
      <c r="AL30" s="965"/>
      <c r="AM30" s="965"/>
      <c r="AN30" s="965"/>
      <c r="AO30" s="965"/>
      <c r="AP30" s="965" t="s">
        <v>539</v>
      </c>
      <c r="AQ30" s="965"/>
      <c r="AR30" s="965"/>
      <c r="AS30" s="965"/>
      <c r="AT30" s="965"/>
      <c r="AU30" s="965" t="s">
        <v>539</v>
      </c>
      <c r="AV30" s="965"/>
      <c r="AW30" s="965"/>
      <c r="AX30" s="965"/>
      <c r="AY30" s="965"/>
      <c r="AZ30" s="1036" t="s">
        <v>539</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382</v>
      </c>
      <c r="C31" s="1032"/>
      <c r="D31" s="1032"/>
      <c r="E31" s="1032"/>
      <c r="F31" s="1032"/>
      <c r="G31" s="1032"/>
      <c r="H31" s="1032"/>
      <c r="I31" s="1032"/>
      <c r="J31" s="1032"/>
      <c r="K31" s="1032"/>
      <c r="L31" s="1032"/>
      <c r="M31" s="1032"/>
      <c r="N31" s="1032"/>
      <c r="O31" s="1032"/>
      <c r="P31" s="1033"/>
      <c r="Q31" s="1037">
        <v>1468</v>
      </c>
      <c r="R31" s="1038"/>
      <c r="S31" s="1038"/>
      <c r="T31" s="1038"/>
      <c r="U31" s="1038"/>
      <c r="V31" s="1038">
        <v>1589</v>
      </c>
      <c r="W31" s="1038"/>
      <c r="X31" s="1038"/>
      <c r="Y31" s="1038"/>
      <c r="Z31" s="1038"/>
      <c r="AA31" s="1038">
        <v>-121</v>
      </c>
      <c r="AB31" s="1038"/>
      <c r="AC31" s="1038"/>
      <c r="AD31" s="1038"/>
      <c r="AE31" s="1039"/>
      <c r="AF31" s="1013">
        <v>1086</v>
      </c>
      <c r="AG31" s="1014"/>
      <c r="AH31" s="1014"/>
      <c r="AI31" s="1014"/>
      <c r="AJ31" s="1015"/>
      <c r="AK31" s="974">
        <v>10</v>
      </c>
      <c r="AL31" s="965"/>
      <c r="AM31" s="965"/>
      <c r="AN31" s="965"/>
      <c r="AO31" s="965"/>
      <c r="AP31" s="965">
        <v>3464</v>
      </c>
      <c r="AQ31" s="965"/>
      <c r="AR31" s="965"/>
      <c r="AS31" s="965"/>
      <c r="AT31" s="965"/>
      <c r="AU31" s="965">
        <v>190</v>
      </c>
      <c r="AV31" s="965"/>
      <c r="AW31" s="965"/>
      <c r="AX31" s="965"/>
      <c r="AY31" s="965"/>
      <c r="AZ31" s="1036" t="s">
        <v>538</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384</v>
      </c>
      <c r="C32" s="1032"/>
      <c r="D32" s="1032"/>
      <c r="E32" s="1032"/>
      <c r="F32" s="1032"/>
      <c r="G32" s="1032"/>
      <c r="H32" s="1032"/>
      <c r="I32" s="1032"/>
      <c r="J32" s="1032"/>
      <c r="K32" s="1032"/>
      <c r="L32" s="1032"/>
      <c r="M32" s="1032"/>
      <c r="N32" s="1032"/>
      <c r="O32" s="1032"/>
      <c r="P32" s="1033"/>
      <c r="Q32" s="1037">
        <v>1873</v>
      </c>
      <c r="R32" s="1038"/>
      <c r="S32" s="1038"/>
      <c r="T32" s="1038"/>
      <c r="U32" s="1038"/>
      <c r="V32" s="1038">
        <v>1873</v>
      </c>
      <c r="W32" s="1038"/>
      <c r="X32" s="1038"/>
      <c r="Y32" s="1038"/>
      <c r="Z32" s="1038"/>
      <c r="AA32" s="1038" t="s">
        <v>537</v>
      </c>
      <c r="AB32" s="1038"/>
      <c r="AC32" s="1038"/>
      <c r="AD32" s="1038"/>
      <c r="AE32" s="1039"/>
      <c r="AF32" s="1013" t="s">
        <v>112</v>
      </c>
      <c r="AG32" s="1014"/>
      <c r="AH32" s="1014"/>
      <c r="AI32" s="1014"/>
      <c r="AJ32" s="1015"/>
      <c r="AK32" s="974">
        <v>768</v>
      </c>
      <c r="AL32" s="965"/>
      <c r="AM32" s="965"/>
      <c r="AN32" s="965"/>
      <c r="AO32" s="965"/>
      <c r="AP32" s="965">
        <v>12470</v>
      </c>
      <c r="AQ32" s="965"/>
      <c r="AR32" s="965"/>
      <c r="AS32" s="965"/>
      <c r="AT32" s="965"/>
      <c r="AU32" s="965">
        <v>6871</v>
      </c>
      <c r="AV32" s="965"/>
      <c r="AW32" s="965"/>
      <c r="AX32" s="965"/>
      <c r="AY32" s="965"/>
      <c r="AZ32" s="1036" t="s">
        <v>539</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788</v>
      </c>
      <c r="AG63" s="953"/>
      <c r="AH63" s="953"/>
      <c r="AI63" s="953"/>
      <c r="AJ63" s="1024"/>
      <c r="AK63" s="1025"/>
      <c r="AL63" s="957"/>
      <c r="AM63" s="957"/>
      <c r="AN63" s="957"/>
      <c r="AO63" s="957"/>
      <c r="AP63" s="953">
        <f>3464+12470</f>
        <v>15934</v>
      </c>
      <c r="AQ63" s="953"/>
      <c r="AR63" s="953"/>
      <c r="AS63" s="953"/>
      <c r="AT63" s="953"/>
      <c r="AU63" s="953">
        <f>190+6871</f>
        <v>7061</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547</v>
      </c>
      <c r="C68" s="980"/>
      <c r="D68" s="980"/>
      <c r="E68" s="980"/>
      <c r="F68" s="980"/>
      <c r="G68" s="980"/>
      <c r="H68" s="980"/>
      <c r="I68" s="980"/>
      <c r="J68" s="980"/>
      <c r="K68" s="980"/>
      <c r="L68" s="980"/>
      <c r="M68" s="980"/>
      <c r="N68" s="980"/>
      <c r="O68" s="980"/>
      <c r="P68" s="981"/>
      <c r="Q68" s="982">
        <v>2296</v>
      </c>
      <c r="R68" s="976"/>
      <c r="S68" s="976"/>
      <c r="T68" s="976"/>
      <c r="U68" s="976"/>
      <c r="V68" s="976">
        <v>2243</v>
      </c>
      <c r="W68" s="976"/>
      <c r="X68" s="976"/>
      <c r="Y68" s="976"/>
      <c r="Z68" s="976"/>
      <c r="AA68" s="976">
        <v>53</v>
      </c>
      <c r="AB68" s="976"/>
      <c r="AC68" s="976"/>
      <c r="AD68" s="976"/>
      <c r="AE68" s="976"/>
      <c r="AF68" s="976">
        <v>53</v>
      </c>
      <c r="AG68" s="976"/>
      <c r="AH68" s="976"/>
      <c r="AI68" s="976"/>
      <c r="AJ68" s="976"/>
      <c r="AK68" s="976" t="s">
        <v>539</v>
      </c>
      <c r="AL68" s="976"/>
      <c r="AM68" s="976"/>
      <c r="AN68" s="976"/>
      <c r="AO68" s="976"/>
      <c r="AP68" s="976">
        <v>1608</v>
      </c>
      <c r="AQ68" s="976"/>
      <c r="AR68" s="976"/>
      <c r="AS68" s="976"/>
      <c r="AT68" s="976"/>
      <c r="AU68" s="976">
        <v>889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540</v>
      </c>
      <c r="C69" s="969"/>
      <c r="D69" s="969"/>
      <c r="E69" s="969"/>
      <c r="F69" s="969"/>
      <c r="G69" s="969"/>
      <c r="H69" s="969"/>
      <c r="I69" s="969"/>
      <c r="J69" s="969"/>
      <c r="K69" s="969"/>
      <c r="L69" s="969"/>
      <c r="M69" s="969"/>
      <c r="N69" s="969"/>
      <c r="O69" s="969"/>
      <c r="P69" s="970"/>
      <c r="Q69" s="971">
        <v>185</v>
      </c>
      <c r="R69" s="965"/>
      <c r="S69" s="965"/>
      <c r="T69" s="965"/>
      <c r="U69" s="965"/>
      <c r="V69" s="965">
        <v>158</v>
      </c>
      <c r="W69" s="965"/>
      <c r="X69" s="965"/>
      <c r="Y69" s="965"/>
      <c r="Z69" s="965"/>
      <c r="AA69" s="965">
        <v>26</v>
      </c>
      <c r="AB69" s="965"/>
      <c r="AC69" s="965"/>
      <c r="AD69" s="965"/>
      <c r="AE69" s="965"/>
      <c r="AF69" s="965">
        <v>26</v>
      </c>
      <c r="AG69" s="965"/>
      <c r="AH69" s="965"/>
      <c r="AI69" s="965"/>
      <c r="AJ69" s="965"/>
      <c r="AK69" s="965">
        <v>12</v>
      </c>
      <c r="AL69" s="965"/>
      <c r="AM69" s="965"/>
      <c r="AN69" s="965"/>
      <c r="AO69" s="965"/>
      <c r="AP69" s="965" t="s">
        <v>539</v>
      </c>
      <c r="AQ69" s="965"/>
      <c r="AR69" s="965"/>
      <c r="AS69" s="965"/>
      <c r="AT69" s="965"/>
      <c r="AU69" s="965" t="s">
        <v>539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541</v>
      </c>
      <c r="C70" s="969"/>
      <c r="D70" s="969"/>
      <c r="E70" s="969"/>
      <c r="F70" s="969"/>
      <c r="G70" s="969"/>
      <c r="H70" s="969"/>
      <c r="I70" s="969"/>
      <c r="J70" s="969"/>
      <c r="K70" s="969"/>
      <c r="L70" s="969"/>
      <c r="M70" s="969"/>
      <c r="N70" s="969"/>
      <c r="O70" s="969"/>
      <c r="P70" s="970"/>
      <c r="Q70" s="971">
        <v>946790</v>
      </c>
      <c r="R70" s="965"/>
      <c r="S70" s="965"/>
      <c r="T70" s="965"/>
      <c r="U70" s="965"/>
      <c r="V70" s="965">
        <v>924334</v>
      </c>
      <c r="W70" s="965"/>
      <c r="X70" s="965"/>
      <c r="Y70" s="965"/>
      <c r="Z70" s="965"/>
      <c r="AA70" s="965">
        <v>22456</v>
      </c>
      <c r="AB70" s="965"/>
      <c r="AC70" s="965"/>
      <c r="AD70" s="965"/>
      <c r="AE70" s="965"/>
      <c r="AF70" s="965">
        <v>22456</v>
      </c>
      <c r="AG70" s="965"/>
      <c r="AH70" s="965"/>
      <c r="AI70" s="965"/>
      <c r="AJ70" s="965"/>
      <c r="AK70" s="965">
        <v>5657</v>
      </c>
      <c r="AL70" s="965"/>
      <c r="AM70" s="965"/>
      <c r="AN70" s="965"/>
      <c r="AO70" s="965"/>
      <c r="AP70" s="965" t="s">
        <v>539</v>
      </c>
      <c r="AQ70" s="965"/>
      <c r="AR70" s="965"/>
      <c r="AS70" s="965"/>
      <c r="AT70" s="965"/>
      <c r="AU70" s="965" t="s">
        <v>539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542</v>
      </c>
      <c r="C71" s="969"/>
      <c r="D71" s="969"/>
      <c r="E71" s="969"/>
      <c r="F71" s="969"/>
      <c r="G71" s="969"/>
      <c r="H71" s="969"/>
      <c r="I71" s="969"/>
      <c r="J71" s="969"/>
      <c r="K71" s="969"/>
      <c r="L71" s="969"/>
      <c r="M71" s="969"/>
      <c r="N71" s="969"/>
      <c r="O71" s="969"/>
      <c r="P71" s="970"/>
      <c r="Q71" s="971">
        <v>40036</v>
      </c>
      <c r="R71" s="965"/>
      <c r="S71" s="965"/>
      <c r="T71" s="965"/>
      <c r="U71" s="965"/>
      <c r="V71" s="965">
        <v>34096</v>
      </c>
      <c r="W71" s="965"/>
      <c r="X71" s="965"/>
      <c r="Y71" s="965"/>
      <c r="Z71" s="965"/>
      <c r="AA71" s="965">
        <v>5940</v>
      </c>
      <c r="AB71" s="965"/>
      <c r="AC71" s="965"/>
      <c r="AD71" s="965"/>
      <c r="AE71" s="965"/>
      <c r="AF71" s="965">
        <v>32505</v>
      </c>
      <c r="AG71" s="965"/>
      <c r="AH71" s="965"/>
      <c r="AI71" s="965"/>
      <c r="AJ71" s="965"/>
      <c r="AK71" s="965" t="s">
        <v>546</v>
      </c>
      <c r="AL71" s="965"/>
      <c r="AM71" s="965"/>
      <c r="AN71" s="965"/>
      <c r="AO71" s="965"/>
      <c r="AP71" s="965">
        <v>149081</v>
      </c>
      <c r="AQ71" s="965"/>
      <c r="AR71" s="965"/>
      <c r="AS71" s="965"/>
      <c r="AT71" s="965"/>
      <c r="AU71" s="965" t="s">
        <v>539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543</v>
      </c>
      <c r="C72" s="969"/>
      <c r="D72" s="969"/>
      <c r="E72" s="969"/>
      <c r="F72" s="969"/>
      <c r="G72" s="969"/>
      <c r="H72" s="969"/>
      <c r="I72" s="969"/>
      <c r="J72" s="969"/>
      <c r="K72" s="969"/>
      <c r="L72" s="969"/>
      <c r="M72" s="969"/>
      <c r="N72" s="969"/>
      <c r="O72" s="969"/>
      <c r="P72" s="970"/>
      <c r="Q72" s="971">
        <v>9050</v>
      </c>
      <c r="R72" s="965"/>
      <c r="S72" s="965"/>
      <c r="T72" s="965"/>
      <c r="U72" s="965"/>
      <c r="V72" s="965">
        <v>5629</v>
      </c>
      <c r="W72" s="965"/>
      <c r="X72" s="965"/>
      <c r="Y72" s="965"/>
      <c r="Z72" s="965"/>
      <c r="AA72" s="965">
        <v>3421</v>
      </c>
      <c r="AB72" s="965"/>
      <c r="AC72" s="965"/>
      <c r="AD72" s="965"/>
      <c r="AE72" s="965"/>
      <c r="AF72" s="965">
        <v>11358</v>
      </c>
      <c r="AG72" s="965"/>
      <c r="AH72" s="965"/>
      <c r="AI72" s="965"/>
      <c r="AJ72" s="965"/>
      <c r="AK72" s="965" t="s">
        <v>546</v>
      </c>
      <c r="AL72" s="965"/>
      <c r="AM72" s="965"/>
      <c r="AN72" s="965"/>
      <c r="AO72" s="965"/>
      <c r="AP72" s="965">
        <v>20248</v>
      </c>
      <c r="AQ72" s="965"/>
      <c r="AR72" s="965"/>
      <c r="AS72" s="965"/>
      <c r="AT72" s="965"/>
      <c r="AU72" s="965" t="s">
        <v>545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548</v>
      </c>
      <c r="C73" s="969"/>
      <c r="D73" s="969"/>
      <c r="E73" s="969"/>
      <c r="F73" s="969"/>
      <c r="G73" s="969"/>
      <c r="H73" s="969"/>
      <c r="I73" s="969"/>
      <c r="J73" s="969"/>
      <c r="K73" s="969"/>
      <c r="L73" s="969"/>
      <c r="M73" s="969"/>
      <c r="N73" s="969"/>
      <c r="O73" s="969"/>
      <c r="P73" s="970"/>
      <c r="Q73" s="971">
        <v>3303</v>
      </c>
      <c r="R73" s="965"/>
      <c r="S73" s="965"/>
      <c r="T73" s="965"/>
      <c r="U73" s="965"/>
      <c r="V73" s="965">
        <v>3302</v>
      </c>
      <c r="W73" s="965"/>
      <c r="X73" s="965"/>
      <c r="Y73" s="965"/>
      <c r="Z73" s="965"/>
      <c r="AA73" s="965">
        <v>1</v>
      </c>
      <c r="AB73" s="965"/>
      <c r="AC73" s="965"/>
      <c r="AD73" s="965"/>
      <c r="AE73" s="965"/>
      <c r="AF73" s="965">
        <v>1</v>
      </c>
      <c r="AG73" s="965"/>
      <c r="AH73" s="965"/>
      <c r="AI73" s="965"/>
      <c r="AJ73" s="965"/>
      <c r="AK73" s="965" t="s">
        <v>544</v>
      </c>
      <c r="AL73" s="965"/>
      <c r="AM73" s="965"/>
      <c r="AN73" s="965"/>
      <c r="AO73" s="965"/>
      <c r="AP73" s="965">
        <v>60</v>
      </c>
      <c r="AQ73" s="965"/>
      <c r="AR73" s="965"/>
      <c r="AS73" s="965"/>
      <c r="AT73" s="965"/>
      <c r="AU73" s="965">
        <v>13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53+26+22456+32505+11358+1</f>
        <v>66399</v>
      </c>
      <c r="AG88" s="953"/>
      <c r="AH88" s="953"/>
      <c r="AI88" s="953"/>
      <c r="AJ88" s="953"/>
      <c r="AK88" s="957"/>
      <c r="AL88" s="957"/>
      <c r="AM88" s="957"/>
      <c r="AN88" s="957"/>
      <c r="AO88" s="957"/>
      <c r="AP88" s="953">
        <f>1608+149081+20248+60</f>
        <v>170997</v>
      </c>
      <c r="AQ88" s="953"/>
      <c r="AR88" s="953"/>
      <c r="AS88" s="953"/>
      <c r="AT88" s="953"/>
      <c r="AU88" s="953">
        <f>889+13</f>
        <v>902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7"/>
    </row>
    <row r="110" spans="1:131" s="197" customFormat="1" ht="26.25" customHeight="1" x14ac:dyDescent="0.15">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2452183</v>
      </c>
      <c r="AB110" s="871"/>
      <c r="AC110" s="871"/>
      <c r="AD110" s="871"/>
      <c r="AE110" s="872"/>
      <c r="AF110" s="873">
        <v>2474729</v>
      </c>
      <c r="AG110" s="871"/>
      <c r="AH110" s="871"/>
      <c r="AI110" s="871"/>
      <c r="AJ110" s="872"/>
      <c r="AK110" s="873">
        <v>2683450</v>
      </c>
      <c r="AL110" s="871"/>
      <c r="AM110" s="871"/>
      <c r="AN110" s="871"/>
      <c r="AO110" s="872"/>
      <c r="AP110" s="874">
        <v>23.6</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24483622</v>
      </c>
      <c r="BR110" s="798"/>
      <c r="BS110" s="798"/>
      <c r="BT110" s="798"/>
      <c r="BU110" s="798"/>
      <c r="BV110" s="798">
        <v>25473444</v>
      </c>
      <c r="BW110" s="798"/>
      <c r="BX110" s="798"/>
      <c r="BY110" s="798"/>
      <c r="BZ110" s="798"/>
      <c r="CA110" s="798">
        <v>31618048</v>
      </c>
      <c r="CB110" s="798"/>
      <c r="CC110" s="798"/>
      <c r="CD110" s="798"/>
      <c r="CE110" s="798"/>
      <c r="CF110" s="859">
        <v>278.5</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8782911</v>
      </c>
      <c r="BR111" s="769"/>
      <c r="BS111" s="769"/>
      <c r="BT111" s="769"/>
      <c r="BU111" s="769"/>
      <c r="BV111" s="769">
        <v>7594704</v>
      </c>
      <c r="BW111" s="769"/>
      <c r="BX111" s="769"/>
      <c r="BY111" s="769"/>
      <c r="BZ111" s="769"/>
      <c r="CA111" s="769">
        <v>728718</v>
      </c>
      <c r="CB111" s="769"/>
      <c r="CC111" s="769"/>
      <c r="CD111" s="769"/>
      <c r="CE111" s="769"/>
      <c r="CF111" s="846">
        <v>6.4</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7524955</v>
      </c>
      <c r="BR112" s="769"/>
      <c r="BS112" s="769"/>
      <c r="BT112" s="769"/>
      <c r="BU112" s="769"/>
      <c r="BV112" s="769">
        <v>6887069</v>
      </c>
      <c r="BW112" s="769"/>
      <c r="BX112" s="769"/>
      <c r="BY112" s="769"/>
      <c r="BZ112" s="769"/>
      <c r="CA112" s="769">
        <v>7061032</v>
      </c>
      <c r="CB112" s="769"/>
      <c r="CC112" s="769"/>
      <c r="CD112" s="769"/>
      <c r="CE112" s="769"/>
      <c r="CF112" s="846">
        <v>62.2</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482586</v>
      </c>
      <c r="AB113" s="907"/>
      <c r="AC113" s="907"/>
      <c r="AD113" s="907"/>
      <c r="AE113" s="908"/>
      <c r="AF113" s="909">
        <v>493771</v>
      </c>
      <c r="AG113" s="907"/>
      <c r="AH113" s="907"/>
      <c r="AI113" s="907"/>
      <c r="AJ113" s="908"/>
      <c r="AK113" s="909">
        <v>540821</v>
      </c>
      <c r="AL113" s="907"/>
      <c r="AM113" s="907"/>
      <c r="AN113" s="907"/>
      <c r="AO113" s="908"/>
      <c r="AP113" s="910">
        <v>4.8</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197914</v>
      </c>
      <c r="BR113" s="769"/>
      <c r="BS113" s="769"/>
      <c r="BT113" s="769"/>
      <c r="BU113" s="769"/>
      <c r="BV113" s="769">
        <v>438008</v>
      </c>
      <c r="BW113" s="769"/>
      <c r="BX113" s="769"/>
      <c r="BY113" s="769"/>
      <c r="BZ113" s="769"/>
      <c r="CA113" s="769">
        <v>902954</v>
      </c>
      <c r="CB113" s="769"/>
      <c r="CC113" s="769"/>
      <c r="CD113" s="769"/>
      <c r="CE113" s="769"/>
      <c r="CF113" s="846">
        <v>8</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892789</v>
      </c>
      <c r="DH113" s="782"/>
      <c r="DI113" s="782"/>
      <c r="DJ113" s="782"/>
      <c r="DK113" s="783"/>
      <c r="DL113" s="784">
        <v>811629</v>
      </c>
      <c r="DM113" s="782"/>
      <c r="DN113" s="782"/>
      <c r="DO113" s="782"/>
      <c r="DP113" s="783"/>
      <c r="DQ113" s="784">
        <v>728718</v>
      </c>
      <c r="DR113" s="782"/>
      <c r="DS113" s="782"/>
      <c r="DT113" s="782"/>
      <c r="DU113" s="783"/>
      <c r="DV113" s="752">
        <v>6.4</v>
      </c>
      <c r="DW113" s="753"/>
      <c r="DX113" s="753"/>
      <c r="DY113" s="753"/>
      <c r="DZ113" s="754"/>
    </row>
    <row r="114" spans="1:130" s="197" customFormat="1" ht="26.25" customHeight="1" x14ac:dyDescent="0.15">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4332</v>
      </c>
      <c r="AB114" s="782"/>
      <c r="AC114" s="782"/>
      <c r="AD114" s="782"/>
      <c r="AE114" s="783"/>
      <c r="AF114" s="784">
        <v>7812</v>
      </c>
      <c r="AG114" s="782"/>
      <c r="AH114" s="782"/>
      <c r="AI114" s="782"/>
      <c r="AJ114" s="783"/>
      <c r="AK114" s="784">
        <v>18557</v>
      </c>
      <c r="AL114" s="782"/>
      <c r="AM114" s="782"/>
      <c r="AN114" s="782"/>
      <c r="AO114" s="783"/>
      <c r="AP114" s="752">
        <v>0.2</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5230490</v>
      </c>
      <c r="BR114" s="769"/>
      <c r="BS114" s="769"/>
      <c r="BT114" s="769"/>
      <c r="BU114" s="769"/>
      <c r="BV114" s="769">
        <v>4460856</v>
      </c>
      <c r="BW114" s="769"/>
      <c r="BX114" s="769"/>
      <c r="BY114" s="769"/>
      <c r="BZ114" s="769"/>
      <c r="CA114" s="769">
        <v>4503000</v>
      </c>
      <c r="CB114" s="769"/>
      <c r="CC114" s="769"/>
      <c r="CD114" s="769"/>
      <c r="CE114" s="769"/>
      <c r="CF114" s="846">
        <v>39.700000000000003</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78560</v>
      </c>
      <c r="AB115" s="907"/>
      <c r="AC115" s="907"/>
      <c r="AD115" s="907"/>
      <c r="AE115" s="908"/>
      <c r="AF115" s="909">
        <v>78561</v>
      </c>
      <c r="AG115" s="907"/>
      <c r="AH115" s="907"/>
      <c r="AI115" s="907"/>
      <c r="AJ115" s="908"/>
      <c r="AK115" s="909">
        <v>78561</v>
      </c>
      <c r="AL115" s="907"/>
      <c r="AM115" s="907"/>
      <c r="AN115" s="907"/>
      <c r="AO115" s="908"/>
      <c r="AP115" s="910">
        <v>0.7</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7890122</v>
      </c>
      <c r="DH115" s="782"/>
      <c r="DI115" s="782"/>
      <c r="DJ115" s="782"/>
      <c r="DK115" s="783"/>
      <c r="DL115" s="784">
        <v>6783075</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5964</v>
      </c>
      <c r="AB116" s="782"/>
      <c r="AC116" s="782"/>
      <c r="AD116" s="782"/>
      <c r="AE116" s="783"/>
      <c r="AF116" s="784">
        <v>1650</v>
      </c>
      <c r="AG116" s="782"/>
      <c r="AH116" s="782"/>
      <c r="AI116" s="782"/>
      <c r="AJ116" s="783"/>
      <c r="AK116" s="784">
        <v>808</v>
      </c>
      <c r="AL116" s="782"/>
      <c r="AM116" s="782"/>
      <c r="AN116" s="782"/>
      <c r="AO116" s="783"/>
      <c r="AP116" s="752">
        <v>0</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3023625</v>
      </c>
      <c r="AB117" s="893"/>
      <c r="AC117" s="893"/>
      <c r="AD117" s="893"/>
      <c r="AE117" s="894"/>
      <c r="AF117" s="896">
        <v>3056523</v>
      </c>
      <c r="AG117" s="893"/>
      <c r="AH117" s="893"/>
      <c r="AI117" s="893"/>
      <c r="AJ117" s="894"/>
      <c r="AK117" s="896">
        <v>3322197</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46219892</v>
      </c>
      <c r="BR118" s="856"/>
      <c r="BS118" s="856"/>
      <c r="BT118" s="856"/>
      <c r="BU118" s="856"/>
      <c r="BV118" s="856">
        <v>44854081</v>
      </c>
      <c r="BW118" s="856"/>
      <c r="BX118" s="856"/>
      <c r="BY118" s="856"/>
      <c r="BZ118" s="856"/>
      <c r="CA118" s="856">
        <v>44813752</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1924736</v>
      </c>
      <c r="BR119" s="798"/>
      <c r="BS119" s="798"/>
      <c r="BT119" s="798"/>
      <c r="BU119" s="798"/>
      <c r="BV119" s="798">
        <v>2906868</v>
      </c>
      <c r="BW119" s="798"/>
      <c r="BX119" s="798"/>
      <c r="BY119" s="798"/>
      <c r="BZ119" s="798"/>
      <c r="CA119" s="798">
        <v>3527324</v>
      </c>
      <c r="CB119" s="798"/>
      <c r="CC119" s="798"/>
      <c r="CD119" s="798"/>
      <c r="CE119" s="798"/>
      <c r="CF119" s="859">
        <v>31.1</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8689233</v>
      </c>
      <c r="BR120" s="769"/>
      <c r="BS120" s="769"/>
      <c r="BT120" s="769"/>
      <c r="BU120" s="769"/>
      <c r="BV120" s="769">
        <v>8062132</v>
      </c>
      <c r="BW120" s="769"/>
      <c r="BX120" s="769"/>
      <c r="BY120" s="769"/>
      <c r="BZ120" s="769"/>
      <c r="CA120" s="769">
        <v>7319790</v>
      </c>
      <c r="CB120" s="769"/>
      <c r="CC120" s="769"/>
      <c r="CD120" s="769"/>
      <c r="CE120" s="769"/>
      <c r="CF120" s="846">
        <v>64.5</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7504035</v>
      </c>
      <c r="DH120" s="798"/>
      <c r="DI120" s="798"/>
      <c r="DJ120" s="798"/>
      <c r="DK120" s="798"/>
      <c r="DL120" s="798">
        <v>6863191</v>
      </c>
      <c r="DM120" s="798"/>
      <c r="DN120" s="798"/>
      <c r="DO120" s="798"/>
      <c r="DP120" s="798"/>
      <c r="DQ120" s="798">
        <v>6871133</v>
      </c>
      <c r="DR120" s="798"/>
      <c r="DS120" s="798"/>
      <c r="DT120" s="798"/>
      <c r="DU120" s="798"/>
      <c r="DV120" s="799">
        <v>60.5</v>
      </c>
      <c r="DW120" s="799"/>
      <c r="DX120" s="799"/>
      <c r="DY120" s="799"/>
      <c r="DZ120" s="800"/>
    </row>
    <row r="121" spans="1:130" s="197" customFormat="1" ht="26.25" customHeight="1" x14ac:dyDescent="0.15">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78560</v>
      </c>
      <c r="AB121" s="782"/>
      <c r="AC121" s="782"/>
      <c r="AD121" s="782"/>
      <c r="AE121" s="783"/>
      <c r="AF121" s="784">
        <v>78561</v>
      </c>
      <c r="AG121" s="782"/>
      <c r="AH121" s="782"/>
      <c r="AI121" s="782"/>
      <c r="AJ121" s="783"/>
      <c r="AK121" s="784">
        <v>78561</v>
      </c>
      <c r="AL121" s="782"/>
      <c r="AM121" s="782"/>
      <c r="AN121" s="782"/>
      <c r="AO121" s="783"/>
      <c r="AP121" s="752">
        <v>0.7</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17155270</v>
      </c>
      <c r="BR121" s="856"/>
      <c r="BS121" s="856"/>
      <c r="BT121" s="856"/>
      <c r="BU121" s="856"/>
      <c r="BV121" s="856">
        <v>17750272</v>
      </c>
      <c r="BW121" s="856"/>
      <c r="BX121" s="856"/>
      <c r="BY121" s="856"/>
      <c r="BZ121" s="856"/>
      <c r="CA121" s="856">
        <v>18285490</v>
      </c>
      <c r="CB121" s="856"/>
      <c r="CC121" s="856"/>
      <c r="CD121" s="856"/>
      <c r="CE121" s="856"/>
      <c r="CF121" s="857">
        <v>161.1</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20920</v>
      </c>
      <c r="DH121" s="769"/>
      <c r="DI121" s="769"/>
      <c r="DJ121" s="769"/>
      <c r="DK121" s="769"/>
      <c r="DL121" s="769">
        <v>23878</v>
      </c>
      <c r="DM121" s="769"/>
      <c r="DN121" s="769"/>
      <c r="DO121" s="769"/>
      <c r="DP121" s="769"/>
      <c r="DQ121" s="769">
        <v>189899</v>
      </c>
      <c r="DR121" s="769"/>
      <c r="DS121" s="769"/>
      <c r="DT121" s="769"/>
      <c r="DU121" s="769"/>
      <c r="DV121" s="821">
        <v>1.7</v>
      </c>
      <c r="DW121" s="821"/>
      <c r="DX121" s="821"/>
      <c r="DY121" s="821"/>
      <c r="DZ121" s="822"/>
    </row>
    <row r="122" spans="1:130" s="197" customFormat="1" ht="26.25" customHeight="1" x14ac:dyDescent="0.15">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27769239</v>
      </c>
      <c r="BR122" s="838"/>
      <c r="BS122" s="838"/>
      <c r="BT122" s="838"/>
      <c r="BU122" s="838"/>
      <c r="BV122" s="838">
        <v>28719272</v>
      </c>
      <c r="BW122" s="838"/>
      <c r="BX122" s="838"/>
      <c r="BY122" s="838"/>
      <c r="BZ122" s="838"/>
      <c r="CA122" s="838">
        <v>29132604</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166.1</v>
      </c>
      <c r="BR123" s="830"/>
      <c r="BS123" s="830"/>
      <c r="BT123" s="830"/>
      <c r="BU123" s="830"/>
      <c r="BV123" s="830">
        <v>144.69999999999999</v>
      </c>
      <c r="BW123" s="830"/>
      <c r="BX123" s="830"/>
      <c r="BY123" s="830"/>
      <c r="BZ123" s="830"/>
      <c r="CA123" s="830">
        <v>138.1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12.97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695845</v>
      </c>
      <c r="AB128" s="722"/>
      <c r="AC128" s="722"/>
      <c r="AD128" s="722"/>
      <c r="AE128" s="723"/>
      <c r="AF128" s="724">
        <v>649124</v>
      </c>
      <c r="AG128" s="722"/>
      <c r="AH128" s="722"/>
      <c r="AI128" s="722"/>
      <c r="AJ128" s="723"/>
      <c r="AK128" s="724">
        <v>666614</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112</v>
      </c>
      <c r="BG128" s="789"/>
      <c r="BH128" s="789"/>
      <c r="BI128" s="789"/>
      <c r="BJ128" s="789"/>
      <c r="BK128" s="789"/>
      <c r="BL128" s="790"/>
      <c r="BM128" s="788">
        <v>17.97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12547849</v>
      </c>
      <c r="AB129" s="782"/>
      <c r="AC129" s="782"/>
      <c r="AD129" s="782"/>
      <c r="AE129" s="783"/>
      <c r="AF129" s="784">
        <v>12579017</v>
      </c>
      <c r="AG129" s="782"/>
      <c r="AH129" s="782"/>
      <c r="AI129" s="782"/>
      <c r="AJ129" s="783"/>
      <c r="AK129" s="784">
        <v>12792323</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9.1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1440541</v>
      </c>
      <c r="AB130" s="782"/>
      <c r="AC130" s="782"/>
      <c r="AD130" s="782"/>
      <c r="AE130" s="783"/>
      <c r="AF130" s="784">
        <v>1436014</v>
      </c>
      <c r="AG130" s="782"/>
      <c r="AH130" s="782"/>
      <c r="AI130" s="782"/>
      <c r="AJ130" s="783"/>
      <c r="AK130" s="784">
        <v>1438561</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138.1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11107308</v>
      </c>
      <c r="AB131" s="715"/>
      <c r="AC131" s="715"/>
      <c r="AD131" s="715"/>
      <c r="AE131" s="716"/>
      <c r="AF131" s="717">
        <v>11143003</v>
      </c>
      <c r="AG131" s="715"/>
      <c r="AH131" s="715"/>
      <c r="AI131" s="715"/>
      <c r="AJ131" s="716"/>
      <c r="AK131" s="717">
        <v>11353762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7.987885093</v>
      </c>
      <c r="AB132" s="738"/>
      <c r="AC132" s="738"/>
      <c r="AD132" s="738"/>
      <c r="AE132" s="739"/>
      <c r="AF132" s="740">
        <v>8.7174435829999997</v>
      </c>
      <c r="AG132" s="738"/>
      <c r="AH132" s="738"/>
      <c r="AI132" s="738"/>
      <c r="AJ132" s="739"/>
      <c r="AK132" s="740">
        <v>10.719107899999999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9.9</v>
      </c>
      <c r="AB133" s="747"/>
      <c r="AC133" s="747"/>
      <c r="AD133" s="747"/>
      <c r="AE133" s="748"/>
      <c r="AF133" s="746">
        <v>8.8000000000000007</v>
      </c>
      <c r="AG133" s="747"/>
      <c r="AH133" s="747"/>
      <c r="AI133" s="747"/>
      <c r="AJ133" s="748"/>
      <c r="AK133" s="746">
        <v>9.1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31" t="s">
        <v>470</v>
      </c>
      <c r="H9" s="1132"/>
      <c r="I9" s="1132"/>
      <c r="J9" s="1133"/>
      <c r="K9" s="263">
        <v>3594198</v>
      </c>
      <c r="L9" s="264">
        <v>55748</v>
      </c>
      <c r="M9" s="265">
        <v>64737</v>
      </c>
      <c r="N9" s="266">
        <v>-13.9</v>
      </c>
    </row>
    <row r="10" spans="1:16" x14ac:dyDescent="0.15">
      <c r="A10" s="248"/>
      <c r="B10" s="244"/>
      <c r="C10" s="244"/>
      <c r="D10" s="244"/>
      <c r="E10" s="244"/>
      <c r="F10" s="244"/>
      <c r="G10" s="1131" t="s">
        <v>471</v>
      </c>
      <c r="H10" s="1132"/>
      <c r="I10" s="1132"/>
      <c r="J10" s="1133"/>
      <c r="K10" s="267">
        <v>162172</v>
      </c>
      <c r="L10" s="268">
        <v>2515</v>
      </c>
      <c r="M10" s="269">
        <v>4418</v>
      </c>
      <c r="N10" s="270">
        <v>-43.1</v>
      </c>
    </row>
    <row r="11" spans="1:16" ht="13.5" customHeight="1" x14ac:dyDescent="0.15">
      <c r="A11" s="248"/>
      <c r="B11" s="244"/>
      <c r="C11" s="244"/>
      <c r="D11" s="244"/>
      <c r="E11" s="244"/>
      <c r="F11" s="244"/>
      <c r="G11" s="1131" t="s">
        <v>472</v>
      </c>
      <c r="H11" s="1132"/>
      <c r="I11" s="1132"/>
      <c r="J11" s="1133"/>
      <c r="K11" s="267">
        <v>703893</v>
      </c>
      <c r="L11" s="268">
        <v>10918</v>
      </c>
      <c r="M11" s="269">
        <v>5597</v>
      </c>
      <c r="N11" s="270">
        <v>95.1</v>
      </c>
    </row>
    <row r="12" spans="1:16" ht="13.5" customHeight="1" x14ac:dyDescent="0.15">
      <c r="A12" s="248"/>
      <c r="B12" s="244"/>
      <c r="C12" s="244"/>
      <c r="D12" s="244"/>
      <c r="E12" s="244"/>
      <c r="F12" s="244"/>
      <c r="G12" s="1131" t="s">
        <v>473</v>
      </c>
      <c r="H12" s="1132"/>
      <c r="I12" s="1132"/>
      <c r="J12" s="1133"/>
      <c r="K12" s="267">
        <v>5074</v>
      </c>
      <c r="L12" s="268">
        <v>79</v>
      </c>
      <c r="M12" s="269">
        <v>967</v>
      </c>
      <c r="N12" s="270">
        <v>-91.8</v>
      </c>
    </row>
    <row r="13" spans="1:16" ht="13.5" customHeight="1" x14ac:dyDescent="0.15">
      <c r="A13" s="248"/>
      <c r="B13" s="244"/>
      <c r="C13" s="244"/>
      <c r="D13" s="244"/>
      <c r="E13" s="244"/>
      <c r="F13" s="244"/>
      <c r="G13" s="1131" t="s">
        <v>474</v>
      </c>
      <c r="H13" s="1132"/>
      <c r="I13" s="1132"/>
      <c r="J13" s="1133"/>
      <c r="K13" s="267" t="s">
        <v>475</v>
      </c>
      <c r="L13" s="268" t="s">
        <v>475</v>
      </c>
      <c r="M13" s="269">
        <v>2</v>
      </c>
      <c r="N13" s="270" t="s">
        <v>475</v>
      </c>
    </row>
    <row r="14" spans="1:16" ht="13.5" customHeight="1" x14ac:dyDescent="0.15">
      <c r="A14" s="248"/>
      <c r="B14" s="244"/>
      <c r="C14" s="244"/>
      <c r="D14" s="244"/>
      <c r="E14" s="244"/>
      <c r="F14" s="244"/>
      <c r="G14" s="1131" t="s">
        <v>476</v>
      </c>
      <c r="H14" s="1132"/>
      <c r="I14" s="1132"/>
      <c r="J14" s="1133"/>
      <c r="K14" s="267">
        <v>305835</v>
      </c>
      <c r="L14" s="268">
        <v>4744</v>
      </c>
      <c r="M14" s="269">
        <v>2800</v>
      </c>
      <c r="N14" s="270">
        <v>69.400000000000006</v>
      </c>
    </row>
    <row r="15" spans="1:16" ht="13.5" customHeight="1" x14ac:dyDescent="0.15">
      <c r="A15" s="248"/>
      <c r="B15" s="244"/>
      <c r="C15" s="244"/>
      <c r="D15" s="244"/>
      <c r="E15" s="244"/>
      <c r="F15" s="244"/>
      <c r="G15" s="1131" t="s">
        <v>477</v>
      </c>
      <c r="H15" s="1132"/>
      <c r="I15" s="1132"/>
      <c r="J15" s="1133"/>
      <c r="K15" s="267">
        <v>39727</v>
      </c>
      <c r="L15" s="268">
        <v>616</v>
      </c>
      <c r="M15" s="269">
        <v>1482</v>
      </c>
      <c r="N15" s="270">
        <v>-58.4</v>
      </c>
    </row>
    <row r="16" spans="1:16" x14ac:dyDescent="0.15">
      <c r="A16" s="248"/>
      <c r="B16" s="244"/>
      <c r="C16" s="244"/>
      <c r="D16" s="244"/>
      <c r="E16" s="244"/>
      <c r="F16" s="244"/>
      <c r="G16" s="1134" t="s">
        <v>478</v>
      </c>
      <c r="H16" s="1135"/>
      <c r="I16" s="1135"/>
      <c r="J16" s="1136"/>
      <c r="K16" s="268">
        <v>-265588</v>
      </c>
      <c r="L16" s="268">
        <v>-4119</v>
      </c>
      <c r="M16" s="269">
        <v>-7690</v>
      </c>
      <c r="N16" s="270">
        <v>-46.4</v>
      </c>
    </row>
    <row r="17" spans="1:16" x14ac:dyDescent="0.15">
      <c r="A17" s="248"/>
      <c r="B17" s="244"/>
      <c r="C17" s="244"/>
      <c r="D17" s="244"/>
      <c r="E17" s="244"/>
      <c r="F17" s="244"/>
      <c r="G17" s="1134" t="s">
        <v>170</v>
      </c>
      <c r="H17" s="1135"/>
      <c r="I17" s="1135"/>
      <c r="J17" s="1136"/>
      <c r="K17" s="268">
        <v>4545311</v>
      </c>
      <c r="L17" s="268">
        <v>70501</v>
      </c>
      <c r="M17" s="269">
        <v>72313</v>
      </c>
      <c r="N17" s="270">
        <v>-2.5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28" t="s">
        <v>483</v>
      </c>
      <c r="H21" s="1129"/>
      <c r="I21" s="1129"/>
      <c r="J21" s="1130"/>
      <c r="K21" s="280">
        <v>5.85</v>
      </c>
      <c r="L21" s="281">
        <v>7.17</v>
      </c>
      <c r="M21" s="282">
        <v>-1.32</v>
      </c>
      <c r="N21" s="249"/>
      <c r="O21" s="283"/>
      <c r="P21" s="279"/>
    </row>
    <row r="22" spans="1:16" s="284" customFormat="1" x14ac:dyDescent="0.15">
      <c r="A22" s="279"/>
      <c r="B22" s="249"/>
      <c r="C22" s="249"/>
      <c r="D22" s="249"/>
      <c r="E22" s="249"/>
      <c r="F22" s="249"/>
      <c r="G22" s="1128" t="s">
        <v>484</v>
      </c>
      <c r="H22" s="1129"/>
      <c r="I22" s="1129"/>
      <c r="J22" s="1130"/>
      <c r="K22" s="285">
        <v>97.3</v>
      </c>
      <c r="L22" s="286">
        <v>98.1</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19" t="s">
        <v>488</v>
      </c>
      <c r="H32" s="1120"/>
      <c r="I32" s="1120"/>
      <c r="J32" s="1121"/>
      <c r="K32" s="294">
        <v>2683450</v>
      </c>
      <c r="L32" s="294">
        <v>41622</v>
      </c>
      <c r="M32" s="295">
        <v>43357</v>
      </c>
      <c r="N32" s="296">
        <v>-4</v>
      </c>
    </row>
    <row r="33" spans="1:16" ht="13.5" customHeight="1" x14ac:dyDescent="0.15">
      <c r="A33" s="248"/>
      <c r="B33" s="244"/>
      <c r="C33" s="244"/>
      <c r="D33" s="244"/>
      <c r="E33" s="244"/>
      <c r="F33" s="244"/>
      <c r="G33" s="1119" t="s">
        <v>489</v>
      </c>
      <c r="H33" s="1120"/>
      <c r="I33" s="1120"/>
      <c r="J33" s="1121"/>
      <c r="K33" s="294" t="s">
        <v>475</v>
      </c>
      <c r="L33" s="294" t="s">
        <v>475</v>
      </c>
      <c r="M33" s="295">
        <v>5</v>
      </c>
      <c r="N33" s="296" t="s">
        <v>475</v>
      </c>
    </row>
    <row r="34" spans="1:16" ht="27" customHeight="1" x14ac:dyDescent="0.15">
      <c r="A34" s="248"/>
      <c r="B34" s="244"/>
      <c r="C34" s="244"/>
      <c r="D34" s="244"/>
      <c r="E34" s="244"/>
      <c r="F34" s="244"/>
      <c r="G34" s="1119" t="s">
        <v>490</v>
      </c>
      <c r="H34" s="1120"/>
      <c r="I34" s="1120"/>
      <c r="J34" s="1121"/>
      <c r="K34" s="294" t="s">
        <v>475</v>
      </c>
      <c r="L34" s="294" t="s">
        <v>475</v>
      </c>
      <c r="M34" s="295">
        <v>40</v>
      </c>
      <c r="N34" s="296" t="s">
        <v>475</v>
      </c>
    </row>
    <row r="35" spans="1:16" ht="27" customHeight="1" x14ac:dyDescent="0.15">
      <c r="A35" s="248"/>
      <c r="B35" s="244"/>
      <c r="C35" s="244"/>
      <c r="D35" s="244"/>
      <c r="E35" s="244"/>
      <c r="F35" s="244"/>
      <c r="G35" s="1119" t="s">
        <v>491</v>
      </c>
      <c r="H35" s="1120"/>
      <c r="I35" s="1120"/>
      <c r="J35" s="1121"/>
      <c r="K35" s="294">
        <v>540821</v>
      </c>
      <c r="L35" s="294">
        <v>8388</v>
      </c>
      <c r="M35" s="295">
        <v>11850</v>
      </c>
      <c r="N35" s="296">
        <v>-29.2</v>
      </c>
    </row>
    <row r="36" spans="1:16" ht="27" customHeight="1" x14ac:dyDescent="0.15">
      <c r="A36" s="248"/>
      <c r="B36" s="244"/>
      <c r="C36" s="244"/>
      <c r="D36" s="244"/>
      <c r="E36" s="244"/>
      <c r="F36" s="244"/>
      <c r="G36" s="1119" t="s">
        <v>492</v>
      </c>
      <c r="H36" s="1120"/>
      <c r="I36" s="1120"/>
      <c r="J36" s="1121"/>
      <c r="K36" s="294">
        <v>18557</v>
      </c>
      <c r="L36" s="294">
        <v>288</v>
      </c>
      <c r="M36" s="295">
        <v>2171</v>
      </c>
      <c r="N36" s="296">
        <v>-86.7</v>
      </c>
    </row>
    <row r="37" spans="1:16" ht="13.5" customHeight="1" x14ac:dyDescent="0.15">
      <c r="A37" s="248"/>
      <c r="B37" s="244"/>
      <c r="C37" s="244"/>
      <c r="D37" s="244"/>
      <c r="E37" s="244"/>
      <c r="F37" s="244"/>
      <c r="G37" s="1119" t="s">
        <v>493</v>
      </c>
      <c r="H37" s="1120"/>
      <c r="I37" s="1120"/>
      <c r="J37" s="1121"/>
      <c r="K37" s="294">
        <v>78561</v>
      </c>
      <c r="L37" s="294">
        <v>1219</v>
      </c>
      <c r="M37" s="295">
        <v>1425</v>
      </c>
      <c r="N37" s="296">
        <v>-14.5</v>
      </c>
    </row>
    <row r="38" spans="1:16" ht="27" customHeight="1" x14ac:dyDescent="0.15">
      <c r="A38" s="248"/>
      <c r="B38" s="244"/>
      <c r="C38" s="244"/>
      <c r="D38" s="244"/>
      <c r="E38" s="244"/>
      <c r="F38" s="244"/>
      <c r="G38" s="1122" t="s">
        <v>494</v>
      </c>
      <c r="H38" s="1123"/>
      <c r="I38" s="1123"/>
      <c r="J38" s="1124"/>
      <c r="K38" s="297">
        <v>808</v>
      </c>
      <c r="L38" s="297">
        <v>13</v>
      </c>
      <c r="M38" s="298">
        <v>6</v>
      </c>
      <c r="N38" s="299">
        <v>116.7</v>
      </c>
      <c r="O38" s="293"/>
    </row>
    <row r="39" spans="1:16" x14ac:dyDescent="0.15">
      <c r="A39" s="248"/>
      <c r="B39" s="244"/>
      <c r="C39" s="244"/>
      <c r="D39" s="244"/>
      <c r="E39" s="244"/>
      <c r="F39" s="244"/>
      <c r="G39" s="1122" t="s">
        <v>495</v>
      </c>
      <c r="H39" s="1123"/>
      <c r="I39" s="1123"/>
      <c r="J39" s="1124"/>
      <c r="K39" s="300">
        <v>-666614</v>
      </c>
      <c r="L39" s="300">
        <v>-10340</v>
      </c>
      <c r="M39" s="301">
        <v>-5332</v>
      </c>
      <c r="N39" s="302">
        <v>93.9</v>
      </c>
      <c r="O39" s="293"/>
    </row>
    <row r="40" spans="1:16" ht="27" customHeight="1" x14ac:dyDescent="0.15">
      <c r="A40" s="248"/>
      <c r="B40" s="244"/>
      <c r="C40" s="244"/>
      <c r="D40" s="244"/>
      <c r="E40" s="244"/>
      <c r="F40" s="244"/>
      <c r="G40" s="1119" t="s">
        <v>496</v>
      </c>
      <c r="H40" s="1120"/>
      <c r="I40" s="1120"/>
      <c r="J40" s="1121"/>
      <c r="K40" s="300">
        <v>-1438561</v>
      </c>
      <c r="L40" s="300">
        <v>-22313</v>
      </c>
      <c r="M40" s="301">
        <v>-35626</v>
      </c>
      <c r="N40" s="302">
        <v>-37.4</v>
      </c>
      <c r="O40" s="293"/>
    </row>
    <row r="41" spans="1:16" x14ac:dyDescent="0.15">
      <c r="A41" s="248"/>
      <c r="B41" s="244"/>
      <c r="C41" s="244"/>
      <c r="D41" s="244"/>
      <c r="E41" s="244"/>
      <c r="F41" s="244"/>
      <c r="G41" s="1125" t="s">
        <v>280</v>
      </c>
      <c r="H41" s="1126"/>
      <c r="I41" s="1126"/>
      <c r="J41" s="1127"/>
      <c r="K41" s="294">
        <v>1217022</v>
      </c>
      <c r="L41" s="300">
        <v>18877</v>
      </c>
      <c r="M41" s="301">
        <v>17897</v>
      </c>
      <c r="N41" s="302">
        <v>5.5</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2" t="s">
        <v>465</v>
      </c>
      <c r="J49" s="1114" t="s">
        <v>500</v>
      </c>
      <c r="K49" s="1115"/>
      <c r="L49" s="1115"/>
      <c r="M49" s="1115"/>
      <c r="N49" s="1116"/>
    </row>
    <row r="50" spans="1:14" x14ac:dyDescent="0.15">
      <c r="A50" s="248"/>
      <c r="B50" s="244"/>
      <c r="C50" s="244"/>
      <c r="D50" s="244"/>
      <c r="E50" s="244"/>
      <c r="F50" s="244"/>
      <c r="G50" s="312"/>
      <c r="H50" s="313"/>
      <c r="I50" s="1113"/>
      <c r="J50" s="314" t="s">
        <v>501</v>
      </c>
      <c r="K50" s="315" t="s">
        <v>502</v>
      </c>
      <c r="L50" s="316" t="s">
        <v>503</v>
      </c>
      <c r="M50" s="317" t="s">
        <v>504</v>
      </c>
      <c r="N50" s="318" t="s">
        <v>505</v>
      </c>
    </row>
    <row r="51" spans="1:14" x14ac:dyDescent="0.15">
      <c r="A51" s="248"/>
      <c r="B51" s="244"/>
      <c r="C51" s="244"/>
      <c r="D51" s="244"/>
      <c r="E51" s="244"/>
      <c r="F51" s="244"/>
      <c r="G51" s="310" t="s">
        <v>506</v>
      </c>
      <c r="H51" s="311"/>
      <c r="I51" s="319">
        <v>2103572</v>
      </c>
      <c r="J51" s="320">
        <v>32307</v>
      </c>
      <c r="K51" s="321">
        <v>35.299999999999997</v>
      </c>
      <c r="L51" s="322">
        <v>58009</v>
      </c>
      <c r="M51" s="323">
        <v>16.5</v>
      </c>
      <c r="N51" s="324">
        <v>18.8</v>
      </c>
    </row>
    <row r="52" spans="1:14" x14ac:dyDescent="0.15">
      <c r="A52" s="248"/>
      <c r="B52" s="244"/>
      <c r="C52" s="244"/>
      <c r="D52" s="244"/>
      <c r="E52" s="244"/>
      <c r="F52" s="244"/>
      <c r="G52" s="325"/>
      <c r="H52" s="326" t="s">
        <v>507</v>
      </c>
      <c r="I52" s="327">
        <v>1632455</v>
      </c>
      <c r="J52" s="328">
        <v>25071</v>
      </c>
      <c r="K52" s="329">
        <v>17.899999999999999</v>
      </c>
      <c r="L52" s="330">
        <v>32190</v>
      </c>
      <c r="M52" s="331">
        <v>20.399999999999999</v>
      </c>
      <c r="N52" s="332">
        <v>-2.5</v>
      </c>
    </row>
    <row r="53" spans="1:14" x14ac:dyDescent="0.15">
      <c r="A53" s="248"/>
      <c r="B53" s="244"/>
      <c r="C53" s="244"/>
      <c r="D53" s="244"/>
      <c r="E53" s="244"/>
      <c r="F53" s="244"/>
      <c r="G53" s="310" t="s">
        <v>508</v>
      </c>
      <c r="H53" s="311"/>
      <c r="I53" s="319">
        <v>2646284</v>
      </c>
      <c r="J53" s="320">
        <v>40841</v>
      </c>
      <c r="K53" s="321">
        <v>26.4</v>
      </c>
      <c r="L53" s="322">
        <v>61882</v>
      </c>
      <c r="M53" s="323">
        <v>6.7</v>
      </c>
      <c r="N53" s="324">
        <v>19.7</v>
      </c>
    </row>
    <row r="54" spans="1:14" x14ac:dyDescent="0.15">
      <c r="A54" s="248"/>
      <c r="B54" s="244"/>
      <c r="C54" s="244"/>
      <c r="D54" s="244"/>
      <c r="E54" s="244"/>
      <c r="F54" s="244"/>
      <c r="G54" s="325"/>
      <c r="H54" s="326" t="s">
        <v>507</v>
      </c>
      <c r="I54" s="327">
        <v>1631054</v>
      </c>
      <c r="J54" s="328">
        <v>25173</v>
      </c>
      <c r="K54" s="329">
        <v>0.4</v>
      </c>
      <c r="L54" s="330">
        <v>32175</v>
      </c>
      <c r="M54" s="331">
        <v>0</v>
      </c>
      <c r="N54" s="332">
        <v>0.4</v>
      </c>
    </row>
    <row r="55" spans="1:14" x14ac:dyDescent="0.15">
      <c r="A55" s="248"/>
      <c r="B55" s="244"/>
      <c r="C55" s="244"/>
      <c r="D55" s="244"/>
      <c r="E55" s="244"/>
      <c r="F55" s="244"/>
      <c r="G55" s="310" t="s">
        <v>509</v>
      </c>
      <c r="H55" s="311"/>
      <c r="I55" s="319">
        <v>1151877</v>
      </c>
      <c r="J55" s="320">
        <v>17876</v>
      </c>
      <c r="K55" s="321">
        <v>-56.2</v>
      </c>
      <c r="L55" s="322">
        <v>47569</v>
      </c>
      <c r="M55" s="323">
        <v>-23.1</v>
      </c>
      <c r="N55" s="324">
        <v>-33.1</v>
      </c>
    </row>
    <row r="56" spans="1:14" x14ac:dyDescent="0.15">
      <c r="A56" s="248"/>
      <c r="B56" s="244"/>
      <c r="C56" s="244"/>
      <c r="D56" s="244"/>
      <c r="E56" s="244"/>
      <c r="F56" s="244"/>
      <c r="G56" s="325"/>
      <c r="H56" s="326" t="s">
        <v>507</v>
      </c>
      <c r="I56" s="327">
        <v>968892</v>
      </c>
      <c r="J56" s="328">
        <v>15037</v>
      </c>
      <c r="K56" s="329">
        <v>-40.299999999999997</v>
      </c>
      <c r="L56" s="330">
        <v>26255</v>
      </c>
      <c r="M56" s="331">
        <v>-18.399999999999999</v>
      </c>
      <c r="N56" s="332">
        <v>-21.9</v>
      </c>
    </row>
    <row r="57" spans="1:14" x14ac:dyDescent="0.15">
      <c r="A57" s="248"/>
      <c r="B57" s="244"/>
      <c r="C57" s="244"/>
      <c r="D57" s="244"/>
      <c r="E57" s="244"/>
      <c r="F57" s="244"/>
      <c r="G57" s="310" t="s">
        <v>510</v>
      </c>
      <c r="H57" s="311"/>
      <c r="I57" s="319">
        <v>1871360</v>
      </c>
      <c r="J57" s="320">
        <v>28974</v>
      </c>
      <c r="K57" s="321">
        <v>62.1</v>
      </c>
      <c r="L57" s="322">
        <v>50880</v>
      </c>
      <c r="M57" s="323">
        <v>7</v>
      </c>
      <c r="N57" s="324">
        <v>55.1</v>
      </c>
    </row>
    <row r="58" spans="1:14" x14ac:dyDescent="0.15">
      <c r="A58" s="248"/>
      <c r="B58" s="244"/>
      <c r="C58" s="244"/>
      <c r="D58" s="244"/>
      <c r="E58" s="244"/>
      <c r="F58" s="244"/>
      <c r="G58" s="325"/>
      <c r="H58" s="326" t="s">
        <v>507</v>
      </c>
      <c r="I58" s="327">
        <v>1424730</v>
      </c>
      <c r="J58" s="328">
        <v>22059</v>
      </c>
      <c r="K58" s="329">
        <v>46.7</v>
      </c>
      <c r="L58" s="330">
        <v>26879</v>
      </c>
      <c r="M58" s="331">
        <v>2.4</v>
      </c>
      <c r="N58" s="332">
        <v>44.3</v>
      </c>
    </row>
    <row r="59" spans="1:14" x14ac:dyDescent="0.15">
      <c r="A59" s="248"/>
      <c r="B59" s="244"/>
      <c r="C59" s="244"/>
      <c r="D59" s="244"/>
      <c r="E59" s="244"/>
      <c r="F59" s="244"/>
      <c r="G59" s="310" t="s">
        <v>511</v>
      </c>
      <c r="H59" s="311"/>
      <c r="I59" s="319">
        <v>1166417</v>
      </c>
      <c r="J59" s="320">
        <v>18092</v>
      </c>
      <c r="K59" s="321">
        <v>-37.6</v>
      </c>
      <c r="L59" s="322">
        <v>63956</v>
      </c>
      <c r="M59" s="323">
        <v>25.7</v>
      </c>
      <c r="N59" s="324">
        <v>-63.3</v>
      </c>
    </row>
    <row r="60" spans="1:14" x14ac:dyDescent="0.15">
      <c r="A60" s="248"/>
      <c r="B60" s="244"/>
      <c r="C60" s="244"/>
      <c r="D60" s="244"/>
      <c r="E60" s="244"/>
      <c r="F60" s="244"/>
      <c r="G60" s="325"/>
      <c r="H60" s="326" t="s">
        <v>507</v>
      </c>
      <c r="I60" s="333">
        <v>345582</v>
      </c>
      <c r="J60" s="328">
        <v>5360</v>
      </c>
      <c r="K60" s="329">
        <v>-75.7</v>
      </c>
      <c r="L60" s="330">
        <v>29239</v>
      </c>
      <c r="M60" s="331">
        <v>8.8000000000000007</v>
      </c>
      <c r="N60" s="332">
        <v>-84.5</v>
      </c>
    </row>
    <row r="61" spans="1:14" x14ac:dyDescent="0.15">
      <c r="A61" s="248"/>
      <c r="B61" s="244"/>
      <c r="C61" s="244"/>
      <c r="D61" s="244"/>
      <c r="E61" s="244"/>
      <c r="F61" s="244"/>
      <c r="G61" s="310" t="s">
        <v>512</v>
      </c>
      <c r="H61" s="334"/>
      <c r="I61" s="335">
        <v>1787902</v>
      </c>
      <c r="J61" s="336">
        <v>27618</v>
      </c>
      <c r="K61" s="337">
        <v>6</v>
      </c>
      <c r="L61" s="338">
        <v>56459</v>
      </c>
      <c r="M61" s="339">
        <v>6.6</v>
      </c>
      <c r="N61" s="324">
        <v>-0.6</v>
      </c>
    </row>
    <row r="62" spans="1:14" x14ac:dyDescent="0.15">
      <c r="A62" s="248"/>
      <c r="B62" s="244"/>
      <c r="C62" s="244"/>
      <c r="D62" s="244"/>
      <c r="E62" s="244"/>
      <c r="F62" s="244"/>
      <c r="G62" s="325"/>
      <c r="H62" s="326" t="s">
        <v>507</v>
      </c>
      <c r="I62" s="327">
        <v>1200543</v>
      </c>
      <c r="J62" s="328">
        <v>18540</v>
      </c>
      <c r="K62" s="329">
        <v>-10.199999999999999</v>
      </c>
      <c r="L62" s="330">
        <v>29348</v>
      </c>
      <c r="M62" s="331">
        <v>2.6</v>
      </c>
      <c r="N62" s="332">
        <v>-12.8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7" t="s">
        <v>3</v>
      </c>
      <c r="D47" s="1137"/>
      <c r="E47" s="1138"/>
      <c r="F47" s="11" t="s">
        <v>475</v>
      </c>
      <c r="G47" s="12" t="s">
        <v>475</v>
      </c>
      <c r="H47" s="12" t="s">
        <v>475</v>
      </c>
      <c r="I47" s="12" t="s">
        <v>475</v>
      </c>
      <c r="J47" s="13" t="s">
        <v>475</v>
      </c>
    </row>
    <row r="48" spans="2:10" ht="57.75" customHeight="1" x14ac:dyDescent="0.15">
      <c r="B48" s="14"/>
      <c r="C48" s="1139" t="s">
        <v>4</v>
      </c>
      <c r="D48" s="1139"/>
      <c r="E48" s="1140"/>
      <c r="F48" s="15" t="s">
        <v>519</v>
      </c>
      <c r="G48" s="16">
        <v>4.16</v>
      </c>
      <c r="H48" s="16">
        <v>6.6</v>
      </c>
      <c r="I48" s="16">
        <v>3.36</v>
      </c>
      <c r="J48" s="17">
        <v>3.56</v>
      </c>
    </row>
    <row r="49" spans="2:10" ht="57.75" customHeight="1" thickBot="1" x14ac:dyDescent="0.2">
      <c r="B49" s="18"/>
      <c r="C49" s="1141" t="s">
        <v>5</v>
      </c>
      <c r="D49" s="1141"/>
      <c r="E49" s="1142"/>
      <c r="F49" s="19" t="s">
        <v>520</v>
      </c>
      <c r="G49" s="20">
        <v>4.26</v>
      </c>
      <c r="H49" s="20">
        <v>2.44</v>
      </c>
      <c r="I49" s="20" t="s">
        <v>521</v>
      </c>
      <c r="J49" s="21">
        <v>0.26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9" t="s">
        <v>522</v>
      </c>
      <c r="D34" s="1149"/>
      <c r="E34" s="1150"/>
      <c r="F34" s="32" t="s">
        <v>523</v>
      </c>
      <c r="G34" s="33" t="s">
        <v>524</v>
      </c>
      <c r="H34" s="33" t="s">
        <v>525</v>
      </c>
      <c r="I34" s="33" t="s">
        <v>526</v>
      </c>
      <c r="J34" s="34" t="s">
        <v>527</v>
      </c>
      <c r="K34" s="22"/>
      <c r="L34" s="22"/>
      <c r="M34" s="22"/>
      <c r="N34" s="22"/>
      <c r="O34" s="22"/>
      <c r="P34" s="22"/>
    </row>
    <row r="35" spans="1:16" ht="39" customHeight="1" x14ac:dyDescent="0.15">
      <c r="A35" s="22"/>
      <c r="B35" s="35"/>
      <c r="C35" s="1143" t="s">
        <v>528</v>
      </c>
      <c r="D35" s="1144"/>
      <c r="E35" s="1145"/>
      <c r="F35" s="36">
        <v>3.87</v>
      </c>
      <c r="G35" s="37">
        <v>3.98</v>
      </c>
      <c r="H35" s="37">
        <v>5.72</v>
      </c>
      <c r="I35" s="37">
        <v>7.43</v>
      </c>
      <c r="J35" s="38">
        <v>8.49</v>
      </c>
      <c r="K35" s="22"/>
      <c r="L35" s="22"/>
      <c r="M35" s="22"/>
      <c r="N35" s="22"/>
      <c r="O35" s="22"/>
      <c r="P35" s="22"/>
    </row>
    <row r="36" spans="1:16" ht="39" customHeight="1" x14ac:dyDescent="0.15">
      <c r="A36" s="22"/>
      <c r="B36" s="35"/>
      <c r="C36" s="1143" t="s">
        <v>529</v>
      </c>
      <c r="D36" s="1144"/>
      <c r="E36" s="1145"/>
      <c r="F36" s="36" t="s">
        <v>519</v>
      </c>
      <c r="G36" s="37">
        <v>4.16</v>
      </c>
      <c r="H36" s="37">
        <v>6.6</v>
      </c>
      <c r="I36" s="37">
        <v>3.36</v>
      </c>
      <c r="J36" s="38">
        <v>3.56</v>
      </c>
      <c r="K36" s="22"/>
      <c r="L36" s="22"/>
      <c r="M36" s="22"/>
      <c r="N36" s="22"/>
      <c r="O36" s="22"/>
      <c r="P36" s="22"/>
    </row>
    <row r="37" spans="1:16" ht="39" customHeight="1" x14ac:dyDescent="0.15">
      <c r="A37" s="22"/>
      <c r="B37" s="35"/>
      <c r="C37" s="1143" t="s">
        <v>530</v>
      </c>
      <c r="D37" s="1144"/>
      <c r="E37" s="1145"/>
      <c r="F37" s="36">
        <v>0.15</v>
      </c>
      <c r="G37" s="37">
        <v>0.13</v>
      </c>
      <c r="H37" s="37">
        <v>0.1</v>
      </c>
      <c r="I37" s="37">
        <v>0.13</v>
      </c>
      <c r="J37" s="38">
        <v>0.68</v>
      </c>
      <c r="K37" s="22"/>
      <c r="L37" s="22"/>
      <c r="M37" s="22"/>
      <c r="N37" s="22"/>
      <c r="O37" s="22"/>
      <c r="P37" s="22"/>
    </row>
    <row r="38" spans="1:16" ht="39" customHeight="1" x14ac:dyDescent="0.15">
      <c r="A38" s="22"/>
      <c r="B38" s="35"/>
      <c r="C38" s="1143" t="s">
        <v>531</v>
      </c>
      <c r="D38" s="1144"/>
      <c r="E38" s="1145"/>
      <c r="F38" s="36">
        <v>0.09</v>
      </c>
      <c r="G38" s="37">
        <v>0.1</v>
      </c>
      <c r="H38" s="37">
        <v>0.12</v>
      </c>
      <c r="I38" s="37">
        <v>0.13</v>
      </c>
      <c r="J38" s="38">
        <v>0.13</v>
      </c>
      <c r="K38" s="22"/>
      <c r="L38" s="22"/>
      <c r="M38" s="22"/>
      <c r="N38" s="22"/>
      <c r="O38" s="22"/>
      <c r="P38" s="22"/>
    </row>
    <row r="39" spans="1:16" ht="39" customHeight="1" x14ac:dyDescent="0.15">
      <c r="A39" s="22"/>
      <c r="B39" s="35"/>
      <c r="C39" s="1143" t="s">
        <v>532</v>
      </c>
      <c r="D39" s="1144"/>
      <c r="E39" s="1145"/>
      <c r="F39" s="36">
        <v>0</v>
      </c>
      <c r="G39" s="37">
        <v>0</v>
      </c>
      <c r="H39" s="37">
        <v>0</v>
      </c>
      <c r="I39" s="37">
        <v>0</v>
      </c>
      <c r="J39" s="38">
        <v>0</v>
      </c>
      <c r="K39" s="22"/>
      <c r="L39" s="22"/>
      <c r="M39" s="22"/>
      <c r="N39" s="22"/>
      <c r="O39" s="22"/>
      <c r="P39" s="22"/>
    </row>
    <row r="40" spans="1:16" ht="39" customHeight="1" x14ac:dyDescent="0.15">
      <c r="A40" s="22"/>
      <c r="B40" s="35"/>
      <c r="C40" s="1143" t="s">
        <v>533</v>
      </c>
      <c r="D40" s="1144"/>
      <c r="E40" s="1145"/>
      <c r="F40" s="36">
        <v>0</v>
      </c>
      <c r="G40" s="37">
        <v>0</v>
      </c>
      <c r="H40" s="37">
        <v>0</v>
      </c>
      <c r="I40" s="37">
        <v>0</v>
      </c>
      <c r="J40" s="38">
        <v>0</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534</v>
      </c>
      <c r="D42" s="1144"/>
      <c r="E42" s="1145"/>
      <c r="F42" s="36" t="s">
        <v>475</v>
      </c>
      <c r="G42" s="37" t="s">
        <v>475</v>
      </c>
      <c r="H42" s="37" t="s">
        <v>475</v>
      </c>
      <c r="I42" s="37" t="s">
        <v>475</v>
      </c>
      <c r="J42" s="38" t="s">
        <v>475</v>
      </c>
      <c r="K42" s="22"/>
      <c r="L42" s="22"/>
      <c r="M42" s="22"/>
      <c r="N42" s="22"/>
      <c r="O42" s="22"/>
      <c r="P42" s="22"/>
    </row>
    <row r="43" spans="1:16" ht="39" customHeight="1" thickBot="1" x14ac:dyDescent="0.2">
      <c r="A43" s="22"/>
      <c r="B43" s="40"/>
      <c r="C43" s="1146" t="s">
        <v>535</v>
      </c>
      <c r="D43" s="1147"/>
      <c r="E43" s="1148"/>
      <c r="F43" s="41">
        <v>0.02</v>
      </c>
      <c r="G43" s="42">
        <v>0</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2487</v>
      </c>
      <c r="L45" s="60">
        <v>2488</v>
      </c>
      <c r="M45" s="60">
        <v>2452</v>
      </c>
      <c r="N45" s="60">
        <v>2475</v>
      </c>
      <c r="O45" s="61">
        <v>2683</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x14ac:dyDescent="0.15">
      <c r="A48" s="48"/>
      <c r="B48" s="1161"/>
      <c r="C48" s="1162"/>
      <c r="D48" s="62"/>
      <c r="E48" s="1153" t="s">
        <v>15</v>
      </c>
      <c r="F48" s="1153"/>
      <c r="G48" s="1153"/>
      <c r="H48" s="1153"/>
      <c r="I48" s="1153"/>
      <c r="J48" s="1154"/>
      <c r="K48" s="63">
        <v>504</v>
      </c>
      <c r="L48" s="64">
        <v>505</v>
      </c>
      <c r="M48" s="64">
        <v>483</v>
      </c>
      <c r="N48" s="64">
        <v>494</v>
      </c>
      <c r="O48" s="65">
        <v>541</v>
      </c>
      <c r="P48" s="48"/>
      <c r="Q48" s="48"/>
      <c r="R48" s="48"/>
      <c r="S48" s="48"/>
      <c r="T48" s="48"/>
      <c r="U48" s="48"/>
    </row>
    <row r="49" spans="1:21" ht="30.75" customHeight="1" x14ac:dyDescent="0.15">
      <c r="A49" s="48"/>
      <c r="B49" s="1161"/>
      <c r="C49" s="1162"/>
      <c r="D49" s="62"/>
      <c r="E49" s="1153" t="s">
        <v>16</v>
      </c>
      <c r="F49" s="1153"/>
      <c r="G49" s="1153"/>
      <c r="H49" s="1153"/>
      <c r="I49" s="1153"/>
      <c r="J49" s="1154"/>
      <c r="K49" s="63">
        <v>132</v>
      </c>
      <c r="L49" s="64">
        <v>37</v>
      </c>
      <c r="M49" s="64">
        <v>4</v>
      </c>
      <c r="N49" s="64">
        <v>8</v>
      </c>
      <c r="O49" s="65">
        <v>19</v>
      </c>
      <c r="P49" s="48"/>
      <c r="Q49" s="48"/>
      <c r="R49" s="48"/>
      <c r="S49" s="48"/>
      <c r="T49" s="48"/>
      <c r="U49" s="48"/>
    </row>
    <row r="50" spans="1:21" ht="30.75" customHeight="1" x14ac:dyDescent="0.15">
      <c r="A50" s="48"/>
      <c r="B50" s="1161"/>
      <c r="C50" s="1162"/>
      <c r="D50" s="62"/>
      <c r="E50" s="1153" t="s">
        <v>17</v>
      </c>
      <c r="F50" s="1153"/>
      <c r="G50" s="1153"/>
      <c r="H50" s="1153"/>
      <c r="I50" s="1153"/>
      <c r="J50" s="1154"/>
      <c r="K50" s="63">
        <v>85</v>
      </c>
      <c r="L50" s="64">
        <v>81</v>
      </c>
      <c r="M50" s="64">
        <v>79</v>
      </c>
      <c r="N50" s="64">
        <v>79</v>
      </c>
      <c r="O50" s="65">
        <v>79</v>
      </c>
      <c r="P50" s="48"/>
      <c r="Q50" s="48"/>
      <c r="R50" s="48"/>
      <c r="S50" s="48"/>
      <c r="T50" s="48"/>
      <c r="U50" s="48"/>
    </row>
    <row r="51" spans="1:21" ht="30.75" customHeight="1" x14ac:dyDescent="0.15">
      <c r="A51" s="48"/>
      <c r="B51" s="1163"/>
      <c r="C51" s="1164"/>
      <c r="D51" s="66"/>
      <c r="E51" s="1153" t="s">
        <v>18</v>
      </c>
      <c r="F51" s="1153"/>
      <c r="G51" s="1153"/>
      <c r="H51" s="1153"/>
      <c r="I51" s="1153"/>
      <c r="J51" s="1154"/>
      <c r="K51" s="63">
        <v>9</v>
      </c>
      <c r="L51" s="64">
        <v>8</v>
      </c>
      <c r="M51" s="64">
        <v>6</v>
      </c>
      <c r="N51" s="64">
        <v>2</v>
      </c>
      <c r="O51" s="65">
        <v>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1883</v>
      </c>
      <c r="L52" s="64">
        <v>2032</v>
      </c>
      <c r="M52" s="64">
        <v>2137</v>
      </c>
      <c r="N52" s="64">
        <v>2084</v>
      </c>
      <c r="O52" s="65">
        <v>2104</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1334</v>
      </c>
      <c r="L53" s="69">
        <v>1087</v>
      </c>
      <c r="M53" s="69">
        <v>887</v>
      </c>
      <c r="N53" s="69">
        <v>974</v>
      </c>
      <c r="O53" s="70">
        <v>1219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大阪府</cp:lastModifiedBy>
  <cp:lastPrinted>2015-05-07T06:27:22Z</cp:lastPrinted>
  <dcterms:created xsi:type="dcterms:W3CDTF">2015-02-17T07:12:32Z</dcterms:created>
  <dcterms:modified xsi:type="dcterms:W3CDTF">2015-05-07T09:53:15Z</dcterms:modified>
</cp:coreProperties>
</file>