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31" i="11" l="1"/>
  <c r="AA32" i="11"/>
  <c r="AA33" i="11"/>
  <c r="AA30" i="11" l="1"/>
  <c r="AA29"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C36" i="9"/>
  <c r="BW35" i="9"/>
  <c r="BW36" i="9" s="1"/>
  <c r="BW37" i="9" s="1"/>
  <c r="BW38" i="9" s="1"/>
  <c r="BW39" i="9" s="1"/>
  <c r="BW40" i="9" s="1"/>
  <c r="BW41" i="9" s="1"/>
  <c r="BE35" i="9"/>
  <c r="BW34" i="9"/>
  <c r="CO34" i="9" s="1"/>
  <c r="CO35" i="9" s="1"/>
  <c r="CO36" i="9" s="1"/>
  <c r="CO37" i="9" s="1"/>
  <c r="CO38" i="9" s="1"/>
  <c r="CO39" i="9" s="1"/>
  <c r="CO40" i="9" s="1"/>
  <c r="CO41" i="9" s="1"/>
  <c r="CO42" i="9" s="1"/>
  <c r="CO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alcChain>
</file>

<file path=xl/sharedStrings.xml><?xml version="1.0" encoding="utf-8"?>
<sst xmlns="http://schemas.openxmlformats.org/spreadsheetml/2006/main" count="1012" uniqueCount="558">
  <si>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</si>
  <si>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</si>
  <si>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</si>
  <si>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</si>
  <si>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</si>
  <si>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</si>
  <si>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</si>
  <si>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</si>
  <si>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</si>
  <si>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</si>
  <si>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</si>
  <si>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</si>
  <si>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</si>
  <si>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</si>
  <si>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</si>
  <si>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</si>
  <si>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</si>
  <si>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</si>
  <si>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</si>
  <si>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</si>
  <si>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</si>
  <si>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</si>
  <si>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</si>
  <si>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</si>
  <si>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</si>
  <si>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</si>
  <si>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</si>
  <si>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</si>
  <si>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</si>
  <si>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</si>
  <si>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</si>
  <si>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</si>
  <si>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</si>
  <si>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</si>
  <si>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</si>
  <si>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</si>
  <si>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</si>
  <si>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</si>
  <si>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</si>
  <si>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</si>
  <si>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</si>
  <si>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</si>
  <si>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</si>
  <si>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</si>
  <si>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</si>
  <si>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</si>
  <si>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</si>
  <si>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</si>
  <si>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</si>
  <si>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</si>
  <si>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</si>
  <si>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</si>
  <si>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</si>
  <si>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</si>
  <si>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</si>
  <si>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</si>
  <si>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</si>
  <si>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</si>
  <si>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</si>
  <si>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</si>
  <si>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</si>
  <si>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</si>
  <si>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</si>
  <si>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</si>
  <si>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</si>
  <si>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</si>
  <si>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</si>
  <si>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</si>
  <si>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</si>
  <si>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</si>
  <si>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</si>
  <si>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</si>
  <si>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</si>
  <si>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</si>
  <si>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</si>
  <si>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</si>
  <si>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</si>
  <si>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</si>
  <si>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</si>
  <si>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</si>
  <si>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</si>
  <si>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</si>
  <si>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</si>
  <si>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</si>
  <si>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</si>
  <si>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</si>
  <si>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</si>
  <si>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</si>
  <si>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</si>
  <si>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</si>
  <si>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</si>
  <si>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</si>
  <si>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</si>
  <si>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</si>
  <si>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</si>
  <si>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</si>
  <si>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</si>
  <si>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</si>
  <si>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</si>
  <si>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</si>
  <si>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</si>
  <si>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</si>
  <si>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</si>
  <si>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</si>
  <si>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</si>
  <si>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</si>
  <si>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</si>
  <si>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</si>
  <si>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</si>
  <si>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</si>
  <si>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</si>
  <si>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</si>
  <si>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</si>
  <si>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</si>
  <si>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</si>
  <si>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</si>
  <si>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</si>
  <si>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</si>
  <si>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</si>
  <si>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</si>
  <si>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</si>
  <si>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</si>
  <si>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</si>
  <si>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</si>
  <si>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</si>
  <si>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</si>
  <si>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</si>
  <si>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</si>
  <si>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</si>
  <si>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</si>
  <si>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</si>
  <si>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</si>
  <si>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</si>
  <si>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</si>
  <si>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</si>
  <si>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</si>
  <si>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</si>
  <si>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</si>
  <si>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</si>
  <si>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</si>
  <si>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</si>
  <si>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</si>
  <si>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</si>
  <si>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</si>
  <si>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</si>
  <si>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</si>
  <si>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</si>
  <si>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</si>
  <si>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</si>
  <si>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</si>
  <si>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</si>
  <si>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</si>
  <si>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</si>
  <si>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</si>
  <si>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</si>
  <si>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</si>
  <si>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</si>
  <si>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</si>
  <si>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</si>
  <si>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</si>
  <si>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</si>
  <si>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</si>
  <si>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</si>
  <si>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</si>
  <si>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</si>
  <si>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</si>
  <si>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</si>
  <si>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</si>
  <si>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</si>
  <si>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</si>
  <si>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</si>
  <si>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</si>
  <si>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</si>
  <si>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</si>
  <si>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</si>
  <si>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</si>
  <si>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</si>
  <si>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</si>
  <si>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</si>
  <si>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</si>
  <si>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</si>
  <si>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</si>
  <si>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</si>
  <si>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</si>
  <si>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</si>
  <si>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</si>
  <si>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</si>
  <si>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</si>
  <si>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</si>
  <si>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</si>
  <si>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</si>
  <si>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</si>
  <si>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</si>
  <si>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</si>
  <si>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</si>
  <si>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</si>
  <si>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</si>
  <si>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</si>
  <si>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</si>
  <si>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</si>
  <si>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</si>
  <si>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</si>
  <si>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</si>
  <si>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</si>
  <si>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</si>
  <si>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</si>
  <si>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</si>
  <si>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</si>
  <si>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</si>
  <si>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</si>
  <si>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</si>
  <si>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</si>
  <si>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</si>
  <si>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</si>
  <si>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</si>
  <si>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</si>
  <si>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</si>
  <si>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</si>
  <si>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</si>
  <si>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</si>
  <si>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</si>
  <si>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</si>
  <si>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</si>
  <si>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</si>
  <si>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</si>
  <si>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</si>
  <si>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</si>
  <si>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</si>
  <si>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</si>
  <si>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</si>
  <si>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</si>
  <si>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</si>
  <si>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</si>
  <si>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</si>
  <si>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</si>
  <si>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</si>
  <si>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</si>
  <si>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</si>
  <si>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</si>
  <si>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</si>
  <si>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</si>
  <si>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</si>
  <si>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</si>
  <si>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</si>
  <si>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</si>
  <si>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</si>
  <si>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</si>
  <si>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</si>
  <si>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</si>
  <si>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</si>
  <si>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</si>
  <si>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</si>
  <si>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</si>
  <si>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</si>
  <si>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</si>
  <si>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</si>
  <si>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</si>
  <si>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</si>
  <si>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</si>
  <si>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</si>
  <si>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</si>
  <si>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</si>
  <si>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</si>
  <si>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</si>
  <si>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</si>
  <si>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</si>
  <si>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</si>
  <si>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</si>
  <si>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</si>
  <si>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</si>
  <si>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</si>
  <si>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</si>
  <si>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</si>
  <si>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</si>
  <si>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</si>
  <si>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</si>
  <si>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</si>
  <si>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</si>
  <si>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</si>
  <si>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</si>
  <si>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</si>
  <si>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</si>
  <si>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</si>
  <si>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</si>
  <si>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</si>
  <si>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</si>
  <si>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</si>
  <si>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</si>
  <si>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</si>
  <si>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</si>
  <si>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</si>
  <si>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</si>
  <si>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</si>
  <si>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</si>
  <si>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</si>
  <si>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</si>
  <si>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</si>
  <si>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</si>
  <si>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</si>
  <si>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</si>
  <si>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</si>
  <si>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</si>
  <si>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</si>
  <si>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</si>
  <si>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</si>
  <si>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</si>
  <si>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</si>
  <si>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</si>
  <si>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</si>
  <si>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</si>
  <si>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</si>
  <si>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</si>
  <si>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</si>
  <si>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</si>
  <si>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</si>
  <si>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</si>
  <si>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</si>
  <si>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</si>
  <si>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</si>
  <si>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</si>
  <si>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</si>
  <si>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</si>
  <si>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</si>
  <si>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</si>
  <si>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</si>
  <si>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</si>
  <si>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</si>
  <si>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</si>
  <si>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</si>
  <si>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</si>
  <si>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</si>
  <si>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</si>
  <si>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</si>
  <si>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</si>
  <si>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</si>
  <si>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</si>
  <si>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</si>
  <si>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</si>
  <si>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</si>
  <si>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</si>
  <si>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</si>
  <si>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</si>
  <si>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</si>
  <si>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</si>
  <si>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</si>
  <si>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</si>
  <si>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</si>
  <si>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</si>
  <si>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</si>
  <si>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</si>
  <si>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</si>
  <si>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</si>
  <si>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</si>
  <si>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</si>
  <si>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</si>
  <si>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</si>
  <si>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</si>
  <si>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</si>
  <si>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</si>
  <si>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</si>
  <si>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</si>
  <si>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</si>
  <si>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</si>
  <si>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</si>
  <si>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</si>
  <si>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</si>
  <si>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</si>
  <si>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</si>
  <si>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</si>
  <si>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</si>
  <si>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</si>
  <si>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</si>
  <si>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</si>
  <si>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</si>
  <si>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</si>
  <si>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</si>
  <si>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</si>
  <si>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</si>
  <si>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</si>
  <si>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</si>
  <si>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</si>
  <si>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</si>
  <si>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</si>
  <si>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</si>
  <si>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</si>
  <si>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</si>
  <si>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</si>
  <si>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</si>
  <si>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</si>
  <si>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</si>
  <si>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</si>
  <si>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</si>
  <si>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</si>
  <si>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</si>
  <si>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</si>
  <si>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</si>
  <si>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</si>
  <si>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</si>
  <si>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</si>
  <si>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</si>
  <si>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</si>
  <si>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</si>
  <si>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</si>
  <si>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</si>
  <si>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</si>
  <si>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</si>
  <si>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</si>
  <si>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</si>
  <si>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</si>
  <si>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</si>
  <si>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</si>
  <si>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</si>
  <si>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</si>
  <si>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</si>
  <si>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</si>
  <si>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</si>
  <si>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</si>
  <si>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</si>
  <si>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</si>
  <si>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</si>
  <si>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</si>
  <si>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</si>
  <si>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</si>
  <si>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</si>
  <si>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</si>
  <si>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</si>
  <si>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</si>
  <si>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</si>
  <si>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</si>
  <si>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</si>
  <si>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</si>
  <si>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</si>
  <si>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</si>
  <si>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</si>
  <si>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</si>
  <si>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</si>
  <si>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</si>
  <si>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</si>
  <si>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</si>
  <si>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</si>
  <si>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</si>
  <si>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</si>
  <si>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</si>
  <si>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</si>
  <si>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</si>
  <si>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</si>
  <si>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</si>
  <si>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</si>
  <si>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</si>
  <si>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</si>
  <si>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</si>
  <si>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</si>
  <si>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</si>
  <si>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</si>
  <si>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</si>
  <si>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</si>
  <si>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</si>
  <si>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</si>
  <si>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</si>
  <si>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</si>
  <si>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</si>
  <si>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</si>
  <si>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</si>
  <si>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</si>
  <si>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</si>
  <si>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</si>
  <si>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</si>
  <si>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</si>
  <si>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</si>
  <si>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</si>
  <si>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</si>
  <si>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</si>
  <si>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</si>
  <si>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</si>
  <si>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</si>
  <si>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</si>
  <si>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</si>
  <si>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</si>
  <si>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</si>
  <si>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</si>
  <si>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</si>
  <si>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</si>
  <si>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</si>
  <si>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</si>
  <si>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</si>
  <si>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</si>
  <si>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</si>
  <si>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</si>
  <si>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</si>
  <si>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</si>
  <si>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</si>
  <si>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</si>
  <si>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</si>
  <si>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</si>
  <si>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</si>
  <si>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</si>
  <si>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</si>
  <si>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</si>
  <si>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</si>
  <si>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</si>
  <si>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</si>
  <si>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</si>
  <si>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</si>
  <si>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</si>
  <si>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</si>
  <si>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</si>
  <si>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</si>
  <si>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</si>
  <si>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</si>
  <si>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</si>
  <si>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</si>
  <si>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</si>
  <si>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</si>
  <si>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</si>
  <si>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</si>
  <si>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</si>
  <si>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</si>
  <si>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</si>
  <si>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</si>
  <si>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国民健康保険事業特別会計</t>
  </si>
  <si>
    <t>▲ 2.19</t>
  </si>
  <si>
    <t>▲ 1.68</t>
  </si>
  <si>
    <t>▲ 1.87</t>
  </si>
  <si>
    <t>▲ 2.11</t>
  </si>
  <si>
    <t>▲ 2.08</t>
  </si>
  <si>
    <t>水道事業会計</t>
  </si>
  <si>
    <t>病院事業会計</t>
  </si>
  <si>
    <t>一般会計</t>
  </si>
  <si>
    <t>公共下水道事業特別会計</t>
  </si>
  <si>
    <t>後期高齢者医療事業特別会計</t>
  </si>
  <si>
    <t>介護保険事業特別会計</t>
  </si>
  <si>
    <t>土地取得事業特別会計</t>
  </si>
  <si>
    <t>その他会計（赤字）</t>
  </si>
  <si>
    <t>▲ 0.07</t>
  </si>
  <si>
    <t>その他会計（黒字）</t>
  </si>
  <si>
    <t>八尾市清協公社</t>
    <phoneticPr fontId="5"/>
  </si>
  <si>
    <t>-</t>
    <phoneticPr fontId="5"/>
  </si>
  <si>
    <t>八尾市文化財調査研究会</t>
    <phoneticPr fontId="5"/>
  </si>
  <si>
    <t>八尾市文化振興事業団</t>
    <phoneticPr fontId="5"/>
  </si>
  <si>
    <t>八尾市中小企業勤労者福祉サービスセンター</t>
    <phoneticPr fontId="5"/>
  </si>
  <si>
    <t>八尾市国際交流センター</t>
    <phoneticPr fontId="5"/>
  </si>
  <si>
    <t>八尾体育振興会</t>
    <phoneticPr fontId="5"/>
  </si>
  <si>
    <t>八尾シティネット</t>
    <phoneticPr fontId="5"/>
  </si>
  <si>
    <t>やおコミュニティ放送</t>
    <phoneticPr fontId="5"/>
  </si>
  <si>
    <t>八尾市土地開発公社</t>
    <phoneticPr fontId="5"/>
  </si>
  <si>
    <t>八尾モール</t>
    <phoneticPr fontId="5"/>
  </si>
  <si>
    <t>大阪府都市競艇組合</t>
    <phoneticPr fontId="5"/>
  </si>
  <si>
    <t>八尾市柏原市火葬場組合</t>
    <phoneticPr fontId="5"/>
  </si>
  <si>
    <t>恩智川水防事務組合</t>
    <phoneticPr fontId="5"/>
  </si>
  <si>
    <t>大和川右岸水防事務組合</t>
    <phoneticPr fontId="5"/>
  </si>
  <si>
    <t>大阪府後期高齢者医療広域連合（一般会計）</t>
    <rPh sb="15" eb="17">
      <t>イッパン</t>
    </rPh>
    <rPh sb="17" eb="19">
      <t>カイケイ</t>
    </rPh>
    <phoneticPr fontId="5"/>
  </si>
  <si>
    <t>大阪府後期高齢者医療広域連合（後期高齢者医療特別会計）</t>
    <rPh sb="15" eb="17">
      <t>コウキ</t>
    </rPh>
    <rPh sb="17" eb="20">
      <t>コウレイシャ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</si>
  <si>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</si>
  <si>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大阪広域水道企業団（工業用水道事業特別会計）</t>
    <rPh sb="10" eb="13">
      <t>コウギョウヨウ</t>
    </rPh>
    <rPh sb="17" eb="19">
      <t>トクベツ</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</si>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</sst>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25736</c:v>
                </c:pt>
                <c:pt idx="1">
                  <c:v>22721</c:v>
                </c:pt>
                <c:pt idx="2">
                  <c:v>25201</c:v>
                </c:pt>
                <c:pt idx="3">
                  <c:v>32512</c:v>
                </c:pt>
                <c:pt idx="4">
                  <c:v>45826</c:v>
                </c:pt>
              </c:numCache>
            </c:numRef>
          </c:val>
          <c:smooth val="0"/>
        </c:ser>
        <c:dLbls>
          <c:showLegendKey val="0"/>
          <c:showVal val="0"/>
          <c:showCatName val="0"/>
          <c:showSerName val="0"/>
          <c:showPercent val="0"/>
          <c:showBubbleSize val="0"/>
        </c:dLbls>
        <c:marker val="1"/>
        <c:smooth val="0"/>
        <c:axId val="111165824"/>
        <c:axId val="111167744"/>
      </c:lineChart>
      <c:catAx>
        <c:axId val="11116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67744"/>
        <c:crosses val="autoZero"/>
        <c:auto val="1"/>
        <c:lblAlgn val="ctr"/>
        <c:lblOffset val="100"/>
        <c:tickLblSkip val="1"/>
        <c:tickMarkSkip val="1"/>
        <c:noMultiLvlLbl val="0"/>
      </c:catAx>
      <c:valAx>
        <c:axId val="1111677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6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0.16</c:v>
                </c:pt>
                <c:pt idx="1">
                  <c:v>1.88</c:v>
                </c:pt>
                <c:pt idx="2">
                  <c:v>1.18</c:v>
                </c:pt>
                <c:pt idx="3">
                  <c:v>1.1499999999999999</c:v>
                </c:pt>
                <c:pt idx="4">
                  <c:v>3.91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9.7100000000000009</c:v>
                </c:pt>
                <c:pt idx="1">
                  <c:v>9.56</c:v>
                </c:pt>
                <c:pt idx="2">
                  <c:v>10.47</c:v>
                </c:pt>
                <c:pt idx="3">
                  <c:v>10.98</c:v>
                </c:pt>
                <c:pt idx="4">
                  <c:v>11.42</c:v>
                </c:pt>
              </c:numCache>
            </c:numRef>
          </c:val>
        </c:ser>
        <c:dLbls>
          <c:showLegendKey val="0"/>
          <c:showVal val="0"/>
          <c:showCatName val="0"/>
          <c:showSerName val="0"/>
          <c:showPercent val="0"/>
          <c:showBubbleSize val="0"/>
        </c:dLbls>
        <c:gapWidth val="250"/>
        <c:overlap val="100"/>
        <c:axId val="111449216"/>
        <c:axId val="11145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0.23</c:v>
                </c:pt>
                <c:pt idx="1">
                  <c:v>1.9</c:v>
                </c:pt>
                <c:pt idx="2">
                  <c:v>0.73</c:v>
                </c:pt>
                <c:pt idx="3">
                  <c:v>0.99</c:v>
                </c:pt>
                <c:pt idx="4">
                  <c:v>3.46</c:v>
                </c:pt>
              </c:numCache>
            </c:numRef>
          </c:val>
          <c:smooth val="0"/>
        </c:ser>
        <c:dLbls>
          <c:showLegendKey val="0"/>
          <c:showVal val="0"/>
          <c:showCatName val="0"/>
          <c:showSerName val="0"/>
          <c:showPercent val="0"/>
          <c:showBubbleSize val="0"/>
        </c:dLbls>
        <c:marker val="1"/>
        <c:smooth val="0"/>
        <c:axId val="111449216"/>
        <c:axId val="111451136"/>
      </c:lineChart>
      <c:catAx>
        <c:axId val="1114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51136"/>
        <c:crosses val="autoZero"/>
        <c:auto val="1"/>
        <c:lblAlgn val="ctr"/>
        <c:lblOffset val="100"/>
        <c:tickLblSkip val="1"/>
        <c:tickMarkSkip val="1"/>
        <c:noMultiLvlLbl val="0"/>
      </c:catAx>
      <c:valAx>
        <c:axId val="11145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7.0000000000000007E-2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0.59</c:v>
                </c:pt>
                <c:pt idx="2">
                  <c:v>#N/A</c:v>
                </c:pt>
                <c:pt idx="3">
                  <c:v>0.56000000000000005</c:v>
                </c:pt>
                <c:pt idx="4">
                  <c:v>#N/A</c:v>
                </c:pt>
                <c:pt idx="5">
                  <c:v>0.26</c:v>
                </c:pt>
                <c:pt idx="6">
                  <c:v>#N/A</c:v>
                </c:pt>
                <c:pt idx="7">
                  <c:v>0.21</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0.06</c:v>
                </c:pt>
                <c:pt idx="4">
                  <c:v>#N/A</c:v>
                </c:pt>
                <c:pt idx="5">
                  <c:v>0.16</c:v>
                </c:pt>
                <c:pt idx="6">
                  <c:v>#N/A</c:v>
                </c:pt>
                <c:pt idx="7">
                  <c:v>0.2</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0.15</c:v>
                </c:pt>
                <c:pt idx="4">
                  <c:v>#N/A</c:v>
                </c:pt>
                <c:pt idx="5">
                  <c:v>0.28999999999999998</c:v>
                </c:pt>
                <c:pt idx="6">
                  <c:v>#N/A</c:v>
                </c:pt>
                <c:pt idx="7">
                  <c:v>0.28999999999999998</c:v>
                </c:pt>
                <c:pt idx="8">
                  <c:v>#N/A</c:v>
                </c:pt>
                <c:pt idx="9">
                  <c:v>0.32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1.88</c:v>
                </c:pt>
                <c:pt idx="4">
                  <c:v>#N/A</c:v>
                </c:pt>
                <c:pt idx="5">
                  <c:v>1.18</c:v>
                </c:pt>
                <c:pt idx="6">
                  <c:v>#N/A</c:v>
                </c:pt>
                <c:pt idx="7">
                  <c:v>1.1499999999999999</c:v>
                </c:pt>
                <c:pt idx="8">
                  <c:v>#N/A</c:v>
                </c:pt>
                <c:pt idx="9">
                  <c:v>3.91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1.68</c:v>
                </c:pt>
                <c:pt idx="2">
                  <c:v>#N/A</c:v>
                </c:pt>
                <c:pt idx="3">
                  <c:v>2.69</c:v>
                </c:pt>
                <c:pt idx="4">
                  <c:v>#N/A</c:v>
                </c:pt>
                <c:pt idx="5">
                  <c:v>3.9</c:v>
                </c:pt>
                <c:pt idx="6">
                  <c:v>#N/A</c:v>
                </c:pt>
                <c:pt idx="7">
                  <c:v>5.59</c:v>
                </c:pt>
                <c:pt idx="8">
                  <c:v>#N/A</c:v>
                </c:pt>
                <c:pt idx="9">
                  <c:v>6.95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5.25</c:v>
                </c:pt>
                <c:pt idx="2">
                  <c:v>#N/A</c:v>
                </c:pt>
                <c:pt idx="3">
                  <c:v>6.3</c:v>
                </c:pt>
                <c:pt idx="4">
                  <c:v>#N/A</c:v>
                </c:pt>
                <c:pt idx="5">
                  <c:v>7.23</c:v>
                </c:pt>
                <c:pt idx="6">
                  <c:v>#N/A</c:v>
                </c:pt>
                <c:pt idx="7">
                  <c:v>8.33</c:v>
                </c:pt>
                <c:pt idx="8">
                  <c:v>#N/A</c:v>
                </c:pt>
                <c:pt idx="9">
                  <c:v>9.41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2.19</c:v>
                </c:pt>
                <c:pt idx="1">
                  <c:v>#N/A</c:v>
                </c:pt>
                <c:pt idx="2">
                  <c:v>1.68</c:v>
                </c:pt>
                <c:pt idx="3">
                  <c:v>#N/A</c:v>
                </c:pt>
                <c:pt idx="4">
                  <c:v>1.87</c:v>
                </c:pt>
                <c:pt idx="5">
                  <c:v>#N/A</c:v>
                </c:pt>
                <c:pt idx="6">
                  <c:v>2.11</c:v>
                </c:pt>
                <c:pt idx="7">
                  <c:v>#N/A</c:v>
                </c:pt>
                <c:pt idx="8">
                  <c:v>2.08</c:v>
                </c:pt>
                <c:pt idx="9">
                  <c:v>#N/A</c:v>
                </c:pt>
              </c:numCache>
            </c:numRef>
          </c:val>
        </c:ser>
        <c:dLbls>
          <c:showLegendKey val="0"/>
          <c:showVal val="0"/>
          <c:showCatName val="0"/>
          <c:showSerName val="0"/>
          <c:showPercent val="0"/>
          <c:showBubbleSize val="0"/>
        </c:dLbls>
        <c:gapWidth val="150"/>
        <c:overlap val="100"/>
        <c:axId val="111963520"/>
        <c:axId val="111977600"/>
      </c:barChart>
      <c:catAx>
        <c:axId val="1119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77600"/>
        <c:crosses val="autoZero"/>
        <c:auto val="1"/>
        <c:lblAlgn val="ctr"/>
        <c:lblOffset val="100"/>
        <c:tickLblSkip val="1"/>
        <c:tickMarkSkip val="1"/>
        <c:noMultiLvlLbl val="0"/>
      </c:catAx>
      <c:valAx>
        <c:axId val="1119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6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11333</c:v>
                </c:pt>
                <c:pt idx="5">
                  <c:v>11259</c:v>
                </c:pt>
                <c:pt idx="8">
                  <c:v>11308</c:v>
                </c:pt>
                <c:pt idx="11">
                  <c:v>11302</c:v>
                </c:pt>
                <c:pt idx="14">
                  <c:v>11399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5941</c:v>
                </c:pt>
                <c:pt idx="3">
                  <c:v>5775</c:v>
                </c:pt>
                <c:pt idx="6">
                  <c:v>5916</c:v>
                </c:pt>
                <c:pt idx="9">
                  <c:v>5777</c:v>
                </c:pt>
                <c:pt idx="12">
                  <c:v>5927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21</c:v>
                </c:pt>
                <c:pt idx="3">
                  <c:v>21</c:v>
                </c:pt>
                <c:pt idx="6">
                  <c:v>19</c:v>
                </c:pt>
                <c:pt idx="9">
                  <c:v>18</c:v>
                </c:pt>
                <c:pt idx="12">
                  <c:v>16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c:v>
                </c:pt>
                <c:pt idx="3">
                  <c:v>15</c:v>
                </c:pt>
                <c:pt idx="6">
                  <c:v>12</c:v>
                </c:pt>
                <c:pt idx="9">
                  <c:v>18</c:v>
                </c:pt>
                <c:pt idx="12">
                  <c:v>21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8297</c:v>
                </c:pt>
                <c:pt idx="3">
                  <c:v>8317</c:v>
                </c:pt>
                <c:pt idx="6">
                  <c:v>8519</c:v>
                </c:pt>
                <c:pt idx="9">
                  <c:v>8553</c:v>
                </c:pt>
                <c:pt idx="12">
                  <c:v>8753</c:v>
                </c:pt>
              </c:numCache>
            </c:numRef>
          </c:val>
        </c:ser>
        <c:dLbls>
          <c:showLegendKey val="0"/>
          <c:showVal val="0"/>
          <c:showCatName val="0"/>
          <c:showSerName val="0"/>
          <c:showPercent val="0"/>
          <c:showBubbleSize val="0"/>
        </c:dLbls>
        <c:gapWidth val="100"/>
        <c:overlap val="100"/>
        <c:axId val="110406272"/>
        <c:axId val="11041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2936</c:v>
                </c:pt>
                <c:pt idx="2">
                  <c:v>#N/A</c:v>
                </c:pt>
                <c:pt idx="3">
                  <c:v>#N/A</c:v>
                </c:pt>
                <c:pt idx="4">
                  <c:v>2871</c:v>
                </c:pt>
                <c:pt idx="5">
                  <c:v>#N/A</c:v>
                </c:pt>
                <c:pt idx="6">
                  <c:v>#N/A</c:v>
                </c:pt>
                <c:pt idx="7">
                  <c:v>3158</c:v>
                </c:pt>
                <c:pt idx="8">
                  <c:v>#N/A</c:v>
                </c:pt>
                <c:pt idx="9">
                  <c:v>#N/A</c:v>
                </c:pt>
                <c:pt idx="10">
                  <c:v>3065</c:v>
                </c:pt>
                <c:pt idx="11">
                  <c:v>#N/A</c:v>
                </c:pt>
                <c:pt idx="12">
                  <c:v>#N/A</c:v>
                </c:pt>
                <c:pt idx="13">
                  <c:v>3318</c:v>
                </c:pt>
                <c:pt idx="14">
                  <c:v>#N/A</c:v>
                </c:pt>
              </c:numCache>
            </c:numRef>
          </c:val>
          <c:smooth val="0"/>
        </c:ser>
        <c:dLbls>
          <c:showLegendKey val="0"/>
          <c:showVal val="0"/>
          <c:showCatName val="0"/>
          <c:showSerName val="0"/>
          <c:showPercent val="0"/>
          <c:showBubbleSize val="0"/>
        </c:dLbls>
        <c:marker val="1"/>
        <c:smooth val="0"/>
        <c:axId val="110406272"/>
        <c:axId val="110416640"/>
      </c:lineChart>
      <c:catAx>
        <c:axId val="1104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16640"/>
        <c:crosses val="autoZero"/>
        <c:auto val="1"/>
        <c:lblAlgn val="ctr"/>
        <c:lblOffset val="100"/>
        <c:tickLblSkip val="1"/>
        <c:tickMarkSkip val="1"/>
        <c:noMultiLvlLbl val="0"/>
      </c:catAx>
      <c:valAx>
        <c:axId val="11041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100611</c:v>
                </c:pt>
                <c:pt idx="5">
                  <c:v>102375</c:v>
                </c:pt>
                <c:pt idx="8">
                  <c:v>103101</c:v>
                </c:pt>
                <c:pt idx="11">
                  <c:v>106178</c:v>
                </c:pt>
                <c:pt idx="14">
                  <c:v>108481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43717</c:v>
                </c:pt>
                <c:pt idx="5">
                  <c:v>44826</c:v>
                </c:pt>
                <c:pt idx="8">
                  <c:v>45042</c:v>
                </c:pt>
                <c:pt idx="11">
                  <c:v>44823</c:v>
                </c:pt>
                <c:pt idx="14">
                  <c:v>41291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9448</c:v>
                </c:pt>
                <c:pt idx="5">
                  <c:v>9508</c:v>
                </c:pt>
                <c:pt idx="8">
                  <c:v>10038</c:v>
                </c:pt>
                <c:pt idx="11">
                  <c:v>10537</c:v>
                </c:pt>
                <c:pt idx="14">
                  <c:v>11729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155</c:v>
                </c:pt>
                <c:pt idx="3">
                  <c:v>134</c:v>
                </c:pt>
                <c:pt idx="6">
                  <c:v>9</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14907</c:v>
                </c:pt>
                <c:pt idx="3">
                  <c:v>13409</c:v>
                </c:pt>
                <c:pt idx="6">
                  <c:v>12439</c:v>
                </c:pt>
                <c:pt idx="9">
                  <c:v>11684</c:v>
                </c:pt>
                <c:pt idx="12">
                  <c:v>11252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90529</c:v>
                </c:pt>
                <c:pt idx="3">
                  <c:v>88172</c:v>
                </c:pt>
                <c:pt idx="6">
                  <c:v>86187</c:v>
                </c:pt>
                <c:pt idx="9">
                  <c:v>83507</c:v>
                </c:pt>
                <c:pt idx="12">
                  <c:v>81869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5997</c:v>
                </c:pt>
                <c:pt idx="3">
                  <c:v>5714</c:v>
                </c:pt>
                <c:pt idx="6">
                  <c:v>5616</c:v>
                </c:pt>
                <c:pt idx="9">
                  <c:v>5356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76909</c:v>
                </c:pt>
                <c:pt idx="3">
                  <c:v>77613</c:v>
                </c:pt>
                <c:pt idx="6">
                  <c:v>78245</c:v>
                </c:pt>
                <c:pt idx="9">
                  <c:v>80556</c:v>
                </c:pt>
                <c:pt idx="12">
                  <c:v>86884</c:v>
                </c:pt>
              </c:numCache>
            </c:numRef>
          </c:val>
        </c:ser>
        <c:dLbls>
          <c:showLegendKey val="0"/>
          <c:showVal val="0"/>
          <c:showCatName val="0"/>
          <c:showSerName val="0"/>
          <c:showPercent val="0"/>
          <c:showBubbleSize val="0"/>
        </c:dLbls>
        <c:gapWidth val="100"/>
        <c:overlap val="100"/>
        <c:axId val="106633856"/>
        <c:axId val="10664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34722</c:v>
                </c:pt>
                <c:pt idx="2">
                  <c:v>#N/A</c:v>
                </c:pt>
                <c:pt idx="3">
                  <c:v>#N/A</c:v>
                </c:pt>
                <c:pt idx="4">
                  <c:v>28333</c:v>
                </c:pt>
                <c:pt idx="5">
                  <c:v>#N/A</c:v>
                </c:pt>
                <c:pt idx="6">
                  <c:v>#N/A</c:v>
                </c:pt>
                <c:pt idx="7">
                  <c:v>24315</c:v>
                </c:pt>
                <c:pt idx="8">
                  <c:v>#N/A</c:v>
                </c:pt>
                <c:pt idx="9">
                  <c:v>#N/A</c:v>
                </c:pt>
                <c:pt idx="10">
                  <c:v>19571</c:v>
                </c:pt>
                <c:pt idx="11">
                  <c:v>#N/A</c:v>
                </c:pt>
                <c:pt idx="12">
                  <c:v>#N/A</c:v>
                </c:pt>
                <c:pt idx="13">
                  <c:v>18510</c:v>
                </c:pt>
                <c:pt idx="14">
                  <c:v>#N/A</c:v>
                </c:pt>
              </c:numCache>
            </c:numRef>
          </c:val>
          <c:smooth val="0"/>
        </c:ser>
        <c:dLbls>
          <c:showLegendKey val="0"/>
          <c:showVal val="0"/>
          <c:showCatName val="0"/>
          <c:showSerName val="0"/>
          <c:showPercent val="0"/>
          <c:showBubbleSize val="0"/>
        </c:dLbls>
        <c:marker val="1"/>
        <c:smooth val="0"/>
        <c:axId val="106633856"/>
        <c:axId val="106644224"/>
      </c:lineChart>
      <c:catAx>
        <c:axId val="1066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44224"/>
        <c:crosses val="autoZero"/>
        <c:auto val="1"/>
        <c:lblAlgn val="ctr"/>
        <c:lblOffset val="100"/>
        <c:tickLblSkip val="1"/>
        <c:tickMarkSkip val="1"/>
        <c:noMultiLvlLbl val="0"/>
      </c:catAx>
      <c:valAx>
        <c:axId val="10664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270,307
263,707
41.71
105,198,467
102,407,384
2,125,361
54,379,535
86,883,662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市内人口の減少及び高齢化等により税収は長期的に低下傾向にあり、税収の減と対応する形で生活保護世帯の増や高齢化による社会保障関係の基準財政需要額が</a:t>
          </a:r>
          <a:r>
            <a:rPr lang="ja-JP" altLang="ja-JP" sz="1100" b="0" i="0" baseline="0">
              <a:solidFill>
                <a:schemeClr val="dk1"/>
              </a:solidFill>
              <a:effectLst/>
              <a:latin typeface="+mn-lt"/>
              <a:ea typeface="+mn-ea"/>
              <a:cs typeface="+mn-cs"/>
            </a:rPr>
            <a:t>大きいため類似</a:t>
          </a:r>
          <a:r>
            <a:rPr lang="ja-JP" altLang="en-US" sz="1100" b="0" i="0" baseline="0">
              <a:solidFill>
                <a:schemeClr val="dk1"/>
              </a:solidFill>
              <a:effectLst/>
              <a:latin typeface="+mn-lt"/>
              <a:ea typeface="+mn-ea"/>
              <a:cs typeface="+mn-cs"/>
            </a:rPr>
            <a:t>団体を下回り、大阪府平均で推移している。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についても、大規模事業の展開による投資的経費への集中的な財源投入が必要となることから、引き続き事務事業の見直しを行なうとともに、税の徴収強化等による更なる税収確保に努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96308</xdr:rowOff>
    </xdr:to>
    <xdr:cxnSp macro="">
      <xdr:nvCxnSpPr>
        <xdr:cNvPr id="71" name="直線コネクタ 70"/>
        <xdr:cNvCxnSpPr/>
      </xdr:nvCxnSpPr>
      <xdr:spPr>
        <a:xfrm>
          <a:off x="3225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35983</xdr:rowOff>
    </xdr:to>
    <xdr:cxnSp macro="">
      <xdr:nvCxnSpPr>
        <xdr:cNvPr id="74" name="直線コネクタ 73"/>
        <xdr:cNvCxnSpPr/>
      </xdr:nvCxnSpPr>
      <xdr:spPr>
        <a:xfrm>
          <a:off x="2336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11235</xdr:rowOff>
    </xdr:from>
    <xdr:ext cx="762000" cy="259045"/>
    <xdr:sp macro="" textlink="">
      <xdr:nvSpPr>
        <xdr:cNvPr id="94" name="テキスト ボックス 93"/>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96" name="テキスト ボックス 95"/>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年度に比べて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ポイント高い９</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％となっており、類似団体との比較においても平均値を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ポイント上回っている。義務的経費のうち人件費、</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が改善してはいるものの、物件費、</a:t>
          </a:r>
          <a:r>
            <a:rPr lang="ja-JP" altLang="en-US" sz="1100">
              <a:solidFill>
                <a:schemeClr val="dk1"/>
              </a:solidFill>
              <a:effectLst/>
              <a:latin typeface="+mn-lt"/>
              <a:ea typeface="+mn-ea"/>
              <a:cs typeface="+mn-cs"/>
            </a:rPr>
            <a:t>扶助費、公債費、繰出金</a:t>
          </a:r>
          <a:r>
            <a:rPr lang="ja-JP" altLang="ja-JP" sz="1100">
              <a:solidFill>
                <a:schemeClr val="dk1"/>
              </a:solidFill>
              <a:effectLst/>
              <a:latin typeface="+mn-lt"/>
              <a:ea typeface="+mn-ea"/>
              <a:cs typeface="+mn-cs"/>
            </a:rPr>
            <a:t>が悪化しているため、全体としては悪化している。類似団体に比べ、</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ポイント）及び</a:t>
          </a:r>
          <a:r>
            <a:rPr lang="ja-JP" altLang="en-US" sz="1100">
              <a:solidFill>
                <a:schemeClr val="dk1"/>
              </a:solidFill>
              <a:effectLst/>
              <a:latin typeface="+mn-lt"/>
              <a:ea typeface="+mn-ea"/>
              <a:cs typeface="+mn-cs"/>
            </a:rPr>
            <a:t>繰出金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に係る経常収支比率が高くなっているため、将来にわたり持続可能かつ健全な財政運営を確保するため、事務事業の見直しを行うなど、義務的経費の削減を図り、経常収支比率の引き下げ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69004</xdr:rowOff>
    </xdr:to>
    <xdr:cxnSp macro="">
      <xdr:nvCxnSpPr>
        <xdr:cNvPr id="131" name="直線コネクタ 130"/>
        <xdr:cNvCxnSpPr/>
      </xdr:nvCxnSpPr>
      <xdr:spPr>
        <a:xfrm>
          <a:off x="4114800" y="1108456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101177</xdr:rowOff>
    </xdr:to>
    <xdr:cxnSp macro="">
      <xdr:nvCxnSpPr>
        <xdr:cNvPr id="134" name="直線コネクタ 133"/>
        <xdr:cNvCxnSpPr/>
      </xdr:nvCxnSpPr>
      <xdr:spPr>
        <a:xfrm flipV="1">
          <a:off x="3225800" y="110845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101177</xdr:rowOff>
    </xdr:to>
    <xdr:cxnSp macro="">
      <xdr:nvCxnSpPr>
        <xdr:cNvPr id="137" name="直線コネクタ 136"/>
        <xdr:cNvCxnSpPr/>
      </xdr:nvCxnSpPr>
      <xdr:spPr>
        <a:xfrm>
          <a:off x="2336800" y="1117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66</xdr:row>
      <xdr:rowOff>90594</xdr:rowOff>
    </xdr:to>
    <xdr:cxnSp macro="">
      <xdr:nvCxnSpPr>
        <xdr:cNvPr id="140" name="直線コネクタ 139"/>
        <xdr:cNvCxnSpPr/>
      </xdr:nvCxnSpPr>
      <xdr:spPr>
        <a:xfrm flipV="1">
          <a:off x="1447800" y="1117303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4" name="円/楕円 153"/>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5" name="テキスト ボックス 154"/>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149437</xdr:rowOff>
    </xdr:from>
    <xdr:to>
      <xdr:col>3</xdr:col>
      <xdr:colOff>330200</xdr:colOff>
      <xdr:row>65</xdr:row>
      <xdr:rowOff>79587</xdr:rowOff>
    </xdr:to>
    <xdr:sp macro="" textlink="">
      <xdr:nvSpPr>
        <xdr:cNvPr id="156" name="円/楕円 155"/>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64364</xdr:rowOff>
    </xdr:from>
    <xdr:ext cx="762000" cy="259045"/>
    <xdr:sp macro="" textlink="">
      <xdr:nvSpPr>
        <xdr:cNvPr id="157" name="テキスト ボックス 156"/>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58" name="円/楕円 157"/>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126171</xdr:rowOff>
    </xdr:from>
    <xdr:ext cx="762000" cy="259045"/>
    <xdr:sp macro="" textlink="">
      <xdr:nvSpPr>
        <xdr:cNvPr id="159" name="テキスト ボックス 158"/>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人件費・物件費については類似団体平均を下回っている。</a:t>
          </a:r>
          <a:endParaRPr kumimoji="1" lang="en-US" altLang="ja-JP" sz="1100">
            <a:latin typeface="ＭＳ Ｐゴシック"/>
          </a:endParaRPr>
        </a:p>
        <a:p>
          <a:r>
            <a:rPr kumimoji="1" lang="ja-JP" altLang="en-US" sz="1100">
              <a:latin typeface="ＭＳ Ｐゴシック"/>
            </a:rPr>
            <a:t>　人件費については、人口</a:t>
          </a:r>
          <a:r>
            <a:rPr kumimoji="1" lang="en-US" altLang="ja-JP" sz="1100">
              <a:latin typeface="ＭＳ Ｐゴシック"/>
            </a:rPr>
            <a:t>1,000</a:t>
          </a:r>
          <a:r>
            <a:rPr kumimoji="1" lang="ja-JP" altLang="en-US" sz="1100">
              <a:latin typeface="ＭＳ Ｐゴシック"/>
            </a:rPr>
            <a:t>人あたり職員数及びラスパイレス指数については類似団体平均を下回っているものの、人件費</a:t>
          </a:r>
          <a:r>
            <a:rPr kumimoji="1" lang="ja-JP" altLang="ja-JP" sz="1100">
              <a:solidFill>
                <a:schemeClr val="dk1"/>
              </a:solidFill>
              <a:effectLst/>
              <a:latin typeface="+mn-lt"/>
              <a:ea typeface="+mn-ea"/>
              <a:cs typeface="+mn-cs"/>
            </a:rPr>
            <a:t>及び人件費に準ずる費用</a:t>
          </a:r>
          <a:r>
            <a:rPr kumimoji="1" lang="ja-JP" altLang="en-US" sz="1100">
              <a:latin typeface="ＭＳ Ｐゴシック"/>
            </a:rPr>
            <a:t>人口１人あたり決算額については、類似団体平均を</a:t>
          </a:r>
          <a:r>
            <a:rPr kumimoji="1" lang="en-US" altLang="ja-JP" sz="1100">
              <a:latin typeface="ＭＳ Ｐゴシック"/>
            </a:rPr>
            <a:t>2.4</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物件費については、</a:t>
          </a:r>
          <a:r>
            <a:rPr kumimoji="1" lang="ja-JP" altLang="ja-JP" sz="1100">
              <a:solidFill>
                <a:schemeClr val="dk1"/>
              </a:solidFill>
              <a:effectLst/>
              <a:latin typeface="+mn-lt"/>
              <a:ea typeface="+mn-ea"/>
              <a:cs typeface="+mn-cs"/>
            </a:rPr>
            <a:t>人口１人あたり決算額</a:t>
          </a:r>
          <a:r>
            <a:rPr kumimoji="1" lang="ja-JP" altLang="en-US" sz="1100">
              <a:solidFill>
                <a:schemeClr val="dk1"/>
              </a:solidFill>
              <a:effectLst/>
              <a:latin typeface="+mn-lt"/>
              <a:ea typeface="+mn-ea"/>
              <a:cs typeface="+mn-cs"/>
            </a:rPr>
            <a:t>における</a:t>
          </a:r>
          <a:r>
            <a:rPr kumimoji="1" lang="ja-JP" altLang="en-US" sz="1100">
              <a:latin typeface="ＭＳ Ｐゴシック"/>
            </a:rPr>
            <a:t>委託料について類似団体平均を上回っているものの、物件費全体でみると類似団体平均を</a:t>
          </a:r>
          <a:r>
            <a:rPr kumimoji="1" lang="en-US" altLang="ja-JP" sz="1100">
              <a:latin typeface="ＭＳ Ｐゴシック"/>
            </a:rPr>
            <a:t>11.7</a:t>
          </a:r>
          <a:r>
            <a:rPr kumimoji="1" lang="ja-JP" altLang="en-US" sz="1100">
              <a:latin typeface="ＭＳ Ｐゴシック"/>
            </a:rPr>
            <a:t>％を下回っている。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89140</xdr:rowOff>
    </xdr:from>
    <xdr:to>
      <xdr:col>7</xdr:col>
      <xdr:colOff>152400</xdr:colOff>
      <xdr:row>83</xdr:row>
      <xdr:rowOff>96189</xdr:rowOff>
    </xdr:to>
    <xdr:cxnSp macro="">
      <xdr:nvCxnSpPr>
        <xdr:cNvPr id="196" name="直線コネクタ 195"/>
        <xdr:cNvCxnSpPr/>
      </xdr:nvCxnSpPr>
      <xdr:spPr>
        <a:xfrm flipV="1">
          <a:off x="4114800" y="14319490"/>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96189</xdr:rowOff>
    </xdr:from>
    <xdr:to>
      <xdr:col>6</xdr:col>
      <xdr:colOff>0</xdr:colOff>
      <xdr:row>83</xdr:row>
      <xdr:rowOff>155998</xdr:rowOff>
    </xdr:to>
    <xdr:cxnSp macro="">
      <xdr:nvCxnSpPr>
        <xdr:cNvPr id="199" name="直線コネクタ 198"/>
        <xdr:cNvCxnSpPr/>
      </xdr:nvCxnSpPr>
      <xdr:spPr>
        <a:xfrm flipV="1">
          <a:off x="3225800" y="14326539"/>
          <a:ext cx="889000" cy="5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122475</xdr:rowOff>
    </xdr:from>
    <xdr:to>
      <xdr:col>4</xdr:col>
      <xdr:colOff>482600</xdr:colOff>
      <xdr:row>83</xdr:row>
      <xdr:rowOff>155998</xdr:rowOff>
    </xdr:to>
    <xdr:cxnSp macro="">
      <xdr:nvCxnSpPr>
        <xdr:cNvPr id="202" name="直線コネクタ 201"/>
        <xdr:cNvCxnSpPr/>
      </xdr:nvCxnSpPr>
      <xdr:spPr>
        <a:xfrm>
          <a:off x="2336800" y="14352825"/>
          <a:ext cx="8890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122475</xdr:rowOff>
    </xdr:from>
    <xdr:to>
      <xdr:col>3</xdr:col>
      <xdr:colOff>279400</xdr:colOff>
      <xdr:row>83</xdr:row>
      <xdr:rowOff>168993</xdr:rowOff>
    </xdr:to>
    <xdr:cxnSp macro="">
      <xdr:nvCxnSpPr>
        <xdr:cNvPr id="205" name="直線コネクタ 204"/>
        <xdr:cNvCxnSpPr/>
      </xdr:nvCxnSpPr>
      <xdr:spPr>
        <a:xfrm flipV="1">
          <a:off x="1447800" y="14352825"/>
          <a:ext cx="889000" cy="4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38340</xdr:rowOff>
    </xdr:from>
    <xdr:to>
      <xdr:col>7</xdr:col>
      <xdr:colOff>203200</xdr:colOff>
      <xdr:row>83</xdr:row>
      <xdr:rowOff>139940</xdr:rowOff>
    </xdr:to>
    <xdr:sp macro="" textlink="">
      <xdr:nvSpPr>
        <xdr:cNvPr id="215" name="円/楕円 214"/>
        <xdr:cNvSpPr/>
      </xdr:nvSpPr>
      <xdr:spPr>
        <a:xfrm>
          <a:off x="4902200" y="142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54867</xdr:rowOff>
    </xdr:from>
    <xdr:ext cx="762000" cy="259045"/>
    <xdr:sp macro="" textlink="">
      <xdr:nvSpPr>
        <xdr:cNvPr id="216" name="人件費・物件費等の状況該当値テキスト"/>
        <xdr:cNvSpPr txBox="1"/>
      </xdr:nvSpPr>
      <xdr:spPr>
        <a:xfrm>
          <a:off x="5041900" y="1411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45389</xdr:rowOff>
    </xdr:from>
    <xdr:to>
      <xdr:col>6</xdr:col>
      <xdr:colOff>50800</xdr:colOff>
      <xdr:row>83</xdr:row>
      <xdr:rowOff>146989</xdr:rowOff>
    </xdr:to>
    <xdr:sp macro="" textlink="">
      <xdr:nvSpPr>
        <xdr:cNvPr id="217" name="円/楕円 216"/>
        <xdr:cNvSpPr/>
      </xdr:nvSpPr>
      <xdr:spPr>
        <a:xfrm>
          <a:off x="4064000" y="142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157166</xdr:rowOff>
    </xdr:from>
    <xdr:ext cx="736600" cy="259045"/>
    <xdr:sp macro="" textlink="">
      <xdr:nvSpPr>
        <xdr:cNvPr id="218" name="テキスト ボックス 217"/>
        <xdr:cNvSpPr txBox="1"/>
      </xdr:nvSpPr>
      <xdr:spPr>
        <a:xfrm>
          <a:off x="3733800" y="1404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105198</xdr:rowOff>
    </xdr:from>
    <xdr:to>
      <xdr:col>4</xdr:col>
      <xdr:colOff>533400</xdr:colOff>
      <xdr:row>84</xdr:row>
      <xdr:rowOff>35348</xdr:rowOff>
    </xdr:to>
    <xdr:sp macro="" textlink="">
      <xdr:nvSpPr>
        <xdr:cNvPr id="219" name="円/楕円 218"/>
        <xdr:cNvSpPr/>
      </xdr:nvSpPr>
      <xdr:spPr>
        <a:xfrm>
          <a:off x="3175000" y="143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45525</xdr:rowOff>
    </xdr:from>
    <xdr:ext cx="762000" cy="259045"/>
    <xdr:sp macro="" textlink="">
      <xdr:nvSpPr>
        <xdr:cNvPr id="220" name="テキスト ボックス 219"/>
        <xdr:cNvSpPr txBox="1"/>
      </xdr:nvSpPr>
      <xdr:spPr>
        <a:xfrm>
          <a:off x="2844800" y="141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71675</xdr:rowOff>
    </xdr:from>
    <xdr:to>
      <xdr:col>3</xdr:col>
      <xdr:colOff>330200</xdr:colOff>
      <xdr:row>84</xdr:row>
      <xdr:rowOff>1825</xdr:rowOff>
    </xdr:to>
    <xdr:sp macro="" textlink="">
      <xdr:nvSpPr>
        <xdr:cNvPr id="221" name="円/楕円 220"/>
        <xdr:cNvSpPr/>
      </xdr:nvSpPr>
      <xdr:spPr>
        <a:xfrm>
          <a:off x="2286000" y="14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12002</xdr:rowOff>
    </xdr:from>
    <xdr:ext cx="762000" cy="259045"/>
    <xdr:sp macro="" textlink="">
      <xdr:nvSpPr>
        <xdr:cNvPr id="222" name="テキスト ボックス 221"/>
        <xdr:cNvSpPr txBox="1"/>
      </xdr:nvSpPr>
      <xdr:spPr>
        <a:xfrm>
          <a:off x="1955800" y="14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118193</xdr:rowOff>
    </xdr:from>
    <xdr:to>
      <xdr:col>2</xdr:col>
      <xdr:colOff>127000</xdr:colOff>
      <xdr:row>84</xdr:row>
      <xdr:rowOff>48343</xdr:rowOff>
    </xdr:to>
    <xdr:sp macro="" textlink="">
      <xdr:nvSpPr>
        <xdr:cNvPr id="223" name="円/楕円 222"/>
        <xdr:cNvSpPr/>
      </xdr:nvSpPr>
      <xdr:spPr>
        <a:xfrm>
          <a:off x="1397000" y="143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58520</xdr:rowOff>
    </xdr:from>
    <xdr:ext cx="762000" cy="259045"/>
    <xdr:sp macro="" textlink="">
      <xdr:nvSpPr>
        <xdr:cNvPr id="224" name="テキスト ボックス 223"/>
        <xdr:cNvSpPr txBox="1"/>
      </xdr:nvSpPr>
      <xdr:spPr>
        <a:xfrm>
          <a:off x="1066800" y="1411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国家公務員の時限的な給与減額措置が終了したことにより、平成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日時点のラスパイレス指数については</a:t>
          </a:r>
          <a:r>
            <a:rPr kumimoji="1" lang="en-US" altLang="ja-JP" sz="1300">
              <a:latin typeface="ＭＳ Ｐゴシック"/>
            </a:rPr>
            <a:t>100</a:t>
          </a:r>
          <a:r>
            <a:rPr kumimoji="1" lang="ja-JP" altLang="en-US" sz="1300">
              <a:latin typeface="ＭＳ Ｐゴシック"/>
            </a:rPr>
            <a:t>を下回っている。今後も、国家公務員や府内各市の実態を踏まえ、適正な給与水準の確保に努めていく。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87</xdr:row>
      <xdr:rowOff>34713</xdr:rowOff>
    </xdr:to>
    <xdr:cxnSp macro="">
      <xdr:nvCxnSpPr>
        <xdr:cNvPr id="258" name="直線コネクタ 257"/>
        <xdr:cNvCxnSpPr/>
      </xdr:nvCxnSpPr>
      <xdr:spPr>
        <a:xfrm flipV="1">
          <a:off x="16179800" y="14500437"/>
          <a:ext cx="8382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34713</xdr:rowOff>
    </xdr:from>
    <xdr:to>
      <xdr:col>23</xdr:col>
      <xdr:colOff>406400</xdr:colOff>
      <xdr:row>87</xdr:row>
      <xdr:rowOff>155363</xdr:rowOff>
    </xdr:to>
    <xdr:cxnSp macro="">
      <xdr:nvCxnSpPr>
        <xdr:cNvPr id="261" name="直線コネクタ 260"/>
        <xdr:cNvCxnSpPr/>
      </xdr:nvCxnSpPr>
      <xdr:spPr>
        <a:xfrm flipV="1">
          <a:off x="15290800" y="149508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87</xdr:row>
      <xdr:rowOff>155363</xdr:rowOff>
    </xdr:to>
    <xdr:cxnSp macro="">
      <xdr:nvCxnSpPr>
        <xdr:cNvPr id="264" name="直線コネクタ 263"/>
        <xdr:cNvCxnSpPr/>
      </xdr:nvCxnSpPr>
      <xdr:spPr>
        <a:xfrm>
          <a:off x="14401800" y="1466934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85</xdr:row>
      <xdr:rowOff>96096</xdr:rowOff>
    </xdr:to>
    <xdr:cxnSp macro="">
      <xdr:nvCxnSpPr>
        <xdr:cNvPr id="267" name="直線コネクタ 266"/>
        <xdr:cNvCxnSpPr/>
      </xdr:nvCxnSpPr>
      <xdr:spPr>
        <a:xfrm>
          <a:off x="13512800" y="1462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9" name="テキスト ボックス 268"/>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7" name="円/楕円 276"/>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8"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9" name="円/楕円 278"/>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95690</xdr:rowOff>
    </xdr:from>
    <xdr:ext cx="736600" cy="259045"/>
    <xdr:sp macro="" textlink="">
      <xdr:nvSpPr>
        <xdr:cNvPr id="280" name="テキスト ボックス 279"/>
        <xdr:cNvSpPr txBox="1"/>
      </xdr:nvSpPr>
      <xdr:spPr>
        <a:xfrm>
          <a:off x="15798800" y="146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81" name="円/楕円 280"/>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82" name="テキスト ボックス 281"/>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3" name="円/楕円 282"/>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4" name="テキスト ボックス 283"/>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5" name="円/楕円 284"/>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86" name="テキスト ボックス 285"/>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集中改革プランによる職員数の削減により全国市町村平均・類似団体平均を下回っている。今後も引き続き、適正化計画等の実施により、職員数の適正管理に努める。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62</xdr:row>
      <xdr:rowOff>20320</xdr:rowOff>
    </xdr:to>
    <xdr:cxnSp macro="">
      <xdr:nvCxnSpPr>
        <xdr:cNvPr id="323" name="直線コネクタ 322"/>
        <xdr:cNvCxnSpPr/>
      </xdr:nvCxnSpPr>
      <xdr:spPr>
        <a:xfrm>
          <a:off x="16179800" y="1060540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20320</xdr:rowOff>
    </xdr:to>
    <xdr:cxnSp macro="">
      <xdr:nvCxnSpPr>
        <xdr:cNvPr id="326" name="直線コネクタ 325"/>
        <xdr:cNvCxnSpPr/>
      </xdr:nvCxnSpPr>
      <xdr:spPr>
        <a:xfrm flipV="1">
          <a:off x="15290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171087</xdr:rowOff>
    </xdr:from>
    <xdr:to>
      <xdr:col>22</xdr:col>
      <xdr:colOff>203200</xdr:colOff>
      <xdr:row>62</xdr:row>
      <xdr:rowOff>20320</xdr:rowOff>
    </xdr:to>
    <xdr:cxnSp macro="">
      <xdr:nvCxnSpPr>
        <xdr:cNvPr id="329" name="直線コネクタ 328"/>
        <xdr:cNvCxnSpPr/>
      </xdr:nvCxnSpPr>
      <xdr:spPr>
        <a:xfrm>
          <a:off x="14401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136616</xdr:rowOff>
    </xdr:from>
    <xdr:to>
      <xdr:col>21</xdr:col>
      <xdr:colOff>0</xdr:colOff>
      <xdr:row>61</xdr:row>
      <xdr:rowOff>171087</xdr:rowOff>
    </xdr:to>
    <xdr:cxnSp macro="">
      <xdr:nvCxnSpPr>
        <xdr:cNvPr id="332" name="直線コネクタ 331"/>
        <xdr:cNvCxnSpPr/>
      </xdr:nvCxnSpPr>
      <xdr:spPr>
        <a:xfrm>
          <a:off x="13512800" y="105950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2" name="円/楕円 341"/>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157497</xdr:rowOff>
    </xdr:from>
    <xdr:ext cx="762000" cy="259045"/>
    <xdr:sp macro="" textlink="">
      <xdr:nvSpPr>
        <xdr:cNvPr id="343" name="定員管理の状況該当値テキスト"/>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4" name="円/楕円 343"/>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5" name="テキスト ボックス 344"/>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6" name="円/楕円 345"/>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47" name="テキスト ボックス 346"/>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120287</xdr:rowOff>
    </xdr:from>
    <xdr:to>
      <xdr:col>21</xdr:col>
      <xdr:colOff>50800</xdr:colOff>
      <xdr:row>62</xdr:row>
      <xdr:rowOff>50437</xdr:rowOff>
    </xdr:to>
    <xdr:sp macro="" textlink="">
      <xdr:nvSpPr>
        <xdr:cNvPr id="348" name="円/楕円 347"/>
        <xdr:cNvSpPr/>
      </xdr:nvSpPr>
      <xdr:spPr>
        <a:xfrm>
          <a:off x="14351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49" name="テキスト ボックス 348"/>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85816</xdr:rowOff>
    </xdr:from>
    <xdr:to>
      <xdr:col>19</xdr:col>
      <xdr:colOff>533400</xdr:colOff>
      <xdr:row>62</xdr:row>
      <xdr:rowOff>15966</xdr:rowOff>
    </xdr:to>
    <xdr:sp macro="" textlink="">
      <xdr:nvSpPr>
        <xdr:cNvPr id="350" name="円/楕円 349"/>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26143</xdr:rowOff>
    </xdr:from>
    <xdr:ext cx="762000" cy="259045"/>
    <xdr:sp macro="" textlink="">
      <xdr:nvSpPr>
        <xdr:cNvPr id="351" name="テキスト ボックス 350"/>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％と類似団体平均より</a:t>
          </a:r>
          <a:r>
            <a:rPr lang="ja-JP" altLang="en-US" sz="1100">
              <a:solidFill>
                <a:schemeClr val="dk1"/>
              </a:solidFill>
              <a:effectLst/>
              <a:latin typeface="+mn-lt"/>
              <a:ea typeface="+mn-ea"/>
              <a:cs typeface="+mn-cs"/>
            </a:rPr>
            <a:t>０．８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回っており、４</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自治体中</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番目の水準となっている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平成２５年度に第三セクター改革推進債を発行したほか、高安地域における施設一体型小中学校整備事業や学校園耐震化事業に伴う建て替え</a:t>
          </a:r>
          <a:r>
            <a:rPr lang="ja-JP" altLang="ja-JP" sz="1100">
              <a:solidFill>
                <a:schemeClr val="dk1"/>
              </a:solidFill>
              <a:effectLst/>
              <a:latin typeface="+mn-lt"/>
              <a:ea typeface="+mn-ea"/>
              <a:cs typeface="+mn-cs"/>
            </a:rPr>
            <a:t>工事など</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着手</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ため、中期的には地方債発行額の増加による実質公債費比率の悪化が予想される。</a:t>
          </a:r>
          <a:endParaRPr lang="ja-JP" altLang="ja-JP" sz="1100">
            <a:effectLst/>
          </a:endParaRPr>
        </a:p>
        <a:p>
          <a:r>
            <a:rPr lang="ja-JP" altLang="ja-JP" sz="1100">
              <a:solidFill>
                <a:schemeClr val="dk1"/>
              </a:solidFill>
              <a:effectLst/>
              <a:latin typeface="+mn-lt"/>
              <a:ea typeface="+mn-ea"/>
              <a:cs typeface="+mn-cs"/>
            </a:rPr>
            <a:t>今後も引き続き後年度の財政負担を考慮しながら、適切な地方債の管理を行っていく。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71846</xdr:rowOff>
    </xdr:from>
    <xdr:to>
      <xdr:col>24</xdr:col>
      <xdr:colOff>558800</xdr:colOff>
      <xdr:row>40</xdr:row>
      <xdr:rowOff>85634</xdr:rowOff>
    </xdr:to>
    <xdr:cxnSp macro="">
      <xdr:nvCxnSpPr>
        <xdr:cNvPr id="386" name="直線コネクタ 385"/>
        <xdr:cNvCxnSpPr/>
      </xdr:nvCxnSpPr>
      <xdr:spPr>
        <a:xfrm>
          <a:off x="16179800" y="692984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7"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40</xdr:row>
      <xdr:rowOff>71846</xdr:rowOff>
    </xdr:to>
    <xdr:cxnSp macro="">
      <xdr:nvCxnSpPr>
        <xdr:cNvPr id="389" name="直線コネクタ 388"/>
        <xdr:cNvCxnSpPr/>
      </xdr:nvCxnSpPr>
      <xdr:spPr>
        <a:xfrm>
          <a:off x="152908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91" name="テキスト ボックス 39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51163</xdr:rowOff>
    </xdr:from>
    <xdr:to>
      <xdr:col>22</xdr:col>
      <xdr:colOff>203200</xdr:colOff>
      <xdr:row>40</xdr:row>
      <xdr:rowOff>71846</xdr:rowOff>
    </xdr:to>
    <xdr:cxnSp macro="">
      <xdr:nvCxnSpPr>
        <xdr:cNvPr id="392" name="直線コネクタ 391"/>
        <xdr:cNvCxnSpPr/>
      </xdr:nvCxnSpPr>
      <xdr:spPr>
        <a:xfrm>
          <a:off x="14401800" y="69091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4" name="テキスト ボックス 393"/>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40</xdr:row>
      <xdr:rowOff>71846</xdr:rowOff>
    </xdr:to>
    <xdr:cxnSp macro="">
      <xdr:nvCxnSpPr>
        <xdr:cNvPr id="395" name="直線コネクタ 394"/>
        <xdr:cNvCxnSpPr/>
      </xdr:nvCxnSpPr>
      <xdr:spPr>
        <a:xfrm flipV="1">
          <a:off x="13512800" y="69091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7" name="テキスト ボックス 39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405" name="円/楕円 404"/>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51361</xdr:rowOff>
    </xdr:from>
    <xdr:ext cx="762000" cy="259045"/>
    <xdr:sp macro="" textlink="">
      <xdr:nvSpPr>
        <xdr:cNvPr id="406" name="公債費負担の状況該当値テキスト"/>
        <xdr:cNvSpPr txBox="1"/>
      </xdr:nvSpPr>
      <xdr:spPr>
        <a:xfrm>
          <a:off x="17106900" y="67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21046</xdr:rowOff>
    </xdr:from>
    <xdr:to>
      <xdr:col>23</xdr:col>
      <xdr:colOff>457200</xdr:colOff>
      <xdr:row>40</xdr:row>
      <xdr:rowOff>122646</xdr:rowOff>
    </xdr:to>
    <xdr:sp macro="" textlink="">
      <xdr:nvSpPr>
        <xdr:cNvPr id="407" name="円/楕円 406"/>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132823</xdr:rowOff>
    </xdr:from>
    <xdr:ext cx="736600" cy="259045"/>
    <xdr:sp macro="" textlink="">
      <xdr:nvSpPr>
        <xdr:cNvPr id="408" name="テキスト ボックス 407"/>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09" name="円/楕円 408"/>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0" name="テキスト ボックス 409"/>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363</xdr:rowOff>
    </xdr:from>
    <xdr:to>
      <xdr:col>21</xdr:col>
      <xdr:colOff>50800</xdr:colOff>
      <xdr:row>40</xdr:row>
      <xdr:rowOff>101963</xdr:rowOff>
    </xdr:to>
    <xdr:sp macro="" textlink="">
      <xdr:nvSpPr>
        <xdr:cNvPr id="411" name="円/楕円 410"/>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112140</xdr:rowOff>
    </xdr:from>
    <xdr:ext cx="762000" cy="259045"/>
    <xdr:sp macro="" textlink="">
      <xdr:nvSpPr>
        <xdr:cNvPr id="412" name="テキスト ボックス 411"/>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21046</xdr:rowOff>
    </xdr:from>
    <xdr:to>
      <xdr:col>19</xdr:col>
      <xdr:colOff>533400</xdr:colOff>
      <xdr:row>40</xdr:row>
      <xdr:rowOff>122646</xdr:rowOff>
    </xdr:to>
    <xdr:sp macro="" textlink="">
      <xdr:nvSpPr>
        <xdr:cNvPr id="413" name="円/楕円 412"/>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132823</xdr:rowOff>
    </xdr:from>
    <xdr:ext cx="762000" cy="259045"/>
    <xdr:sp macro="" textlink="">
      <xdr:nvSpPr>
        <xdr:cNvPr id="414" name="テキスト ボックス 413"/>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類似団体平均と比較して低い比率になっており、前年度に比べて</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40.1</a:t>
          </a:r>
          <a:r>
            <a:rPr lang="ja-JP" altLang="en-US" sz="1100">
              <a:solidFill>
                <a:schemeClr val="dk1"/>
              </a:solidFill>
              <a:effectLst/>
              <a:latin typeface="+mn-lt"/>
              <a:ea typeface="+mn-ea"/>
              <a:cs typeface="+mn-cs"/>
            </a:rPr>
            <a:t>となった。要因として、下水道事業債の現在高が減少傾向にあることに合わせて公営企業債等繰出見込額が減になったうえ、職員数の減による一般職に係る退職手当支給予定額が減少したこと、土地開発公社の解散に伴う第</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セクター等改革推進債の発行により債務負担行為に基づく支出予定額が皆減したことによる。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今後も市債発行抑制などの取り組みを継続し、財政の健全化に努める。</a:t>
          </a:r>
          <a:endParaRPr lang="en-US" altLang="ja-JP" sz="110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30782</xdr:rowOff>
    </xdr:from>
    <xdr:to>
      <xdr:col>24</xdr:col>
      <xdr:colOff>558800</xdr:colOff>
      <xdr:row>16</xdr:row>
      <xdr:rowOff>64105</xdr:rowOff>
    </xdr:to>
    <xdr:cxnSp macro="">
      <xdr:nvCxnSpPr>
        <xdr:cNvPr id="450" name="直線コネクタ 449"/>
        <xdr:cNvCxnSpPr/>
      </xdr:nvCxnSpPr>
      <xdr:spPr>
        <a:xfrm flipV="1">
          <a:off x="16179800" y="2773982"/>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64105</xdr:rowOff>
    </xdr:from>
    <xdr:to>
      <xdr:col>23</xdr:col>
      <xdr:colOff>406400</xdr:colOff>
      <xdr:row>17</xdr:row>
      <xdr:rowOff>17901</xdr:rowOff>
    </xdr:to>
    <xdr:cxnSp macro="">
      <xdr:nvCxnSpPr>
        <xdr:cNvPr id="453" name="直線コネクタ 452"/>
        <xdr:cNvCxnSpPr/>
      </xdr:nvCxnSpPr>
      <xdr:spPr>
        <a:xfrm flipV="1">
          <a:off x="15290800" y="2807305"/>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17901</xdr:rowOff>
    </xdr:from>
    <xdr:to>
      <xdr:col>22</xdr:col>
      <xdr:colOff>203200</xdr:colOff>
      <xdr:row>17</xdr:row>
      <xdr:rowOff>125912</xdr:rowOff>
    </xdr:to>
    <xdr:cxnSp macro="">
      <xdr:nvCxnSpPr>
        <xdr:cNvPr id="456" name="直線コネクタ 455"/>
        <xdr:cNvCxnSpPr/>
      </xdr:nvCxnSpPr>
      <xdr:spPr>
        <a:xfrm flipV="1">
          <a:off x="14401800" y="293255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8" name="テキスト ボックス 457"/>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125912</xdr:rowOff>
    </xdr:from>
    <xdr:to>
      <xdr:col>21</xdr:col>
      <xdr:colOff>0</xdr:colOff>
      <xdr:row>18</xdr:row>
      <xdr:rowOff>141756</xdr:rowOff>
    </xdr:to>
    <xdr:cxnSp macro="">
      <xdr:nvCxnSpPr>
        <xdr:cNvPr id="459" name="直線コネクタ 458"/>
        <xdr:cNvCxnSpPr/>
      </xdr:nvCxnSpPr>
      <xdr:spPr>
        <a:xfrm flipV="1">
          <a:off x="13512800" y="3040562"/>
          <a:ext cx="8890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1" name="テキスト ボックス 460"/>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63" name="テキスト ボックス 462"/>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151432</xdr:rowOff>
    </xdr:from>
    <xdr:to>
      <xdr:col>24</xdr:col>
      <xdr:colOff>609600</xdr:colOff>
      <xdr:row>16</xdr:row>
      <xdr:rowOff>81582</xdr:rowOff>
    </xdr:to>
    <xdr:sp macro="" textlink="">
      <xdr:nvSpPr>
        <xdr:cNvPr id="469" name="円/楕円 468"/>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167959</xdr:rowOff>
    </xdr:from>
    <xdr:ext cx="762000" cy="259045"/>
    <xdr:sp macro="" textlink="">
      <xdr:nvSpPr>
        <xdr:cNvPr id="470" name="将来負担の状況該当値テキスト"/>
        <xdr:cNvSpPr txBox="1"/>
      </xdr:nvSpPr>
      <xdr:spPr>
        <a:xfrm>
          <a:off x="17106900" y="25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13305</xdr:rowOff>
    </xdr:from>
    <xdr:to>
      <xdr:col>23</xdr:col>
      <xdr:colOff>457200</xdr:colOff>
      <xdr:row>16</xdr:row>
      <xdr:rowOff>114905</xdr:rowOff>
    </xdr:to>
    <xdr:sp macro="" textlink="">
      <xdr:nvSpPr>
        <xdr:cNvPr id="471" name="円/楕円 470"/>
        <xdr:cNvSpPr/>
      </xdr:nvSpPr>
      <xdr:spPr>
        <a:xfrm>
          <a:off x="16129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125082</xdr:rowOff>
    </xdr:from>
    <xdr:ext cx="736600" cy="259045"/>
    <xdr:sp macro="" textlink="">
      <xdr:nvSpPr>
        <xdr:cNvPr id="472" name="テキスト ボックス 471"/>
        <xdr:cNvSpPr txBox="1"/>
      </xdr:nvSpPr>
      <xdr:spPr>
        <a:xfrm>
          <a:off x="15798800" y="252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138551</xdr:rowOff>
    </xdr:from>
    <xdr:to>
      <xdr:col>22</xdr:col>
      <xdr:colOff>254000</xdr:colOff>
      <xdr:row>17</xdr:row>
      <xdr:rowOff>68701</xdr:rowOff>
    </xdr:to>
    <xdr:sp macro="" textlink="">
      <xdr:nvSpPr>
        <xdr:cNvPr id="473" name="円/楕円 472"/>
        <xdr:cNvSpPr/>
      </xdr:nvSpPr>
      <xdr:spPr>
        <a:xfrm>
          <a:off x="15240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78878</xdr:rowOff>
    </xdr:from>
    <xdr:ext cx="762000" cy="259045"/>
    <xdr:sp macro="" textlink="">
      <xdr:nvSpPr>
        <xdr:cNvPr id="474" name="テキスト ボックス 473"/>
        <xdr:cNvSpPr txBox="1"/>
      </xdr:nvSpPr>
      <xdr:spPr>
        <a:xfrm>
          <a:off x="14909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75112</xdr:rowOff>
    </xdr:from>
    <xdr:to>
      <xdr:col>21</xdr:col>
      <xdr:colOff>50800</xdr:colOff>
      <xdr:row>18</xdr:row>
      <xdr:rowOff>5262</xdr:rowOff>
    </xdr:to>
    <xdr:sp macro="" textlink="">
      <xdr:nvSpPr>
        <xdr:cNvPr id="475" name="円/楕円 474"/>
        <xdr:cNvSpPr/>
      </xdr:nvSpPr>
      <xdr:spPr>
        <a:xfrm>
          <a:off x="14351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15439</xdr:rowOff>
    </xdr:from>
    <xdr:ext cx="762000" cy="259045"/>
    <xdr:sp macro="" textlink="">
      <xdr:nvSpPr>
        <xdr:cNvPr id="476" name="テキスト ボックス 475"/>
        <xdr:cNvSpPr txBox="1"/>
      </xdr:nvSpPr>
      <xdr:spPr>
        <a:xfrm>
          <a:off x="140208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90956</xdr:rowOff>
    </xdr:from>
    <xdr:to>
      <xdr:col>19</xdr:col>
      <xdr:colOff>533400</xdr:colOff>
      <xdr:row>19</xdr:row>
      <xdr:rowOff>21106</xdr:rowOff>
    </xdr:to>
    <xdr:sp macro="" textlink="">
      <xdr:nvSpPr>
        <xdr:cNvPr id="477" name="円/楕円 476"/>
        <xdr:cNvSpPr/>
      </xdr:nvSpPr>
      <xdr:spPr>
        <a:xfrm>
          <a:off x="13462000" y="3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31283</xdr:rowOff>
    </xdr:from>
    <xdr:ext cx="762000" cy="259045"/>
    <xdr:sp macro="" textlink="">
      <xdr:nvSpPr>
        <xdr:cNvPr id="478" name="テキスト ボックス 477"/>
        <xdr:cNvSpPr txBox="1"/>
      </xdr:nvSpPr>
      <xdr:spPr>
        <a:xfrm>
          <a:off x="13131800" y="29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270,307
263,707
41.71
105,198,467
102,407,384
2,125,361
54,379,535
86,883,662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に係る経常収支比率は、類似団体平均を０．３ポイント上回る結果となっているが、職員数の削減が図られたことや、退職者と新規採用職員の世代交代が進んだことなどにより平成１９年度をピークに減少してきており、さらに、平成２４年度、平成２５年度においては独自の給料減額措置を講じ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今後とも、事務事業の見直しや効率化等を通して、職員数の適正化を図っていく。</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12700</xdr:rowOff>
    </xdr:to>
    <xdr:cxnSp macro="">
      <xdr:nvCxnSpPr>
        <xdr:cNvPr id="69" name="直線コネクタ 68"/>
        <xdr:cNvCxnSpPr/>
      </xdr:nvCxnSpPr>
      <xdr:spPr>
        <a:xfrm flipV="1">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136525</xdr:rowOff>
    </xdr:to>
    <xdr:cxnSp macro="">
      <xdr:nvCxnSpPr>
        <xdr:cNvPr id="72" name="直線コネクタ 71"/>
        <xdr:cNvCxnSpPr/>
      </xdr:nvCxnSpPr>
      <xdr:spPr>
        <a:xfrm flipV="1">
          <a:off x="3098800" y="65278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136525</xdr:rowOff>
    </xdr:from>
    <xdr:to>
      <xdr:col>4</xdr:col>
      <xdr:colOff>346075</xdr:colOff>
      <xdr:row>39</xdr:row>
      <xdr:rowOff>31750</xdr:rowOff>
    </xdr:to>
    <xdr:cxnSp macro="">
      <xdr:nvCxnSpPr>
        <xdr:cNvPr id="75" name="直線コネクタ 74"/>
        <xdr:cNvCxnSpPr/>
      </xdr:nvCxnSpPr>
      <xdr:spPr>
        <a:xfrm flipV="1">
          <a:off x="2209800" y="665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40</xdr:row>
      <xdr:rowOff>12700</xdr:rowOff>
    </xdr:to>
    <xdr:cxnSp macro="">
      <xdr:nvCxnSpPr>
        <xdr:cNvPr id="78" name="直線コネクタ 77"/>
        <xdr:cNvCxnSpPr/>
      </xdr:nvCxnSpPr>
      <xdr:spPr>
        <a:xfrm flipV="1">
          <a:off x="1320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8" name="円/楕円 87"/>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9"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90" name="円/楕円 89"/>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73677</xdr:rowOff>
    </xdr:from>
    <xdr:ext cx="736600" cy="259045"/>
    <xdr:sp macro="" textlink="">
      <xdr:nvSpPr>
        <xdr:cNvPr id="91" name="テキスト ボックス 90"/>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85725</xdr:rowOff>
    </xdr:from>
    <xdr:to>
      <xdr:col>4</xdr:col>
      <xdr:colOff>396875</xdr:colOff>
      <xdr:row>39</xdr:row>
      <xdr:rowOff>15875</xdr:rowOff>
    </xdr:to>
    <xdr:sp macro="" textlink="">
      <xdr:nvSpPr>
        <xdr:cNvPr id="92" name="円/楕円 91"/>
        <xdr:cNvSpPr/>
      </xdr:nvSpPr>
      <xdr:spPr>
        <a:xfrm>
          <a:off x="3048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26052</xdr:rowOff>
    </xdr:from>
    <xdr:ext cx="762000" cy="259045"/>
    <xdr:sp macro="" textlink="">
      <xdr:nvSpPr>
        <xdr:cNvPr id="93" name="テキスト ボックス 92"/>
        <xdr:cNvSpPr txBox="1"/>
      </xdr:nvSpPr>
      <xdr:spPr>
        <a:xfrm>
          <a:off x="2717800" y="636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4" name="円/楕円 93"/>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5" name="テキスト ボックス 94"/>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6" name="円/楕円 95"/>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7" name="テキスト ボックス 96"/>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ポイントと</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回っており、平成２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ポイント悪化している。</a:t>
          </a:r>
          <a:r>
            <a:rPr lang="ja-JP" altLang="en-US" sz="1100">
              <a:solidFill>
                <a:schemeClr val="dk1"/>
              </a:solidFill>
              <a:effectLst/>
              <a:latin typeface="+mn-lt"/>
              <a:ea typeface="+mn-ea"/>
              <a:cs typeface="+mn-cs"/>
            </a:rPr>
            <a:t>委託料は、人口一人当たり決算額が他市平均を上回っているがこれは、本市がごみ焼却業務を大阪市に委託していることも一因である。</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76200</xdr:rowOff>
    </xdr:to>
    <xdr:cxnSp macro="">
      <xdr:nvCxnSpPr>
        <xdr:cNvPr id="130" name="直線コネクタ 129"/>
        <xdr:cNvCxnSpPr/>
      </xdr:nvCxnSpPr>
      <xdr:spPr>
        <a:xfrm>
          <a:off x="15671800" y="275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25400</xdr:rowOff>
    </xdr:to>
    <xdr:cxnSp macro="">
      <xdr:nvCxnSpPr>
        <xdr:cNvPr id="133" name="直線コネクタ 132"/>
        <xdr:cNvCxnSpPr/>
      </xdr:nvCxnSpPr>
      <xdr:spPr>
        <a:xfrm flipV="1">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25400</xdr:rowOff>
    </xdr:to>
    <xdr:cxnSp macro="">
      <xdr:nvCxnSpPr>
        <xdr:cNvPr id="136" name="直線コネクタ 135"/>
        <xdr:cNvCxnSpPr/>
      </xdr:nvCxnSpPr>
      <xdr:spPr>
        <a:xfrm>
          <a:off x="13893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38100</xdr:rowOff>
    </xdr:to>
    <xdr:cxnSp macro="">
      <xdr:nvCxnSpPr>
        <xdr:cNvPr id="139" name="直線コネクタ 138"/>
        <xdr:cNvCxnSpPr/>
      </xdr:nvCxnSpPr>
      <xdr:spPr>
        <a:xfrm flipV="1">
          <a:off x="13004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9" name="円/楕円 148"/>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50"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1" name="円/楕円 150"/>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2" name="テキスト ボックス 15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3" name="円/楕円 152"/>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54" name="テキスト ボックス 153"/>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5" name="円/楕円 154"/>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56" name="テキスト ボックス 155"/>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7" name="円/楕円 156"/>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58" name="テキスト ボックス 15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100">
              <a:solidFill>
                <a:sysClr val="windowText" lastClr="000000"/>
              </a:solidFill>
              <a:effectLst/>
              <a:latin typeface="+mn-ea"/>
              <a:ea typeface="+mn-ea"/>
              <a:cs typeface="+mn-cs"/>
            </a:rPr>
            <a:t>経常収支比率における扶助費の割合が類似団体を上回っており、平成２４年度に比較して０</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５ポイント悪化した</a:t>
          </a:r>
          <a:r>
            <a:rPr lang="ja-JP" altLang="ja-JP" sz="1100">
              <a:solidFill>
                <a:sysClr val="windowText" lastClr="000000"/>
              </a:solidFill>
              <a:effectLst/>
              <a:latin typeface="+mn-ea"/>
              <a:ea typeface="+mn-ea"/>
              <a:cs typeface="+mn-cs"/>
            </a:rPr>
            <a:t>。</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最も大きい要因である生活保護費が、前年度と比較して</a:t>
          </a:r>
          <a:r>
            <a:rPr lang="en-US" altLang="ja-JP" sz="1100">
              <a:solidFill>
                <a:sysClr val="windowText" lastClr="000000"/>
              </a:solidFill>
              <a:effectLst/>
              <a:latin typeface="+mn-ea"/>
              <a:ea typeface="+mn-ea"/>
              <a:cs typeface="+mn-cs"/>
            </a:rPr>
            <a:t>3</a:t>
          </a:r>
          <a:r>
            <a:rPr lang="ja-JP" altLang="en-US" sz="1100">
              <a:solidFill>
                <a:sysClr val="windowText" lastClr="000000"/>
              </a:solidFill>
              <a:effectLst/>
              <a:latin typeface="+mn-ea"/>
              <a:ea typeface="+mn-ea"/>
              <a:cs typeface="+mn-cs"/>
            </a:rPr>
            <a:t>億</a:t>
          </a:r>
          <a:r>
            <a:rPr lang="en-US" altLang="ja-JP" sz="1100">
              <a:solidFill>
                <a:sysClr val="windowText" lastClr="000000"/>
              </a:solidFill>
              <a:effectLst/>
              <a:latin typeface="+mn-ea"/>
              <a:ea typeface="+mn-ea"/>
              <a:cs typeface="+mn-cs"/>
            </a:rPr>
            <a:t>5</a:t>
          </a:r>
          <a:r>
            <a:rPr lang="ja-JP" altLang="en-US" sz="1100">
              <a:solidFill>
                <a:sysClr val="windowText" lastClr="000000"/>
              </a:solidFill>
              <a:effectLst/>
              <a:latin typeface="+mn-ea"/>
              <a:ea typeface="+mn-ea"/>
              <a:cs typeface="+mn-cs"/>
            </a:rPr>
            <a:t>千万円増加したのをはじめ、保育所運営費等において増加したことが要因として挙げられる。　</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今後も高い水準で推移することが見込まれるため、他団体の状況等も鑑み適切に対応を図っていく</a:t>
          </a:r>
          <a:r>
            <a:rPr lang="ja-JP" altLang="en-US" sz="1100">
              <a:solidFill>
                <a:srgbClr val="FF0000"/>
              </a:solidFill>
              <a:effectLst/>
              <a:latin typeface="+mj-ea"/>
              <a:ea typeface="+mj-ea"/>
              <a:cs typeface="+mn-cs"/>
            </a:rPr>
            <a:t>。</a:t>
          </a:r>
          <a:endParaRPr lang="en-US" altLang="ja-JP" sz="1100">
            <a:solidFill>
              <a:srgbClr val="FF0000"/>
            </a:solidFill>
            <a:effectLst/>
            <a:latin typeface="+mj-ea"/>
            <a:ea typeface="+mj-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12700</xdr:rowOff>
    </xdr:to>
    <xdr:cxnSp macro="">
      <xdr:nvCxnSpPr>
        <xdr:cNvPr id="191" name="直線コネクタ 190"/>
        <xdr:cNvCxnSpPr/>
      </xdr:nvCxnSpPr>
      <xdr:spPr>
        <a:xfrm>
          <a:off x="3987800" y="1023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59</xdr:row>
      <xdr:rowOff>158750</xdr:rowOff>
    </xdr:to>
    <xdr:cxnSp macro="">
      <xdr:nvCxnSpPr>
        <xdr:cNvPr id="194" name="直線コネクタ 193"/>
        <xdr:cNvCxnSpPr/>
      </xdr:nvCxnSpPr>
      <xdr:spPr>
        <a:xfrm flipV="1">
          <a:off x="3098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59</xdr:row>
      <xdr:rowOff>158750</xdr:rowOff>
    </xdr:to>
    <xdr:cxnSp macro="">
      <xdr:nvCxnSpPr>
        <xdr:cNvPr id="197" name="直線コネクタ 196"/>
        <xdr:cNvCxnSpPr/>
      </xdr:nvCxnSpPr>
      <xdr:spPr>
        <a:xfrm>
          <a:off x="2209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19050</xdr:rowOff>
    </xdr:from>
    <xdr:to>
      <xdr:col>3</xdr:col>
      <xdr:colOff>142875</xdr:colOff>
      <xdr:row>59</xdr:row>
      <xdr:rowOff>107950</xdr:rowOff>
    </xdr:to>
    <xdr:cxnSp macro="">
      <xdr:nvCxnSpPr>
        <xdr:cNvPr id="200" name="直線コネクタ 199"/>
        <xdr:cNvCxnSpPr/>
      </xdr:nvCxnSpPr>
      <xdr:spPr>
        <a:xfrm>
          <a:off x="1320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10" name="円/楕円 209"/>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1"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2" name="円/楕円 211"/>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3" name="テキスト ボックス 212"/>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107950</xdr:rowOff>
    </xdr:from>
    <xdr:to>
      <xdr:col>4</xdr:col>
      <xdr:colOff>396875</xdr:colOff>
      <xdr:row>60</xdr:row>
      <xdr:rowOff>38100</xdr:rowOff>
    </xdr:to>
    <xdr:sp macro="" textlink="">
      <xdr:nvSpPr>
        <xdr:cNvPr id="214" name="円/楕円 213"/>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22877</xdr:rowOff>
    </xdr:from>
    <xdr:ext cx="762000" cy="259045"/>
    <xdr:sp macro="" textlink="">
      <xdr:nvSpPr>
        <xdr:cNvPr id="215" name="テキスト ボックス 214"/>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6" name="円/楕円 215"/>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7" name="テキスト ボックス 216"/>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139700</xdr:rowOff>
    </xdr:from>
    <xdr:to>
      <xdr:col>1</xdr:col>
      <xdr:colOff>676275</xdr:colOff>
      <xdr:row>59</xdr:row>
      <xdr:rowOff>69850</xdr:rowOff>
    </xdr:to>
    <xdr:sp macro="" textlink="">
      <xdr:nvSpPr>
        <xdr:cNvPr id="218" name="円/楕円 217"/>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54627</xdr:rowOff>
    </xdr:from>
    <xdr:ext cx="762000" cy="259045"/>
    <xdr:sp macro="" textlink="">
      <xdr:nvSpPr>
        <xdr:cNvPr id="219" name="テキスト ボックス 218"/>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その他に係る経常収支比率が類似団体で最低になっているのは、繰出金が要因である。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下水道事業を法適用の公営企業化をしていないため、繰出金として整理されていること、高齢化の影響を受けて、介護保険事業特別会計への繰出金が増加しているのに加えて、国民健康保険事業特別会計への基準外の繰出金も多額になっていることがあげられ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今後もより一層の適正化に努めていく必要がある。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6350</xdr:rowOff>
    </xdr:from>
    <xdr:to>
      <xdr:col>24</xdr:col>
      <xdr:colOff>31750</xdr:colOff>
      <xdr:row>61</xdr:row>
      <xdr:rowOff>107950</xdr:rowOff>
    </xdr:to>
    <xdr:cxnSp macro="">
      <xdr:nvCxnSpPr>
        <xdr:cNvPr id="252" name="直線コネクタ 251"/>
        <xdr:cNvCxnSpPr/>
      </xdr:nvCxnSpPr>
      <xdr:spPr>
        <a:xfrm>
          <a:off x="15671800" y="10464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6350</xdr:rowOff>
    </xdr:from>
    <xdr:to>
      <xdr:col>22</xdr:col>
      <xdr:colOff>565150</xdr:colOff>
      <xdr:row>61</xdr:row>
      <xdr:rowOff>31750</xdr:rowOff>
    </xdr:to>
    <xdr:cxnSp macro="">
      <xdr:nvCxnSpPr>
        <xdr:cNvPr id="255" name="直線コネクタ 254"/>
        <xdr:cNvCxnSpPr/>
      </xdr:nvCxnSpPr>
      <xdr:spPr>
        <a:xfrm flipV="1">
          <a:off x="14782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114300</xdr:rowOff>
    </xdr:from>
    <xdr:to>
      <xdr:col>21</xdr:col>
      <xdr:colOff>361950</xdr:colOff>
      <xdr:row>61</xdr:row>
      <xdr:rowOff>31750</xdr:rowOff>
    </xdr:to>
    <xdr:cxnSp macro="">
      <xdr:nvCxnSpPr>
        <xdr:cNvPr id="258" name="直線コネクタ 257"/>
        <xdr:cNvCxnSpPr/>
      </xdr:nvCxnSpPr>
      <xdr:spPr>
        <a:xfrm>
          <a:off x="13893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114300</xdr:rowOff>
    </xdr:from>
    <xdr:to>
      <xdr:col>20</xdr:col>
      <xdr:colOff>158750</xdr:colOff>
      <xdr:row>61</xdr:row>
      <xdr:rowOff>69850</xdr:rowOff>
    </xdr:to>
    <xdr:cxnSp macro="">
      <xdr:nvCxnSpPr>
        <xdr:cNvPr id="261" name="直線コネクタ 260"/>
        <xdr:cNvCxnSpPr/>
      </xdr:nvCxnSpPr>
      <xdr:spPr>
        <a:xfrm flipV="1">
          <a:off x="13004800" y="1040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57150</xdr:rowOff>
    </xdr:from>
    <xdr:to>
      <xdr:col>24</xdr:col>
      <xdr:colOff>82550</xdr:colOff>
      <xdr:row>61</xdr:row>
      <xdr:rowOff>158750</xdr:rowOff>
    </xdr:to>
    <xdr:sp macro="" textlink="">
      <xdr:nvSpPr>
        <xdr:cNvPr id="271" name="円/楕円 270"/>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137177</xdr:rowOff>
    </xdr:from>
    <xdr:ext cx="762000" cy="259045"/>
    <xdr:sp macro="" textlink="">
      <xdr:nvSpPr>
        <xdr:cNvPr id="272"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127000</xdr:rowOff>
    </xdr:from>
    <xdr:to>
      <xdr:col>22</xdr:col>
      <xdr:colOff>615950</xdr:colOff>
      <xdr:row>61</xdr:row>
      <xdr:rowOff>57150</xdr:rowOff>
    </xdr:to>
    <xdr:sp macro="" textlink="">
      <xdr:nvSpPr>
        <xdr:cNvPr id="273" name="円/楕円 272"/>
        <xdr:cNvSpPr/>
      </xdr:nvSpPr>
      <xdr:spPr>
        <a:xfrm>
          <a:off x="15621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41927</xdr:rowOff>
    </xdr:from>
    <xdr:ext cx="736600" cy="259045"/>
    <xdr:sp macro="" textlink="">
      <xdr:nvSpPr>
        <xdr:cNvPr id="274" name="テキスト ボックス 273"/>
        <xdr:cNvSpPr txBox="1"/>
      </xdr:nvSpPr>
      <xdr:spPr>
        <a:xfrm>
          <a:off x="15290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5" name="円/楕円 274"/>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67327</xdr:rowOff>
    </xdr:from>
    <xdr:ext cx="762000" cy="259045"/>
    <xdr:sp macro="" textlink="">
      <xdr:nvSpPr>
        <xdr:cNvPr id="276" name="テキスト ボックス 275"/>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63500</xdr:rowOff>
    </xdr:from>
    <xdr:to>
      <xdr:col>20</xdr:col>
      <xdr:colOff>209550</xdr:colOff>
      <xdr:row>60</xdr:row>
      <xdr:rowOff>165100</xdr:rowOff>
    </xdr:to>
    <xdr:sp macro="" textlink="">
      <xdr:nvSpPr>
        <xdr:cNvPr id="277" name="円/楕円 276"/>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149877</xdr:rowOff>
    </xdr:from>
    <xdr:ext cx="762000" cy="259045"/>
    <xdr:sp macro="" textlink="">
      <xdr:nvSpPr>
        <xdr:cNvPr id="278" name="テキスト ボックス 277"/>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19050</xdr:rowOff>
    </xdr:from>
    <xdr:to>
      <xdr:col>19</xdr:col>
      <xdr:colOff>6350</xdr:colOff>
      <xdr:row>61</xdr:row>
      <xdr:rowOff>120650</xdr:rowOff>
    </xdr:to>
    <xdr:sp macro="" textlink="">
      <xdr:nvSpPr>
        <xdr:cNvPr id="279" name="円/楕円 278"/>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105427</xdr:rowOff>
    </xdr:from>
    <xdr:ext cx="762000" cy="259045"/>
    <xdr:sp macro="" textlink="">
      <xdr:nvSpPr>
        <xdr:cNvPr id="280" name="テキスト ボックス 279"/>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類似団体との比較において、平成２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ポイント下回っており、率としては平成２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より０．１ポイント改善</a:t>
          </a:r>
          <a:r>
            <a:rPr lang="ja-JP" altLang="ja-JP"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ここ数年</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前後</a:t>
          </a:r>
          <a:r>
            <a:rPr lang="ja-JP" altLang="ja-JP" sz="1100">
              <a:solidFill>
                <a:schemeClr val="dk1"/>
              </a:solidFill>
              <a:effectLst/>
              <a:latin typeface="+mn-lt"/>
              <a:ea typeface="+mn-ea"/>
              <a:cs typeface="+mn-cs"/>
            </a:rPr>
            <a:t>で推移してきたが、</a:t>
          </a:r>
          <a:r>
            <a:rPr lang="ja-JP" altLang="en-US" sz="1100">
              <a:solidFill>
                <a:schemeClr val="dk1"/>
              </a:solidFill>
              <a:effectLst/>
              <a:latin typeface="+mn-lt"/>
              <a:ea typeface="+mn-ea"/>
              <a:cs typeface="+mn-cs"/>
            </a:rPr>
            <a:t>今後は、ごみ焼却業務の一部事務組合への移行、下水道事業を法適用化することにより増加する見込みである。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12" name="直線コネクタ 311"/>
        <xdr:cNvCxnSpPr/>
      </xdr:nvCxnSpPr>
      <xdr:spPr>
        <a:xfrm flipV="1">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5" name="直線コネクタ 314"/>
        <xdr:cNvCxnSpPr/>
      </xdr:nvCxnSpPr>
      <xdr:spPr>
        <a:xfrm>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31750</xdr:rowOff>
    </xdr:to>
    <xdr:cxnSp macro="">
      <xdr:nvCxnSpPr>
        <xdr:cNvPr id="318" name="直線コネクタ 317"/>
        <xdr:cNvCxnSpPr/>
      </xdr:nvCxnSpPr>
      <xdr:spPr>
        <a:xfrm flipV="1">
          <a:off x="13893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31750</xdr:rowOff>
    </xdr:to>
    <xdr:cxnSp macro="">
      <xdr:nvCxnSpPr>
        <xdr:cNvPr id="321" name="直線コネクタ 320"/>
        <xdr:cNvCxnSpPr/>
      </xdr:nvCxnSpPr>
      <xdr:spPr>
        <a:xfrm>
          <a:off x="13004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1" name="円/楕円 330"/>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2"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3" name="円/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4" name="テキスト ボックス 333"/>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5" name="円/楕円 33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6" name="テキスト ボックス 33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7" name="円/楕円 336"/>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8" name="テキスト ボックス 337"/>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9" name="円/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類似団体平均に比べ</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ポイント下回っており、ここ数年１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％台で推移し</a:t>
          </a:r>
          <a:r>
            <a:rPr lang="ja-JP" altLang="en-US" sz="1100">
              <a:solidFill>
                <a:schemeClr val="dk1"/>
              </a:solidFill>
              <a:effectLst/>
              <a:latin typeface="+mn-lt"/>
              <a:ea typeface="+mn-ea"/>
              <a:cs typeface="+mn-cs"/>
            </a:rPr>
            <a:t>てきている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本市においては、平成２５年度に第三セクター等改革推進債を約</a:t>
          </a:r>
          <a:r>
            <a:rPr lang="en-US" altLang="ja-JP" sz="1100">
              <a:solidFill>
                <a:schemeClr val="dk1"/>
              </a:solidFill>
              <a:effectLst/>
              <a:latin typeface="+mn-lt"/>
              <a:ea typeface="+mn-ea"/>
              <a:cs typeface="+mn-cs"/>
            </a:rPr>
            <a:t>34</a:t>
          </a:r>
          <a:r>
            <a:rPr lang="ja-JP" altLang="en-US" sz="1100">
              <a:solidFill>
                <a:schemeClr val="dk1"/>
              </a:solidFill>
              <a:effectLst/>
              <a:latin typeface="+mn-lt"/>
              <a:ea typeface="+mn-ea"/>
              <a:cs typeface="+mn-cs"/>
            </a:rPr>
            <a:t>億円発行している。</a:t>
          </a:r>
          <a:r>
            <a:rPr lang="ja-JP" altLang="ja-JP" sz="1100">
              <a:solidFill>
                <a:schemeClr val="dk1"/>
              </a:solidFill>
              <a:effectLst/>
              <a:latin typeface="+mn-lt"/>
              <a:ea typeface="+mn-ea"/>
              <a:cs typeface="+mn-cs"/>
            </a:rPr>
            <a:t>普通建設事業費の増大が必ずしも経常収支比率にダイレクトに影響するものではないが、公債費の経常収支比率は概ね</a:t>
          </a:r>
          <a:r>
            <a:rPr lang="ja-JP" altLang="en-US" sz="1100">
              <a:solidFill>
                <a:schemeClr val="dk1"/>
              </a:solidFill>
              <a:effectLst/>
              <a:latin typeface="+mn-lt"/>
              <a:ea typeface="+mn-ea"/>
              <a:cs typeface="+mn-cs"/>
            </a:rPr>
            <a:t>地方債発行</a:t>
          </a:r>
          <a:r>
            <a:rPr lang="ja-JP" altLang="ja-JP" sz="1100">
              <a:solidFill>
                <a:schemeClr val="dk1"/>
              </a:solidFill>
              <a:effectLst/>
              <a:latin typeface="+mn-lt"/>
              <a:ea typeface="+mn-ea"/>
              <a:cs typeface="+mn-cs"/>
            </a:rPr>
            <a:t>の推移が数年遅れで影響してくるため、中期的には経常収支比率を悪化させることが予想される。今後は、プライマリーバランスを意識しつつ、引き続き堅実な財政運営に努め現状の水準を維持してい</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67563</xdr:rowOff>
    </xdr:to>
    <xdr:cxnSp macro="">
      <xdr:nvCxnSpPr>
        <xdr:cNvPr id="371" name="直線コネクタ 370"/>
        <xdr:cNvCxnSpPr/>
      </xdr:nvCxnSpPr>
      <xdr:spPr>
        <a:xfrm>
          <a:off x="3987800" y="130703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58420</xdr:rowOff>
    </xdr:to>
    <xdr:cxnSp macro="">
      <xdr:nvCxnSpPr>
        <xdr:cNvPr id="374" name="直線コネクタ 373"/>
        <xdr:cNvCxnSpPr/>
      </xdr:nvCxnSpPr>
      <xdr:spPr>
        <a:xfrm flipV="1">
          <a:off x="3098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58420</xdr:rowOff>
    </xdr:to>
    <xdr:cxnSp macro="">
      <xdr:nvCxnSpPr>
        <xdr:cNvPr id="377" name="直線コネクタ 376"/>
        <xdr:cNvCxnSpPr/>
      </xdr:nvCxnSpPr>
      <xdr:spPr>
        <a:xfrm>
          <a:off x="2209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76708</xdr:rowOff>
    </xdr:to>
    <xdr:cxnSp macro="">
      <xdr:nvCxnSpPr>
        <xdr:cNvPr id="380" name="直線コネクタ 379"/>
        <xdr:cNvCxnSpPr/>
      </xdr:nvCxnSpPr>
      <xdr:spPr>
        <a:xfrm flipV="1">
          <a:off x="1320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90" name="円/楕円 389"/>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91"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92" name="円/楕円 391"/>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93" name="テキスト ボックス 392"/>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4" name="円/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5" name="テキスト ボックス 39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96" name="円/楕円 39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97" name="テキスト ボックス 39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25908</xdr:rowOff>
    </xdr:from>
    <xdr:to>
      <xdr:col>1</xdr:col>
      <xdr:colOff>676275</xdr:colOff>
      <xdr:row>76</xdr:row>
      <xdr:rowOff>127508</xdr:rowOff>
    </xdr:to>
    <xdr:sp macro="" textlink="">
      <xdr:nvSpPr>
        <xdr:cNvPr id="398" name="円/楕円 397"/>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137685</xdr:rowOff>
    </xdr:from>
    <xdr:ext cx="762000" cy="259045"/>
    <xdr:sp macro="" textlink="">
      <xdr:nvSpPr>
        <xdr:cNvPr id="399" name="テキスト ボックス 398"/>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費と</a:t>
          </a:r>
          <a:r>
            <a:rPr lang="ja-JP" altLang="en-US" sz="1100">
              <a:solidFill>
                <a:schemeClr val="dk1"/>
              </a:solidFill>
              <a:effectLst/>
              <a:latin typeface="+mn-lt"/>
              <a:ea typeface="+mn-ea"/>
              <a:cs typeface="+mn-cs"/>
            </a:rPr>
            <a:t>繰出金</a:t>
          </a:r>
          <a:r>
            <a:rPr lang="ja-JP" altLang="ja-JP" sz="1100">
              <a:solidFill>
                <a:schemeClr val="dk1"/>
              </a:solidFill>
              <a:effectLst/>
              <a:latin typeface="+mn-lt"/>
              <a:ea typeface="+mn-ea"/>
              <a:cs typeface="+mn-cs"/>
            </a:rPr>
            <a:t>の影響により、依然として類似団体平均より</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ポイントも上回っているが、その乖離幅は平成２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ポイントから平成２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と縮小している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eaLnBrk="1" fontAlgn="auto" latinLnBrk="0" hangingPunct="1"/>
          <a:r>
            <a:rPr lang="ja-JP" altLang="en-US" sz="1100" b="0" i="0" u="none" strike="noStrike" baseline="0" smtClean="0">
              <a:solidFill>
                <a:schemeClr val="dk1"/>
              </a:solidFill>
              <a:latin typeface="+mn-lt"/>
              <a:ea typeface="+mn-ea"/>
              <a:cs typeface="+mn-cs"/>
            </a:rPr>
            <a:t>　扶助費の増は見込まれるものの、人件費の抑制を始め、すべての事務事業の優先度を厳しく点検し、スクラップ＆ビルドを進め、経常経費の削減を図る。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108713</xdr:rowOff>
    </xdr:to>
    <xdr:cxnSp macro="">
      <xdr:nvCxnSpPr>
        <xdr:cNvPr id="430" name="直線コネクタ 429"/>
        <xdr:cNvCxnSpPr/>
      </xdr:nvCxnSpPr>
      <xdr:spPr>
        <a:xfrm>
          <a:off x="15671800" y="134223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131572</xdr:rowOff>
    </xdr:to>
    <xdr:cxnSp macro="">
      <xdr:nvCxnSpPr>
        <xdr:cNvPr id="433" name="直線コネクタ 432"/>
        <xdr:cNvCxnSpPr/>
      </xdr:nvCxnSpPr>
      <xdr:spPr>
        <a:xfrm flipV="1">
          <a:off x="14782800" y="13422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108713</xdr:rowOff>
    </xdr:from>
    <xdr:to>
      <xdr:col>21</xdr:col>
      <xdr:colOff>361950</xdr:colOff>
      <xdr:row>78</xdr:row>
      <xdr:rowOff>131572</xdr:rowOff>
    </xdr:to>
    <xdr:cxnSp macro="">
      <xdr:nvCxnSpPr>
        <xdr:cNvPr id="436" name="直線コネクタ 435"/>
        <xdr:cNvCxnSpPr/>
      </xdr:nvCxnSpPr>
      <xdr:spPr>
        <a:xfrm>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42418</xdr:rowOff>
    </xdr:to>
    <xdr:cxnSp macro="">
      <xdr:nvCxnSpPr>
        <xdr:cNvPr id="439" name="直線コネクタ 438"/>
        <xdr:cNvCxnSpPr/>
      </xdr:nvCxnSpPr>
      <xdr:spPr>
        <a:xfrm flipV="1">
          <a:off x="13004800" y="134818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9" name="円/楕円 448"/>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50"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1" name="円/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80772</xdr:rowOff>
    </xdr:from>
    <xdr:to>
      <xdr:col>21</xdr:col>
      <xdr:colOff>412750</xdr:colOff>
      <xdr:row>79</xdr:row>
      <xdr:rowOff>10922</xdr:rowOff>
    </xdr:to>
    <xdr:sp macro="" textlink="">
      <xdr:nvSpPr>
        <xdr:cNvPr id="453" name="円/楕円 452"/>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167149</xdr:rowOff>
    </xdr:from>
    <xdr:ext cx="762000" cy="259045"/>
    <xdr:sp macro="" textlink="">
      <xdr:nvSpPr>
        <xdr:cNvPr id="454" name="テキスト ボックス 453"/>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55" name="円/楕円 454"/>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6" name="テキスト ボックス 455"/>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163068</xdr:rowOff>
    </xdr:from>
    <xdr:to>
      <xdr:col>19</xdr:col>
      <xdr:colOff>6350</xdr:colOff>
      <xdr:row>79</xdr:row>
      <xdr:rowOff>93218</xdr:rowOff>
    </xdr:to>
    <xdr:sp macro="" textlink="">
      <xdr:nvSpPr>
        <xdr:cNvPr id="457" name="円/楕円 456"/>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77995</xdr:rowOff>
    </xdr:from>
    <xdr:ext cx="762000" cy="259045"/>
    <xdr:sp macro="" textlink="">
      <xdr:nvSpPr>
        <xdr:cNvPr id="458" name="テキスト ボックス 457"/>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122700</xdr:rowOff>
    </xdr:from>
    <xdr:to>
      <xdr:col>4</xdr:col>
      <xdr:colOff>1117600</xdr:colOff>
      <xdr:row>16</xdr:row>
      <xdr:rowOff>143503</xdr:rowOff>
    </xdr:to>
    <xdr:cxnSp macro="">
      <xdr:nvCxnSpPr>
        <xdr:cNvPr id="52" name="直線コネクタ 51"/>
        <xdr:cNvCxnSpPr/>
      </xdr:nvCxnSpPr>
      <xdr:spPr bwMode="auto">
        <a:xfrm>
          <a:off x="5003800" y="2913525"/>
          <a:ext cx="6477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128279</xdr:rowOff>
    </xdr:from>
    <xdr:ext cx="762000" cy="259045"/>
    <xdr:sp macro="" textlink="">
      <xdr:nvSpPr>
        <xdr:cNvPr id="53" name="人口1人当たり決算額の推移平均値テキスト130"/>
        <xdr:cNvSpPr txBox="1"/>
      </xdr:nvSpPr>
      <xdr:spPr>
        <a:xfrm>
          <a:off x="5740400" y="2919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32272</xdr:rowOff>
    </xdr:from>
    <xdr:to>
      <xdr:col>4</xdr:col>
      <xdr:colOff>469900</xdr:colOff>
      <xdr:row>16</xdr:row>
      <xdr:rowOff>122700</xdr:rowOff>
    </xdr:to>
    <xdr:cxnSp macro="">
      <xdr:nvCxnSpPr>
        <xdr:cNvPr id="55" name="直線コネクタ 54"/>
        <xdr:cNvCxnSpPr/>
      </xdr:nvCxnSpPr>
      <xdr:spPr bwMode="auto">
        <a:xfrm>
          <a:off x="4305300" y="2823097"/>
          <a:ext cx="698500" cy="90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32011</xdr:rowOff>
    </xdr:from>
    <xdr:to>
      <xdr:col>3</xdr:col>
      <xdr:colOff>904875</xdr:colOff>
      <xdr:row>16</xdr:row>
      <xdr:rowOff>32272</xdr:rowOff>
    </xdr:to>
    <xdr:cxnSp macro="">
      <xdr:nvCxnSpPr>
        <xdr:cNvPr id="58" name="直線コネクタ 57"/>
        <xdr:cNvCxnSpPr/>
      </xdr:nvCxnSpPr>
      <xdr:spPr bwMode="auto">
        <a:xfrm>
          <a:off x="3606800" y="2822836"/>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147258</xdr:rowOff>
    </xdr:from>
    <xdr:to>
      <xdr:col>3</xdr:col>
      <xdr:colOff>206375</xdr:colOff>
      <xdr:row>16</xdr:row>
      <xdr:rowOff>32011</xdr:rowOff>
    </xdr:to>
    <xdr:cxnSp macro="">
      <xdr:nvCxnSpPr>
        <xdr:cNvPr id="61" name="直線コネクタ 60"/>
        <xdr:cNvCxnSpPr/>
      </xdr:nvCxnSpPr>
      <xdr:spPr bwMode="auto">
        <a:xfrm>
          <a:off x="2908300" y="2766633"/>
          <a:ext cx="698500" cy="5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92703</xdr:rowOff>
    </xdr:from>
    <xdr:to>
      <xdr:col>5</xdr:col>
      <xdr:colOff>34925</xdr:colOff>
      <xdr:row>17</xdr:row>
      <xdr:rowOff>22853</xdr:rowOff>
    </xdr:to>
    <xdr:sp macro="" textlink="">
      <xdr:nvSpPr>
        <xdr:cNvPr id="71" name="円/楕円 70"/>
        <xdr:cNvSpPr/>
      </xdr:nvSpPr>
      <xdr:spPr bwMode="auto">
        <a:xfrm>
          <a:off x="56007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109230</xdr:rowOff>
    </xdr:from>
    <xdr:ext cx="762000" cy="259045"/>
    <xdr:sp macro="" textlink="">
      <xdr:nvSpPr>
        <xdr:cNvPr id="72" name="人口1人当たり決算額の推移該当値テキスト130"/>
        <xdr:cNvSpPr txBox="1"/>
      </xdr:nvSpPr>
      <xdr:spPr>
        <a:xfrm>
          <a:off x="5740400" y="272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71900</xdr:rowOff>
    </xdr:from>
    <xdr:to>
      <xdr:col>4</xdr:col>
      <xdr:colOff>520700</xdr:colOff>
      <xdr:row>17</xdr:row>
      <xdr:rowOff>2050</xdr:rowOff>
    </xdr:to>
    <xdr:sp macro="" textlink="">
      <xdr:nvSpPr>
        <xdr:cNvPr id="73" name="円/楕円 72"/>
        <xdr:cNvSpPr/>
      </xdr:nvSpPr>
      <xdr:spPr bwMode="auto">
        <a:xfrm>
          <a:off x="49530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12227</xdr:rowOff>
    </xdr:from>
    <xdr:ext cx="736600" cy="259045"/>
    <xdr:sp macro="" textlink="">
      <xdr:nvSpPr>
        <xdr:cNvPr id="74" name="テキスト ボックス 73"/>
        <xdr:cNvSpPr txBox="1"/>
      </xdr:nvSpPr>
      <xdr:spPr>
        <a:xfrm>
          <a:off x="4622800" y="263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152922</xdr:rowOff>
    </xdr:from>
    <xdr:to>
      <xdr:col>3</xdr:col>
      <xdr:colOff>955675</xdr:colOff>
      <xdr:row>16</xdr:row>
      <xdr:rowOff>83072</xdr:rowOff>
    </xdr:to>
    <xdr:sp macro="" textlink="">
      <xdr:nvSpPr>
        <xdr:cNvPr id="75" name="円/楕円 74"/>
        <xdr:cNvSpPr/>
      </xdr:nvSpPr>
      <xdr:spPr bwMode="auto">
        <a:xfrm>
          <a:off x="4254500" y="277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93249</xdr:rowOff>
    </xdr:from>
    <xdr:ext cx="762000" cy="259045"/>
    <xdr:sp macro="" textlink="">
      <xdr:nvSpPr>
        <xdr:cNvPr id="76" name="テキスト ボックス 75"/>
        <xdr:cNvSpPr txBox="1"/>
      </xdr:nvSpPr>
      <xdr:spPr>
        <a:xfrm>
          <a:off x="3924300" y="25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152661</xdr:rowOff>
    </xdr:from>
    <xdr:to>
      <xdr:col>3</xdr:col>
      <xdr:colOff>257175</xdr:colOff>
      <xdr:row>16</xdr:row>
      <xdr:rowOff>82811</xdr:rowOff>
    </xdr:to>
    <xdr:sp macro="" textlink="">
      <xdr:nvSpPr>
        <xdr:cNvPr id="77" name="円/楕円 76"/>
        <xdr:cNvSpPr/>
      </xdr:nvSpPr>
      <xdr:spPr bwMode="auto">
        <a:xfrm>
          <a:off x="3556000" y="27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92988</xdr:rowOff>
    </xdr:from>
    <xdr:ext cx="762000" cy="259045"/>
    <xdr:sp macro="" textlink="">
      <xdr:nvSpPr>
        <xdr:cNvPr id="78" name="テキスト ボックス 77"/>
        <xdr:cNvSpPr txBox="1"/>
      </xdr:nvSpPr>
      <xdr:spPr>
        <a:xfrm>
          <a:off x="3225800" y="25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96458</xdr:rowOff>
    </xdr:from>
    <xdr:to>
      <xdr:col>2</xdr:col>
      <xdr:colOff>692150</xdr:colOff>
      <xdr:row>16</xdr:row>
      <xdr:rowOff>26608</xdr:rowOff>
    </xdr:to>
    <xdr:sp macro="" textlink="">
      <xdr:nvSpPr>
        <xdr:cNvPr id="79" name="円/楕円 78"/>
        <xdr:cNvSpPr/>
      </xdr:nvSpPr>
      <xdr:spPr bwMode="auto">
        <a:xfrm>
          <a:off x="2857500" y="271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36785</xdr:rowOff>
    </xdr:from>
    <xdr:ext cx="762000" cy="259045"/>
    <xdr:sp macro="" textlink="">
      <xdr:nvSpPr>
        <xdr:cNvPr id="80" name="テキスト ボックス 79"/>
        <xdr:cNvSpPr txBox="1"/>
      </xdr:nvSpPr>
      <xdr:spPr>
        <a:xfrm>
          <a:off x="2527300" y="24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273076</xdr:rowOff>
    </xdr:from>
    <xdr:to>
      <xdr:col>4</xdr:col>
      <xdr:colOff>1117600</xdr:colOff>
      <xdr:row>35</xdr:row>
      <xdr:rowOff>303316</xdr:rowOff>
    </xdr:to>
    <xdr:cxnSp macro="">
      <xdr:nvCxnSpPr>
        <xdr:cNvPr id="115" name="直線コネクタ 114"/>
        <xdr:cNvCxnSpPr/>
      </xdr:nvCxnSpPr>
      <xdr:spPr bwMode="auto">
        <a:xfrm flipV="1">
          <a:off x="5003800" y="6883426"/>
          <a:ext cx="6477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284015</xdr:rowOff>
    </xdr:from>
    <xdr:to>
      <xdr:col>4</xdr:col>
      <xdr:colOff>469900</xdr:colOff>
      <xdr:row>35</xdr:row>
      <xdr:rowOff>303316</xdr:rowOff>
    </xdr:to>
    <xdr:cxnSp macro="">
      <xdr:nvCxnSpPr>
        <xdr:cNvPr id="118" name="直線コネクタ 117"/>
        <xdr:cNvCxnSpPr/>
      </xdr:nvCxnSpPr>
      <xdr:spPr bwMode="auto">
        <a:xfrm>
          <a:off x="4305300" y="6894365"/>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284015</xdr:rowOff>
    </xdr:from>
    <xdr:to>
      <xdr:col>3</xdr:col>
      <xdr:colOff>904875</xdr:colOff>
      <xdr:row>35</xdr:row>
      <xdr:rowOff>320069</xdr:rowOff>
    </xdr:to>
    <xdr:cxnSp macro="">
      <xdr:nvCxnSpPr>
        <xdr:cNvPr id="121" name="直線コネクタ 120"/>
        <xdr:cNvCxnSpPr/>
      </xdr:nvCxnSpPr>
      <xdr:spPr bwMode="auto">
        <a:xfrm flipV="1">
          <a:off x="3606800" y="6894365"/>
          <a:ext cx="698500" cy="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312427</xdr:rowOff>
    </xdr:from>
    <xdr:to>
      <xdr:col>3</xdr:col>
      <xdr:colOff>206375</xdr:colOff>
      <xdr:row>35</xdr:row>
      <xdr:rowOff>320069</xdr:rowOff>
    </xdr:to>
    <xdr:cxnSp macro="">
      <xdr:nvCxnSpPr>
        <xdr:cNvPr id="124" name="直線コネクタ 123"/>
        <xdr:cNvCxnSpPr/>
      </xdr:nvCxnSpPr>
      <xdr:spPr bwMode="auto">
        <a:xfrm>
          <a:off x="2908300" y="6922777"/>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222276</xdr:rowOff>
    </xdr:from>
    <xdr:to>
      <xdr:col>5</xdr:col>
      <xdr:colOff>34925</xdr:colOff>
      <xdr:row>35</xdr:row>
      <xdr:rowOff>323876</xdr:rowOff>
    </xdr:to>
    <xdr:sp macro="" textlink="">
      <xdr:nvSpPr>
        <xdr:cNvPr id="134" name="円/楕円 133"/>
        <xdr:cNvSpPr/>
      </xdr:nvSpPr>
      <xdr:spPr bwMode="auto">
        <a:xfrm>
          <a:off x="5600700" y="683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194353</xdr:rowOff>
    </xdr:from>
    <xdr:ext cx="762000" cy="259045"/>
    <xdr:sp macro="" textlink="">
      <xdr:nvSpPr>
        <xdr:cNvPr id="135" name="人口1人当たり決算額の推移該当値テキスト445"/>
        <xdr:cNvSpPr txBox="1"/>
      </xdr:nvSpPr>
      <xdr:spPr>
        <a:xfrm>
          <a:off x="57404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252516</xdr:rowOff>
    </xdr:from>
    <xdr:to>
      <xdr:col>4</xdr:col>
      <xdr:colOff>520700</xdr:colOff>
      <xdr:row>36</xdr:row>
      <xdr:rowOff>11216</xdr:rowOff>
    </xdr:to>
    <xdr:sp macro="" textlink="">
      <xdr:nvSpPr>
        <xdr:cNvPr id="136" name="円/楕円 135"/>
        <xdr:cNvSpPr/>
      </xdr:nvSpPr>
      <xdr:spPr bwMode="auto">
        <a:xfrm>
          <a:off x="4953000" y="686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338893</xdr:rowOff>
    </xdr:from>
    <xdr:ext cx="736600" cy="259045"/>
    <xdr:sp macro="" textlink="">
      <xdr:nvSpPr>
        <xdr:cNvPr id="137" name="テキスト ボックス 136"/>
        <xdr:cNvSpPr txBox="1"/>
      </xdr:nvSpPr>
      <xdr:spPr>
        <a:xfrm>
          <a:off x="4622800" y="694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233215</xdr:rowOff>
    </xdr:from>
    <xdr:to>
      <xdr:col>3</xdr:col>
      <xdr:colOff>955675</xdr:colOff>
      <xdr:row>35</xdr:row>
      <xdr:rowOff>334815</xdr:rowOff>
    </xdr:to>
    <xdr:sp macro="" textlink="">
      <xdr:nvSpPr>
        <xdr:cNvPr id="138" name="円/楕円 137"/>
        <xdr:cNvSpPr/>
      </xdr:nvSpPr>
      <xdr:spPr bwMode="auto">
        <a:xfrm>
          <a:off x="42545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319592</xdr:rowOff>
    </xdr:from>
    <xdr:ext cx="762000" cy="259045"/>
    <xdr:sp macro="" textlink="">
      <xdr:nvSpPr>
        <xdr:cNvPr id="139" name="テキスト ボックス 138"/>
        <xdr:cNvSpPr txBox="1"/>
      </xdr:nvSpPr>
      <xdr:spPr>
        <a:xfrm>
          <a:off x="39243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269269</xdr:rowOff>
    </xdr:from>
    <xdr:to>
      <xdr:col>3</xdr:col>
      <xdr:colOff>257175</xdr:colOff>
      <xdr:row>36</xdr:row>
      <xdr:rowOff>27969</xdr:rowOff>
    </xdr:to>
    <xdr:sp macro="" textlink="">
      <xdr:nvSpPr>
        <xdr:cNvPr id="140" name="円/楕円 139"/>
        <xdr:cNvSpPr/>
      </xdr:nvSpPr>
      <xdr:spPr bwMode="auto">
        <a:xfrm>
          <a:off x="3556000" y="687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12746</xdr:rowOff>
    </xdr:from>
    <xdr:ext cx="762000" cy="259045"/>
    <xdr:sp macro="" textlink="">
      <xdr:nvSpPr>
        <xdr:cNvPr id="141" name="テキスト ボックス 140"/>
        <xdr:cNvSpPr txBox="1"/>
      </xdr:nvSpPr>
      <xdr:spPr>
        <a:xfrm>
          <a:off x="3225800" y="69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261627</xdr:rowOff>
    </xdr:from>
    <xdr:to>
      <xdr:col>2</xdr:col>
      <xdr:colOff>692150</xdr:colOff>
      <xdr:row>36</xdr:row>
      <xdr:rowOff>20327</xdr:rowOff>
    </xdr:to>
    <xdr:sp macro="" textlink="">
      <xdr:nvSpPr>
        <xdr:cNvPr id="142" name="円/楕円 141"/>
        <xdr:cNvSpPr/>
      </xdr:nvSpPr>
      <xdr:spPr bwMode="auto">
        <a:xfrm>
          <a:off x="2857500" y="68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5104</xdr:rowOff>
    </xdr:from>
    <xdr:ext cx="762000" cy="259045"/>
    <xdr:sp macro="" textlink="">
      <xdr:nvSpPr>
        <xdr:cNvPr id="143" name="テキスト ボックス 142"/>
        <xdr:cNvSpPr txBox="1"/>
      </xdr:nvSpPr>
      <xdr:spPr>
        <a:xfrm>
          <a:off x="2527300" y="69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生活保護費の減による生活保護費国庫負担金が超過受入等の影響により前年度に比べ１５億円増加した。また、</a:t>
          </a:r>
          <a:r>
            <a:rPr lang="ja-JP" altLang="ja-JP" sz="1100">
              <a:solidFill>
                <a:schemeClr val="dk1"/>
              </a:solidFill>
              <a:effectLst/>
              <a:latin typeface="+mn-lt"/>
              <a:ea typeface="+mn-ea"/>
              <a:cs typeface="+mn-cs"/>
            </a:rPr>
            <a:t>財政調整基金について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年度から基金現在高</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順調に推移している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しかし、平成２６年度以降は、学校園耐震化に伴う一連の工事</a:t>
          </a:r>
          <a:r>
            <a:rPr lang="ja-JP" altLang="ja-JP" sz="1100">
              <a:solidFill>
                <a:schemeClr val="dk1"/>
              </a:solidFill>
              <a:effectLst/>
              <a:latin typeface="+mn-lt"/>
              <a:ea typeface="+mn-ea"/>
              <a:cs typeface="+mn-cs"/>
            </a:rPr>
            <a:t>や公共施設等の大規模修繕、社会保障経費の増大など、今後予想される財政需要に備え、引き続き堅実な財政運営に努めたい。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　一般会計については、実質収支額の黒字額が前年度に比べ約</a:t>
          </a:r>
          <a:r>
            <a:rPr lang="en-US" altLang="ja-JP" sz="1400">
              <a:effectLst/>
            </a:rPr>
            <a:t>15</a:t>
          </a:r>
          <a:r>
            <a:rPr lang="ja-JP" altLang="en-US" sz="1400">
              <a:effectLst/>
            </a:rPr>
            <a:t>億円増加した。また、分母となる標準財政規模も増加している。その結果、実質収支比率は、</a:t>
          </a:r>
          <a:r>
            <a:rPr lang="en-US" altLang="ja-JP" sz="1400">
              <a:effectLst/>
            </a:rPr>
            <a:t>2.76</a:t>
          </a:r>
          <a:r>
            <a:rPr lang="ja-JP" altLang="en-US" sz="1400">
              <a:effectLst/>
            </a:rPr>
            <a:t>ポイント上昇した。</a:t>
          </a:r>
          <a:endParaRPr lang="en-US" altLang="ja-JP" sz="1400">
            <a:effectLst/>
          </a:endParaRPr>
        </a:p>
        <a:p>
          <a:r>
            <a:rPr lang="ja-JP" altLang="en-US" sz="1400">
              <a:effectLst/>
            </a:rPr>
            <a:t>　国民健康保険事業特別会計については、実質収支が赤字であるものの若干改善したため、標準財政規模に対する割合が減少している。</a:t>
          </a:r>
          <a:endParaRPr lang="en-US" altLang="ja-JP" sz="1400">
            <a:effectLst/>
          </a:endParaRPr>
        </a:p>
        <a:p>
          <a:r>
            <a:rPr lang="ja-JP" altLang="en-US" sz="1400">
              <a:effectLst/>
            </a:rPr>
            <a:t>　介護保険事業特別会計及び後期高齢者医療事業特別会計については、実質収支の黒字額が前年度に比べ減少したため、標準財政規模に対する割合が増加している。</a:t>
          </a:r>
          <a:endParaRPr lang="en-US" altLang="ja-JP" sz="1400">
            <a:effectLst/>
          </a:endParaRPr>
        </a:p>
        <a:p>
          <a:r>
            <a:rPr lang="ja-JP" altLang="en-US" sz="1400">
              <a:effectLst/>
            </a:rPr>
            <a:t>　</a:t>
          </a:r>
          <a:endParaRPr lang="en-US"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元利償還金等</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A)</a:t>
          </a:r>
          <a:r>
            <a:rPr lang="ja-JP" altLang="en-US" sz="1100">
              <a:solidFill>
                <a:schemeClr val="dk1"/>
              </a:solidFill>
              <a:effectLst/>
              <a:latin typeface="+mn-lt"/>
              <a:ea typeface="+mn-ea"/>
              <a:cs typeface="+mn-cs"/>
            </a:rPr>
            <a:t>のうち、元利償還金や</a:t>
          </a:r>
          <a:r>
            <a:rPr lang="ja-JP" altLang="ja-JP" sz="1100">
              <a:solidFill>
                <a:schemeClr val="dk1"/>
              </a:solidFill>
              <a:effectLst/>
              <a:latin typeface="+mn-lt"/>
              <a:ea typeface="+mn-ea"/>
              <a:cs typeface="+mn-cs"/>
            </a:rPr>
            <a:t>公営企業債の元利償還金に対する繰入金等が増加したも</a:t>
          </a:r>
          <a:r>
            <a:rPr lang="ja-JP" altLang="en-US" sz="1100">
              <a:solidFill>
                <a:schemeClr val="dk1"/>
              </a:solidFill>
              <a:effectLst/>
              <a:latin typeface="+mn-lt"/>
              <a:ea typeface="+mn-ea"/>
              <a:cs typeface="+mn-cs"/>
            </a:rPr>
            <a:t>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算入公債費等（</a:t>
          </a:r>
          <a:r>
            <a:rPr lang="en-US" altLang="ja-JP" sz="1100">
              <a:solidFill>
                <a:schemeClr val="dk1"/>
              </a:solidFill>
              <a:effectLst/>
              <a:latin typeface="+mn-lt"/>
              <a:ea typeface="+mn-ea"/>
              <a:cs typeface="+mn-cs"/>
            </a:rPr>
            <a:t>B)</a:t>
          </a:r>
          <a:r>
            <a:rPr lang="ja-JP" altLang="en-US" sz="1100">
              <a:solidFill>
                <a:schemeClr val="dk1"/>
              </a:solidFill>
              <a:effectLst/>
              <a:latin typeface="+mn-lt"/>
              <a:ea typeface="+mn-ea"/>
              <a:cs typeface="+mn-cs"/>
            </a:rPr>
            <a:t>が臨時財政対策債や学校園耐震化に伴う</a:t>
          </a:r>
          <a:r>
            <a:rPr lang="ja-JP" altLang="ja-JP" sz="1100">
              <a:solidFill>
                <a:schemeClr val="dk1"/>
              </a:solidFill>
              <a:effectLst/>
              <a:latin typeface="+mn-lt"/>
              <a:ea typeface="+mn-ea"/>
              <a:cs typeface="+mn-cs"/>
            </a:rPr>
            <a:t>基準財政需要額の伸び</a:t>
          </a:r>
          <a:r>
            <a:rPr lang="ja-JP" altLang="en-US" sz="1100">
              <a:solidFill>
                <a:schemeClr val="dk1"/>
              </a:solidFill>
              <a:effectLst/>
              <a:latin typeface="+mn-lt"/>
              <a:ea typeface="+mn-ea"/>
              <a:cs typeface="+mn-cs"/>
            </a:rPr>
            <a:t>が少なかったため</a:t>
          </a:r>
          <a:r>
            <a:rPr lang="ja-JP" altLang="ja-JP" sz="1100">
              <a:solidFill>
                <a:schemeClr val="dk1"/>
              </a:solidFill>
              <a:effectLst/>
              <a:latin typeface="+mn-lt"/>
              <a:ea typeface="+mn-ea"/>
              <a:cs typeface="+mn-cs"/>
            </a:rPr>
            <a:t>、実質公債費比率の分子は前年度から</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今後も、土地開発公社の経営健全化に係る取り組みによる第</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セクター等改革推進債の発行やこれまでに発行してきた退職手当債の発行など、基準財政需要額に算入されない公債費が伸びる見込みであるのに加えて、学校園施設耐震化に伴う市債の発行が平成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年度まで増加する見込みであるので、当面、公債費は高い水準で推移することが見込まれているため、その動向に十分に留意し、公債費の適切な管理に努めていく。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　将来負担額（</a:t>
          </a:r>
          <a:r>
            <a:rPr lang="en-US" altLang="ja-JP" sz="1400">
              <a:effectLst/>
            </a:rPr>
            <a:t>A)</a:t>
          </a:r>
          <a:r>
            <a:rPr lang="ja-JP" altLang="en-US" sz="1400">
              <a:effectLst/>
            </a:rPr>
            <a:t>について、、職員数の減に伴う退職手当見込み額及び土地開発公社の解散に伴う債務負担行為に基づく支出予定額並びに公共下水道事業特別会計の地方債残高の減にともなう公営企業債等繰入見込み額の減による改善要素があるものの、土地開発公社の解散に伴う第三セクター等改革推進債や退職手当債といった交付税の基準財政需要額に算入されない地方債現在高が増加傾向にある。</a:t>
          </a:r>
          <a:endParaRPr lang="en-US" altLang="ja-JP" sz="1400">
            <a:effectLst/>
          </a:endParaRPr>
        </a:p>
        <a:p>
          <a:r>
            <a:rPr lang="ja-JP" altLang="en-US" sz="1400">
              <a:effectLst/>
            </a:rPr>
            <a:t>　今後も学校園耐震補強事業等により多額の支出が予定されていることから、地方債発行額の増加や充当可能基金の投入が見込まれる。引き続き、将来世帯に過度な負担の先送りが内容に財政運営に取り組んでいく。</a:t>
          </a:r>
          <a:endParaRPr lang="en-US"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105198467</v>
      </c>
      <c r="BO4" s="349"/>
      <c r="BP4" s="349"/>
      <c r="BQ4" s="349"/>
      <c r="BR4" s="349"/>
      <c r="BS4" s="349"/>
      <c r="BT4" s="349"/>
      <c r="BU4" s="350"/>
      <c r="BV4" s="348">
        <v>95533011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102407384</v>
      </c>
      <c r="BO5" s="386"/>
      <c r="BP5" s="386"/>
      <c r="BQ5" s="386"/>
      <c r="BR5" s="386"/>
      <c r="BS5" s="386"/>
      <c r="BT5" s="386"/>
      <c r="BU5" s="387"/>
      <c r="BV5" s="385">
        <v>94066294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95.2</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2791083</v>
      </c>
      <c r="BO6" s="386"/>
      <c r="BP6" s="386"/>
      <c r="BQ6" s="386"/>
      <c r="BR6" s="386"/>
      <c r="BS6" s="386"/>
      <c r="BT6" s="386"/>
      <c r="BU6" s="387"/>
      <c r="BV6" s="385">
        <v>1466717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105.5</v>
      </c>
      <c r="CU6" s="423"/>
      <c r="CV6" s="423"/>
      <c r="CW6" s="423"/>
      <c r="CX6" s="423"/>
      <c r="CY6" s="423"/>
      <c r="CZ6" s="423"/>
      <c r="DA6" s="424"/>
      <c r="DB6" s="422">
        <v>103.6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665722</v>
      </c>
      <c r="BO7" s="386"/>
      <c r="BP7" s="386"/>
      <c r="BQ7" s="386"/>
      <c r="BR7" s="386"/>
      <c r="BS7" s="386"/>
      <c r="BT7" s="386"/>
      <c r="BU7" s="387"/>
      <c r="BV7" s="385">
        <v>850666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54379535</v>
      </c>
      <c r="CU7" s="386"/>
      <c r="CV7" s="386"/>
      <c r="CW7" s="386"/>
      <c r="CX7" s="386"/>
      <c r="CY7" s="386"/>
      <c r="CZ7" s="386"/>
      <c r="DA7" s="387"/>
      <c r="DB7" s="385">
        <v>53612110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2125361</v>
      </c>
      <c r="BO8" s="386"/>
      <c r="BP8" s="386"/>
      <c r="BQ8" s="386"/>
      <c r="BR8" s="386"/>
      <c r="BS8" s="386"/>
      <c r="BT8" s="386"/>
      <c r="BU8" s="387"/>
      <c r="BV8" s="385">
        <v>616051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271460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1509310</v>
      </c>
      <c r="BO9" s="386"/>
      <c r="BP9" s="386"/>
      <c r="BQ9" s="386"/>
      <c r="BR9" s="386"/>
      <c r="BS9" s="386"/>
      <c r="BT9" s="386"/>
      <c r="BU9" s="387"/>
      <c r="BV9" s="385">
        <v>-9019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273487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99</v>
      </c>
      <c r="AV10" s="418"/>
      <c r="AW10" s="418"/>
      <c r="AX10" s="418"/>
      <c r="AY10" s="419" t="s">
        <v>104</v>
      </c>
      <c r="AZ10" s="420"/>
      <c r="BA10" s="420"/>
      <c r="BB10" s="420"/>
      <c r="BC10" s="420"/>
      <c r="BD10" s="420"/>
      <c r="BE10" s="420"/>
      <c r="BF10" s="420"/>
      <c r="BG10" s="420"/>
      <c r="BH10" s="420"/>
      <c r="BI10" s="420"/>
      <c r="BJ10" s="420"/>
      <c r="BK10" s="420"/>
      <c r="BL10" s="420"/>
      <c r="BM10" s="421"/>
      <c r="BN10" s="385">
        <v>324128</v>
      </c>
      <c r="BO10" s="386"/>
      <c r="BP10" s="386"/>
      <c r="BQ10" s="386"/>
      <c r="BR10" s="386"/>
      <c r="BS10" s="386"/>
      <c r="BT10" s="386"/>
      <c r="BU10" s="387"/>
      <c r="BV10" s="385">
        <v>333915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48548</v>
      </c>
      <c r="BO11" s="386"/>
      <c r="BP11" s="386"/>
      <c r="BQ11" s="386"/>
      <c r="BR11" s="386"/>
      <c r="BS11" s="386"/>
      <c r="BT11" s="386"/>
      <c r="BU11" s="387"/>
      <c r="BV11" s="385">
        <v>208258</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270307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263707</v>
      </c>
      <c r="S13" s="467"/>
      <c r="T13" s="467"/>
      <c r="U13" s="467"/>
      <c r="V13" s="468"/>
      <c r="W13" s="401" t="s">
        <v>122</v>
      </c>
      <c r="X13" s="402"/>
      <c r="Y13" s="402"/>
      <c r="Z13" s="402"/>
      <c r="AA13" s="402"/>
      <c r="AB13" s="392"/>
      <c r="AC13" s="436">
        <v>1004</v>
      </c>
      <c r="AD13" s="437"/>
      <c r="AE13" s="437"/>
      <c r="AF13" s="437"/>
      <c r="AG13" s="476"/>
      <c r="AH13" s="436">
        <v>1181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1881986</v>
      </c>
      <c r="BO13" s="386"/>
      <c r="BP13" s="386"/>
      <c r="BQ13" s="386"/>
      <c r="BR13" s="386"/>
      <c r="BS13" s="386"/>
      <c r="BT13" s="386"/>
      <c r="BU13" s="387"/>
      <c r="BV13" s="385">
        <v>533154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270029</v>
      </c>
      <c r="S14" s="467"/>
      <c r="T14" s="467"/>
      <c r="U14" s="467"/>
      <c r="V14" s="468"/>
      <c r="W14" s="375"/>
      <c r="X14" s="376"/>
      <c r="Y14" s="376"/>
      <c r="Z14" s="376"/>
      <c r="AA14" s="376"/>
      <c r="AB14" s="365"/>
      <c r="AC14" s="469">
        <v>0.9</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40.1</v>
      </c>
      <c r="CU14" s="481"/>
      <c r="CV14" s="481"/>
      <c r="CW14" s="481"/>
      <c r="CX14" s="481"/>
      <c r="CY14" s="481"/>
      <c r="CZ14" s="481"/>
      <c r="DA14" s="482"/>
      <c r="DB14" s="480">
        <v>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263476</v>
      </c>
      <c r="S15" s="467"/>
      <c r="T15" s="467"/>
      <c r="U15" s="467"/>
      <c r="V15" s="468"/>
      <c r="W15" s="401" t="s">
        <v>129</v>
      </c>
      <c r="X15" s="402"/>
      <c r="Y15" s="402"/>
      <c r="Z15" s="402"/>
      <c r="AA15" s="402"/>
      <c r="AB15" s="392"/>
      <c r="AC15" s="436">
        <v>33485</v>
      </c>
      <c r="AD15" s="437"/>
      <c r="AE15" s="437"/>
      <c r="AF15" s="437"/>
      <c r="AG15" s="476"/>
      <c r="AH15" s="436">
        <v>39120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29375112</v>
      </c>
      <c r="BO15" s="349"/>
      <c r="BP15" s="349"/>
      <c r="BQ15" s="349"/>
      <c r="BR15" s="349"/>
      <c r="BS15" s="349"/>
      <c r="BT15" s="349"/>
      <c r="BU15" s="350"/>
      <c r="BV15" s="348">
        <v>28535879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31.2</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39811968</v>
      </c>
      <c r="BO16" s="386"/>
      <c r="BP16" s="386"/>
      <c r="BQ16" s="386"/>
      <c r="BR16" s="386"/>
      <c r="BS16" s="386"/>
      <c r="BT16" s="386"/>
      <c r="BU16" s="387"/>
      <c r="BV16" s="385">
        <v>39668236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72718</v>
      </c>
      <c r="AD17" s="437"/>
      <c r="AE17" s="437"/>
      <c r="AF17" s="437"/>
      <c r="AG17" s="476"/>
      <c r="AH17" s="436">
        <v>79036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38362500</v>
      </c>
      <c r="BO17" s="386"/>
      <c r="BP17" s="386"/>
      <c r="BQ17" s="386"/>
      <c r="BR17" s="386"/>
      <c r="BS17" s="386"/>
      <c r="BT17" s="386"/>
      <c r="BU17" s="387"/>
      <c r="BV17" s="385">
        <v>37144192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41.71</v>
      </c>
      <c r="M18" s="498"/>
      <c r="N18" s="498"/>
      <c r="O18" s="498"/>
      <c r="P18" s="498"/>
      <c r="Q18" s="498"/>
      <c r="R18" s="499"/>
      <c r="S18" s="499"/>
      <c r="T18" s="499"/>
      <c r="U18" s="499"/>
      <c r="V18" s="500"/>
      <c r="W18" s="403"/>
      <c r="X18" s="404"/>
      <c r="Y18" s="404"/>
      <c r="Z18" s="404"/>
      <c r="AA18" s="404"/>
      <c r="AB18" s="395"/>
      <c r="AC18" s="501">
        <v>67.8</v>
      </c>
      <c r="AD18" s="502"/>
      <c r="AE18" s="502"/>
      <c r="AF18" s="502"/>
      <c r="AG18" s="503"/>
      <c r="AH18" s="501">
        <v>64.8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53271484</v>
      </c>
      <c r="BO18" s="386"/>
      <c r="BP18" s="386"/>
      <c r="BQ18" s="386"/>
      <c r="BR18" s="386"/>
      <c r="BS18" s="386"/>
      <c r="BT18" s="386"/>
      <c r="BU18" s="387"/>
      <c r="BV18" s="385">
        <v>52098451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6508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65936078</v>
      </c>
      <c r="BO19" s="386"/>
      <c r="BP19" s="386"/>
      <c r="BQ19" s="386"/>
      <c r="BR19" s="386"/>
      <c r="BS19" s="386"/>
      <c r="BT19" s="386"/>
      <c r="BU19" s="387"/>
      <c r="BV19" s="385">
        <v>60643506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108704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86883662</v>
      </c>
      <c r="BO23" s="386"/>
      <c r="BP23" s="386"/>
      <c r="BQ23" s="386"/>
      <c r="BR23" s="386"/>
      <c r="BS23" s="386"/>
      <c r="BT23" s="386"/>
      <c r="BU23" s="387"/>
      <c r="BV23" s="385">
        <v>80500030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9090</v>
      </c>
      <c r="R24" s="437"/>
      <c r="S24" s="437"/>
      <c r="T24" s="437"/>
      <c r="U24" s="437"/>
      <c r="V24" s="476"/>
      <c r="W24" s="531"/>
      <c r="X24" s="519"/>
      <c r="Y24" s="520"/>
      <c r="Z24" s="435" t="s">
        <v>152</v>
      </c>
      <c r="AA24" s="415"/>
      <c r="AB24" s="415"/>
      <c r="AC24" s="415"/>
      <c r="AD24" s="415"/>
      <c r="AE24" s="415"/>
      <c r="AF24" s="415"/>
      <c r="AG24" s="416"/>
      <c r="AH24" s="436">
        <v>1567</v>
      </c>
      <c r="AI24" s="437"/>
      <c r="AJ24" s="437"/>
      <c r="AK24" s="437"/>
      <c r="AL24" s="476"/>
      <c r="AM24" s="436">
        <v>4693165</v>
      </c>
      <c r="AN24" s="437"/>
      <c r="AO24" s="437"/>
      <c r="AP24" s="437"/>
      <c r="AQ24" s="437"/>
      <c r="AR24" s="476"/>
      <c r="AS24" s="436">
        <v>2995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56016864</v>
      </c>
      <c r="BO24" s="386"/>
      <c r="BP24" s="386"/>
      <c r="BQ24" s="386"/>
      <c r="BR24" s="386"/>
      <c r="BS24" s="386"/>
      <c r="BT24" s="386"/>
      <c r="BU24" s="387"/>
      <c r="BV24" s="385">
        <v>51857950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8178</v>
      </c>
      <c r="R25" s="437"/>
      <c r="S25" s="437"/>
      <c r="T25" s="437"/>
      <c r="U25" s="437"/>
      <c r="V25" s="476"/>
      <c r="W25" s="531"/>
      <c r="X25" s="519"/>
      <c r="Y25" s="520"/>
      <c r="Z25" s="435" t="s">
        <v>155</v>
      </c>
      <c r="AA25" s="415"/>
      <c r="AB25" s="415"/>
      <c r="AC25" s="415"/>
      <c r="AD25" s="415"/>
      <c r="AE25" s="415"/>
      <c r="AF25" s="415"/>
      <c r="AG25" s="416"/>
      <c r="AH25" s="436">
        <v>258</v>
      </c>
      <c r="AI25" s="437"/>
      <c r="AJ25" s="437"/>
      <c r="AK25" s="437"/>
      <c r="AL25" s="476"/>
      <c r="AM25" s="436">
        <v>753360</v>
      </c>
      <c r="AN25" s="437"/>
      <c r="AO25" s="437"/>
      <c r="AP25" s="437"/>
      <c r="AQ25" s="437"/>
      <c r="AR25" s="476"/>
      <c r="AS25" s="436">
        <v>2920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8642999</v>
      </c>
      <c r="BO25" s="349"/>
      <c r="BP25" s="349"/>
      <c r="BQ25" s="349"/>
      <c r="BR25" s="349"/>
      <c r="BS25" s="349"/>
      <c r="BT25" s="349"/>
      <c r="BU25" s="350"/>
      <c r="BV25" s="348">
        <v>10043357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7238</v>
      </c>
      <c r="R26" s="437"/>
      <c r="S26" s="437"/>
      <c r="T26" s="437"/>
      <c r="U26" s="437"/>
      <c r="V26" s="476"/>
      <c r="W26" s="531"/>
      <c r="X26" s="519"/>
      <c r="Y26" s="520"/>
      <c r="Z26" s="435" t="s">
        <v>158</v>
      </c>
      <c r="AA26" s="539"/>
      <c r="AB26" s="539"/>
      <c r="AC26" s="539"/>
      <c r="AD26" s="539"/>
      <c r="AE26" s="539"/>
      <c r="AF26" s="539"/>
      <c r="AG26" s="540"/>
      <c r="AH26" s="436">
        <v>244</v>
      </c>
      <c r="AI26" s="437"/>
      <c r="AJ26" s="437"/>
      <c r="AK26" s="437"/>
      <c r="AL26" s="476"/>
      <c r="AM26" s="436">
        <v>748592</v>
      </c>
      <c r="AN26" s="437"/>
      <c r="AO26" s="437"/>
      <c r="AP26" s="437"/>
      <c r="AQ26" s="437"/>
      <c r="AR26" s="476"/>
      <c r="AS26" s="436">
        <v>3068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74451</v>
      </c>
      <c r="BO26" s="386"/>
      <c r="BP26" s="386"/>
      <c r="BQ26" s="386"/>
      <c r="BR26" s="386"/>
      <c r="BS26" s="386"/>
      <c r="BT26" s="386"/>
      <c r="BU26" s="387"/>
      <c r="BV26" s="385">
        <v>39918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7000</v>
      </c>
      <c r="R27" s="437"/>
      <c r="S27" s="437"/>
      <c r="T27" s="437"/>
      <c r="U27" s="437"/>
      <c r="V27" s="476"/>
      <c r="W27" s="531"/>
      <c r="X27" s="519"/>
      <c r="Y27" s="520"/>
      <c r="Z27" s="435" t="s">
        <v>161</v>
      </c>
      <c r="AA27" s="415"/>
      <c r="AB27" s="415"/>
      <c r="AC27" s="415"/>
      <c r="AD27" s="415"/>
      <c r="AE27" s="415"/>
      <c r="AF27" s="415"/>
      <c r="AG27" s="416"/>
      <c r="AH27" s="436">
        <v>76</v>
      </c>
      <c r="AI27" s="437"/>
      <c r="AJ27" s="437"/>
      <c r="AK27" s="437"/>
      <c r="AL27" s="476"/>
      <c r="AM27" s="436">
        <v>272881</v>
      </c>
      <c r="AN27" s="437"/>
      <c r="AO27" s="437"/>
      <c r="AP27" s="437"/>
      <c r="AQ27" s="437"/>
      <c r="AR27" s="476"/>
      <c r="AS27" s="436">
        <v>3591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6500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6212052</v>
      </c>
      <c r="BO28" s="349"/>
      <c r="BP28" s="349"/>
      <c r="BQ28" s="349"/>
      <c r="BR28" s="349"/>
      <c r="BS28" s="349"/>
      <c r="BT28" s="349"/>
      <c r="BU28" s="350"/>
      <c r="BV28" s="348">
        <v>5887924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26</v>
      </c>
      <c r="M29" s="437"/>
      <c r="N29" s="437"/>
      <c r="O29" s="437"/>
      <c r="P29" s="476"/>
      <c r="Q29" s="436">
        <v>6100</v>
      </c>
      <c r="R29" s="437"/>
      <c r="S29" s="437"/>
      <c r="T29" s="437"/>
      <c r="U29" s="437"/>
      <c r="V29" s="476"/>
      <c r="W29" s="531"/>
      <c r="X29" s="519"/>
      <c r="Y29" s="520"/>
      <c r="Z29" s="435" t="s">
        <v>168</v>
      </c>
      <c r="AA29" s="415"/>
      <c r="AB29" s="415"/>
      <c r="AC29" s="415"/>
      <c r="AD29" s="415"/>
      <c r="AE29" s="415"/>
      <c r="AF29" s="415"/>
      <c r="AG29" s="416"/>
      <c r="AH29" s="436">
        <v>1643</v>
      </c>
      <c r="AI29" s="437"/>
      <c r="AJ29" s="437"/>
      <c r="AK29" s="437"/>
      <c r="AL29" s="476"/>
      <c r="AM29" s="436">
        <v>4966046</v>
      </c>
      <c r="AN29" s="437"/>
      <c r="AO29" s="437"/>
      <c r="AP29" s="437"/>
      <c r="AQ29" s="437"/>
      <c r="AR29" s="476"/>
      <c r="AS29" s="436">
        <v>3023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5504257</v>
      </c>
      <c r="BO30" s="553"/>
      <c r="BP30" s="553"/>
      <c r="BQ30" s="553"/>
      <c r="BR30" s="553"/>
      <c r="BS30" s="553"/>
      <c r="BT30" s="553"/>
      <c r="BU30" s="554"/>
      <c r="BV30" s="552">
        <v>4607055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大阪府都市競艇組合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八尾市清協公社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八尾市柏原市火葬場組合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八尾市文化財調査研究会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恩智川水防事務組合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八尾市文化振興事業団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大和川右岸水防事務組合</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八尾市中小企業勤労者福祉サービスセンター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大阪府後期高齢者医療広域連合（一般会計）</v>
      </c>
      <c r="BZ38" s="565"/>
      <c r="CA38" s="565"/>
      <c r="CB38" s="565"/>
      <c r="CC38" s="565"/>
      <c r="CD38" s="565"/>
      <c r="CE38" s="565"/>
      <c r="CF38" s="565"/>
      <c r="CG38" s="565"/>
      <c r="CH38" s="565"/>
      <c r="CI38" s="565"/>
      <c r="CJ38" s="565"/>
      <c r="CK38" s="565"/>
      <c r="CL38" s="565"/>
      <c r="CM38" s="565"/>
      <c r="CN38" s="165"/>
      <c r="CO38" s="564">
        <f t="shared" si="3"/>
        <v>21</v>
      </c>
      <c r="CP38" s="564"/>
      <c r="CQ38" s="565" t="str">
        <f>IF('各会計、関係団体の財政状況及び健全化判断比率'!BS11="","",'各会計、関係団体の財政状況及び健全化判断比率'!BS11)</f>
        <v>八尾市国際交流センター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大阪府後期高齢者医療広域連合（後期高齢者医療特別会計）</v>
      </c>
      <c r="BZ39" s="565"/>
      <c r="CA39" s="565"/>
      <c r="CB39" s="565"/>
      <c r="CC39" s="565"/>
      <c r="CD39" s="565"/>
      <c r="CE39" s="565"/>
      <c r="CF39" s="565"/>
      <c r="CG39" s="565"/>
      <c r="CH39" s="565"/>
      <c r="CI39" s="565"/>
      <c r="CJ39" s="565"/>
      <c r="CK39" s="565"/>
      <c r="CL39" s="565"/>
      <c r="CM39" s="565"/>
      <c r="CN39" s="165"/>
      <c r="CO39" s="564">
        <f t="shared" si="3"/>
        <v>22</v>
      </c>
      <c r="CP39" s="564"/>
      <c r="CQ39" s="565" t="str">
        <f>IF('各会計、関係団体の財政状況及び健全化判断比率'!BS12="","",'各会計、関係団体の財政状況及び健全化判断比率'!BS12)</f>
        <v>八尾体育振興会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大阪広域水道企業団（水道事業会計）</v>
      </c>
      <c r="BZ40" s="565"/>
      <c r="CA40" s="565"/>
      <c r="CB40" s="565"/>
      <c r="CC40" s="565"/>
      <c r="CD40" s="565"/>
      <c r="CE40" s="565"/>
      <c r="CF40" s="565"/>
      <c r="CG40" s="565"/>
      <c r="CH40" s="565"/>
      <c r="CI40" s="565"/>
      <c r="CJ40" s="565"/>
      <c r="CK40" s="565"/>
      <c r="CL40" s="565"/>
      <c r="CM40" s="565"/>
      <c r="CN40" s="165"/>
      <c r="CO40" s="564">
        <f t="shared" si="3"/>
        <v>23</v>
      </c>
      <c r="CP40" s="564"/>
      <c r="CQ40" s="565" t="str">
        <f>IF('各会計、関係団体の財政状況及び健全化判断比率'!BS13="","",'各会計、関係団体の財政状況及び健全化判断比率'!BS13)</f>
        <v>八尾シティネット</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大阪広域水道企業団（工業用水道事業特別会計）</v>
      </c>
      <c r="BZ41" s="565"/>
      <c r="CA41" s="565"/>
      <c r="CB41" s="565"/>
      <c r="CC41" s="565"/>
      <c r="CD41" s="565"/>
      <c r="CE41" s="565"/>
      <c r="CF41" s="565"/>
      <c r="CG41" s="565"/>
      <c r="CH41" s="565"/>
      <c r="CI41" s="565"/>
      <c r="CJ41" s="565"/>
      <c r="CK41" s="565"/>
      <c r="CL41" s="565"/>
      <c r="CM41" s="565"/>
      <c r="CN41" s="165"/>
      <c r="CO41" s="564">
        <f t="shared" si="3"/>
        <v>24</v>
      </c>
      <c r="CP41" s="564"/>
      <c r="CQ41" s="565" t="str">
        <f>IF('各会計、関係団体の財政状況及び健全化判断比率'!BS14="","",'各会計、関係団体の財政状況及び健全化判断比率'!BS14)</f>
        <v>やおコミュニティ放送</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25</v>
      </c>
      <c r="CP42" s="564"/>
      <c r="CQ42" s="565" t="str">
        <f>IF('各会計、関係団体の財政状況及び健全化判断比率'!BS15="","",'各会計、関係団体の財政状況及び健全化判断比率'!BS15)</f>
        <v>八尾市土地開発公社</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26</v>
      </c>
      <c r="CP43" s="564"/>
      <c r="CQ43" s="565" t="str">
        <f>IF('各会計、関係団体の財政状況及び健全化判断比率'!BS16="","",'各会計、関係団体の財政状況及び健全化判断比率'!BS16)</f>
        <v>八尾モール</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6" t="s">
        <v>24</v>
      </c>
      <c r="C41" s="1167"/>
      <c r="D41" s="81"/>
      <c r="E41" s="1172" t="s">
        <v>25</v>
      </c>
      <c r="F41" s="1172"/>
      <c r="G41" s="1172"/>
      <c r="H41" s="1173"/>
      <c r="I41" s="82">
        <v>76909</v>
      </c>
      <c r="J41" s="83">
        <v>77613</v>
      </c>
      <c r="K41" s="83">
        <v>78245</v>
      </c>
      <c r="L41" s="83">
        <v>80556</v>
      </c>
      <c r="M41" s="84">
        <v>86884</v>
      </c>
    </row>
    <row r="42" spans="2:13" ht="27.75" customHeight="1">
      <c r="B42" s="1168"/>
      <c r="C42" s="1169"/>
      <c r="D42" s="85"/>
      <c r="E42" s="1174" t="s">
        <v>26</v>
      </c>
      <c r="F42" s="1174"/>
      <c r="G42" s="1174"/>
      <c r="H42" s="1175"/>
      <c r="I42" s="86">
        <v>5997</v>
      </c>
      <c r="J42" s="87">
        <v>5714</v>
      </c>
      <c r="K42" s="87">
        <v>5616</v>
      </c>
      <c r="L42" s="87">
        <v>5356</v>
      </c>
      <c r="M42" s="88" t="s">
        <v>475</v>
      </c>
    </row>
    <row r="43" spans="2:13" ht="27.75" customHeight="1">
      <c r="B43" s="1168"/>
      <c r="C43" s="1169"/>
      <c r="D43" s="85"/>
      <c r="E43" s="1174" t="s">
        <v>27</v>
      </c>
      <c r="F43" s="1174"/>
      <c r="G43" s="1174"/>
      <c r="H43" s="1175"/>
      <c r="I43" s="86">
        <v>90529</v>
      </c>
      <c r="J43" s="87">
        <v>88172</v>
      </c>
      <c r="K43" s="87">
        <v>86187</v>
      </c>
      <c r="L43" s="87">
        <v>83507</v>
      </c>
      <c r="M43" s="88">
        <v>81869</v>
      </c>
    </row>
    <row r="44" spans="2:13" ht="27.75" customHeight="1">
      <c r="B44" s="1168"/>
      <c r="C44" s="1169"/>
      <c r="D44" s="85"/>
      <c r="E44" s="1174" t="s">
        <v>28</v>
      </c>
      <c r="F44" s="1174"/>
      <c r="G44" s="1174"/>
      <c r="H44" s="1175"/>
      <c r="I44" s="86" t="s">
        <v>475</v>
      </c>
      <c r="J44" s="87" t="s">
        <v>475</v>
      </c>
      <c r="K44" s="87" t="s">
        <v>475</v>
      </c>
      <c r="L44" s="87" t="s">
        <v>475</v>
      </c>
      <c r="M44" s="88" t="s">
        <v>475</v>
      </c>
    </row>
    <row r="45" spans="2:13" ht="27.75" customHeight="1">
      <c r="B45" s="1168"/>
      <c r="C45" s="1169"/>
      <c r="D45" s="85"/>
      <c r="E45" s="1174" t="s">
        <v>29</v>
      </c>
      <c r="F45" s="1174"/>
      <c r="G45" s="1174"/>
      <c r="H45" s="1175"/>
      <c r="I45" s="86">
        <v>14907</v>
      </c>
      <c r="J45" s="87">
        <v>13409</v>
      </c>
      <c r="K45" s="87">
        <v>12439</v>
      </c>
      <c r="L45" s="87">
        <v>11684</v>
      </c>
      <c r="M45" s="88">
        <v>11252</v>
      </c>
    </row>
    <row r="46" spans="2:13" ht="27.75" customHeight="1">
      <c r="B46" s="1168"/>
      <c r="C46" s="1169"/>
      <c r="D46" s="85"/>
      <c r="E46" s="1174" t="s">
        <v>30</v>
      </c>
      <c r="F46" s="1174"/>
      <c r="G46" s="1174"/>
      <c r="H46" s="1175"/>
      <c r="I46" s="86">
        <v>155</v>
      </c>
      <c r="J46" s="87">
        <v>134</v>
      </c>
      <c r="K46" s="87">
        <v>9</v>
      </c>
      <c r="L46" s="87">
        <v>7</v>
      </c>
      <c r="M46" s="88">
        <v>6</v>
      </c>
    </row>
    <row r="47" spans="2:13" ht="27.75" customHeight="1">
      <c r="B47" s="1168"/>
      <c r="C47" s="1169"/>
      <c r="D47" s="85"/>
      <c r="E47" s="1174" t="s">
        <v>31</v>
      </c>
      <c r="F47" s="1174"/>
      <c r="G47" s="1174"/>
      <c r="H47" s="1175"/>
      <c r="I47" s="86" t="s">
        <v>475</v>
      </c>
      <c r="J47" s="87" t="s">
        <v>475</v>
      </c>
      <c r="K47" s="87" t="s">
        <v>475</v>
      </c>
      <c r="L47" s="87" t="s">
        <v>475</v>
      </c>
      <c r="M47" s="88" t="s">
        <v>475</v>
      </c>
    </row>
    <row r="48" spans="2:13" ht="27.75" customHeight="1">
      <c r="B48" s="1170"/>
      <c r="C48" s="1171"/>
      <c r="D48" s="85"/>
      <c r="E48" s="1174" t="s">
        <v>32</v>
      </c>
      <c r="F48" s="1174"/>
      <c r="G48" s="1174"/>
      <c r="H48" s="1175"/>
      <c r="I48" s="86" t="s">
        <v>475</v>
      </c>
      <c r="J48" s="87" t="s">
        <v>475</v>
      </c>
      <c r="K48" s="87" t="s">
        <v>475</v>
      </c>
      <c r="L48" s="87" t="s">
        <v>475</v>
      </c>
      <c r="M48" s="88" t="s">
        <v>475</v>
      </c>
    </row>
    <row r="49" spans="2:13" ht="27.75" customHeight="1">
      <c r="B49" s="1176" t="s">
        <v>33</v>
      </c>
      <c r="C49" s="1177"/>
      <c r="D49" s="89"/>
      <c r="E49" s="1174" t="s">
        <v>34</v>
      </c>
      <c r="F49" s="1174"/>
      <c r="G49" s="1174"/>
      <c r="H49" s="1175"/>
      <c r="I49" s="86">
        <v>9448</v>
      </c>
      <c r="J49" s="87">
        <v>9508</v>
      </c>
      <c r="K49" s="87">
        <v>10038</v>
      </c>
      <c r="L49" s="87">
        <v>10537</v>
      </c>
      <c r="M49" s="88">
        <v>11729</v>
      </c>
    </row>
    <row r="50" spans="2:13" ht="27.75" customHeight="1">
      <c r="B50" s="1168"/>
      <c r="C50" s="1169"/>
      <c r="D50" s="85"/>
      <c r="E50" s="1174" t="s">
        <v>35</v>
      </c>
      <c r="F50" s="1174"/>
      <c r="G50" s="1174"/>
      <c r="H50" s="1175"/>
      <c r="I50" s="86">
        <v>43717</v>
      </c>
      <c r="J50" s="87">
        <v>44826</v>
      </c>
      <c r="K50" s="87">
        <v>45042</v>
      </c>
      <c r="L50" s="87">
        <v>44823</v>
      </c>
      <c r="M50" s="88">
        <v>41291</v>
      </c>
    </row>
    <row r="51" spans="2:13" ht="27.75" customHeight="1">
      <c r="B51" s="1170"/>
      <c r="C51" s="1171"/>
      <c r="D51" s="85"/>
      <c r="E51" s="1174" t="s">
        <v>36</v>
      </c>
      <c r="F51" s="1174"/>
      <c r="G51" s="1174"/>
      <c r="H51" s="1175"/>
      <c r="I51" s="86">
        <v>100611</v>
      </c>
      <c r="J51" s="87">
        <v>102375</v>
      </c>
      <c r="K51" s="87">
        <v>103101</v>
      </c>
      <c r="L51" s="87">
        <v>106178</v>
      </c>
      <c r="M51" s="88">
        <v>108481</v>
      </c>
    </row>
    <row r="52" spans="2:13" ht="27.75" customHeight="1" thickBot="1">
      <c r="B52" s="1178" t="s">
        <v>37</v>
      </c>
      <c r="C52" s="1179"/>
      <c r="D52" s="90"/>
      <c r="E52" s="1180" t="s">
        <v>38</v>
      </c>
      <c r="F52" s="1180"/>
      <c r="G52" s="1180"/>
      <c r="H52" s="1181"/>
      <c r="I52" s="91">
        <v>34722</v>
      </c>
      <c r="J52" s="92">
        <v>28333</v>
      </c>
      <c r="K52" s="92">
        <v>24315</v>
      </c>
      <c r="L52" s="92">
        <v>19571</v>
      </c>
      <c r="M52" s="93">
        <v>18510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25736</v>
      </c>
      <c r="E3" s="116"/>
      <c r="F3" s="117">
        <v>42247</v>
      </c>
      <c r="G3" s="118"/>
      <c r="H3" s="119"/>
    </row>
    <row r="4" spans="1:8">
      <c r="A4" s="120"/>
      <c r="B4" s="121"/>
      <c r="C4" s="122"/>
      <c r="D4" s="123">
        <v>16451</v>
      </c>
      <c r="E4" s="124"/>
      <c r="F4" s="125">
        <v>25497</v>
      </c>
      <c r="G4" s="126"/>
      <c r="H4" s="127"/>
    </row>
    <row r="5" spans="1:8">
      <c r="A5" s="108" t="s">
        <v>508</v>
      </c>
      <c r="B5" s="113"/>
      <c r="C5" s="114"/>
      <c r="D5" s="115">
        <v>22721</v>
      </c>
      <c r="E5" s="116"/>
      <c r="F5" s="117">
        <v>41739</v>
      </c>
      <c r="G5" s="118"/>
      <c r="H5" s="119"/>
    </row>
    <row r="6" spans="1:8">
      <c r="A6" s="120"/>
      <c r="B6" s="121"/>
      <c r="C6" s="122"/>
      <c r="D6" s="123">
        <v>16188</v>
      </c>
      <c r="E6" s="124"/>
      <c r="F6" s="125">
        <v>24625</v>
      </c>
      <c r="G6" s="126"/>
      <c r="H6" s="127"/>
    </row>
    <row r="7" spans="1:8">
      <c r="A7" s="108" t="s">
        <v>509</v>
      </c>
      <c r="B7" s="113"/>
      <c r="C7" s="114"/>
      <c r="D7" s="115">
        <v>25201</v>
      </c>
      <c r="E7" s="116"/>
      <c r="F7" s="117">
        <v>36765</v>
      </c>
      <c r="G7" s="118"/>
      <c r="H7" s="119"/>
    </row>
    <row r="8" spans="1:8">
      <c r="A8" s="120"/>
      <c r="B8" s="121"/>
      <c r="C8" s="122"/>
      <c r="D8" s="123">
        <v>13395</v>
      </c>
      <c r="E8" s="124"/>
      <c r="F8" s="125">
        <v>20975</v>
      </c>
      <c r="G8" s="126"/>
      <c r="H8" s="127"/>
    </row>
    <row r="9" spans="1:8">
      <c r="A9" s="108" t="s">
        <v>510</v>
      </c>
      <c r="B9" s="113"/>
      <c r="C9" s="114"/>
      <c r="D9" s="115">
        <v>32512</v>
      </c>
      <c r="E9" s="116"/>
      <c r="F9" s="117">
        <v>39052</v>
      </c>
      <c r="G9" s="118"/>
      <c r="H9" s="119"/>
    </row>
    <row r="10" spans="1:8">
      <c r="A10" s="120"/>
      <c r="B10" s="121"/>
      <c r="C10" s="122"/>
      <c r="D10" s="123">
        <v>18456</v>
      </c>
      <c r="E10" s="124"/>
      <c r="F10" s="125">
        <v>21186</v>
      </c>
      <c r="G10" s="126"/>
      <c r="H10" s="127"/>
    </row>
    <row r="11" spans="1:8">
      <c r="A11" s="108" t="s">
        <v>511</v>
      </c>
      <c r="B11" s="113"/>
      <c r="C11" s="114"/>
      <c r="D11" s="115">
        <v>45826</v>
      </c>
      <c r="E11" s="116"/>
      <c r="F11" s="117">
        <v>41235</v>
      </c>
      <c r="G11" s="118"/>
      <c r="H11" s="119"/>
    </row>
    <row r="12" spans="1:8">
      <c r="A12" s="120"/>
      <c r="B12" s="121"/>
      <c r="C12" s="128"/>
      <c r="D12" s="123">
        <v>25662</v>
      </c>
      <c r="E12" s="124"/>
      <c r="F12" s="125">
        <v>22086</v>
      </c>
      <c r="G12" s="126"/>
      <c r="H12" s="127"/>
    </row>
    <row r="13" spans="1:8">
      <c r="A13" s="108"/>
      <c r="B13" s="113"/>
      <c r="C13" s="129"/>
      <c r="D13" s="130">
        <v>30399</v>
      </c>
      <c r="E13" s="131"/>
      <c r="F13" s="132">
        <v>40208</v>
      </c>
      <c r="G13" s="133"/>
      <c r="H13" s="119"/>
    </row>
    <row r="14" spans="1:8">
      <c r="A14" s="120"/>
      <c r="B14" s="121"/>
      <c r="C14" s="122"/>
      <c r="D14" s="123">
        <v>18030</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0.16</v>
      </c>
      <c r="C19" s="134">
        <f>ROUND(VALUE(SUBSTITUTE(実質収支比率等に係る経年分析!G$48,"▲","-")),2)</f>
        <v>1.88</v>
      </c>
      <c r="D19" s="134">
        <f>ROUND(VALUE(SUBSTITUTE(実質収支比率等に係る経年分析!H$48,"▲","-")),2)</f>
        <v>1.18</v>
      </c>
      <c r="E19" s="134">
        <f>ROUND(VALUE(SUBSTITUTE(実質収支比率等に係る経年分析!I$48,"▲","-")),2)</f>
        <v>1.1499999999999999</v>
      </c>
      <c r="F19" s="134">
        <f>ROUND(VALUE(SUBSTITUTE(実質収支比率等に係る経年分析!J$48,"▲","-")),2)</f>
        <v>3.91</v>
      </c>
    </row>
    <row r="20" spans="1:11">
      <c r="A20" s="134" t="s">
        <v>43</v>
      </c>
      <c r="B20" s="134">
        <f>ROUND(VALUE(SUBSTITUTE(実質収支比率等に係る経年分析!F$47,"▲","-")),2)</f>
        <v>9.7100000000000009</v>
      </c>
      <c r="C20" s="134">
        <f>ROUND(VALUE(SUBSTITUTE(実質収支比率等に係る経年分析!G$47,"▲","-")),2)</f>
        <v>9.56</v>
      </c>
      <c r="D20" s="134">
        <f>ROUND(VALUE(SUBSTITUTE(実質収支比率等に係る経年分析!H$47,"▲","-")),2)</f>
        <v>10.47</v>
      </c>
      <c r="E20" s="134">
        <f>ROUND(VALUE(SUBSTITUTE(実質収支比率等に係る経年分析!I$47,"▲","-")),2)</f>
        <v>10.98</v>
      </c>
      <c r="F20" s="134">
        <f>ROUND(VALUE(SUBSTITUTE(実質収支比率等に係る経年分析!J$47,"▲","-")),2)</f>
        <v>11.42</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0.99</v>
      </c>
      <c r="F21" s="134">
        <f>IF(ISNUMBER(VALUE(SUBSTITUTE(実質収支比率等に係る経年分析!J$49,"▲","-"))),ROUND(VALUE(SUBSTITUTE(実質収支比率等に係る経年分析!J$49,"▲","-")),2),NA())</f>
        <v>3.46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7.0000000000000007E-2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0.56000000000000005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9.41</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1.68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1.87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11333</v>
      </c>
      <c r="E42" s="136"/>
      <c r="F42" s="136"/>
      <c r="G42" s="136">
        <f>'実質公債費比率（分子）の構造'!L$52</f>
        <v>11259</v>
      </c>
      <c r="H42" s="136"/>
      <c r="I42" s="136"/>
      <c r="J42" s="136">
        <f>'実質公債費比率（分子）の構造'!M$52</f>
        <v>11308</v>
      </c>
      <c r="K42" s="136"/>
      <c r="L42" s="136"/>
      <c r="M42" s="136">
        <f>'実質公債費比率（分子）の構造'!N$52</f>
        <v>11302</v>
      </c>
      <c r="N42" s="136"/>
      <c r="O42" s="136"/>
      <c r="P42" s="136">
        <f>'実質公債費比率（分子）の構造'!O$52</f>
        <v>11399</v>
      </c>
    </row>
    <row r="43" spans="1:16">
      <c r="A43" s="136" t="s">
        <v>52</v>
      </c>
      <c r="B43" s="136">
        <f>'実質公債費比率（分子）の構造'!K$51</f>
        <v>2</v>
      </c>
      <c r="C43" s="136"/>
      <c r="D43" s="136"/>
      <c r="E43" s="136">
        <f>'実質公債費比率（分子）の構造'!L$51</f>
        <v>2</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5941</v>
      </c>
      <c r="C46" s="136"/>
      <c r="D46" s="136"/>
      <c r="E46" s="136">
        <f>'実質公債費比率（分子）の構造'!L$48</f>
        <v>5775</v>
      </c>
      <c r="F46" s="136"/>
      <c r="G46" s="136"/>
      <c r="H46" s="136">
        <f>'実質公債費比率（分子）の構造'!M$48</f>
        <v>5916</v>
      </c>
      <c r="I46" s="136"/>
      <c r="J46" s="136"/>
      <c r="K46" s="136">
        <f>'実質公債費比率（分子）の構造'!N$48</f>
        <v>5777</v>
      </c>
      <c r="L46" s="136"/>
      <c r="M46" s="136"/>
      <c r="N46" s="136">
        <f>'実質公債費比率（分子）の構造'!O$48</f>
        <v>5927</v>
      </c>
      <c r="O46" s="136"/>
      <c r="P46" s="136"/>
    </row>
    <row r="47" spans="1:16">
      <c r="A47" s="136" t="s">
        <v>56</v>
      </c>
      <c r="B47" s="136">
        <f>'実質公債費比率（分子）の構造'!K$47</f>
        <v>21</v>
      </c>
      <c r="C47" s="136"/>
      <c r="D47" s="136"/>
      <c r="E47" s="136">
        <f>'実質公債費比率（分子）の構造'!L$47</f>
        <v>21</v>
      </c>
      <c r="F47" s="136"/>
      <c r="G47" s="136"/>
      <c r="H47" s="136">
        <f>'実質公債費比率（分子）の構造'!M$47</f>
        <v>19</v>
      </c>
      <c r="I47" s="136"/>
      <c r="J47" s="136"/>
      <c r="K47" s="136">
        <f>'実質公債費比率（分子）の構造'!N$47</f>
        <v>18</v>
      </c>
      <c r="L47" s="136"/>
      <c r="M47" s="136"/>
      <c r="N47" s="136">
        <f>'実質公債費比率（分子）の構造'!O$47</f>
        <v>16</v>
      </c>
      <c r="O47" s="136"/>
      <c r="P47" s="136"/>
    </row>
    <row r="48" spans="1:16">
      <c r="A48" s="136" t="s">
        <v>13</v>
      </c>
      <c r="B48" s="136">
        <f>'実質公債費比率（分子）の構造'!K$46</f>
        <v>8</v>
      </c>
      <c r="C48" s="136"/>
      <c r="D48" s="136"/>
      <c r="E48" s="136">
        <f>'実質公債費比率（分子）の構造'!L$46</f>
        <v>15</v>
      </c>
      <c r="F48" s="136"/>
      <c r="G48" s="136"/>
      <c r="H48" s="136">
        <f>'実質公債費比率（分子）の構造'!M$46</f>
        <v>12</v>
      </c>
      <c r="I48" s="136"/>
      <c r="J48" s="136"/>
      <c r="K48" s="136">
        <f>'実質公債費比率（分子）の構造'!N$46</f>
        <v>18</v>
      </c>
      <c r="L48" s="136"/>
      <c r="M48" s="136"/>
      <c r="N48" s="136">
        <f>'実質公債費比率（分子）の構造'!O$46</f>
        <v>21</v>
      </c>
      <c r="O48" s="136"/>
      <c r="P48" s="136"/>
    </row>
    <row r="49" spans="1:16">
      <c r="A49" s="136" t="s">
        <v>57</v>
      </c>
      <c r="B49" s="136">
        <f>'実質公債費比率（分子）の構造'!K$45</f>
        <v>8297</v>
      </c>
      <c r="C49" s="136"/>
      <c r="D49" s="136"/>
      <c r="E49" s="136">
        <f>'実質公債費比率（分子）の構造'!L$45</f>
        <v>8317</v>
      </c>
      <c r="F49" s="136"/>
      <c r="G49" s="136"/>
      <c r="H49" s="136">
        <f>'実質公債費比率（分子）の構造'!M$45</f>
        <v>8519</v>
      </c>
      <c r="I49" s="136"/>
      <c r="J49" s="136"/>
      <c r="K49" s="136">
        <f>'実質公債費比率（分子）の構造'!N$45</f>
        <v>8553</v>
      </c>
      <c r="L49" s="136"/>
      <c r="M49" s="136"/>
      <c r="N49" s="136">
        <f>'実質公債費比率（分子）の構造'!O$45</f>
        <v>8753</v>
      </c>
      <c r="O49" s="136"/>
      <c r="P49" s="136"/>
    </row>
    <row r="50" spans="1:16">
      <c r="A50" s="136" t="s">
        <v>58</v>
      </c>
      <c r="B50" s="136" t="e">
        <f>NA()</f>
        <v>#N/A</v>
      </c>
      <c r="C50" s="136">
        <f>IF(ISNUMBER('実質公債費比率（分子）の構造'!K$53),'実質公債費比率（分子）の構造'!K$53,NA())</f>
        <v>2936</v>
      </c>
      <c r="D50" s="136" t="e">
        <f>NA()</f>
        <v>#N/A</v>
      </c>
      <c r="E50" s="136" t="e">
        <f>NA()</f>
        <v>#N/A</v>
      </c>
      <c r="F50" s="136">
        <f>IF(ISNUMBER('実質公債費比率（分子）の構造'!L$53),'実質公債費比率（分子）の構造'!L$53,NA())</f>
        <v>2871</v>
      </c>
      <c r="G50" s="136" t="e">
        <f>NA()</f>
        <v>#N/A</v>
      </c>
      <c r="H50" s="136" t="e">
        <f>NA()</f>
        <v>#N/A</v>
      </c>
      <c r="I50" s="136">
        <f>IF(ISNUMBER('実質公債費比率（分子）の構造'!M$53),'実質公債費比率（分子）の構造'!M$53,NA())</f>
        <v>3158</v>
      </c>
      <c r="J50" s="136" t="e">
        <f>NA()</f>
        <v>#N/A</v>
      </c>
      <c r="K50" s="136" t="e">
        <f>NA()</f>
        <v>#N/A</v>
      </c>
      <c r="L50" s="136">
        <f>IF(ISNUMBER('実質公債費比率（分子）の構造'!N$53),'実質公債費比率（分子）の構造'!N$53,NA())</f>
        <v>3065</v>
      </c>
      <c r="M50" s="136" t="e">
        <f>NA()</f>
        <v>#N/A</v>
      </c>
      <c r="N50" s="136" t="e">
        <f>NA()</f>
        <v>#N/A</v>
      </c>
      <c r="O50" s="136">
        <f>IF(ISNUMBER('実質公債費比率（分子）の構造'!O$53),'実質公債費比率（分子）の構造'!O$53,NA())</f>
        <v>3318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100611</v>
      </c>
      <c r="E56" s="135"/>
      <c r="F56" s="135"/>
      <c r="G56" s="135">
        <f>'将来負担比率（分子）の構造'!J$51</f>
        <v>102375</v>
      </c>
      <c r="H56" s="135"/>
      <c r="I56" s="135"/>
      <c r="J56" s="135">
        <f>'将来負担比率（分子）の構造'!K$51</f>
        <v>103101</v>
      </c>
      <c r="K56" s="135"/>
      <c r="L56" s="135"/>
      <c r="M56" s="135">
        <f>'将来負担比率（分子）の構造'!L$51</f>
        <v>106178</v>
      </c>
      <c r="N56" s="135"/>
      <c r="O56" s="135"/>
      <c r="P56" s="135">
        <f>'将来負担比率（分子）の構造'!M$51</f>
        <v>108481</v>
      </c>
    </row>
    <row r="57" spans="1:16">
      <c r="A57" s="135" t="s">
        <v>35</v>
      </c>
      <c r="B57" s="135"/>
      <c r="C57" s="135"/>
      <c r="D57" s="135">
        <f>'将来負担比率（分子）の構造'!I$50</f>
        <v>43717</v>
      </c>
      <c r="E57" s="135"/>
      <c r="F57" s="135"/>
      <c r="G57" s="135">
        <f>'将来負担比率（分子）の構造'!J$50</f>
        <v>44826</v>
      </c>
      <c r="H57" s="135"/>
      <c r="I57" s="135"/>
      <c r="J57" s="135">
        <f>'将来負担比率（分子）の構造'!K$50</f>
        <v>45042</v>
      </c>
      <c r="K57" s="135"/>
      <c r="L57" s="135"/>
      <c r="M57" s="135">
        <f>'将来負担比率（分子）の構造'!L$50</f>
        <v>44823</v>
      </c>
      <c r="N57" s="135"/>
      <c r="O57" s="135"/>
      <c r="P57" s="135">
        <f>'将来負担比率（分子）の構造'!M$50</f>
        <v>41291</v>
      </c>
    </row>
    <row r="58" spans="1:16">
      <c r="A58" s="135" t="s">
        <v>34</v>
      </c>
      <c r="B58" s="135"/>
      <c r="C58" s="135"/>
      <c r="D58" s="135">
        <f>'将来負担比率（分子）の構造'!I$49</f>
        <v>9448</v>
      </c>
      <c r="E58" s="135"/>
      <c r="F58" s="135"/>
      <c r="G58" s="135">
        <f>'将来負担比率（分子）の構造'!J$49</f>
        <v>9508</v>
      </c>
      <c r="H58" s="135"/>
      <c r="I58" s="135"/>
      <c r="J58" s="135">
        <f>'将来負担比率（分子）の構造'!K$49</f>
        <v>10038</v>
      </c>
      <c r="K58" s="135"/>
      <c r="L58" s="135"/>
      <c r="M58" s="135">
        <f>'将来負担比率（分子）の構造'!L$49</f>
        <v>10537</v>
      </c>
      <c r="N58" s="135"/>
      <c r="O58" s="135"/>
      <c r="P58" s="135">
        <f>'将来負担比率（分子）の構造'!M$49</f>
        <v>11729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155</v>
      </c>
      <c r="C61" s="135"/>
      <c r="D61" s="135"/>
      <c r="E61" s="135">
        <f>'将来負担比率（分子）の構造'!J$46</f>
        <v>134</v>
      </c>
      <c r="F61" s="135"/>
      <c r="G61" s="135"/>
      <c r="H61" s="135">
        <f>'将来負担比率（分子）の構造'!K$46</f>
        <v>9</v>
      </c>
      <c r="I61" s="135"/>
      <c r="J61" s="135"/>
      <c r="K61" s="135">
        <f>'将来負担比率（分子）の構造'!L$46</f>
        <v>7</v>
      </c>
      <c r="L61" s="135"/>
      <c r="M61" s="135"/>
      <c r="N61" s="135">
        <f>'将来負担比率（分子）の構造'!M$46</f>
        <v>6</v>
      </c>
      <c r="O61" s="135"/>
      <c r="P61" s="135"/>
    </row>
    <row r="62" spans="1:16">
      <c r="A62" s="135" t="s">
        <v>29</v>
      </c>
      <c r="B62" s="135">
        <f>'将来負担比率（分子）の構造'!I$45</f>
        <v>14907</v>
      </c>
      <c r="C62" s="135"/>
      <c r="D62" s="135"/>
      <c r="E62" s="135">
        <f>'将来負担比率（分子）の構造'!J$45</f>
        <v>13409</v>
      </c>
      <c r="F62" s="135"/>
      <c r="G62" s="135"/>
      <c r="H62" s="135">
        <f>'将来負担比率（分子）の構造'!K$45</f>
        <v>12439</v>
      </c>
      <c r="I62" s="135"/>
      <c r="J62" s="135"/>
      <c r="K62" s="135">
        <f>'将来負担比率（分子）の構造'!L$45</f>
        <v>11684</v>
      </c>
      <c r="L62" s="135"/>
      <c r="M62" s="135"/>
      <c r="N62" s="135">
        <f>'将来負担比率（分子）の構造'!M$45</f>
        <v>11252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90529</v>
      </c>
      <c r="C64" s="135"/>
      <c r="D64" s="135"/>
      <c r="E64" s="135">
        <f>'将来負担比率（分子）の構造'!J$43</f>
        <v>88172</v>
      </c>
      <c r="F64" s="135"/>
      <c r="G64" s="135"/>
      <c r="H64" s="135">
        <f>'将来負担比率（分子）の構造'!K$43</f>
        <v>86187</v>
      </c>
      <c r="I64" s="135"/>
      <c r="J64" s="135"/>
      <c r="K64" s="135">
        <f>'将来負担比率（分子）の構造'!L$43</f>
        <v>83507</v>
      </c>
      <c r="L64" s="135"/>
      <c r="M64" s="135"/>
      <c r="N64" s="135">
        <f>'将来負担比率（分子）の構造'!M$43</f>
        <v>81869</v>
      </c>
      <c r="O64" s="135"/>
      <c r="P64" s="135"/>
    </row>
    <row r="65" spans="1:16">
      <c r="A65" s="135" t="s">
        <v>26</v>
      </c>
      <c r="B65" s="135">
        <f>'将来負担比率（分子）の構造'!I$42</f>
        <v>5997</v>
      </c>
      <c r="C65" s="135"/>
      <c r="D65" s="135"/>
      <c r="E65" s="135">
        <f>'将来負担比率（分子）の構造'!J$42</f>
        <v>5714</v>
      </c>
      <c r="F65" s="135"/>
      <c r="G65" s="135"/>
      <c r="H65" s="135">
        <f>'将来負担比率（分子）の構造'!K$42</f>
        <v>5616</v>
      </c>
      <c r="I65" s="135"/>
      <c r="J65" s="135"/>
      <c r="K65" s="135">
        <f>'将来負担比率（分子）の構造'!L$42</f>
        <v>5356</v>
      </c>
      <c r="L65" s="135"/>
      <c r="M65" s="135"/>
      <c r="N65" s="135" t="str">
        <f>'将来負担比率（分子）の構造'!M$42</f>
        <v>-</v>
      </c>
      <c r="O65" s="135"/>
      <c r="P65" s="135"/>
    </row>
    <row r="66" spans="1:16">
      <c r="A66" s="135" t="s">
        <v>25</v>
      </c>
      <c r="B66" s="135">
        <f>'将来負担比率（分子）の構造'!I$41</f>
        <v>76909</v>
      </c>
      <c r="C66" s="135"/>
      <c r="D66" s="135"/>
      <c r="E66" s="135">
        <f>'将来負担比率（分子）の構造'!J$41</f>
        <v>77613</v>
      </c>
      <c r="F66" s="135"/>
      <c r="G66" s="135"/>
      <c r="H66" s="135">
        <f>'将来負担比率（分子）の構造'!K$41</f>
        <v>78245</v>
      </c>
      <c r="I66" s="135"/>
      <c r="J66" s="135"/>
      <c r="K66" s="135">
        <f>'将来負担比率（分子）の構造'!L$41</f>
        <v>80556</v>
      </c>
      <c r="L66" s="135"/>
      <c r="M66" s="135"/>
      <c r="N66" s="135">
        <f>'将来負担比率（分子）の構造'!M$41</f>
        <v>86884</v>
      </c>
      <c r="O66" s="135"/>
      <c r="P66" s="135"/>
    </row>
    <row r="67" spans="1:16">
      <c r="A67" s="135" t="s">
        <v>62</v>
      </c>
      <c r="B67" s="135" t="e">
        <f>NA()</f>
        <v>#N/A</v>
      </c>
      <c r="C67" s="135">
        <f>IF(ISNUMBER('将来負担比率（分子）の構造'!I$52), IF('将来負担比率（分子）の構造'!I$52 &lt; 0, 0, '将来負担比率（分子）の構造'!I$52), NA())</f>
        <v>34722</v>
      </c>
      <c r="D67" s="135" t="e">
        <f>NA()</f>
        <v>#N/A</v>
      </c>
      <c r="E67" s="135" t="e">
        <f>NA()</f>
        <v>#N/A</v>
      </c>
      <c r="F67" s="135">
        <f>IF(ISNUMBER('将来負担比率（分子）の構造'!J$52), IF('将来負担比率（分子）の構造'!J$52 &lt; 0, 0, '将来負担比率（分子）の構造'!J$52), NA())</f>
        <v>28333</v>
      </c>
      <c r="G67" s="135" t="e">
        <f>NA()</f>
        <v>#N/A</v>
      </c>
      <c r="H67" s="135" t="e">
        <f>NA()</f>
        <v>#N/A</v>
      </c>
      <c r="I67" s="135">
        <f>IF(ISNUMBER('将来負担比率（分子）の構造'!K$52), IF('将来負担比率（分子）の構造'!K$52 &lt; 0, 0, '将来負担比率（分子）の構造'!K$52), NA())</f>
        <v>24315</v>
      </c>
      <c r="J67" s="135" t="e">
        <f>NA()</f>
        <v>#N/A</v>
      </c>
      <c r="K67" s="135" t="e">
        <f>NA()</f>
        <v>#N/A</v>
      </c>
      <c r="L67" s="135">
        <f>IF(ISNUMBER('将来負担比率（分子）の構造'!L$52), IF('将来負担比率（分子）の構造'!L$52 &lt; 0, 0, '将来負担比率（分子）の構造'!L$52), NA())</f>
        <v>19571</v>
      </c>
      <c r="M67" s="135" t="e">
        <f>NA()</f>
        <v>#N/A</v>
      </c>
      <c r="N67" s="135" t="e">
        <f>NA()</f>
        <v>#N/A</v>
      </c>
      <c r="O67" s="135">
        <f>IF(ISNUMBER('将来負担比率（分子）の構造'!M$52), IF('将来負担比率（分子）の構造'!M$52 &lt; 0, 0, '将来負担比率（分子）の構造'!M$52), NA())</f>
        <v>18510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38460767</v>
      </c>
      <c r="S5" s="581"/>
      <c r="T5" s="581"/>
      <c r="U5" s="581"/>
      <c r="V5" s="581"/>
      <c r="W5" s="581"/>
      <c r="X5" s="581"/>
      <c r="Y5" s="582"/>
      <c r="Z5" s="583">
        <v>36.6</v>
      </c>
      <c r="AA5" s="583"/>
      <c r="AB5" s="583"/>
      <c r="AC5" s="583"/>
      <c r="AD5" s="584">
        <v>35153531</v>
      </c>
      <c r="AE5" s="584"/>
      <c r="AF5" s="584"/>
      <c r="AG5" s="584"/>
      <c r="AH5" s="584"/>
      <c r="AI5" s="584"/>
      <c r="AJ5" s="584"/>
      <c r="AK5" s="584"/>
      <c r="AL5" s="585">
        <v>69.599999999999994</v>
      </c>
      <c r="AM5" s="586"/>
      <c r="AN5" s="586"/>
      <c r="AO5" s="587"/>
      <c r="AP5" s="577" t="s">
        <v>206</v>
      </c>
      <c r="AQ5" s="578"/>
      <c r="AR5" s="578"/>
      <c r="AS5" s="578"/>
      <c r="AT5" s="578"/>
      <c r="AU5" s="578"/>
      <c r="AV5" s="578"/>
      <c r="AW5" s="578"/>
      <c r="AX5" s="578"/>
      <c r="AY5" s="578"/>
      <c r="AZ5" s="578"/>
      <c r="BA5" s="578"/>
      <c r="BB5" s="578"/>
      <c r="BC5" s="578"/>
      <c r="BD5" s="578"/>
      <c r="BE5" s="578"/>
      <c r="BF5" s="579"/>
      <c r="BG5" s="591">
        <v>35128139</v>
      </c>
      <c r="BH5" s="592"/>
      <c r="BI5" s="592"/>
      <c r="BJ5" s="592"/>
      <c r="BK5" s="592"/>
      <c r="BL5" s="592"/>
      <c r="BM5" s="592"/>
      <c r="BN5" s="593"/>
      <c r="BO5" s="594">
        <v>91.3</v>
      </c>
      <c r="BP5" s="594"/>
      <c r="BQ5" s="594"/>
      <c r="BR5" s="594"/>
      <c r="BS5" s="595">
        <v>394492</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438900</v>
      </c>
      <c r="S6" s="592"/>
      <c r="T6" s="592"/>
      <c r="U6" s="592"/>
      <c r="V6" s="592"/>
      <c r="W6" s="592"/>
      <c r="X6" s="592"/>
      <c r="Y6" s="593"/>
      <c r="Z6" s="594">
        <v>0.4</v>
      </c>
      <c r="AA6" s="594"/>
      <c r="AB6" s="594"/>
      <c r="AC6" s="594"/>
      <c r="AD6" s="595">
        <v>438900</v>
      </c>
      <c r="AE6" s="595"/>
      <c r="AF6" s="595"/>
      <c r="AG6" s="595"/>
      <c r="AH6" s="595"/>
      <c r="AI6" s="595"/>
      <c r="AJ6" s="595"/>
      <c r="AK6" s="595"/>
      <c r="AL6" s="596">
        <v>0.9</v>
      </c>
      <c r="AM6" s="597"/>
      <c r="AN6" s="597"/>
      <c r="AO6" s="598"/>
      <c r="AP6" s="588" t="s">
        <v>211</v>
      </c>
      <c r="AQ6" s="589"/>
      <c r="AR6" s="589"/>
      <c r="AS6" s="589"/>
      <c r="AT6" s="589"/>
      <c r="AU6" s="589"/>
      <c r="AV6" s="589"/>
      <c r="AW6" s="589"/>
      <c r="AX6" s="589"/>
      <c r="AY6" s="589"/>
      <c r="AZ6" s="589"/>
      <c r="BA6" s="589"/>
      <c r="BB6" s="589"/>
      <c r="BC6" s="589"/>
      <c r="BD6" s="589"/>
      <c r="BE6" s="589"/>
      <c r="BF6" s="590"/>
      <c r="BG6" s="591">
        <v>35128139</v>
      </c>
      <c r="BH6" s="592"/>
      <c r="BI6" s="592"/>
      <c r="BJ6" s="592"/>
      <c r="BK6" s="592"/>
      <c r="BL6" s="592"/>
      <c r="BM6" s="592"/>
      <c r="BN6" s="593"/>
      <c r="BO6" s="594">
        <v>91.3</v>
      </c>
      <c r="BP6" s="594"/>
      <c r="BQ6" s="594"/>
      <c r="BR6" s="594"/>
      <c r="BS6" s="595">
        <v>394492</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532423</v>
      </c>
      <c r="CS6" s="592"/>
      <c r="CT6" s="592"/>
      <c r="CU6" s="592"/>
      <c r="CV6" s="592"/>
      <c r="CW6" s="592"/>
      <c r="CX6" s="592"/>
      <c r="CY6" s="593"/>
      <c r="CZ6" s="594">
        <v>0.5</v>
      </c>
      <c r="DA6" s="594"/>
      <c r="DB6" s="594"/>
      <c r="DC6" s="594"/>
      <c r="DD6" s="600" t="s">
        <v>213</v>
      </c>
      <c r="DE6" s="592"/>
      <c r="DF6" s="592"/>
      <c r="DG6" s="592"/>
      <c r="DH6" s="592"/>
      <c r="DI6" s="592"/>
      <c r="DJ6" s="592"/>
      <c r="DK6" s="592"/>
      <c r="DL6" s="592"/>
      <c r="DM6" s="592"/>
      <c r="DN6" s="592"/>
      <c r="DO6" s="592"/>
      <c r="DP6" s="593"/>
      <c r="DQ6" s="600">
        <v>532222</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142784</v>
      </c>
      <c r="S7" s="592"/>
      <c r="T7" s="592"/>
      <c r="U7" s="592"/>
      <c r="V7" s="592"/>
      <c r="W7" s="592"/>
      <c r="X7" s="592"/>
      <c r="Y7" s="593"/>
      <c r="Z7" s="594">
        <v>0.1</v>
      </c>
      <c r="AA7" s="594"/>
      <c r="AB7" s="594"/>
      <c r="AC7" s="594"/>
      <c r="AD7" s="595">
        <v>142784</v>
      </c>
      <c r="AE7" s="595"/>
      <c r="AF7" s="595"/>
      <c r="AG7" s="595"/>
      <c r="AH7" s="595"/>
      <c r="AI7" s="595"/>
      <c r="AJ7" s="595"/>
      <c r="AK7" s="595"/>
      <c r="AL7" s="596">
        <v>0.3</v>
      </c>
      <c r="AM7" s="597"/>
      <c r="AN7" s="597"/>
      <c r="AO7" s="598"/>
      <c r="AP7" s="588" t="s">
        <v>215</v>
      </c>
      <c r="AQ7" s="589"/>
      <c r="AR7" s="589"/>
      <c r="AS7" s="589"/>
      <c r="AT7" s="589"/>
      <c r="AU7" s="589"/>
      <c r="AV7" s="589"/>
      <c r="AW7" s="589"/>
      <c r="AX7" s="589"/>
      <c r="AY7" s="589"/>
      <c r="AZ7" s="589"/>
      <c r="BA7" s="589"/>
      <c r="BB7" s="589"/>
      <c r="BC7" s="589"/>
      <c r="BD7" s="589"/>
      <c r="BE7" s="589"/>
      <c r="BF7" s="590"/>
      <c r="BG7" s="591">
        <v>16253092</v>
      </c>
      <c r="BH7" s="592"/>
      <c r="BI7" s="592"/>
      <c r="BJ7" s="592"/>
      <c r="BK7" s="592"/>
      <c r="BL7" s="592"/>
      <c r="BM7" s="592"/>
      <c r="BN7" s="593"/>
      <c r="BO7" s="594">
        <v>42.3</v>
      </c>
      <c r="BP7" s="594"/>
      <c r="BQ7" s="594"/>
      <c r="BR7" s="594"/>
      <c r="BS7" s="595">
        <v>394492</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11559894</v>
      </c>
      <c r="CS7" s="592"/>
      <c r="CT7" s="592"/>
      <c r="CU7" s="592"/>
      <c r="CV7" s="592"/>
      <c r="CW7" s="592"/>
      <c r="CX7" s="592"/>
      <c r="CY7" s="593"/>
      <c r="CZ7" s="594">
        <v>11.3</v>
      </c>
      <c r="DA7" s="594"/>
      <c r="DB7" s="594"/>
      <c r="DC7" s="594"/>
      <c r="DD7" s="600">
        <v>621668</v>
      </c>
      <c r="DE7" s="592"/>
      <c r="DF7" s="592"/>
      <c r="DG7" s="592"/>
      <c r="DH7" s="592"/>
      <c r="DI7" s="592"/>
      <c r="DJ7" s="592"/>
      <c r="DK7" s="592"/>
      <c r="DL7" s="592"/>
      <c r="DM7" s="592"/>
      <c r="DN7" s="592"/>
      <c r="DO7" s="592"/>
      <c r="DP7" s="593"/>
      <c r="DQ7" s="600">
        <v>7078554</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207135</v>
      </c>
      <c r="S8" s="592"/>
      <c r="T8" s="592"/>
      <c r="U8" s="592"/>
      <c r="V8" s="592"/>
      <c r="W8" s="592"/>
      <c r="X8" s="592"/>
      <c r="Y8" s="593"/>
      <c r="Z8" s="594">
        <v>0.2</v>
      </c>
      <c r="AA8" s="594"/>
      <c r="AB8" s="594"/>
      <c r="AC8" s="594"/>
      <c r="AD8" s="595">
        <v>207135</v>
      </c>
      <c r="AE8" s="595"/>
      <c r="AF8" s="595"/>
      <c r="AG8" s="595"/>
      <c r="AH8" s="595"/>
      <c r="AI8" s="595"/>
      <c r="AJ8" s="595"/>
      <c r="AK8" s="595"/>
      <c r="AL8" s="596">
        <v>0.4</v>
      </c>
      <c r="AM8" s="597"/>
      <c r="AN8" s="597"/>
      <c r="AO8" s="598"/>
      <c r="AP8" s="588" t="s">
        <v>218</v>
      </c>
      <c r="AQ8" s="589"/>
      <c r="AR8" s="589"/>
      <c r="AS8" s="589"/>
      <c r="AT8" s="589"/>
      <c r="AU8" s="589"/>
      <c r="AV8" s="589"/>
      <c r="AW8" s="589"/>
      <c r="AX8" s="589"/>
      <c r="AY8" s="589"/>
      <c r="AZ8" s="589"/>
      <c r="BA8" s="589"/>
      <c r="BB8" s="589"/>
      <c r="BC8" s="589"/>
      <c r="BD8" s="589"/>
      <c r="BE8" s="589"/>
      <c r="BF8" s="590"/>
      <c r="BG8" s="591">
        <v>340078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44282269</v>
      </c>
      <c r="CS8" s="592"/>
      <c r="CT8" s="592"/>
      <c r="CU8" s="592"/>
      <c r="CV8" s="592"/>
      <c r="CW8" s="592"/>
      <c r="CX8" s="592"/>
      <c r="CY8" s="593"/>
      <c r="CZ8" s="594">
        <v>43.2</v>
      </c>
      <c r="DA8" s="594"/>
      <c r="DB8" s="594"/>
      <c r="DC8" s="594"/>
      <c r="DD8" s="600">
        <v>380910</v>
      </c>
      <c r="DE8" s="592"/>
      <c r="DF8" s="592"/>
      <c r="DG8" s="592"/>
      <c r="DH8" s="592"/>
      <c r="DI8" s="592"/>
      <c r="DJ8" s="592"/>
      <c r="DK8" s="592"/>
      <c r="DL8" s="592"/>
      <c r="DM8" s="592"/>
      <c r="DN8" s="592"/>
      <c r="DO8" s="592"/>
      <c r="DP8" s="593"/>
      <c r="DQ8" s="600">
        <v>20217087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317594</v>
      </c>
      <c r="S9" s="592"/>
      <c r="T9" s="592"/>
      <c r="U9" s="592"/>
      <c r="V9" s="592"/>
      <c r="W9" s="592"/>
      <c r="X9" s="592"/>
      <c r="Y9" s="593"/>
      <c r="Z9" s="594">
        <v>0.3</v>
      </c>
      <c r="AA9" s="594"/>
      <c r="AB9" s="594"/>
      <c r="AC9" s="594"/>
      <c r="AD9" s="595">
        <v>317594</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12787324</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8781010</v>
      </c>
      <c r="CS9" s="592"/>
      <c r="CT9" s="592"/>
      <c r="CU9" s="592"/>
      <c r="CV9" s="592"/>
      <c r="CW9" s="592"/>
      <c r="CX9" s="592"/>
      <c r="CY9" s="593"/>
      <c r="CZ9" s="594">
        <v>8.6</v>
      </c>
      <c r="DA9" s="594"/>
      <c r="DB9" s="594"/>
      <c r="DC9" s="594"/>
      <c r="DD9" s="600">
        <v>242721</v>
      </c>
      <c r="DE9" s="592"/>
      <c r="DF9" s="592"/>
      <c r="DG9" s="592"/>
      <c r="DH9" s="592"/>
      <c r="DI9" s="592"/>
      <c r="DJ9" s="592"/>
      <c r="DK9" s="592"/>
      <c r="DL9" s="592"/>
      <c r="DM9" s="592"/>
      <c r="DN9" s="592"/>
      <c r="DO9" s="592"/>
      <c r="DP9" s="593"/>
      <c r="DQ9" s="600">
        <v>6996190</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2573288</v>
      </c>
      <c r="S10" s="592"/>
      <c r="T10" s="592"/>
      <c r="U10" s="592"/>
      <c r="V10" s="592"/>
      <c r="W10" s="592"/>
      <c r="X10" s="592"/>
      <c r="Y10" s="593"/>
      <c r="Z10" s="594">
        <v>2.4</v>
      </c>
      <c r="AA10" s="594"/>
      <c r="AB10" s="594"/>
      <c r="AC10" s="594"/>
      <c r="AD10" s="595">
        <v>2573288</v>
      </c>
      <c r="AE10" s="595"/>
      <c r="AF10" s="595"/>
      <c r="AG10" s="595"/>
      <c r="AH10" s="595"/>
      <c r="AI10" s="595"/>
      <c r="AJ10" s="595"/>
      <c r="AK10" s="595"/>
      <c r="AL10" s="596">
        <v>5.0999999999999996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703206</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241725</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150531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2422484</v>
      </c>
      <c r="BH11" s="592"/>
      <c r="BI11" s="592"/>
      <c r="BJ11" s="592"/>
      <c r="BK11" s="592"/>
      <c r="BL11" s="592"/>
      <c r="BM11" s="592"/>
      <c r="BN11" s="593"/>
      <c r="BO11" s="594">
        <v>6.3</v>
      </c>
      <c r="BP11" s="594"/>
      <c r="BQ11" s="594"/>
      <c r="BR11" s="594"/>
      <c r="BS11" s="600">
        <v>394492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180762</v>
      </c>
      <c r="CS11" s="592"/>
      <c r="CT11" s="592"/>
      <c r="CU11" s="592"/>
      <c r="CV11" s="592"/>
      <c r="CW11" s="592"/>
      <c r="CX11" s="592"/>
      <c r="CY11" s="593"/>
      <c r="CZ11" s="594">
        <v>0.2</v>
      </c>
      <c r="DA11" s="594"/>
      <c r="DB11" s="594"/>
      <c r="DC11" s="594"/>
      <c r="DD11" s="600">
        <v>106504</v>
      </c>
      <c r="DE11" s="592"/>
      <c r="DF11" s="592"/>
      <c r="DG11" s="592"/>
      <c r="DH11" s="592"/>
      <c r="DI11" s="592"/>
      <c r="DJ11" s="592"/>
      <c r="DK11" s="592"/>
      <c r="DL11" s="592"/>
      <c r="DM11" s="592"/>
      <c r="DN11" s="592"/>
      <c r="DO11" s="592"/>
      <c r="DP11" s="593"/>
      <c r="DQ11" s="600">
        <v>117955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16029657</v>
      </c>
      <c r="BH12" s="592"/>
      <c r="BI12" s="592"/>
      <c r="BJ12" s="592"/>
      <c r="BK12" s="592"/>
      <c r="BL12" s="592"/>
      <c r="BM12" s="592"/>
      <c r="BN12" s="593"/>
      <c r="BO12" s="594">
        <v>41.7</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605689</v>
      </c>
      <c r="CS12" s="592"/>
      <c r="CT12" s="592"/>
      <c r="CU12" s="592"/>
      <c r="CV12" s="592"/>
      <c r="CW12" s="592"/>
      <c r="CX12" s="592"/>
      <c r="CY12" s="593"/>
      <c r="CZ12" s="594">
        <v>0.6</v>
      </c>
      <c r="DA12" s="594"/>
      <c r="DB12" s="594"/>
      <c r="DC12" s="594"/>
      <c r="DD12" s="600">
        <v>17407</v>
      </c>
      <c r="DE12" s="592"/>
      <c r="DF12" s="592"/>
      <c r="DG12" s="592"/>
      <c r="DH12" s="592"/>
      <c r="DI12" s="592"/>
      <c r="DJ12" s="592"/>
      <c r="DK12" s="592"/>
      <c r="DL12" s="592"/>
      <c r="DM12" s="592"/>
      <c r="DN12" s="592"/>
      <c r="DO12" s="592"/>
      <c r="DP12" s="593"/>
      <c r="DQ12" s="600">
        <v>296313</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215431</v>
      </c>
      <c r="S13" s="592"/>
      <c r="T13" s="592"/>
      <c r="U13" s="592"/>
      <c r="V13" s="592"/>
      <c r="W13" s="592"/>
      <c r="X13" s="592"/>
      <c r="Y13" s="593"/>
      <c r="Z13" s="594">
        <v>0.2</v>
      </c>
      <c r="AA13" s="594"/>
      <c r="AB13" s="594"/>
      <c r="AC13" s="594"/>
      <c r="AD13" s="595">
        <v>215431</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15748260</v>
      </c>
      <c r="BH13" s="592"/>
      <c r="BI13" s="592"/>
      <c r="BJ13" s="592"/>
      <c r="BK13" s="592"/>
      <c r="BL13" s="592"/>
      <c r="BM13" s="592"/>
      <c r="BN13" s="593"/>
      <c r="BO13" s="594">
        <v>40.9</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11136130</v>
      </c>
      <c r="CS13" s="592"/>
      <c r="CT13" s="592"/>
      <c r="CU13" s="592"/>
      <c r="CV13" s="592"/>
      <c r="CW13" s="592"/>
      <c r="CX13" s="592"/>
      <c r="CY13" s="593"/>
      <c r="CZ13" s="594">
        <v>10.9</v>
      </c>
      <c r="DA13" s="594"/>
      <c r="DB13" s="594"/>
      <c r="DC13" s="594"/>
      <c r="DD13" s="600">
        <v>3753248</v>
      </c>
      <c r="DE13" s="592"/>
      <c r="DF13" s="592"/>
      <c r="DG13" s="592"/>
      <c r="DH13" s="592"/>
      <c r="DI13" s="592"/>
      <c r="DJ13" s="592"/>
      <c r="DK13" s="592"/>
      <c r="DL13" s="592"/>
      <c r="DM13" s="592"/>
      <c r="DN13" s="592"/>
      <c r="DO13" s="592"/>
      <c r="DP13" s="593"/>
      <c r="DQ13" s="600">
        <v>8232409</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246430</v>
      </c>
      <c r="BH14" s="592"/>
      <c r="BI14" s="592"/>
      <c r="BJ14" s="592"/>
      <c r="BK14" s="592"/>
      <c r="BL14" s="592"/>
      <c r="BM14" s="592"/>
      <c r="BN14" s="593"/>
      <c r="BO14" s="594">
        <v>0.6</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3331158</v>
      </c>
      <c r="CS14" s="592"/>
      <c r="CT14" s="592"/>
      <c r="CU14" s="592"/>
      <c r="CV14" s="592"/>
      <c r="CW14" s="592"/>
      <c r="CX14" s="592"/>
      <c r="CY14" s="593"/>
      <c r="CZ14" s="594">
        <v>3.3</v>
      </c>
      <c r="DA14" s="594"/>
      <c r="DB14" s="594"/>
      <c r="DC14" s="594"/>
      <c r="DD14" s="600">
        <v>1079320</v>
      </c>
      <c r="DE14" s="592"/>
      <c r="DF14" s="592"/>
      <c r="DG14" s="592"/>
      <c r="DH14" s="592"/>
      <c r="DI14" s="592"/>
      <c r="DJ14" s="592"/>
      <c r="DK14" s="592"/>
      <c r="DL14" s="592"/>
      <c r="DM14" s="592"/>
      <c r="DN14" s="592"/>
      <c r="DO14" s="592"/>
      <c r="DP14" s="593"/>
      <c r="DQ14" s="600">
        <v>2329987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241952</v>
      </c>
      <c r="S15" s="592"/>
      <c r="T15" s="592"/>
      <c r="U15" s="592"/>
      <c r="V15" s="592"/>
      <c r="W15" s="592"/>
      <c r="X15" s="592"/>
      <c r="Y15" s="593"/>
      <c r="Z15" s="594">
        <v>0.2</v>
      </c>
      <c r="AA15" s="594"/>
      <c r="AB15" s="594"/>
      <c r="AC15" s="594"/>
      <c r="AD15" s="595">
        <v>241952</v>
      </c>
      <c r="AE15" s="595"/>
      <c r="AF15" s="595"/>
      <c r="AG15" s="595"/>
      <c r="AH15" s="595"/>
      <c r="AI15" s="595"/>
      <c r="AJ15" s="595"/>
      <c r="AK15" s="595"/>
      <c r="AL15" s="596">
        <v>0.5</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2598960</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12006946</v>
      </c>
      <c r="CS15" s="592"/>
      <c r="CT15" s="592"/>
      <c r="CU15" s="592"/>
      <c r="CV15" s="592"/>
      <c r="CW15" s="592"/>
      <c r="CX15" s="592"/>
      <c r="CY15" s="593"/>
      <c r="CZ15" s="594">
        <v>11.7</v>
      </c>
      <c r="DA15" s="594"/>
      <c r="DB15" s="594"/>
      <c r="DC15" s="594"/>
      <c r="DD15" s="600">
        <v>5318906</v>
      </c>
      <c r="DE15" s="592"/>
      <c r="DF15" s="592"/>
      <c r="DG15" s="592"/>
      <c r="DH15" s="592"/>
      <c r="DI15" s="592"/>
      <c r="DJ15" s="592"/>
      <c r="DK15" s="592"/>
      <c r="DL15" s="592"/>
      <c r="DM15" s="592"/>
      <c r="DN15" s="592"/>
      <c r="DO15" s="592"/>
      <c r="DP15" s="593"/>
      <c r="DQ15" s="600">
        <v>7534330</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11147194</v>
      </c>
      <c r="S16" s="592"/>
      <c r="T16" s="592"/>
      <c r="U16" s="592"/>
      <c r="V16" s="592"/>
      <c r="W16" s="592"/>
      <c r="X16" s="592"/>
      <c r="Y16" s="593"/>
      <c r="Z16" s="594">
        <v>10.6</v>
      </c>
      <c r="AA16" s="594"/>
      <c r="AB16" s="594"/>
      <c r="AC16" s="594"/>
      <c r="AD16" s="595">
        <v>10546643</v>
      </c>
      <c r="AE16" s="595"/>
      <c r="AF16" s="595"/>
      <c r="AG16" s="595"/>
      <c r="AH16" s="595"/>
      <c r="AI16" s="595"/>
      <c r="AJ16" s="595"/>
      <c r="AK16" s="595"/>
      <c r="AL16" s="596">
        <v>20.9</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12498</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6798</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10546643</v>
      </c>
      <c r="S17" s="592"/>
      <c r="T17" s="592"/>
      <c r="U17" s="592"/>
      <c r="V17" s="592"/>
      <c r="W17" s="592"/>
      <c r="X17" s="592"/>
      <c r="Y17" s="593"/>
      <c r="Z17" s="594">
        <v>10</v>
      </c>
      <c r="AA17" s="594"/>
      <c r="AB17" s="594"/>
      <c r="AC17" s="594"/>
      <c r="AD17" s="595">
        <v>10546643</v>
      </c>
      <c r="AE17" s="595"/>
      <c r="AF17" s="595"/>
      <c r="AG17" s="595"/>
      <c r="AH17" s="595"/>
      <c r="AI17" s="595"/>
      <c r="AJ17" s="595"/>
      <c r="AK17" s="595"/>
      <c r="AL17" s="596">
        <v>20.9</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8870558</v>
      </c>
      <c r="CS17" s="592"/>
      <c r="CT17" s="592"/>
      <c r="CU17" s="592"/>
      <c r="CV17" s="592"/>
      <c r="CW17" s="592"/>
      <c r="CX17" s="592"/>
      <c r="CY17" s="593"/>
      <c r="CZ17" s="594">
        <v>8.6999999999999993</v>
      </c>
      <c r="DA17" s="594"/>
      <c r="DB17" s="594"/>
      <c r="DC17" s="594"/>
      <c r="DD17" s="600" t="s">
        <v>111</v>
      </c>
      <c r="DE17" s="592"/>
      <c r="DF17" s="592"/>
      <c r="DG17" s="592"/>
      <c r="DH17" s="592"/>
      <c r="DI17" s="592"/>
      <c r="DJ17" s="592"/>
      <c r="DK17" s="592"/>
      <c r="DL17" s="592"/>
      <c r="DM17" s="592"/>
      <c r="DN17" s="592"/>
      <c r="DO17" s="592"/>
      <c r="DP17" s="593"/>
      <c r="DQ17" s="600">
        <v>8786297</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600538</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866322</v>
      </c>
      <c r="CS18" s="592"/>
      <c r="CT18" s="592"/>
      <c r="CU18" s="592"/>
      <c r="CV18" s="592"/>
      <c r="CW18" s="592"/>
      <c r="CX18" s="592"/>
      <c r="CY18" s="593"/>
      <c r="CZ18" s="594">
        <v>0.8</v>
      </c>
      <c r="DA18" s="594"/>
      <c r="DB18" s="594"/>
      <c r="DC18" s="594"/>
      <c r="DD18" s="600">
        <v>866322</v>
      </c>
      <c r="DE18" s="592"/>
      <c r="DF18" s="592"/>
      <c r="DG18" s="592"/>
      <c r="DH18" s="592"/>
      <c r="DI18" s="592"/>
      <c r="DJ18" s="592"/>
      <c r="DK18" s="592"/>
      <c r="DL18" s="592"/>
      <c r="DM18" s="592"/>
      <c r="DN18" s="592"/>
      <c r="DO18" s="592"/>
      <c r="DP18" s="593"/>
      <c r="DQ18" s="600">
        <v>866322</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3332628</v>
      </c>
      <c r="BH19" s="592"/>
      <c r="BI19" s="592"/>
      <c r="BJ19" s="592"/>
      <c r="BK19" s="592"/>
      <c r="BL19" s="592"/>
      <c r="BM19" s="592"/>
      <c r="BN19" s="593"/>
      <c r="BO19" s="594">
        <v>8.6999999999999993</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53745045</v>
      </c>
      <c r="S20" s="592"/>
      <c r="T20" s="592"/>
      <c r="U20" s="592"/>
      <c r="V20" s="592"/>
      <c r="W20" s="592"/>
      <c r="X20" s="592"/>
      <c r="Y20" s="593"/>
      <c r="Z20" s="594">
        <v>51.1</v>
      </c>
      <c r="AA20" s="594"/>
      <c r="AB20" s="594"/>
      <c r="AC20" s="594"/>
      <c r="AD20" s="595">
        <v>49837258</v>
      </c>
      <c r="AE20" s="595"/>
      <c r="AF20" s="595"/>
      <c r="AG20" s="595"/>
      <c r="AH20" s="595"/>
      <c r="AI20" s="595"/>
      <c r="AJ20" s="595"/>
      <c r="AK20" s="595"/>
      <c r="AL20" s="596">
        <v>98.7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3332628</v>
      </c>
      <c r="BH20" s="592"/>
      <c r="BI20" s="592"/>
      <c r="BJ20" s="592"/>
      <c r="BK20" s="592"/>
      <c r="BL20" s="592"/>
      <c r="BM20" s="592"/>
      <c r="BN20" s="593"/>
      <c r="BO20" s="594">
        <v>8.6999999999999993</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102407384</v>
      </c>
      <c r="CS20" s="592"/>
      <c r="CT20" s="592"/>
      <c r="CU20" s="592"/>
      <c r="CV20" s="592"/>
      <c r="CW20" s="592"/>
      <c r="CX20" s="592"/>
      <c r="CY20" s="593"/>
      <c r="CZ20" s="594">
        <v>100</v>
      </c>
      <c r="DA20" s="594"/>
      <c r="DB20" s="594"/>
      <c r="DC20" s="594"/>
      <c r="DD20" s="600">
        <v>12387006</v>
      </c>
      <c r="DE20" s="592"/>
      <c r="DF20" s="592"/>
      <c r="DG20" s="592"/>
      <c r="DH20" s="592"/>
      <c r="DI20" s="592"/>
      <c r="DJ20" s="592"/>
      <c r="DK20" s="592"/>
      <c r="DL20" s="592"/>
      <c r="DM20" s="592"/>
      <c r="DN20" s="592"/>
      <c r="DO20" s="592"/>
      <c r="DP20" s="593"/>
      <c r="DQ20" s="600">
        <v>63144995</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45859</v>
      </c>
      <c r="S21" s="592"/>
      <c r="T21" s="592"/>
      <c r="U21" s="592"/>
      <c r="V21" s="592"/>
      <c r="W21" s="592"/>
      <c r="X21" s="592"/>
      <c r="Y21" s="593"/>
      <c r="Z21" s="594">
        <v>0</v>
      </c>
      <c r="AA21" s="594"/>
      <c r="AB21" s="594"/>
      <c r="AC21" s="594"/>
      <c r="AD21" s="595">
        <v>45859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25392</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1709115</v>
      </c>
      <c r="S22" s="592"/>
      <c r="T22" s="592"/>
      <c r="U22" s="592"/>
      <c r="V22" s="592"/>
      <c r="W22" s="592"/>
      <c r="X22" s="592"/>
      <c r="Y22" s="593"/>
      <c r="Z22" s="594">
        <v>1.6</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1203062</v>
      </c>
      <c r="S23" s="592"/>
      <c r="T23" s="592"/>
      <c r="U23" s="592"/>
      <c r="V23" s="592"/>
      <c r="W23" s="592"/>
      <c r="X23" s="592"/>
      <c r="Y23" s="593"/>
      <c r="Z23" s="594">
        <v>1.1000000000000001</v>
      </c>
      <c r="AA23" s="594"/>
      <c r="AB23" s="594"/>
      <c r="AC23" s="594"/>
      <c r="AD23" s="595">
        <v>474217</v>
      </c>
      <c r="AE23" s="595"/>
      <c r="AF23" s="595"/>
      <c r="AG23" s="595"/>
      <c r="AH23" s="595"/>
      <c r="AI23" s="595"/>
      <c r="AJ23" s="595"/>
      <c r="AK23" s="595"/>
      <c r="AL23" s="596">
        <v>0.9</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3307236</v>
      </c>
      <c r="BH23" s="592"/>
      <c r="BI23" s="592"/>
      <c r="BJ23" s="592"/>
      <c r="BK23" s="592"/>
      <c r="BL23" s="592"/>
      <c r="BM23" s="592"/>
      <c r="BN23" s="593"/>
      <c r="BO23" s="594">
        <v>8.6</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558519</v>
      </c>
      <c r="S24" s="592"/>
      <c r="T24" s="592"/>
      <c r="U24" s="592"/>
      <c r="V24" s="592"/>
      <c r="W24" s="592"/>
      <c r="X24" s="592"/>
      <c r="Y24" s="593"/>
      <c r="Z24" s="594">
        <v>0.5</v>
      </c>
      <c r="AA24" s="594"/>
      <c r="AB24" s="594"/>
      <c r="AC24" s="594"/>
      <c r="AD24" s="595">
        <v>5410</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55278890</v>
      </c>
      <c r="CS24" s="581"/>
      <c r="CT24" s="581"/>
      <c r="CU24" s="581"/>
      <c r="CV24" s="581"/>
      <c r="CW24" s="581"/>
      <c r="CX24" s="581"/>
      <c r="CY24" s="582"/>
      <c r="CZ24" s="618">
        <v>54</v>
      </c>
      <c r="DA24" s="619"/>
      <c r="DB24" s="619"/>
      <c r="DC24" s="620"/>
      <c r="DD24" s="617">
        <v>31687799</v>
      </c>
      <c r="DE24" s="581"/>
      <c r="DF24" s="581"/>
      <c r="DG24" s="581"/>
      <c r="DH24" s="581"/>
      <c r="DI24" s="581"/>
      <c r="DJ24" s="581"/>
      <c r="DK24" s="582"/>
      <c r="DL24" s="617">
        <v>31353313</v>
      </c>
      <c r="DM24" s="581"/>
      <c r="DN24" s="581"/>
      <c r="DO24" s="581"/>
      <c r="DP24" s="581"/>
      <c r="DQ24" s="581"/>
      <c r="DR24" s="581"/>
      <c r="DS24" s="581"/>
      <c r="DT24" s="581"/>
      <c r="DU24" s="581"/>
      <c r="DV24" s="582"/>
      <c r="DW24" s="585">
        <v>56</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22828519</v>
      </c>
      <c r="S25" s="592"/>
      <c r="T25" s="592"/>
      <c r="U25" s="592"/>
      <c r="V25" s="592"/>
      <c r="W25" s="592"/>
      <c r="X25" s="592"/>
      <c r="Y25" s="593"/>
      <c r="Z25" s="594">
        <v>21.7</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15413800</v>
      </c>
      <c r="CS25" s="623"/>
      <c r="CT25" s="623"/>
      <c r="CU25" s="623"/>
      <c r="CV25" s="623"/>
      <c r="CW25" s="623"/>
      <c r="CX25" s="623"/>
      <c r="CY25" s="624"/>
      <c r="CZ25" s="625">
        <v>15.1</v>
      </c>
      <c r="DA25" s="626"/>
      <c r="DB25" s="626"/>
      <c r="DC25" s="627"/>
      <c r="DD25" s="600">
        <v>14161583</v>
      </c>
      <c r="DE25" s="623"/>
      <c r="DF25" s="623"/>
      <c r="DG25" s="623"/>
      <c r="DH25" s="623"/>
      <c r="DI25" s="623"/>
      <c r="DJ25" s="623"/>
      <c r="DK25" s="624"/>
      <c r="DL25" s="600">
        <v>13877344</v>
      </c>
      <c r="DM25" s="623"/>
      <c r="DN25" s="623"/>
      <c r="DO25" s="623"/>
      <c r="DP25" s="623"/>
      <c r="DQ25" s="623"/>
      <c r="DR25" s="623"/>
      <c r="DS25" s="623"/>
      <c r="DT25" s="623"/>
      <c r="DU25" s="623"/>
      <c r="DV25" s="624"/>
      <c r="DW25" s="596">
        <v>24.8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v>41853</v>
      </c>
      <c r="S26" s="592"/>
      <c r="T26" s="592"/>
      <c r="U26" s="592"/>
      <c r="V26" s="592"/>
      <c r="W26" s="592"/>
      <c r="X26" s="592"/>
      <c r="Y26" s="593"/>
      <c r="Z26" s="594">
        <v>0</v>
      </c>
      <c r="AA26" s="594"/>
      <c r="AB26" s="594"/>
      <c r="AC26" s="594"/>
      <c r="AD26" s="595">
        <v>41853</v>
      </c>
      <c r="AE26" s="595"/>
      <c r="AF26" s="595"/>
      <c r="AG26" s="595"/>
      <c r="AH26" s="595"/>
      <c r="AI26" s="595"/>
      <c r="AJ26" s="595"/>
      <c r="AK26" s="595"/>
      <c r="AL26" s="596">
        <v>0.1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10004885</v>
      </c>
      <c r="CS26" s="592"/>
      <c r="CT26" s="592"/>
      <c r="CU26" s="592"/>
      <c r="CV26" s="592"/>
      <c r="CW26" s="592"/>
      <c r="CX26" s="592"/>
      <c r="CY26" s="593"/>
      <c r="CZ26" s="625">
        <v>9.8000000000000007</v>
      </c>
      <c r="DA26" s="626"/>
      <c r="DB26" s="626"/>
      <c r="DC26" s="627"/>
      <c r="DD26" s="600">
        <v>9203009</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6013633</v>
      </c>
      <c r="S27" s="592"/>
      <c r="T27" s="592"/>
      <c r="U27" s="592"/>
      <c r="V27" s="592"/>
      <c r="W27" s="592"/>
      <c r="X27" s="592"/>
      <c r="Y27" s="593"/>
      <c r="Z27" s="594">
        <v>5.7</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38460767</v>
      </c>
      <c r="BH27" s="592"/>
      <c r="BI27" s="592"/>
      <c r="BJ27" s="592"/>
      <c r="BK27" s="592"/>
      <c r="BL27" s="592"/>
      <c r="BM27" s="592"/>
      <c r="BN27" s="593"/>
      <c r="BO27" s="594">
        <v>100</v>
      </c>
      <c r="BP27" s="594"/>
      <c r="BQ27" s="594"/>
      <c r="BR27" s="594"/>
      <c r="BS27" s="600">
        <v>394492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30994537</v>
      </c>
      <c r="CS27" s="623"/>
      <c r="CT27" s="623"/>
      <c r="CU27" s="623"/>
      <c r="CV27" s="623"/>
      <c r="CW27" s="623"/>
      <c r="CX27" s="623"/>
      <c r="CY27" s="624"/>
      <c r="CZ27" s="625">
        <v>30.3</v>
      </c>
      <c r="DA27" s="626"/>
      <c r="DB27" s="626"/>
      <c r="DC27" s="627"/>
      <c r="DD27" s="600">
        <v>8739924</v>
      </c>
      <c r="DE27" s="623"/>
      <c r="DF27" s="623"/>
      <c r="DG27" s="623"/>
      <c r="DH27" s="623"/>
      <c r="DI27" s="623"/>
      <c r="DJ27" s="623"/>
      <c r="DK27" s="624"/>
      <c r="DL27" s="600">
        <v>8738541</v>
      </c>
      <c r="DM27" s="623"/>
      <c r="DN27" s="623"/>
      <c r="DO27" s="623"/>
      <c r="DP27" s="623"/>
      <c r="DQ27" s="623"/>
      <c r="DR27" s="623"/>
      <c r="DS27" s="623"/>
      <c r="DT27" s="623"/>
      <c r="DU27" s="623"/>
      <c r="DV27" s="624"/>
      <c r="DW27" s="596">
        <v>15.6</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1135619</v>
      </c>
      <c r="S28" s="592"/>
      <c r="T28" s="592"/>
      <c r="U28" s="592"/>
      <c r="V28" s="592"/>
      <c r="W28" s="592"/>
      <c r="X28" s="592"/>
      <c r="Y28" s="593"/>
      <c r="Z28" s="594">
        <v>1.1000000000000001</v>
      </c>
      <c r="AA28" s="594"/>
      <c r="AB28" s="594"/>
      <c r="AC28" s="594"/>
      <c r="AD28" s="595">
        <v>62565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8870553</v>
      </c>
      <c r="CS28" s="592"/>
      <c r="CT28" s="592"/>
      <c r="CU28" s="592"/>
      <c r="CV28" s="592"/>
      <c r="CW28" s="592"/>
      <c r="CX28" s="592"/>
      <c r="CY28" s="593"/>
      <c r="CZ28" s="625">
        <v>8.6999999999999993</v>
      </c>
      <c r="DA28" s="626"/>
      <c r="DB28" s="626"/>
      <c r="DC28" s="627"/>
      <c r="DD28" s="600">
        <v>8786292</v>
      </c>
      <c r="DE28" s="592"/>
      <c r="DF28" s="592"/>
      <c r="DG28" s="592"/>
      <c r="DH28" s="592"/>
      <c r="DI28" s="592"/>
      <c r="DJ28" s="592"/>
      <c r="DK28" s="593"/>
      <c r="DL28" s="600">
        <v>8737428</v>
      </c>
      <c r="DM28" s="592"/>
      <c r="DN28" s="592"/>
      <c r="DO28" s="592"/>
      <c r="DP28" s="592"/>
      <c r="DQ28" s="592"/>
      <c r="DR28" s="592"/>
      <c r="DS28" s="592"/>
      <c r="DT28" s="592"/>
      <c r="DU28" s="592"/>
      <c r="DV28" s="593"/>
      <c r="DW28" s="596">
        <v>15.6</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110208</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8862748</v>
      </c>
      <c r="CS29" s="623"/>
      <c r="CT29" s="623"/>
      <c r="CU29" s="623"/>
      <c r="CV29" s="623"/>
      <c r="CW29" s="623"/>
      <c r="CX29" s="623"/>
      <c r="CY29" s="624"/>
      <c r="CZ29" s="625">
        <v>8.6999999999999993</v>
      </c>
      <c r="DA29" s="626"/>
      <c r="DB29" s="626"/>
      <c r="DC29" s="627"/>
      <c r="DD29" s="600">
        <v>8778487</v>
      </c>
      <c r="DE29" s="623"/>
      <c r="DF29" s="623"/>
      <c r="DG29" s="623"/>
      <c r="DH29" s="623"/>
      <c r="DI29" s="623"/>
      <c r="DJ29" s="623"/>
      <c r="DK29" s="624"/>
      <c r="DL29" s="600">
        <v>8729623</v>
      </c>
      <c r="DM29" s="623"/>
      <c r="DN29" s="623"/>
      <c r="DO29" s="623"/>
      <c r="DP29" s="623"/>
      <c r="DQ29" s="623"/>
      <c r="DR29" s="623"/>
      <c r="DS29" s="623"/>
      <c r="DT29" s="623"/>
      <c r="DU29" s="623"/>
      <c r="DV29" s="624"/>
      <c r="DW29" s="596">
        <v>15.6</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201951</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97.1</v>
      </c>
      <c r="BN30" s="650"/>
      <c r="BO30" s="650"/>
      <c r="BP30" s="650"/>
      <c r="BQ30" s="651"/>
      <c r="BR30" s="649">
        <v>98.8</v>
      </c>
      <c r="BS30" s="650"/>
      <c r="BT30" s="650"/>
      <c r="BU30" s="650"/>
      <c r="BV30" s="650"/>
      <c r="BW30" s="650"/>
      <c r="BX30" s="586">
        <v>96.5</v>
      </c>
      <c r="BY30" s="650"/>
      <c r="BZ30" s="650"/>
      <c r="CA30" s="650"/>
      <c r="CB30" s="651"/>
      <c r="CD30" s="654"/>
      <c r="CE30" s="655"/>
      <c r="CF30" s="605" t="s">
        <v>290</v>
      </c>
      <c r="CG30" s="606"/>
      <c r="CH30" s="606"/>
      <c r="CI30" s="606"/>
      <c r="CJ30" s="606"/>
      <c r="CK30" s="606"/>
      <c r="CL30" s="606"/>
      <c r="CM30" s="606"/>
      <c r="CN30" s="606"/>
      <c r="CO30" s="606"/>
      <c r="CP30" s="606"/>
      <c r="CQ30" s="607"/>
      <c r="CR30" s="591">
        <v>7796160</v>
      </c>
      <c r="CS30" s="592"/>
      <c r="CT30" s="592"/>
      <c r="CU30" s="592"/>
      <c r="CV30" s="592"/>
      <c r="CW30" s="592"/>
      <c r="CX30" s="592"/>
      <c r="CY30" s="593"/>
      <c r="CZ30" s="625">
        <v>7.6</v>
      </c>
      <c r="DA30" s="626"/>
      <c r="DB30" s="626"/>
      <c r="DC30" s="627"/>
      <c r="DD30" s="600">
        <v>7721352</v>
      </c>
      <c r="DE30" s="592"/>
      <c r="DF30" s="592"/>
      <c r="DG30" s="592"/>
      <c r="DH30" s="592"/>
      <c r="DI30" s="592"/>
      <c r="DJ30" s="592"/>
      <c r="DK30" s="593"/>
      <c r="DL30" s="600">
        <v>7672537</v>
      </c>
      <c r="DM30" s="592"/>
      <c r="DN30" s="592"/>
      <c r="DO30" s="592"/>
      <c r="DP30" s="592"/>
      <c r="DQ30" s="592"/>
      <c r="DR30" s="592"/>
      <c r="DS30" s="592"/>
      <c r="DT30" s="592"/>
      <c r="DU30" s="592"/>
      <c r="DV30" s="593"/>
      <c r="DW30" s="596">
        <v>13.7</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1466717</v>
      </c>
      <c r="S31" s="592"/>
      <c r="T31" s="592"/>
      <c r="U31" s="592"/>
      <c r="V31" s="592"/>
      <c r="W31" s="592"/>
      <c r="X31" s="592"/>
      <c r="Y31" s="593"/>
      <c r="Z31" s="594">
        <v>1.4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97</v>
      </c>
      <c r="BN31" s="647"/>
      <c r="BO31" s="647"/>
      <c r="BP31" s="647"/>
      <c r="BQ31" s="648"/>
      <c r="BR31" s="646">
        <v>98.6</v>
      </c>
      <c r="BS31" s="623"/>
      <c r="BT31" s="623"/>
      <c r="BU31" s="623"/>
      <c r="BV31" s="623"/>
      <c r="BW31" s="623"/>
      <c r="BX31" s="597">
        <v>96.5</v>
      </c>
      <c r="BY31" s="647"/>
      <c r="BZ31" s="647"/>
      <c r="CA31" s="647"/>
      <c r="CB31" s="648"/>
      <c r="CD31" s="654"/>
      <c r="CE31" s="655"/>
      <c r="CF31" s="605" t="s">
        <v>294</v>
      </c>
      <c r="CG31" s="606"/>
      <c r="CH31" s="606"/>
      <c r="CI31" s="606"/>
      <c r="CJ31" s="606"/>
      <c r="CK31" s="606"/>
      <c r="CL31" s="606"/>
      <c r="CM31" s="606"/>
      <c r="CN31" s="606"/>
      <c r="CO31" s="606"/>
      <c r="CP31" s="606"/>
      <c r="CQ31" s="607"/>
      <c r="CR31" s="591">
        <v>1066588</v>
      </c>
      <c r="CS31" s="623"/>
      <c r="CT31" s="623"/>
      <c r="CU31" s="623"/>
      <c r="CV31" s="623"/>
      <c r="CW31" s="623"/>
      <c r="CX31" s="623"/>
      <c r="CY31" s="624"/>
      <c r="CZ31" s="625">
        <v>1</v>
      </c>
      <c r="DA31" s="626"/>
      <c r="DB31" s="626"/>
      <c r="DC31" s="627"/>
      <c r="DD31" s="600">
        <v>1057135</v>
      </c>
      <c r="DE31" s="623"/>
      <c r="DF31" s="623"/>
      <c r="DG31" s="623"/>
      <c r="DH31" s="623"/>
      <c r="DI31" s="623"/>
      <c r="DJ31" s="623"/>
      <c r="DK31" s="624"/>
      <c r="DL31" s="600">
        <v>1057086</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1958575</v>
      </c>
      <c r="S32" s="592"/>
      <c r="T32" s="592"/>
      <c r="U32" s="592"/>
      <c r="V32" s="592"/>
      <c r="W32" s="592"/>
      <c r="X32" s="592"/>
      <c r="Y32" s="593"/>
      <c r="Z32" s="594">
        <v>1.9</v>
      </c>
      <c r="AA32" s="594"/>
      <c r="AB32" s="594"/>
      <c r="AC32" s="594"/>
      <c r="AD32" s="595">
        <v>9616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v>
      </c>
      <c r="BH32" s="659"/>
      <c r="BI32" s="659"/>
      <c r="BJ32" s="659"/>
      <c r="BK32" s="659"/>
      <c r="BL32" s="659"/>
      <c r="BM32" s="660">
        <v>96.8</v>
      </c>
      <c r="BN32" s="659"/>
      <c r="BO32" s="659"/>
      <c r="BP32" s="659"/>
      <c r="BQ32" s="661"/>
      <c r="BR32" s="658">
        <v>98.9</v>
      </c>
      <c r="BS32" s="659"/>
      <c r="BT32" s="659"/>
      <c r="BU32" s="659"/>
      <c r="BV32" s="659"/>
      <c r="BW32" s="659"/>
      <c r="BX32" s="660">
        <v>96.1</v>
      </c>
      <c r="BY32" s="659"/>
      <c r="BZ32" s="659"/>
      <c r="CA32" s="659"/>
      <c r="CB32" s="661"/>
      <c r="CD32" s="656"/>
      <c r="CE32" s="657"/>
      <c r="CF32" s="605" t="s">
        <v>297</v>
      </c>
      <c r="CG32" s="606"/>
      <c r="CH32" s="606"/>
      <c r="CI32" s="606"/>
      <c r="CJ32" s="606"/>
      <c r="CK32" s="606"/>
      <c r="CL32" s="606"/>
      <c r="CM32" s="606"/>
      <c r="CN32" s="606"/>
      <c r="CO32" s="606"/>
      <c r="CP32" s="606"/>
      <c r="CQ32" s="607"/>
      <c r="CR32" s="591">
        <v>7805</v>
      </c>
      <c r="CS32" s="592"/>
      <c r="CT32" s="592"/>
      <c r="CU32" s="592"/>
      <c r="CV32" s="592"/>
      <c r="CW32" s="592"/>
      <c r="CX32" s="592"/>
      <c r="CY32" s="593"/>
      <c r="CZ32" s="625">
        <v>0</v>
      </c>
      <c r="DA32" s="626"/>
      <c r="DB32" s="626"/>
      <c r="DC32" s="627"/>
      <c r="DD32" s="600">
        <v>7805</v>
      </c>
      <c r="DE32" s="592"/>
      <c r="DF32" s="592"/>
      <c r="DG32" s="592"/>
      <c r="DH32" s="592"/>
      <c r="DI32" s="592"/>
      <c r="DJ32" s="592"/>
      <c r="DK32" s="593"/>
      <c r="DL32" s="600">
        <v>7805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14179792</v>
      </c>
      <c r="S33" s="592"/>
      <c r="T33" s="592"/>
      <c r="U33" s="592"/>
      <c r="V33" s="592"/>
      <c r="W33" s="592"/>
      <c r="X33" s="592"/>
      <c r="Y33" s="593"/>
      <c r="Z33" s="594">
        <v>13.5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34728990</v>
      </c>
      <c r="CS33" s="623"/>
      <c r="CT33" s="623"/>
      <c r="CU33" s="623"/>
      <c r="CV33" s="623"/>
      <c r="CW33" s="623"/>
      <c r="CX33" s="623"/>
      <c r="CY33" s="624"/>
      <c r="CZ33" s="625">
        <v>33.9</v>
      </c>
      <c r="DA33" s="626"/>
      <c r="DB33" s="626"/>
      <c r="DC33" s="627"/>
      <c r="DD33" s="600">
        <v>27248347</v>
      </c>
      <c r="DE33" s="623"/>
      <c r="DF33" s="623"/>
      <c r="DG33" s="623"/>
      <c r="DH33" s="623"/>
      <c r="DI33" s="623"/>
      <c r="DJ33" s="623"/>
      <c r="DK33" s="624"/>
      <c r="DL33" s="600">
        <v>21918171</v>
      </c>
      <c r="DM33" s="623"/>
      <c r="DN33" s="623"/>
      <c r="DO33" s="623"/>
      <c r="DP33" s="623"/>
      <c r="DQ33" s="623"/>
      <c r="DR33" s="623"/>
      <c r="DS33" s="623"/>
      <c r="DT33" s="623"/>
      <c r="DU33" s="623"/>
      <c r="DV33" s="624"/>
      <c r="DW33" s="596">
        <v>39.200000000000003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10205360</v>
      </c>
      <c r="CS34" s="592"/>
      <c r="CT34" s="592"/>
      <c r="CU34" s="592"/>
      <c r="CV34" s="592"/>
      <c r="CW34" s="592"/>
      <c r="CX34" s="592"/>
      <c r="CY34" s="593"/>
      <c r="CZ34" s="625">
        <v>10</v>
      </c>
      <c r="DA34" s="626"/>
      <c r="DB34" s="626"/>
      <c r="DC34" s="627"/>
      <c r="DD34" s="600">
        <v>8549531</v>
      </c>
      <c r="DE34" s="592"/>
      <c r="DF34" s="592"/>
      <c r="DG34" s="592"/>
      <c r="DH34" s="592"/>
      <c r="DI34" s="592"/>
      <c r="DJ34" s="592"/>
      <c r="DK34" s="593"/>
      <c r="DL34" s="600">
        <v>7642763</v>
      </c>
      <c r="DM34" s="592"/>
      <c r="DN34" s="592"/>
      <c r="DO34" s="592"/>
      <c r="DP34" s="592"/>
      <c r="DQ34" s="592"/>
      <c r="DR34" s="592"/>
      <c r="DS34" s="592"/>
      <c r="DT34" s="592"/>
      <c r="DU34" s="592"/>
      <c r="DV34" s="593"/>
      <c r="DW34" s="596">
        <v>13.7</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5470392</v>
      </c>
      <c r="S35" s="592"/>
      <c r="T35" s="592"/>
      <c r="U35" s="592"/>
      <c r="V35" s="592"/>
      <c r="W35" s="592"/>
      <c r="X35" s="592"/>
      <c r="Y35" s="593"/>
      <c r="Z35" s="594">
        <v>5.2</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15764081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-1129400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489846</v>
      </c>
      <c r="CS35" s="623"/>
      <c r="CT35" s="623"/>
      <c r="CU35" s="623"/>
      <c r="CV35" s="623"/>
      <c r="CW35" s="623"/>
      <c r="CX35" s="623"/>
      <c r="CY35" s="624"/>
      <c r="CZ35" s="625">
        <v>0.5</v>
      </c>
      <c r="DA35" s="626"/>
      <c r="DB35" s="626"/>
      <c r="DC35" s="627"/>
      <c r="DD35" s="600">
        <v>478486</v>
      </c>
      <c r="DE35" s="623"/>
      <c r="DF35" s="623"/>
      <c r="DG35" s="623"/>
      <c r="DH35" s="623"/>
      <c r="DI35" s="623"/>
      <c r="DJ35" s="623"/>
      <c r="DK35" s="624"/>
      <c r="DL35" s="600">
        <v>478486</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105198467</v>
      </c>
      <c r="S36" s="664"/>
      <c r="T36" s="664"/>
      <c r="U36" s="664"/>
      <c r="V36" s="664"/>
      <c r="W36" s="664"/>
      <c r="X36" s="664"/>
      <c r="Y36" s="665"/>
      <c r="Z36" s="666">
        <v>100</v>
      </c>
      <c r="AA36" s="666"/>
      <c r="AB36" s="666"/>
      <c r="AC36" s="666"/>
      <c r="AD36" s="667">
        <v>50476778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5544823</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-1447217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7611973</v>
      </c>
      <c r="CS36" s="592"/>
      <c r="CT36" s="592"/>
      <c r="CU36" s="592"/>
      <c r="CV36" s="592"/>
      <c r="CW36" s="592"/>
      <c r="CX36" s="592"/>
      <c r="CY36" s="593"/>
      <c r="CZ36" s="625">
        <v>7.4</v>
      </c>
      <c r="DA36" s="626"/>
      <c r="DB36" s="626"/>
      <c r="DC36" s="627"/>
      <c r="DD36" s="600">
        <v>3615130</v>
      </c>
      <c r="DE36" s="592"/>
      <c r="DF36" s="592"/>
      <c r="DG36" s="592"/>
      <c r="DH36" s="592"/>
      <c r="DI36" s="592"/>
      <c r="DJ36" s="592"/>
      <c r="DK36" s="593"/>
      <c r="DL36" s="600">
        <v>2694666</v>
      </c>
      <c r="DM36" s="592"/>
      <c r="DN36" s="592"/>
      <c r="DO36" s="592"/>
      <c r="DP36" s="592"/>
      <c r="DQ36" s="592"/>
      <c r="DR36" s="592"/>
      <c r="DS36" s="592"/>
      <c r="DT36" s="592"/>
      <c r="DU36" s="592"/>
      <c r="DV36" s="593"/>
      <c r="DW36" s="596">
        <v>4.8</v>
      </c>
      <c r="DX36" s="621"/>
      <c r="DY36" s="621"/>
      <c r="DZ36" s="621"/>
      <c r="EA36" s="621"/>
      <c r="EB36" s="621"/>
      <c r="EC36" s="622"/>
    </row>
    <row r="37" spans="2:133" ht="11.25" customHeight="1">
      <c r="AQ37" s="670" t="s">
        <v>312</v>
      </c>
      <c r="AR37" s="671"/>
      <c r="AS37" s="671"/>
      <c r="AT37" s="671"/>
      <c r="AU37" s="671"/>
      <c r="AV37" s="671"/>
      <c r="AW37" s="671"/>
      <c r="AX37" s="671"/>
      <c r="AY37" s="672"/>
      <c r="AZ37" s="591">
        <v>1720569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45884</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65047</v>
      </c>
      <c r="CS37" s="623"/>
      <c r="CT37" s="623"/>
      <c r="CU37" s="623"/>
      <c r="CV37" s="623"/>
      <c r="CW37" s="623"/>
      <c r="CX37" s="623"/>
      <c r="CY37" s="624"/>
      <c r="CZ37" s="625">
        <v>0.1</v>
      </c>
      <c r="DA37" s="626"/>
      <c r="DB37" s="626"/>
      <c r="DC37" s="627"/>
      <c r="DD37" s="600">
        <v>65047</v>
      </c>
      <c r="DE37" s="623"/>
      <c r="DF37" s="623"/>
      <c r="DG37" s="623"/>
      <c r="DH37" s="623"/>
      <c r="DI37" s="623"/>
      <c r="DJ37" s="623"/>
      <c r="DK37" s="624"/>
      <c r="DL37" s="600">
        <v>62647</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315</v>
      </c>
      <c r="AR38" s="671"/>
      <c r="AS38" s="671"/>
      <c r="AT38" s="671"/>
      <c r="AU38" s="671"/>
      <c r="AV38" s="671"/>
      <c r="AW38" s="671"/>
      <c r="AX38" s="671"/>
      <c r="AY38" s="672"/>
      <c r="AZ38" s="591">
        <v>148682</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80146</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13894830</v>
      </c>
      <c r="CS38" s="592"/>
      <c r="CT38" s="592"/>
      <c r="CU38" s="592"/>
      <c r="CV38" s="592"/>
      <c r="CW38" s="592"/>
      <c r="CX38" s="592"/>
      <c r="CY38" s="593"/>
      <c r="CZ38" s="625">
        <v>13.6</v>
      </c>
      <c r="DA38" s="626"/>
      <c r="DB38" s="626"/>
      <c r="DC38" s="627"/>
      <c r="DD38" s="600">
        <v>12607808</v>
      </c>
      <c r="DE38" s="592"/>
      <c r="DF38" s="592"/>
      <c r="DG38" s="592"/>
      <c r="DH38" s="592"/>
      <c r="DI38" s="592"/>
      <c r="DJ38" s="592"/>
      <c r="DK38" s="593"/>
      <c r="DL38" s="600">
        <v>11102256</v>
      </c>
      <c r="DM38" s="592"/>
      <c r="DN38" s="592"/>
      <c r="DO38" s="592"/>
      <c r="DP38" s="592"/>
      <c r="DQ38" s="592"/>
      <c r="DR38" s="592"/>
      <c r="DS38" s="592"/>
      <c r="DT38" s="592"/>
      <c r="DU38" s="592"/>
      <c r="DV38" s="593"/>
      <c r="DW38" s="596">
        <v>19.8</v>
      </c>
      <c r="DX38" s="621"/>
      <c r="DY38" s="621"/>
      <c r="DZ38" s="621"/>
      <c r="EA38" s="621"/>
      <c r="EB38" s="621"/>
      <c r="EC38" s="622"/>
    </row>
    <row r="39" spans="2:133" ht="11.25" customHeight="1">
      <c r="AQ39" s="670" t="s">
        <v>318</v>
      </c>
      <c r="AR39" s="671"/>
      <c r="AS39" s="671"/>
      <c r="AT39" s="671"/>
      <c r="AU39" s="671"/>
      <c r="AV39" s="671"/>
      <c r="AW39" s="671"/>
      <c r="AX39" s="671"/>
      <c r="AY39" s="672"/>
      <c r="AZ39" s="591">
        <v>26050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84</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1423281</v>
      </c>
      <c r="CS39" s="623"/>
      <c r="CT39" s="623"/>
      <c r="CU39" s="623"/>
      <c r="CV39" s="623"/>
      <c r="CW39" s="623"/>
      <c r="CX39" s="623"/>
      <c r="CY39" s="624"/>
      <c r="CZ39" s="625">
        <v>1.4</v>
      </c>
      <c r="DA39" s="626"/>
      <c r="DB39" s="626"/>
      <c r="DC39" s="627"/>
      <c r="DD39" s="600">
        <v>1290392</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2879246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98</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1103700</v>
      </c>
      <c r="CS40" s="592"/>
      <c r="CT40" s="592"/>
      <c r="CU40" s="592"/>
      <c r="CV40" s="592"/>
      <c r="CW40" s="592"/>
      <c r="CX40" s="592"/>
      <c r="CY40" s="593"/>
      <c r="CZ40" s="625">
        <v>1.1000000000000001</v>
      </c>
      <c r="DA40" s="626"/>
      <c r="DB40" s="626"/>
      <c r="DC40" s="627"/>
      <c r="DD40" s="600">
        <v>707000</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5444711</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12399504</v>
      </c>
      <c r="CS42" s="592"/>
      <c r="CT42" s="592"/>
      <c r="CU42" s="592"/>
      <c r="CV42" s="592"/>
      <c r="CW42" s="592"/>
      <c r="CX42" s="592"/>
      <c r="CY42" s="593"/>
      <c r="CZ42" s="625">
        <v>12.1</v>
      </c>
      <c r="DA42" s="674"/>
      <c r="DB42" s="674"/>
      <c r="DC42" s="675"/>
      <c r="DD42" s="600">
        <v>4208849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351689</v>
      </c>
      <c r="CS43" s="623"/>
      <c r="CT43" s="623"/>
      <c r="CU43" s="623"/>
      <c r="CV43" s="623"/>
      <c r="CW43" s="623"/>
      <c r="CX43" s="623"/>
      <c r="CY43" s="624"/>
      <c r="CZ43" s="625">
        <v>0.3</v>
      </c>
      <c r="DA43" s="626"/>
      <c r="DB43" s="626"/>
      <c r="DC43" s="627"/>
      <c r="DD43" s="600">
        <v>351689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12387006</v>
      </c>
      <c r="CS44" s="592"/>
      <c r="CT44" s="592"/>
      <c r="CU44" s="592"/>
      <c r="CV44" s="592"/>
      <c r="CW44" s="592"/>
      <c r="CX44" s="592"/>
      <c r="CY44" s="593"/>
      <c r="CZ44" s="625">
        <v>12.1</v>
      </c>
      <c r="DA44" s="674"/>
      <c r="DB44" s="674"/>
      <c r="DC44" s="675"/>
      <c r="DD44" s="600">
        <v>4202051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5409192</v>
      </c>
      <c r="CS45" s="623"/>
      <c r="CT45" s="623"/>
      <c r="CU45" s="623"/>
      <c r="CV45" s="623"/>
      <c r="CW45" s="623"/>
      <c r="CX45" s="623"/>
      <c r="CY45" s="624"/>
      <c r="CZ45" s="625">
        <v>5.3</v>
      </c>
      <c r="DA45" s="626"/>
      <c r="DB45" s="626"/>
      <c r="DC45" s="627"/>
      <c r="DD45" s="600">
        <v>125509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6936705</v>
      </c>
      <c r="CS46" s="592"/>
      <c r="CT46" s="592"/>
      <c r="CU46" s="592"/>
      <c r="CV46" s="592"/>
      <c r="CW46" s="592"/>
      <c r="CX46" s="592"/>
      <c r="CY46" s="593"/>
      <c r="CZ46" s="625">
        <v>6.8</v>
      </c>
      <c r="DA46" s="674"/>
      <c r="DB46" s="674"/>
      <c r="DC46" s="675"/>
      <c r="DD46" s="600">
        <v>4076293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12498</v>
      </c>
      <c r="CS47" s="623"/>
      <c r="CT47" s="623"/>
      <c r="CU47" s="623"/>
      <c r="CV47" s="623"/>
      <c r="CW47" s="623"/>
      <c r="CX47" s="623"/>
      <c r="CY47" s="624"/>
      <c r="CZ47" s="625">
        <v>0</v>
      </c>
      <c r="DA47" s="626"/>
      <c r="DB47" s="626"/>
      <c r="DC47" s="627"/>
      <c r="DD47" s="600">
        <v>6798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102407384</v>
      </c>
      <c r="CS49" s="659"/>
      <c r="CT49" s="659"/>
      <c r="CU49" s="659"/>
      <c r="CV49" s="659"/>
      <c r="CW49" s="659"/>
      <c r="CX49" s="659"/>
      <c r="CY49" s="686"/>
      <c r="CZ49" s="687">
        <v>100</v>
      </c>
      <c r="DA49" s="688"/>
      <c r="DB49" s="688"/>
      <c r="DC49" s="689"/>
      <c r="DD49" s="690">
        <v>63144995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45" sqref="AA45:AE4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105862</v>
      </c>
      <c r="R7" s="721"/>
      <c r="S7" s="721"/>
      <c r="T7" s="721"/>
      <c r="U7" s="721"/>
      <c r="V7" s="721">
        <v>103071</v>
      </c>
      <c r="W7" s="721"/>
      <c r="X7" s="721"/>
      <c r="Y7" s="721"/>
      <c r="Z7" s="721"/>
      <c r="AA7" s="721">
        <v>2791</v>
      </c>
      <c r="AB7" s="721"/>
      <c r="AC7" s="721"/>
      <c r="AD7" s="721"/>
      <c r="AE7" s="722"/>
      <c r="AF7" s="723">
        <v>2125</v>
      </c>
      <c r="AG7" s="724"/>
      <c r="AH7" s="724"/>
      <c r="AI7" s="724"/>
      <c r="AJ7" s="725"/>
      <c r="AK7" s="760">
        <v>202</v>
      </c>
      <c r="AL7" s="761"/>
      <c r="AM7" s="761"/>
      <c r="AN7" s="761"/>
      <c r="AO7" s="761"/>
      <c r="AP7" s="761">
        <v>86572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0</v>
      </c>
      <c r="CI7" s="758"/>
      <c r="CJ7" s="758"/>
      <c r="CK7" s="758"/>
      <c r="CL7" s="759"/>
      <c r="CM7" s="757">
        <v>5</v>
      </c>
      <c r="CN7" s="758"/>
      <c r="CO7" s="758"/>
      <c r="CP7" s="758"/>
      <c r="CQ7" s="759"/>
      <c r="CR7" s="757">
        <v>5</v>
      </c>
      <c r="CS7" s="758"/>
      <c r="CT7" s="758"/>
      <c r="CU7" s="758"/>
      <c r="CV7" s="759"/>
      <c r="CW7" s="757">
        <v>543</v>
      </c>
      <c r="CX7" s="758"/>
      <c r="CY7" s="758"/>
      <c r="CZ7" s="758"/>
      <c r="DA7" s="759"/>
      <c r="DB7" s="757" t="s">
        <v>536</v>
      </c>
      <c r="DC7" s="758"/>
      <c r="DD7" s="758"/>
      <c r="DE7" s="758"/>
      <c r="DF7" s="759"/>
      <c r="DG7" s="757" t="s">
        <v>536</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409</v>
      </c>
      <c r="R8" s="745"/>
      <c r="S8" s="745"/>
      <c r="T8" s="745"/>
      <c r="U8" s="745"/>
      <c r="V8" s="745">
        <v>409</v>
      </c>
      <c r="W8" s="745"/>
      <c r="X8" s="745"/>
      <c r="Y8" s="745"/>
      <c r="Z8" s="745"/>
      <c r="AA8" s="745" t="s">
        <v>556</v>
      </c>
      <c r="AB8" s="745"/>
      <c r="AC8" s="745"/>
      <c r="AD8" s="745"/>
      <c r="AE8" s="746"/>
      <c r="AF8" s="747" t="s">
        <v>111</v>
      </c>
      <c r="AG8" s="748"/>
      <c r="AH8" s="748"/>
      <c r="AI8" s="748"/>
      <c r="AJ8" s="749"/>
      <c r="AK8" s="750">
        <v>0</v>
      </c>
      <c r="AL8" s="751"/>
      <c r="AM8" s="751"/>
      <c r="AN8" s="751"/>
      <c r="AO8" s="751"/>
      <c r="AP8" s="751">
        <v>311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537</v>
      </c>
      <c r="BT8" s="755"/>
      <c r="BU8" s="755"/>
      <c r="BV8" s="755"/>
      <c r="BW8" s="755"/>
      <c r="BX8" s="755"/>
      <c r="BY8" s="755"/>
      <c r="BZ8" s="755"/>
      <c r="CA8" s="755"/>
      <c r="CB8" s="755"/>
      <c r="CC8" s="755"/>
      <c r="CD8" s="755"/>
      <c r="CE8" s="755"/>
      <c r="CF8" s="755"/>
      <c r="CG8" s="756"/>
      <c r="CH8" s="767">
        <v>0</v>
      </c>
      <c r="CI8" s="768"/>
      <c r="CJ8" s="768"/>
      <c r="CK8" s="768"/>
      <c r="CL8" s="769"/>
      <c r="CM8" s="767">
        <v>15</v>
      </c>
      <c r="CN8" s="768"/>
      <c r="CO8" s="768"/>
      <c r="CP8" s="768"/>
      <c r="CQ8" s="769"/>
      <c r="CR8" s="767">
        <v>8</v>
      </c>
      <c r="CS8" s="768"/>
      <c r="CT8" s="768"/>
      <c r="CU8" s="768"/>
      <c r="CV8" s="769"/>
      <c r="CW8" s="767" t="s">
        <v>536</v>
      </c>
      <c r="CX8" s="768"/>
      <c r="CY8" s="768"/>
      <c r="CZ8" s="768"/>
      <c r="DA8" s="769"/>
      <c r="DB8" s="767" t="s">
        <v>536</v>
      </c>
      <c r="DC8" s="768"/>
      <c r="DD8" s="768"/>
      <c r="DE8" s="768"/>
      <c r="DF8" s="769"/>
      <c r="DG8" s="767" t="s">
        <v>536</v>
      </c>
      <c r="DH8" s="768"/>
      <c r="DI8" s="768"/>
      <c r="DJ8" s="768"/>
      <c r="DK8" s="769"/>
      <c r="DL8" s="767" t="s">
        <v>536</v>
      </c>
      <c r="DM8" s="768"/>
      <c r="DN8" s="768"/>
      <c r="DO8" s="768"/>
      <c r="DP8" s="769"/>
      <c r="DQ8" s="767" t="s">
        <v>536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538</v>
      </c>
      <c r="BT9" s="755"/>
      <c r="BU9" s="755"/>
      <c r="BV9" s="755"/>
      <c r="BW9" s="755"/>
      <c r="BX9" s="755"/>
      <c r="BY9" s="755"/>
      <c r="BZ9" s="755"/>
      <c r="CA9" s="755"/>
      <c r="CB9" s="755"/>
      <c r="CC9" s="755"/>
      <c r="CD9" s="755"/>
      <c r="CE9" s="755"/>
      <c r="CF9" s="755"/>
      <c r="CG9" s="756"/>
      <c r="CH9" s="767">
        <v>9</v>
      </c>
      <c r="CI9" s="768"/>
      <c r="CJ9" s="768"/>
      <c r="CK9" s="768"/>
      <c r="CL9" s="769"/>
      <c r="CM9" s="767">
        <v>254</v>
      </c>
      <c r="CN9" s="768"/>
      <c r="CO9" s="768"/>
      <c r="CP9" s="768"/>
      <c r="CQ9" s="769"/>
      <c r="CR9" s="767">
        <v>109</v>
      </c>
      <c r="CS9" s="768"/>
      <c r="CT9" s="768"/>
      <c r="CU9" s="768"/>
      <c r="CV9" s="769"/>
      <c r="CW9" s="767" t="s">
        <v>536</v>
      </c>
      <c r="CX9" s="768"/>
      <c r="CY9" s="768"/>
      <c r="CZ9" s="768"/>
      <c r="DA9" s="769"/>
      <c r="DB9" s="767" t="s">
        <v>536</v>
      </c>
      <c r="DC9" s="768"/>
      <c r="DD9" s="768"/>
      <c r="DE9" s="768"/>
      <c r="DF9" s="769"/>
      <c r="DG9" s="767" t="s">
        <v>536</v>
      </c>
      <c r="DH9" s="768"/>
      <c r="DI9" s="768"/>
      <c r="DJ9" s="768"/>
      <c r="DK9" s="769"/>
      <c r="DL9" s="767" t="s">
        <v>536</v>
      </c>
      <c r="DM9" s="768"/>
      <c r="DN9" s="768"/>
      <c r="DO9" s="768"/>
      <c r="DP9" s="769"/>
      <c r="DQ9" s="767" t="s">
        <v>536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539</v>
      </c>
      <c r="BT10" s="755"/>
      <c r="BU10" s="755"/>
      <c r="BV10" s="755"/>
      <c r="BW10" s="755"/>
      <c r="BX10" s="755"/>
      <c r="BY10" s="755"/>
      <c r="BZ10" s="755"/>
      <c r="CA10" s="755"/>
      <c r="CB10" s="755"/>
      <c r="CC10" s="755"/>
      <c r="CD10" s="755"/>
      <c r="CE10" s="755"/>
      <c r="CF10" s="755"/>
      <c r="CG10" s="756"/>
      <c r="CH10" s="767">
        <v>0</v>
      </c>
      <c r="CI10" s="768"/>
      <c r="CJ10" s="768"/>
      <c r="CK10" s="768"/>
      <c r="CL10" s="769"/>
      <c r="CM10" s="767">
        <v>103</v>
      </c>
      <c r="CN10" s="768"/>
      <c r="CO10" s="768"/>
      <c r="CP10" s="768"/>
      <c r="CQ10" s="769"/>
      <c r="CR10" s="767">
        <v>80</v>
      </c>
      <c r="CS10" s="768"/>
      <c r="CT10" s="768"/>
      <c r="CU10" s="768"/>
      <c r="CV10" s="769"/>
      <c r="CW10" s="767">
        <v>19</v>
      </c>
      <c r="CX10" s="768"/>
      <c r="CY10" s="768"/>
      <c r="CZ10" s="768"/>
      <c r="DA10" s="769"/>
      <c r="DB10" s="767" t="s">
        <v>536</v>
      </c>
      <c r="DC10" s="768"/>
      <c r="DD10" s="768"/>
      <c r="DE10" s="768"/>
      <c r="DF10" s="769"/>
      <c r="DG10" s="767" t="s">
        <v>536</v>
      </c>
      <c r="DH10" s="768"/>
      <c r="DI10" s="768"/>
      <c r="DJ10" s="768"/>
      <c r="DK10" s="769"/>
      <c r="DL10" s="767" t="s">
        <v>536</v>
      </c>
      <c r="DM10" s="768"/>
      <c r="DN10" s="768"/>
      <c r="DO10" s="768"/>
      <c r="DP10" s="769"/>
      <c r="DQ10" s="767" t="s">
        <v>536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540</v>
      </c>
      <c r="BT11" s="755"/>
      <c r="BU11" s="755"/>
      <c r="BV11" s="755"/>
      <c r="BW11" s="755"/>
      <c r="BX11" s="755"/>
      <c r="BY11" s="755"/>
      <c r="BZ11" s="755"/>
      <c r="CA11" s="755"/>
      <c r="CB11" s="755"/>
      <c r="CC11" s="755"/>
      <c r="CD11" s="755"/>
      <c r="CE11" s="755"/>
      <c r="CF11" s="755"/>
      <c r="CG11" s="756"/>
      <c r="CH11" s="767">
        <v>1</v>
      </c>
      <c r="CI11" s="768"/>
      <c r="CJ11" s="768"/>
      <c r="CK11" s="768"/>
      <c r="CL11" s="769"/>
      <c r="CM11" s="767">
        <v>398</v>
      </c>
      <c r="CN11" s="768"/>
      <c r="CO11" s="768"/>
      <c r="CP11" s="768"/>
      <c r="CQ11" s="769"/>
      <c r="CR11" s="767">
        <v>371</v>
      </c>
      <c r="CS11" s="768"/>
      <c r="CT11" s="768"/>
      <c r="CU11" s="768"/>
      <c r="CV11" s="769"/>
      <c r="CW11" s="767">
        <v>28</v>
      </c>
      <c r="CX11" s="768"/>
      <c r="CY11" s="768"/>
      <c r="CZ11" s="768"/>
      <c r="DA11" s="769"/>
      <c r="DB11" s="767" t="s">
        <v>536</v>
      </c>
      <c r="DC11" s="768"/>
      <c r="DD11" s="768"/>
      <c r="DE11" s="768"/>
      <c r="DF11" s="769"/>
      <c r="DG11" s="767" t="s">
        <v>536</v>
      </c>
      <c r="DH11" s="768"/>
      <c r="DI11" s="768"/>
      <c r="DJ11" s="768"/>
      <c r="DK11" s="769"/>
      <c r="DL11" s="767" t="s">
        <v>536</v>
      </c>
      <c r="DM11" s="768"/>
      <c r="DN11" s="768"/>
      <c r="DO11" s="768"/>
      <c r="DP11" s="769"/>
      <c r="DQ11" s="767" t="s">
        <v>536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541</v>
      </c>
      <c r="BT12" s="755"/>
      <c r="BU12" s="755"/>
      <c r="BV12" s="755"/>
      <c r="BW12" s="755"/>
      <c r="BX12" s="755"/>
      <c r="BY12" s="755"/>
      <c r="BZ12" s="755"/>
      <c r="CA12" s="755"/>
      <c r="CB12" s="755"/>
      <c r="CC12" s="755"/>
      <c r="CD12" s="755"/>
      <c r="CE12" s="755"/>
      <c r="CF12" s="755"/>
      <c r="CG12" s="756"/>
      <c r="CH12" s="767">
        <v>10</v>
      </c>
      <c r="CI12" s="768"/>
      <c r="CJ12" s="768"/>
      <c r="CK12" s="768"/>
      <c r="CL12" s="769"/>
      <c r="CM12" s="767">
        <v>411</v>
      </c>
      <c r="CN12" s="768"/>
      <c r="CO12" s="768"/>
      <c r="CP12" s="768"/>
      <c r="CQ12" s="769"/>
      <c r="CR12" s="767">
        <v>100</v>
      </c>
      <c r="CS12" s="768"/>
      <c r="CT12" s="768"/>
      <c r="CU12" s="768"/>
      <c r="CV12" s="769"/>
      <c r="CW12" s="767" t="s">
        <v>536</v>
      </c>
      <c r="CX12" s="768"/>
      <c r="CY12" s="768"/>
      <c r="CZ12" s="768"/>
      <c r="DA12" s="769"/>
      <c r="DB12" s="767" t="s">
        <v>536</v>
      </c>
      <c r="DC12" s="768"/>
      <c r="DD12" s="768"/>
      <c r="DE12" s="768"/>
      <c r="DF12" s="769"/>
      <c r="DG12" s="767" t="s">
        <v>536</v>
      </c>
      <c r="DH12" s="768"/>
      <c r="DI12" s="768"/>
      <c r="DJ12" s="768"/>
      <c r="DK12" s="769"/>
      <c r="DL12" s="767" t="s">
        <v>536</v>
      </c>
      <c r="DM12" s="768"/>
      <c r="DN12" s="768"/>
      <c r="DO12" s="768"/>
      <c r="DP12" s="769"/>
      <c r="DQ12" s="767" t="s">
        <v>536</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542</v>
      </c>
      <c r="BT13" s="755"/>
      <c r="BU13" s="755"/>
      <c r="BV13" s="755"/>
      <c r="BW13" s="755"/>
      <c r="BX13" s="755"/>
      <c r="BY13" s="755"/>
      <c r="BZ13" s="755"/>
      <c r="CA13" s="755"/>
      <c r="CB13" s="755"/>
      <c r="CC13" s="755"/>
      <c r="CD13" s="755"/>
      <c r="CE13" s="755"/>
      <c r="CF13" s="755"/>
      <c r="CG13" s="756"/>
      <c r="CH13" s="767">
        <v>61</v>
      </c>
      <c r="CI13" s="768"/>
      <c r="CJ13" s="768"/>
      <c r="CK13" s="768"/>
      <c r="CL13" s="769"/>
      <c r="CM13" s="767">
        <v>343</v>
      </c>
      <c r="CN13" s="768"/>
      <c r="CO13" s="768"/>
      <c r="CP13" s="768"/>
      <c r="CQ13" s="769"/>
      <c r="CR13" s="767">
        <v>16</v>
      </c>
      <c r="CS13" s="768"/>
      <c r="CT13" s="768"/>
      <c r="CU13" s="768"/>
      <c r="CV13" s="769"/>
      <c r="CW13" s="767" t="s">
        <v>536</v>
      </c>
      <c r="CX13" s="768"/>
      <c r="CY13" s="768"/>
      <c r="CZ13" s="768"/>
      <c r="DA13" s="769"/>
      <c r="DB13" s="767">
        <v>67</v>
      </c>
      <c r="DC13" s="768"/>
      <c r="DD13" s="768"/>
      <c r="DE13" s="768"/>
      <c r="DF13" s="769"/>
      <c r="DG13" s="767" t="s">
        <v>536</v>
      </c>
      <c r="DH13" s="768"/>
      <c r="DI13" s="768"/>
      <c r="DJ13" s="768"/>
      <c r="DK13" s="769"/>
      <c r="DL13" s="767" t="s">
        <v>536</v>
      </c>
      <c r="DM13" s="768"/>
      <c r="DN13" s="768"/>
      <c r="DO13" s="768"/>
      <c r="DP13" s="769"/>
      <c r="DQ13" s="767" t="s">
        <v>536</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543</v>
      </c>
      <c r="BT14" s="755"/>
      <c r="BU14" s="755"/>
      <c r="BV14" s="755"/>
      <c r="BW14" s="755"/>
      <c r="BX14" s="755"/>
      <c r="BY14" s="755"/>
      <c r="BZ14" s="755"/>
      <c r="CA14" s="755"/>
      <c r="CB14" s="755"/>
      <c r="CC14" s="755"/>
      <c r="CD14" s="755"/>
      <c r="CE14" s="755"/>
      <c r="CF14" s="755"/>
      <c r="CG14" s="756"/>
      <c r="CH14" s="767">
        <v>1</v>
      </c>
      <c r="CI14" s="768"/>
      <c r="CJ14" s="768"/>
      <c r="CK14" s="768"/>
      <c r="CL14" s="769"/>
      <c r="CM14" s="767">
        <v>80</v>
      </c>
      <c r="CN14" s="768"/>
      <c r="CO14" s="768"/>
      <c r="CP14" s="768"/>
      <c r="CQ14" s="769"/>
      <c r="CR14" s="767">
        <v>25</v>
      </c>
      <c r="CS14" s="768"/>
      <c r="CT14" s="768"/>
      <c r="CU14" s="768"/>
      <c r="CV14" s="769"/>
      <c r="CW14" s="767" t="s">
        <v>536</v>
      </c>
      <c r="CX14" s="768"/>
      <c r="CY14" s="768"/>
      <c r="CZ14" s="768"/>
      <c r="DA14" s="769"/>
      <c r="DB14" s="767" t="s">
        <v>557</v>
      </c>
      <c r="DC14" s="768"/>
      <c r="DD14" s="768"/>
      <c r="DE14" s="768"/>
      <c r="DF14" s="769"/>
      <c r="DG14" s="767" t="s">
        <v>111</v>
      </c>
      <c r="DH14" s="768"/>
      <c r="DI14" s="768"/>
      <c r="DJ14" s="768"/>
      <c r="DK14" s="769"/>
      <c r="DL14" s="767" t="s">
        <v>536</v>
      </c>
      <c r="DM14" s="768"/>
      <c r="DN14" s="768"/>
      <c r="DO14" s="768"/>
      <c r="DP14" s="769"/>
      <c r="DQ14" s="767" t="s">
        <v>536</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544</v>
      </c>
      <c r="BT15" s="755"/>
      <c r="BU15" s="755"/>
      <c r="BV15" s="755"/>
      <c r="BW15" s="755"/>
      <c r="BX15" s="755"/>
      <c r="BY15" s="755"/>
      <c r="BZ15" s="755"/>
      <c r="CA15" s="755"/>
      <c r="CB15" s="755"/>
      <c r="CC15" s="755"/>
      <c r="CD15" s="755"/>
      <c r="CE15" s="755"/>
      <c r="CF15" s="755"/>
      <c r="CG15" s="756"/>
      <c r="CH15" s="767">
        <v>47</v>
      </c>
      <c r="CI15" s="768"/>
      <c r="CJ15" s="768"/>
      <c r="CK15" s="768"/>
      <c r="CL15" s="769"/>
      <c r="CM15" s="767">
        <v>12</v>
      </c>
      <c r="CN15" s="768"/>
      <c r="CO15" s="768"/>
      <c r="CP15" s="768"/>
      <c r="CQ15" s="769"/>
      <c r="CR15" s="767">
        <v>1</v>
      </c>
      <c r="CS15" s="768"/>
      <c r="CT15" s="768"/>
      <c r="CU15" s="768"/>
      <c r="CV15" s="769"/>
      <c r="CW15" s="767" t="s">
        <v>536</v>
      </c>
      <c r="CX15" s="768"/>
      <c r="CY15" s="768"/>
      <c r="CZ15" s="768"/>
      <c r="DA15" s="769"/>
      <c r="DB15" s="767" t="s">
        <v>111</v>
      </c>
      <c r="DC15" s="768"/>
      <c r="DD15" s="768"/>
      <c r="DE15" s="768"/>
      <c r="DF15" s="769"/>
      <c r="DG15" s="767" t="s">
        <v>111</v>
      </c>
      <c r="DH15" s="768"/>
      <c r="DI15" s="768"/>
      <c r="DJ15" s="768"/>
      <c r="DK15" s="769"/>
      <c r="DL15" s="767" t="s">
        <v>536</v>
      </c>
      <c r="DM15" s="768"/>
      <c r="DN15" s="768"/>
      <c r="DO15" s="768"/>
      <c r="DP15" s="769"/>
      <c r="DQ15" s="767" t="s">
        <v>536</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545</v>
      </c>
      <c r="BT16" s="755"/>
      <c r="BU16" s="755"/>
      <c r="BV16" s="755"/>
      <c r="BW16" s="755"/>
      <c r="BX16" s="755"/>
      <c r="BY16" s="755"/>
      <c r="BZ16" s="755"/>
      <c r="CA16" s="755"/>
      <c r="CB16" s="755"/>
      <c r="CC16" s="755"/>
      <c r="CD16" s="755"/>
      <c r="CE16" s="755"/>
      <c r="CF16" s="755"/>
      <c r="CG16" s="756"/>
      <c r="CH16" s="767">
        <v>9</v>
      </c>
      <c r="CI16" s="768"/>
      <c r="CJ16" s="768"/>
      <c r="CK16" s="768"/>
      <c r="CL16" s="769"/>
      <c r="CM16" s="767">
        <v>432</v>
      </c>
      <c r="CN16" s="768"/>
      <c r="CO16" s="768"/>
      <c r="CP16" s="768"/>
      <c r="CQ16" s="769"/>
      <c r="CR16" s="767">
        <v>5</v>
      </c>
      <c r="CS16" s="768"/>
      <c r="CT16" s="768"/>
      <c r="CU16" s="768"/>
      <c r="CV16" s="769"/>
      <c r="CW16" s="767" t="s">
        <v>536</v>
      </c>
      <c r="CX16" s="768"/>
      <c r="CY16" s="768"/>
      <c r="CZ16" s="768"/>
      <c r="DA16" s="769"/>
      <c r="DB16" s="767" t="s">
        <v>111</v>
      </c>
      <c r="DC16" s="768"/>
      <c r="DD16" s="768"/>
      <c r="DE16" s="768"/>
      <c r="DF16" s="769"/>
      <c r="DG16" s="767" t="s">
        <v>111</v>
      </c>
      <c r="DH16" s="768"/>
      <c r="DI16" s="768"/>
      <c r="DJ16" s="768"/>
      <c r="DK16" s="769"/>
      <c r="DL16" s="767" t="s">
        <v>536</v>
      </c>
      <c r="DM16" s="768"/>
      <c r="DN16" s="768"/>
      <c r="DO16" s="768"/>
      <c r="DP16" s="769"/>
      <c r="DQ16" s="767" t="s">
        <v>536</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105198</v>
      </c>
      <c r="R23" s="780"/>
      <c r="S23" s="780"/>
      <c r="T23" s="780"/>
      <c r="U23" s="780"/>
      <c r="V23" s="780">
        <v>102407</v>
      </c>
      <c r="W23" s="780"/>
      <c r="X23" s="780"/>
      <c r="Y23" s="780"/>
      <c r="Z23" s="780"/>
      <c r="AA23" s="780">
        <v>2791</v>
      </c>
      <c r="AB23" s="780"/>
      <c r="AC23" s="780"/>
      <c r="AD23" s="780"/>
      <c r="AE23" s="781"/>
      <c r="AF23" s="782">
        <v>2125</v>
      </c>
      <c r="AG23" s="780"/>
      <c r="AH23" s="780"/>
      <c r="AI23" s="780"/>
      <c r="AJ23" s="783"/>
      <c r="AK23" s="784"/>
      <c r="AL23" s="785"/>
      <c r="AM23" s="785"/>
      <c r="AN23" s="785"/>
      <c r="AO23" s="785"/>
      <c r="AP23" s="780">
        <f>SUM(AP7:AT8)</f>
        <v>86883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7">
        <v>33414</v>
      </c>
      <c r="R28" s="808"/>
      <c r="S28" s="808"/>
      <c r="T28" s="808"/>
      <c r="U28" s="808"/>
      <c r="V28" s="808">
        <v>34544</v>
      </c>
      <c r="W28" s="808"/>
      <c r="X28" s="808"/>
      <c r="Y28" s="808"/>
      <c r="Z28" s="808"/>
      <c r="AA28" s="808">
        <v>-1129</v>
      </c>
      <c r="AB28" s="808"/>
      <c r="AC28" s="808"/>
      <c r="AD28" s="808"/>
      <c r="AE28" s="809"/>
      <c r="AF28" s="810">
        <v>-1129</v>
      </c>
      <c r="AG28" s="808"/>
      <c r="AH28" s="808"/>
      <c r="AI28" s="808"/>
      <c r="AJ28" s="811"/>
      <c r="AK28" s="812">
        <v>2879</v>
      </c>
      <c r="AL28" s="813"/>
      <c r="AM28" s="813"/>
      <c r="AN28" s="813"/>
      <c r="AO28" s="813"/>
      <c r="AP28" s="804" t="s">
        <v>554</v>
      </c>
      <c r="AQ28" s="804"/>
      <c r="AR28" s="804"/>
      <c r="AS28" s="804"/>
      <c r="AT28" s="804"/>
      <c r="AU28" s="804" t="s">
        <v>554</v>
      </c>
      <c r="AV28" s="804"/>
      <c r="AW28" s="804"/>
      <c r="AX28" s="804"/>
      <c r="AY28" s="804"/>
      <c r="AZ28" s="804" t="s">
        <v>554</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19508</v>
      </c>
      <c r="R29" s="745"/>
      <c r="S29" s="745"/>
      <c r="T29" s="745"/>
      <c r="U29" s="745"/>
      <c r="V29" s="745">
        <v>19504</v>
      </c>
      <c r="W29" s="745"/>
      <c r="X29" s="745"/>
      <c r="Y29" s="745"/>
      <c r="Z29" s="745"/>
      <c r="AA29" s="746">
        <f t="shared" ref="AA29:AA30" si="0">Q29-V29</f>
        <v>4</v>
      </c>
      <c r="AB29" s="748"/>
      <c r="AC29" s="748"/>
      <c r="AD29" s="748"/>
      <c r="AE29" s="749"/>
      <c r="AF29" s="747">
        <v>4</v>
      </c>
      <c r="AG29" s="748"/>
      <c r="AH29" s="748"/>
      <c r="AI29" s="748"/>
      <c r="AJ29" s="749"/>
      <c r="AK29" s="816">
        <v>3086</v>
      </c>
      <c r="AL29" s="817"/>
      <c r="AM29" s="817"/>
      <c r="AN29" s="817"/>
      <c r="AO29" s="817"/>
      <c r="AP29" s="817">
        <v>69</v>
      </c>
      <c r="AQ29" s="817"/>
      <c r="AR29" s="817"/>
      <c r="AS29" s="817"/>
      <c r="AT29" s="817"/>
      <c r="AU29" s="804" t="s">
        <v>554</v>
      </c>
      <c r="AV29" s="804"/>
      <c r="AW29" s="804"/>
      <c r="AX29" s="804"/>
      <c r="AY29" s="804"/>
      <c r="AZ29" s="804" t="s">
        <v>554</v>
      </c>
      <c r="BA29" s="804"/>
      <c r="BB29" s="804"/>
      <c r="BC29" s="804"/>
      <c r="BD29" s="804"/>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5318</v>
      </c>
      <c r="R30" s="745"/>
      <c r="S30" s="745"/>
      <c r="T30" s="745"/>
      <c r="U30" s="745"/>
      <c r="V30" s="745">
        <v>5280</v>
      </c>
      <c r="W30" s="745"/>
      <c r="X30" s="745"/>
      <c r="Y30" s="745"/>
      <c r="Z30" s="745"/>
      <c r="AA30" s="746">
        <f t="shared" si="0"/>
        <v>38</v>
      </c>
      <c r="AB30" s="748"/>
      <c r="AC30" s="748"/>
      <c r="AD30" s="748"/>
      <c r="AE30" s="749"/>
      <c r="AF30" s="747">
        <v>38</v>
      </c>
      <c r="AG30" s="748"/>
      <c r="AH30" s="748"/>
      <c r="AI30" s="748"/>
      <c r="AJ30" s="749"/>
      <c r="AK30" s="816">
        <v>2687</v>
      </c>
      <c r="AL30" s="817"/>
      <c r="AM30" s="817"/>
      <c r="AN30" s="817"/>
      <c r="AO30" s="817"/>
      <c r="AP30" s="804" t="s">
        <v>554</v>
      </c>
      <c r="AQ30" s="804"/>
      <c r="AR30" s="804"/>
      <c r="AS30" s="804"/>
      <c r="AT30" s="804"/>
      <c r="AU30" s="804" t="s">
        <v>554</v>
      </c>
      <c r="AV30" s="804"/>
      <c r="AW30" s="804"/>
      <c r="AX30" s="804"/>
      <c r="AY30" s="804"/>
      <c r="AZ30" s="804" t="s">
        <v>554</v>
      </c>
      <c r="BA30" s="804"/>
      <c r="BB30" s="804"/>
      <c r="BC30" s="804"/>
      <c r="BD30" s="804"/>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11460</v>
      </c>
      <c r="R31" s="745"/>
      <c r="S31" s="745"/>
      <c r="T31" s="745"/>
      <c r="U31" s="745"/>
      <c r="V31" s="745">
        <v>11278</v>
      </c>
      <c r="W31" s="745"/>
      <c r="X31" s="745"/>
      <c r="Y31" s="745"/>
      <c r="Z31" s="745"/>
      <c r="AA31" s="746">
        <f t="shared" ref="AA31:AA33" si="1">Q31-V31</f>
        <v>182</v>
      </c>
      <c r="AB31" s="748"/>
      <c r="AC31" s="748"/>
      <c r="AD31" s="748"/>
      <c r="AE31" s="749"/>
      <c r="AF31" s="747">
        <v>3777</v>
      </c>
      <c r="AG31" s="748"/>
      <c r="AH31" s="748"/>
      <c r="AI31" s="748"/>
      <c r="AJ31" s="749"/>
      <c r="AK31" s="816">
        <v>1721</v>
      </c>
      <c r="AL31" s="817"/>
      <c r="AM31" s="817"/>
      <c r="AN31" s="817"/>
      <c r="AO31" s="817"/>
      <c r="AP31" s="817">
        <v>16321</v>
      </c>
      <c r="AQ31" s="817"/>
      <c r="AR31" s="817"/>
      <c r="AS31" s="817"/>
      <c r="AT31" s="817"/>
      <c r="AU31" s="817">
        <v>10870</v>
      </c>
      <c r="AV31" s="817"/>
      <c r="AW31" s="817"/>
      <c r="AX31" s="817"/>
      <c r="AY31" s="817"/>
      <c r="AZ31" s="804" t="s">
        <v>554</v>
      </c>
      <c r="BA31" s="804"/>
      <c r="BB31" s="804"/>
      <c r="BC31" s="804"/>
      <c r="BD31" s="804"/>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6161</v>
      </c>
      <c r="R32" s="745"/>
      <c r="S32" s="745"/>
      <c r="T32" s="745"/>
      <c r="U32" s="745"/>
      <c r="V32" s="745">
        <v>5343</v>
      </c>
      <c r="W32" s="745"/>
      <c r="X32" s="745"/>
      <c r="Y32" s="745"/>
      <c r="Z32" s="745"/>
      <c r="AA32" s="746">
        <f t="shared" si="1"/>
        <v>818</v>
      </c>
      <c r="AB32" s="748"/>
      <c r="AC32" s="748"/>
      <c r="AD32" s="748"/>
      <c r="AE32" s="749"/>
      <c r="AF32" s="747">
        <v>5116</v>
      </c>
      <c r="AG32" s="748"/>
      <c r="AH32" s="748"/>
      <c r="AI32" s="748"/>
      <c r="AJ32" s="749"/>
      <c r="AK32" s="816">
        <v>125</v>
      </c>
      <c r="AL32" s="817"/>
      <c r="AM32" s="817"/>
      <c r="AN32" s="817"/>
      <c r="AO32" s="817"/>
      <c r="AP32" s="817">
        <v>12162</v>
      </c>
      <c r="AQ32" s="817"/>
      <c r="AR32" s="817"/>
      <c r="AS32" s="817"/>
      <c r="AT32" s="817"/>
      <c r="AU32" s="817">
        <v>49</v>
      </c>
      <c r="AV32" s="817"/>
      <c r="AW32" s="817"/>
      <c r="AX32" s="817"/>
      <c r="AY32" s="817"/>
      <c r="AZ32" s="804" t="s">
        <v>555</v>
      </c>
      <c r="BA32" s="804"/>
      <c r="BB32" s="804"/>
      <c r="BC32" s="804"/>
      <c r="BD32" s="804"/>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13852</v>
      </c>
      <c r="R33" s="745"/>
      <c r="S33" s="745"/>
      <c r="T33" s="745"/>
      <c r="U33" s="745"/>
      <c r="V33" s="745">
        <v>13678</v>
      </c>
      <c r="W33" s="745"/>
      <c r="X33" s="745"/>
      <c r="Y33" s="745"/>
      <c r="Z33" s="745"/>
      <c r="AA33" s="746">
        <f t="shared" si="1"/>
        <v>174</v>
      </c>
      <c r="AB33" s="748"/>
      <c r="AC33" s="748"/>
      <c r="AD33" s="748"/>
      <c r="AE33" s="749"/>
      <c r="AF33" s="747">
        <v>174</v>
      </c>
      <c r="AG33" s="748"/>
      <c r="AH33" s="748"/>
      <c r="AI33" s="748"/>
      <c r="AJ33" s="749"/>
      <c r="AK33" s="816">
        <v>5545</v>
      </c>
      <c r="AL33" s="817"/>
      <c r="AM33" s="817"/>
      <c r="AN33" s="817"/>
      <c r="AO33" s="817"/>
      <c r="AP33" s="817">
        <v>98955</v>
      </c>
      <c r="AQ33" s="817"/>
      <c r="AR33" s="817"/>
      <c r="AS33" s="817"/>
      <c r="AT33" s="817"/>
      <c r="AU33" s="817">
        <v>70951</v>
      </c>
      <c r="AV33" s="817"/>
      <c r="AW33" s="817"/>
      <c r="AX33" s="817"/>
      <c r="AY33" s="817"/>
      <c r="AZ33" s="804" t="s">
        <v>555</v>
      </c>
      <c r="BA33" s="804"/>
      <c r="BB33" s="804"/>
      <c r="BC33" s="804"/>
      <c r="BD33" s="804"/>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04"/>
      <c r="BA34" s="804"/>
      <c r="BB34" s="804"/>
      <c r="BC34" s="804"/>
      <c r="BD34" s="804"/>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04"/>
      <c r="BA35" s="804"/>
      <c r="BB35" s="804"/>
      <c r="BC35" s="804"/>
      <c r="BD35" s="804"/>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04"/>
      <c r="BA36" s="804"/>
      <c r="BB36" s="804"/>
      <c r="BC36" s="804"/>
      <c r="BD36" s="804"/>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04"/>
      <c r="BA37" s="804"/>
      <c r="BB37" s="804"/>
      <c r="BC37" s="804"/>
      <c r="BD37" s="804"/>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04"/>
      <c r="BA38" s="804"/>
      <c r="BB38" s="804"/>
      <c r="BC38" s="804"/>
      <c r="BD38" s="804"/>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04"/>
      <c r="BA39" s="804"/>
      <c r="BB39" s="804"/>
      <c r="BC39" s="804"/>
      <c r="BD39" s="804"/>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04"/>
      <c r="BA40" s="804"/>
      <c r="BB40" s="804"/>
      <c r="BC40" s="804"/>
      <c r="BD40" s="804"/>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04"/>
      <c r="BA41" s="804"/>
      <c r="BB41" s="804"/>
      <c r="BC41" s="804"/>
      <c r="BD41" s="804"/>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04"/>
      <c r="BA42" s="804"/>
      <c r="BB42" s="804"/>
      <c r="BC42" s="804"/>
      <c r="BD42" s="804"/>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04"/>
      <c r="BA43" s="804"/>
      <c r="BB43" s="804"/>
      <c r="BC43" s="804"/>
      <c r="BD43" s="804"/>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04"/>
      <c r="BA44" s="804"/>
      <c r="BB44" s="804"/>
      <c r="BC44" s="804"/>
      <c r="BD44" s="804"/>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04"/>
      <c r="BA45" s="804"/>
      <c r="BB45" s="804"/>
      <c r="BC45" s="804"/>
      <c r="BD45" s="804"/>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04"/>
      <c r="BA46" s="804"/>
      <c r="BB46" s="804"/>
      <c r="BC46" s="804"/>
      <c r="BD46" s="804"/>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04"/>
      <c r="BA47" s="804"/>
      <c r="BB47" s="804"/>
      <c r="BC47" s="804"/>
      <c r="BD47" s="804"/>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04"/>
      <c r="BA48" s="804"/>
      <c r="BB48" s="804"/>
      <c r="BC48" s="804"/>
      <c r="BD48" s="804"/>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04"/>
      <c r="BA49" s="804"/>
      <c r="BB49" s="804"/>
      <c r="BC49" s="804"/>
      <c r="BD49" s="804"/>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4"/>
      <c r="BF62" s="814"/>
      <c r="BG62" s="814"/>
      <c r="BH62" s="814"/>
      <c r="BI62" s="815"/>
      <c r="BJ62" s="830"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7978</v>
      </c>
      <c r="AG63" s="827"/>
      <c r="AH63" s="827"/>
      <c r="AI63" s="827"/>
      <c r="AJ63" s="828"/>
      <c r="AK63" s="829"/>
      <c r="AL63" s="824"/>
      <c r="AM63" s="824"/>
      <c r="AN63" s="824"/>
      <c r="AO63" s="824"/>
      <c r="AP63" s="827">
        <v>12507</v>
      </c>
      <c r="AQ63" s="827"/>
      <c r="AR63" s="827"/>
      <c r="AS63" s="827"/>
      <c r="AT63" s="827"/>
      <c r="AU63" s="827">
        <v>81870</v>
      </c>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7" t="s">
        <v>373</v>
      </c>
      <c r="AG66" s="799"/>
      <c r="AH66" s="799"/>
      <c r="AI66" s="799"/>
      <c r="AJ66" s="838"/>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546</v>
      </c>
      <c r="C68" s="855"/>
      <c r="D68" s="855"/>
      <c r="E68" s="855"/>
      <c r="F68" s="855"/>
      <c r="G68" s="855"/>
      <c r="H68" s="855"/>
      <c r="I68" s="855"/>
      <c r="J68" s="855"/>
      <c r="K68" s="855"/>
      <c r="L68" s="855"/>
      <c r="M68" s="855"/>
      <c r="N68" s="855"/>
      <c r="O68" s="855"/>
      <c r="P68" s="856"/>
      <c r="Q68" s="857">
        <v>73609</v>
      </c>
      <c r="R68" s="851"/>
      <c r="S68" s="851"/>
      <c r="T68" s="851"/>
      <c r="U68" s="851"/>
      <c r="V68" s="851">
        <v>72699</v>
      </c>
      <c r="W68" s="851"/>
      <c r="X68" s="851"/>
      <c r="Y68" s="851"/>
      <c r="Z68" s="851"/>
      <c r="AA68" s="851">
        <v>910</v>
      </c>
      <c r="AB68" s="851"/>
      <c r="AC68" s="851"/>
      <c r="AD68" s="851"/>
      <c r="AE68" s="851"/>
      <c r="AF68" s="851">
        <v>910</v>
      </c>
      <c r="AG68" s="851"/>
      <c r="AH68" s="851"/>
      <c r="AI68" s="851"/>
      <c r="AJ68" s="851"/>
      <c r="AK68" s="851">
        <v>685</v>
      </c>
      <c r="AL68" s="851"/>
      <c r="AM68" s="851"/>
      <c r="AN68" s="851"/>
      <c r="AO68" s="851"/>
      <c r="AP68" s="851" t="s">
        <v>536</v>
      </c>
      <c r="AQ68" s="851"/>
      <c r="AR68" s="851"/>
      <c r="AS68" s="851"/>
      <c r="AT68" s="851"/>
      <c r="AU68" s="851" t="s">
        <v>536</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547</v>
      </c>
      <c r="C69" s="859"/>
      <c r="D69" s="859"/>
      <c r="E69" s="859"/>
      <c r="F69" s="859"/>
      <c r="G69" s="859"/>
      <c r="H69" s="859"/>
      <c r="I69" s="859"/>
      <c r="J69" s="859"/>
      <c r="K69" s="859"/>
      <c r="L69" s="859"/>
      <c r="M69" s="859"/>
      <c r="N69" s="859"/>
      <c r="O69" s="859"/>
      <c r="P69" s="860"/>
      <c r="Q69" s="864">
        <v>3</v>
      </c>
      <c r="R69" s="817"/>
      <c r="S69" s="817"/>
      <c r="T69" s="817"/>
      <c r="U69" s="817"/>
      <c r="V69" s="817">
        <v>3</v>
      </c>
      <c r="W69" s="817"/>
      <c r="X69" s="817"/>
      <c r="Y69" s="817"/>
      <c r="Z69" s="817"/>
      <c r="AA69" s="817">
        <v>0</v>
      </c>
      <c r="AB69" s="817"/>
      <c r="AC69" s="817"/>
      <c r="AD69" s="817"/>
      <c r="AE69" s="817"/>
      <c r="AF69" s="817">
        <v>0</v>
      </c>
      <c r="AG69" s="817"/>
      <c r="AH69" s="817"/>
      <c r="AI69" s="817"/>
      <c r="AJ69" s="817"/>
      <c r="AK69" s="817">
        <v>2</v>
      </c>
      <c r="AL69" s="817"/>
      <c r="AM69" s="817"/>
      <c r="AN69" s="817"/>
      <c r="AO69" s="817"/>
      <c r="AP69" s="817" t="s">
        <v>536</v>
      </c>
      <c r="AQ69" s="817"/>
      <c r="AR69" s="817"/>
      <c r="AS69" s="817"/>
      <c r="AT69" s="817"/>
      <c r="AU69" s="817" t="s">
        <v>536</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548</v>
      </c>
      <c r="C70" s="859"/>
      <c r="D70" s="859"/>
      <c r="E70" s="859"/>
      <c r="F70" s="859"/>
      <c r="G70" s="859"/>
      <c r="H70" s="859"/>
      <c r="I70" s="859"/>
      <c r="J70" s="859"/>
      <c r="K70" s="859"/>
      <c r="L70" s="859"/>
      <c r="M70" s="859"/>
      <c r="N70" s="859"/>
      <c r="O70" s="859"/>
      <c r="P70" s="860"/>
      <c r="Q70" s="861">
        <v>24</v>
      </c>
      <c r="R70" s="862"/>
      <c r="S70" s="862"/>
      <c r="T70" s="862"/>
      <c r="U70" s="816"/>
      <c r="V70" s="863">
        <v>22</v>
      </c>
      <c r="W70" s="862"/>
      <c r="X70" s="862"/>
      <c r="Y70" s="862"/>
      <c r="Z70" s="816"/>
      <c r="AA70" s="863">
        <v>2</v>
      </c>
      <c r="AB70" s="862"/>
      <c r="AC70" s="862"/>
      <c r="AD70" s="862"/>
      <c r="AE70" s="816"/>
      <c r="AF70" s="863">
        <v>2</v>
      </c>
      <c r="AG70" s="862"/>
      <c r="AH70" s="862"/>
      <c r="AI70" s="862"/>
      <c r="AJ70" s="816"/>
      <c r="AK70" s="863">
        <v>3</v>
      </c>
      <c r="AL70" s="862"/>
      <c r="AM70" s="862"/>
      <c r="AN70" s="862"/>
      <c r="AO70" s="816"/>
      <c r="AP70" s="863" t="s">
        <v>536</v>
      </c>
      <c r="AQ70" s="862"/>
      <c r="AR70" s="862"/>
      <c r="AS70" s="862"/>
      <c r="AT70" s="816"/>
      <c r="AU70" s="863" t="s">
        <v>536</v>
      </c>
      <c r="AV70" s="862"/>
      <c r="AW70" s="862"/>
      <c r="AX70" s="862"/>
      <c r="AY70" s="816"/>
      <c r="AZ70" s="865"/>
      <c r="BA70" s="865"/>
      <c r="BB70" s="865"/>
      <c r="BC70" s="865"/>
      <c r="BD70" s="866"/>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549</v>
      </c>
      <c r="C71" s="859"/>
      <c r="D71" s="859"/>
      <c r="E71" s="859"/>
      <c r="F71" s="859"/>
      <c r="G71" s="859"/>
      <c r="H71" s="859"/>
      <c r="I71" s="859"/>
      <c r="J71" s="859"/>
      <c r="K71" s="859"/>
      <c r="L71" s="859"/>
      <c r="M71" s="859"/>
      <c r="N71" s="859"/>
      <c r="O71" s="859"/>
      <c r="P71" s="860"/>
      <c r="Q71" s="861">
        <v>102</v>
      </c>
      <c r="R71" s="862"/>
      <c r="S71" s="862"/>
      <c r="T71" s="862"/>
      <c r="U71" s="816"/>
      <c r="V71" s="863">
        <v>98</v>
      </c>
      <c r="W71" s="862"/>
      <c r="X71" s="862"/>
      <c r="Y71" s="862"/>
      <c r="Z71" s="816"/>
      <c r="AA71" s="863">
        <v>4</v>
      </c>
      <c r="AB71" s="862"/>
      <c r="AC71" s="862"/>
      <c r="AD71" s="862"/>
      <c r="AE71" s="816"/>
      <c r="AF71" s="863">
        <v>4</v>
      </c>
      <c r="AG71" s="862"/>
      <c r="AH71" s="862"/>
      <c r="AI71" s="862"/>
      <c r="AJ71" s="816"/>
      <c r="AK71" s="863" t="s">
        <v>536</v>
      </c>
      <c r="AL71" s="862"/>
      <c r="AM71" s="862"/>
      <c r="AN71" s="862"/>
      <c r="AO71" s="816"/>
      <c r="AP71" s="863" t="s">
        <v>536</v>
      </c>
      <c r="AQ71" s="862"/>
      <c r="AR71" s="862"/>
      <c r="AS71" s="862"/>
      <c r="AT71" s="816"/>
      <c r="AU71" s="863" t="s">
        <v>536</v>
      </c>
      <c r="AV71" s="862"/>
      <c r="AW71" s="862"/>
      <c r="AX71" s="862"/>
      <c r="AY71" s="816"/>
      <c r="AZ71" s="865"/>
      <c r="BA71" s="865"/>
      <c r="BB71" s="865"/>
      <c r="BC71" s="865"/>
      <c r="BD71" s="866"/>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550</v>
      </c>
      <c r="C72" s="859"/>
      <c r="D72" s="859"/>
      <c r="E72" s="859"/>
      <c r="F72" s="859"/>
      <c r="G72" s="859"/>
      <c r="H72" s="859"/>
      <c r="I72" s="859"/>
      <c r="J72" s="859"/>
      <c r="K72" s="859"/>
      <c r="L72" s="859"/>
      <c r="M72" s="859"/>
      <c r="N72" s="859"/>
      <c r="O72" s="859"/>
      <c r="P72" s="860"/>
      <c r="Q72" s="861">
        <v>185</v>
      </c>
      <c r="R72" s="862"/>
      <c r="S72" s="862"/>
      <c r="T72" s="862"/>
      <c r="U72" s="816"/>
      <c r="V72" s="863">
        <v>158</v>
      </c>
      <c r="W72" s="862"/>
      <c r="X72" s="862"/>
      <c r="Y72" s="862"/>
      <c r="Z72" s="816"/>
      <c r="AA72" s="863">
        <v>26</v>
      </c>
      <c r="AB72" s="862"/>
      <c r="AC72" s="862"/>
      <c r="AD72" s="862"/>
      <c r="AE72" s="816"/>
      <c r="AF72" s="863">
        <v>26</v>
      </c>
      <c r="AG72" s="862"/>
      <c r="AH72" s="862"/>
      <c r="AI72" s="862"/>
      <c r="AJ72" s="816"/>
      <c r="AK72" s="863">
        <v>12</v>
      </c>
      <c r="AL72" s="862"/>
      <c r="AM72" s="862"/>
      <c r="AN72" s="862"/>
      <c r="AO72" s="816"/>
      <c r="AP72" s="863" t="s">
        <v>536</v>
      </c>
      <c r="AQ72" s="862"/>
      <c r="AR72" s="862"/>
      <c r="AS72" s="862"/>
      <c r="AT72" s="816"/>
      <c r="AU72" s="863" t="s">
        <v>536</v>
      </c>
      <c r="AV72" s="862"/>
      <c r="AW72" s="862"/>
      <c r="AX72" s="862"/>
      <c r="AY72" s="816"/>
      <c r="AZ72" s="865"/>
      <c r="BA72" s="865"/>
      <c r="BB72" s="865"/>
      <c r="BC72" s="865"/>
      <c r="BD72" s="866"/>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551</v>
      </c>
      <c r="C73" s="859"/>
      <c r="D73" s="859"/>
      <c r="E73" s="859"/>
      <c r="F73" s="859"/>
      <c r="G73" s="859"/>
      <c r="H73" s="859"/>
      <c r="I73" s="859"/>
      <c r="J73" s="859"/>
      <c r="K73" s="859"/>
      <c r="L73" s="859"/>
      <c r="M73" s="859"/>
      <c r="N73" s="859"/>
      <c r="O73" s="859"/>
      <c r="P73" s="860"/>
      <c r="Q73" s="861">
        <v>946790</v>
      </c>
      <c r="R73" s="862"/>
      <c r="S73" s="862"/>
      <c r="T73" s="862"/>
      <c r="U73" s="816"/>
      <c r="V73" s="863">
        <v>924334</v>
      </c>
      <c r="W73" s="862"/>
      <c r="X73" s="862"/>
      <c r="Y73" s="862"/>
      <c r="Z73" s="816"/>
      <c r="AA73" s="863">
        <v>22456</v>
      </c>
      <c r="AB73" s="862"/>
      <c r="AC73" s="862"/>
      <c r="AD73" s="862"/>
      <c r="AE73" s="816"/>
      <c r="AF73" s="863">
        <v>22456</v>
      </c>
      <c r="AG73" s="862"/>
      <c r="AH73" s="862"/>
      <c r="AI73" s="862"/>
      <c r="AJ73" s="816"/>
      <c r="AK73" s="863">
        <v>5657</v>
      </c>
      <c r="AL73" s="862"/>
      <c r="AM73" s="862"/>
      <c r="AN73" s="862"/>
      <c r="AO73" s="816"/>
      <c r="AP73" s="863" t="s">
        <v>536</v>
      </c>
      <c r="AQ73" s="862"/>
      <c r="AR73" s="862"/>
      <c r="AS73" s="862"/>
      <c r="AT73" s="816"/>
      <c r="AU73" s="863" t="s">
        <v>536</v>
      </c>
      <c r="AV73" s="862"/>
      <c r="AW73" s="862"/>
      <c r="AX73" s="862"/>
      <c r="AY73" s="816"/>
      <c r="AZ73" s="865"/>
      <c r="BA73" s="865"/>
      <c r="BB73" s="865"/>
      <c r="BC73" s="865"/>
      <c r="BD73" s="866"/>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552</v>
      </c>
      <c r="C74" s="859"/>
      <c r="D74" s="859"/>
      <c r="E74" s="859"/>
      <c r="F74" s="859"/>
      <c r="G74" s="859"/>
      <c r="H74" s="859"/>
      <c r="I74" s="859"/>
      <c r="J74" s="859"/>
      <c r="K74" s="859"/>
      <c r="L74" s="859"/>
      <c r="M74" s="859"/>
      <c r="N74" s="859"/>
      <c r="O74" s="859"/>
      <c r="P74" s="860"/>
      <c r="Q74" s="861">
        <v>40036</v>
      </c>
      <c r="R74" s="862"/>
      <c r="S74" s="862"/>
      <c r="T74" s="862"/>
      <c r="U74" s="816"/>
      <c r="V74" s="863">
        <v>34096</v>
      </c>
      <c r="W74" s="862"/>
      <c r="X74" s="862"/>
      <c r="Y74" s="862"/>
      <c r="Z74" s="816"/>
      <c r="AA74" s="863">
        <v>5940</v>
      </c>
      <c r="AB74" s="862"/>
      <c r="AC74" s="862"/>
      <c r="AD74" s="862"/>
      <c r="AE74" s="816"/>
      <c r="AF74" s="863">
        <v>32505</v>
      </c>
      <c r="AG74" s="862"/>
      <c r="AH74" s="862"/>
      <c r="AI74" s="862"/>
      <c r="AJ74" s="816"/>
      <c r="AK74" s="863" t="s">
        <v>536</v>
      </c>
      <c r="AL74" s="862"/>
      <c r="AM74" s="862"/>
      <c r="AN74" s="862"/>
      <c r="AO74" s="816"/>
      <c r="AP74" s="863">
        <v>149081</v>
      </c>
      <c r="AQ74" s="862"/>
      <c r="AR74" s="862"/>
      <c r="AS74" s="862"/>
      <c r="AT74" s="816"/>
      <c r="AU74" s="863" t="s">
        <v>536</v>
      </c>
      <c r="AV74" s="862"/>
      <c r="AW74" s="862"/>
      <c r="AX74" s="862"/>
      <c r="AY74" s="816"/>
      <c r="AZ74" s="865"/>
      <c r="BA74" s="865"/>
      <c r="BB74" s="865"/>
      <c r="BC74" s="865"/>
      <c r="BD74" s="866"/>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553</v>
      </c>
      <c r="C75" s="859"/>
      <c r="D75" s="859"/>
      <c r="E75" s="859"/>
      <c r="F75" s="859"/>
      <c r="G75" s="859"/>
      <c r="H75" s="859"/>
      <c r="I75" s="859"/>
      <c r="J75" s="859"/>
      <c r="K75" s="859"/>
      <c r="L75" s="859"/>
      <c r="M75" s="859"/>
      <c r="N75" s="859"/>
      <c r="O75" s="859"/>
      <c r="P75" s="860"/>
      <c r="Q75" s="861">
        <v>9050</v>
      </c>
      <c r="R75" s="862"/>
      <c r="S75" s="862"/>
      <c r="T75" s="862"/>
      <c r="U75" s="816"/>
      <c r="V75" s="863">
        <v>5629</v>
      </c>
      <c r="W75" s="862"/>
      <c r="X75" s="862"/>
      <c r="Y75" s="862"/>
      <c r="Z75" s="816"/>
      <c r="AA75" s="863">
        <v>3421</v>
      </c>
      <c r="AB75" s="862"/>
      <c r="AC75" s="862"/>
      <c r="AD75" s="862"/>
      <c r="AE75" s="816"/>
      <c r="AF75" s="863">
        <v>11358</v>
      </c>
      <c r="AG75" s="862"/>
      <c r="AH75" s="862"/>
      <c r="AI75" s="862"/>
      <c r="AJ75" s="816"/>
      <c r="AK75" s="863" t="s">
        <v>536</v>
      </c>
      <c r="AL75" s="862"/>
      <c r="AM75" s="862"/>
      <c r="AN75" s="862"/>
      <c r="AO75" s="816"/>
      <c r="AP75" s="863">
        <v>20248</v>
      </c>
      <c r="AQ75" s="862"/>
      <c r="AR75" s="862"/>
      <c r="AS75" s="862"/>
      <c r="AT75" s="816"/>
      <c r="AU75" s="863" t="s">
        <v>536</v>
      </c>
      <c r="AV75" s="862"/>
      <c r="AW75" s="862"/>
      <c r="AX75" s="862"/>
      <c r="AY75" s="816"/>
      <c r="AZ75" s="865"/>
      <c r="BA75" s="865"/>
      <c r="BB75" s="865"/>
      <c r="BC75" s="865"/>
      <c r="BD75" s="866"/>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c r="C76" s="859"/>
      <c r="D76" s="859"/>
      <c r="E76" s="859"/>
      <c r="F76" s="859"/>
      <c r="G76" s="859"/>
      <c r="H76" s="859"/>
      <c r="I76" s="859"/>
      <c r="J76" s="859"/>
      <c r="K76" s="859"/>
      <c r="L76" s="859"/>
      <c r="M76" s="859"/>
      <c r="N76" s="859"/>
      <c r="O76" s="859"/>
      <c r="P76" s="860"/>
      <c r="Q76" s="861"/>
      <c r="R76" s="862"/>
      <c r="S76" s="862"/>
      <c r="T76" s="862"/>
      <c r="U76" s="816"/>
      <c r="V76" s="863"/>
      <c r="W76" s="862"/>
      <c r="X76" s="862"/>
      <c r="Y76" s="862"/>
      <c r="Z76" s="816"/>
      <c r="AA76" s="863"/>
      <c r="AB76" s="862"/>
      <c r="AC76" s="862"/>
      <c r="AD76" s="862"/>
      <c r="AE76" s="816"/>
      <c r="AF76" s="863"/>
      <c r="AG76" s="862"/>
      <c r="AH76" s="862"/>
      <c r="AI76" s="862"/>
      <c r="AJ76" s="816"/>
      <c r="AK76" s="863"/>
      <c r="AL76" s="862"/>
      <c r="AM76" s="862"/>
      <c r="AN76" s="862"/>
      <c r="AO76" s="816"/>
      <c r="AP76" s="863"/>
      <c r="AQ76" s="862"/>
      <c r="AR76" s="862"/>
      <c r="AS76" s="862"/>
      <c r="AT76" s="816"/>
      <c r="AU76" s="863"/>
      <c r="AV76" s="862"/>
      <c r="AW76" s="862"/>
      <c r="AX76" s="862"/>
      <c r="AY76" s="816"/>
      <c r="AZ76" s="865"/>
      <c r="BA76" s="865"/>
      <c r="BB76" s="865"/>
      <c r="BC76" s="865"/>
      <c r="BD76" s="866"/>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1"/>
      <c r="R77" s="862"/>
      <c r="S77" s="862"/>
      <c r="T77" s="862"/>
      <c r="U77" s="816"/>
      <c r="V77" s="863"/>
      <c r="W77" s="862"/>
      <c r="X77" s="862"/>
      <c r="Y77" s="862"/>
      <c r="Z77" s="816"/>
      <c r="AA77" s="863"/>
      <c r="AB77" s="862"/>
      <c r="AC77" s="862"/>
      <c r="AD77" s="862"/>
      <c r="AE77" s="816"/>
      <c r="AF77" s="863"/>
      <c r="AG77" s="862"/>
      <c r="AH77" s="862"/>
      <c r="AI77" s="862"/>
      <c r="AJ77" s="816"/>
      <c r="AK77" s="863"/>
      <c r="AL77" s="862"/>
      <c r="AM77" s="862"/>
      <c r="AN77" s="862"/>
      <c r="AO77" s="816"/>
      <c r="AP77" s="863"/>
      <c r="AQ77" s="862"/>
      <c r="AR77" s="862"/>
      <c r="AS77" s="862"/>
      <c r="AT77" s="816"/>
      <c r="AU77" s="863"/>
      <c r="AV77" s="862"/>
      <c r="AW77" s="862"/>
      <c r="AX77" s="862"/>
      <c r="AY77" s="816"/>
      <c r="AZ77" s="865"/>
      <c r="BA77" s="865"/>
      <c r="BB77" s="865"/>
      <c r="BC77" s="865"/>
      <c r="BD77" s="866"/>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4"/>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66351</v>
      </c>
      <c r="AG88" s="827"/>
      <c r="AH88" s="827"/>
      <c r="AI88" s="827"/>
      <c r="AJ88" s="827"/>
      <c r="AK88" s="824"/>
      <c r="AL88" s="824"/>
      <c r="AM88" s="824"/>
      <c r="AN88" s="824"/>
      <c r="AO88" s="824"/>
      <c r="AP88" s="827">
        <v>169329</v>
      </c>
      <c r="AQ88" s="827"/>
      <c r="AR88" s="827"/>
      <c r="AS88" s="827"/>
      <c r="AT88" s="827"/>
      <c r="AU88" s="827"/>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729</v>
      </c>
      <c r="CS102" s="835"/>
      <c r="CT102" s="835"/>
      <c r="CU102" s="835"/>
      <c r="CV102" s="878"/>
      <c r="CW102" s="877">
        <v>590</v>
      </c>
      <c r="CX102" s="835"/>
      <c r="CY102" s="835"/>
      <c r="CZ102" s="835"/>
      <c r="DA102" s="878"/>
      <c r="DB102" s="877">
        <v>0</v>
      </c>
      <c r="DC102" s="835"/>
      <c r="DD102" s="835"/>
      <c r="DE102" s="835"/>
      <c r="DF102" s="878"/>
      <c r="DG102" s="877">
        <v>0</v>
      </c>
      <c r="DH102" s="835"/>
      <c r="DI102" s="835"/>
      <c r="DJ102" s="835"/>
      <c r="DK102" s="878"/>
      <c r="DL102" s="877">
        <v>0</v>
      </c>
      <c r="DM102" s="835"/>
      <c r="DN102" s="835"/>
      <c r="DO102" s="835"/>
      <c r="DP102" s="878"/>
      <c r="DQ102" s="877">
        <v>0</v>
      </c>
      <c r="DR102" s="835"/>
      <c r="DS102" s="835"/>
      <c r="DT102" s="835"/>
      <c r="DU102" s="878"/>
      <c r="DV102" s="903">
        <v>0</v>
      </c>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284</v>
      </c>
      <c r="AG109" s="880"/>
      <c r="AH109" s="880"/>
      <c r="AI109" s="880"/>
      <c r="AJ109" s="881"/>
      <c r="AK109" s="879" t="s">
        <v>283</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284</v>
      </c>
      <c r="BW109" s="880"/>
      <c r="BX109" s="880"/>
      <c r="BY109" s="880"/>
      <c r="BZ109" s="881"/>
      <c r="CA109" s="879" t="s">
        <v>283</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284</v>
      </c>
      <c r="DM109" s="880"/>
      <c r="DN109" s="880"/>
      <c r="DO109" s="880"/>
      <c r="DP109" s="881"/>
      <c r="DQ109" s="879" t="s">
        <v>283</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8519464</v>
      </c>
      <c r="AB110" s="887"/>
      <c r="AC110" s="887"/>
      <c r="AD110" s="887"/>
      <c r="AE110" s="888"/>
      <c r="AF110" s="889">
        <v>8553025</v>
      </c>
      <c r="AG110" s="887"/>
      <c r="AH110" s="887"/>
      <c r="AI110" s="887"/>
      <c r="AJ110" s="888"/>
      <c r="AK110" s="889">
        <v>8752732</v>
      </c>
      <c r="AL110" s="887"/>
      <c r="AM110" s="887"/>
      <c r="AN110" s="887"/>
      <c r="AO110" s="888"/>
      <c r="AP110" s="890">
        <v>19</v>
      </c>
      <c r="AQ110" s="891"/>
      <c r="AR110" s="891"/>
      <c r="AS110" s="891"/>
      <c r="AT110" s="892"/>
      <c r="AU110" s="893" t="s">
        <v>60</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78244859</v>
      </c>
      <c r="BR110" s="924"/>
      <c r="BS110" s="924"/>
      <c r="BT110" s="924"/>
      <c r="BU110" s="924"/>
      <c r="BV110" s="924">
        <v>80555720</v>
      </c>
      <c r="BW110" s="924"/>
      <c r="BX110" s="924"/>
      <c r="BY110" s="924"/>
      <c r="BZ110" s="924"/>
      <c r="CA110" s="924">
        <v>86883662</v>
      </c>
      <c r="CB110" s="924"/>
      <c r="CC110" s="924"/>
      <c r="CD110" s="924"/>
      <c r="CE110" s="924"/>
      <c r="CF110" s="938">
        <v>188.2</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v>11633</v>
      </c>
      <c r="AB111" s="931"/>
      <c r="AC111" s="931"/>
      <c r="AD111" s="931"/>
      <c r="AE111" s="932"/>
      <c r="AF111" s="933">
        <v>18167</v>
      </c>
      <c r="AG111" s="931"/>
      <c r="AH111" s="931"/>
      <c r="AI111" s="931"/>
      <c r="AJ111" s="932"/>
      <c r="AK111" s="933">
        <v>20833</v>
      </c>
      <c r="AL111" s="931"/>
      <c r="AM111" s="931"/>
      <c r="AN111" s="931"/>
      <c r="AO111" s="932"/>
      <c r="AP111" s="934">
        <v>0</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v>5615937</v>
      </c>
      <c r="BR111" s="917"/>
      <c r="BS111" s="917"/>
      <c r="BT111" s="917"/>
      <c r="BU111" s="917"/>
      <c r="BV111" s="917">
        <v>5356383</v>
      </c>
      <c r="BW111" s="917"/>
      <c r="BX111" s="917"/>
      <c r="BY111" s="917"/>
      <c r="BZ111" s="917"/>
      <c r="CA111" s="917" t="s">
        <v>111</v>
      </c>
      <c r="CB111" s="917"/>
      <c r="CC111" s="917"/>
      <c r="CD111" s="917"/>
      <c r="CE111" s="917"/>
      <c r="CF111" s="911" t="s">
        <v>111</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v>386806</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49" t="s">
        <v>410</v>
      </c>
      <c r="B112" s="950"/>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v>19177</v>
      </c>
      <c r="AB112" s="956"/>
      <c r="AC112" s="956"/>
      <c r="AD112" s="956"/>
      <c r="AE112" s="957"/>
      <c r="AF112" s="958">
        <v>18013</v>
      </c>
      <c r="AG112" s="956"/>
      <c r="AH112" s="956"/>
      <c r="AI112" s="956"/>
      <c r="AJ112" s="957"/>
      <c r="AK112" s="958">
        <v>16197</v>
      </c>
      <c r="AL112" s="956"/>
      <c r="AM112" s="956"/>
      <c r="AN112" s="956"/>
      <c r="AO112" s="957"/>
      <c r="AP112" s="959">
        <v>0</v>
      </c>
      <c r="AQ112" s="960"/>
      <c r="AR112" s="960"/>
      <c r="AS112" s="960"/>
      <c r="AT112" s="961"/>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86186580</v>
      </c>
      <c r="BR112" s="917"/>
      <c r="BS112" s="917"/>
      <c r="BT112" s="917"/>
      <c r="BU112" s="917"/>
      <c r="BV112" s="917">
        <v>83507070</v>
      </c>
      <c r="BW112" s="917"/>
      <c r="BX112" s="917"/>
      <c r="BY112" s="917"/>
      <c r="BZ112" s="917"/>
      <c r="CA112" s="917">
        <v>81869414</v>
      </c>
      <c r="CB112" s="917"/>
      <c r="CC112" s="917"/>
      <c r="CD112" s="917"/>
      <c r="CE112" s="917"/>
      <c r="CF112" s="911">
        <v>177.4</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51"/>
      <c r="B113" s="952"/>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5915705</v>
      </c>
      <c r="AB113" s="931"/>
      <c r="AC113" s="931"/>
      <c r="AD113" s="931"/>
      <c r="AE113" s="932"/>
      <c r="AF113" s="933">
        <v>5776975</v>
      </c>
      <c r="AG113" s="931"/>
      <c r="AH113" s="931"/>
      <c r="AI113" s="931"/>
      <c r="AJ113" s="932"/>
      <c r="AK113" s="933">
        <v>5926921</v>
      </c>
      <c r="AL113" s="931"/>
      <c r="AM113" s="931"/>
      <c r="AN113" s="931"/>
      <c r="AO113" s="932"/>
      <c r="AP113" s="934">
        <v>12.8</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t="s">
        <v>111</v>
      </c>
      <c r="BR113" s="917"/>
      <c r="BS113" s="917"/>
      <c r="BT113" s="917"/>
      <c r="BU113" s="917"/>
      <c r="BV113" s="917" t="s">
        <v>111</v>
      </c>
      <c r="BW113" s="917"/>
      <c r="BX113" s="917"/>
      <c r="BY113" s="917"/>
      <c r="BZ113" s="917"/>
      <c r="CA113" s="917" t="s">
        <v>111</v>
      </c>
      <c r="CB113" s="917"/>
      <c r="CC113" s="917"/>
      <c r="CD113" s="917"/>
      <c r="CE113" s="917"/>
      <c r="CF113" s="911" t="s">
        <v>111</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6"/>
      <c r="DI113" s="956"/>
      <c r="DJ113" s="956"/>
      <c r="DK113" s="957"/>
      <c r="DL113" s="958" t="s">
        <v>111</v>
      </c>
      <c r="DM113" s="956"/>
      <c r="DN113" s="956"/>
      <c r="DO113" s="956"/>
      <c r="DP113" s="957"/>
      <c r="DQ113" s="958" t="s">
        <v>111</v>
      </c>
      <c r="DR113" s="956"/>
      <c r="DS113" s="956"/>
      <c r="DT113" s="956"/>
      <c r="DU113" s="957"/>
      <c r="DV113" s="959" t="s">
        <v>111</v>
      </c>
      <c r="DW113" s="960"/>
      <c r="DX113" s="960"/>
      <c r="DY113" s="960"/>
      <c r="DZ113" s="961"/>
    </row>
    <row r="114" spans="1:130" s="197" customFormat="1" ht="26.25" customHeight="1">
      <c r="A114" s="951"/>
      <c r="B114" s="952"/>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t="s">
        <v>111</v>
      </c>
      <c r="AB114" s="956"/>
      <c r="AC114" s="956"/>
      <c r="AD114" s="956"/>
      <c r="AE114" s="957"/>
      <c r="AF114" s="958" t="s">
        <v>111</v>
      </c>
      <c r="AG114" s="956"/>
      <c r="AH114" s="956"/>
      <c r="AI114" s="956"/>
      <c r="AJ114" s="957"/>
      <c r="AK114" s="958" t="s">
        <v>111</v>
      </c>
      <c r="AL114" s="956"/>
      <c r="AM114" s="956"/>
      <c r="AN114" s="956"/>
      <c r="AO114" s="957"/>
      <c r="AP114" s="959" t="s">
        <v>111</v>
      </c>
      <c r="AQ114" s="960"/>
      <c r="AR114" s="960"/>
      <c r="AS114" s="960"/>
      <c r="AT114" s="961"/>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12438926</v>
      </c>
      <c r="BR114" s="917"/>
      <c r="BS114" s="917"/>
      <c r="BT114" s="917"/>
      <c r="BU114" s="917"/>
      <c r="BV114" s="917">
        <v>11683589</v>
      </c>
      <c r="BW114" s="917"/>
      <c r="BX114" s="917"/>
      <c r="BY114" s="917"/>
      <c r="BZ114" s="917"/>
      <c r="CA114" s="917">
        <v>11251958</v>
      </c>
      <c r="CB114" s="917"/>
      <c r="CC114" s="917"/>
      <c r="CD114" s="917"/>
      <c r="CE114" s="917"/>
      <c r="CF114" s="911">
        <v>24.4</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c r="A115" s="951"/>
      <c r="B115" s="952"/>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285</v>
      </c>
      <c r="AB115" s="931"/>
      <c r="AC115" s="931"/>
      <c r="AD115" s="931"/>
      <c r="AE115" s="932"/>
      <c r="AF115" s="933">
        <v>159</v>
      </c>
      <c r="AG115" s="931"/>
      <c r="AH115" s="931"/>
      <c r="AI115" s="931"/>
      <c r="AJ115" s="932"/>
      <c r="AK115" s="933">
        <v>100</v>
      </c>
      <c r="AL115" s="931"/>
      <c r="AM115" s="931"/>
      <c r="AN115" s="931"/>
      <c r="AO115" s="932"/>
      <c r="AP115" s="934">
        <v>0</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v>9359</v>
      </c>
      <c r="BR115" s="917"/>
      <c r="BS115" s="917"/>
      <c r="BT115" s="917"/>
      <c r="BU115" s="917"/>
      <c r="BV115" s="917">
        <v>6687</v>
      </c>
      <c r="BW115" s="917"/>
      <c r="BX115" s="917"/>
      <c r="BY115" s="917"/>
      <c r="BZ115" s="917"/>
      <c r="CA115" s="917">
        <v>5789</v>
      </c>
      <c r="CB115" s="917"/>
      <c r="CC115" s="917"/>
      <c r="CD115" s="917"/>
      <c r="CE115" s="917"/>
      <c r="CF115" s="911">
        <v>0</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5229131</v>
      </c>
      <c r="DH115" s="956"/>
      <c r="DI115" s="956"/>
      <c r="DJ115" s="956"/>
      <c r="DK115" s="957"/>
      <c r="DL115" s="958">
        <v>5356383</v>
      </c>
      <c r="DM115" s="956"/>
      <c r="DN115" s="956"/>
      <c r="DO115" s="956"/>
      <c r="DP115" s="957"/>
      <c r="DQ115" s="958" t="s">
        <v>111</v>
      </c>
      <c r="DR115" s="956"/>
      <c r="DS115" s="956"/>
      <c r="DT115" s="956"/>
      <c r="DU115" s="957"/>
      <c r="DV115" s="959" t="s">
        <v>111</v>
      </c>
      <c r="DW115" s="960"/>
      <c r="DX115" s="960"/>
      <c r="DY115" s="960"/>
      <c r="DZ115" s="961"/>
    </row>
    <row r="116" spans="1:130" s="197" customFormat="1" ht="26.25" customHeight="1">
      <c r="A116" s="953"/>
      <c r="B116" s="954"/>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373</v>
      </c>
      <c r="AB116" s="956"/>
      <c r="AC116" s="956"/>
      <c r="AD116" s="956"/>
      <c r="AE116" s="957"/>
      <c r="AF116" s="958">
        <v>506</v>
      </c>
      <c r="AG116" s="956"/>
      <c r="AH116" s="956"/>
      <c r="AI116" s="956"/>
      <c r="AJ116" s="957"/>
      <c r="AK116" s="958">
        <v>215</v>
      </c>
      <c r="AL116" s="956"/>
      <c r="AM116" s="956"/>
      <c r="AN116" s="956"/>
      <c r="AO116" s="957"/>
      <c r="AP116" s="959">
        <v>0</v>
      </c>
      <c r="AQ116" s="960"/>
      <c r="AR116" s="960"/>
      <c r="AS116" s="960"/>
      <c r="AT116" s="961"/>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c r="A117" s="901" t="s">
        <v>168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426</v>
      </c>
      <c r="Z117" s="881"/>
      <c r="AA117" s="993">
        <v>14466637</v>
      </c>
      <c r="AB117" s="963"/>
      <c r="AC117" s="963"/>
      <c r="AD117" s="963"/>
      <c r="AE117" s="964"/>
      <c r="AF117" s="962">
        <v>14366845</v>
      </c>
      <c r="AG117" s="963"/>
      <c r="AH117" s="963"/>
      <c r="AI117" s="963"/>
      <c r="AJ117" s="964"/>
      <c r="AK117" s="962">
        <v>14716998</v>
      </c>
      <c r="AL117" s="963"/>
      <c r="AM117" s="963"/>
      <c r="AN117" s="963"/>
      <c r="AO117" s="964"/>
      <c r="AP117" s="965"/>
      <c r="AQ117" s="966"/>
      <c r="AR117" s="966"/>
      <c r="AS117" s="966"/>
      <c r="AT117" s="967"/>
      <c r="AU117" s="896"/>
      <c r="AV117" s="897"/>
      <c r="AW117" s="897"/>
      <c r="AX117" s="897"/>
      <c r="AY117" s="898"/>
      <c r="AZ117" s="992" t="s">
        <v>427</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284</v>
      </c>
      <c r="AG118" s="880"/>
      <c r="AH118" s="880"/>
      <c r="AI118" s="880"/>
      <c r="AJ118" s="881"/>
      <c r="AK118" s="879" t="s">
        <v>283</v>
      </c>
      <c r="AL118" s="880"/>
      <c r="AM118" s="880"/>
      <c r="AN118" s="880"/>
      <c r="AO118" s="881"/>
      <c r="AP118" s="987" t="s">
        <v>401</v>
      </c>
      <c r="AQ118" s="988"/>
      <c r="AR118" s="988"/>
      <c r="AS118" s="988"/>
      <c r="AT118" s="989"/>
      <c r="AU118" s="899"/>
      <c r="AV118" s="900"/>
      <c r="AW118" s="900"/>
      <c r="AX118" s="900"/>
      <c r="AY118" s="900"/>
      <c r="AZ118" s="228" t="s">
        <v>168</v>
      </c>
      <c r="BA118" s="228"/>
      <c r="BB118" s="228"/>
      <c r="BC118" s="228"/>
      <c r="BD118" s="228"/>
      <c r="BE118" s="228"/>
      <c r="BF118" s="228"/>
      <c r="BG118" s="228"/>
      <c r="BH118" s="228"/>
      <c r="BI118" s="228"/>
      <c r="BJ118" s="228"/>
      <c r="BK118" s="228"/>
      <c r="BL118" s="228"/>
      <c r="BM118" s="228"/>
      <c r="BN118" s="228"/>
      <c r="BO118" s="990" t="s">
        <v>429</v>
      </c>
      <c r="BP118" s="991"/>
      <c r="BQ118" s="982">
        <v>182495661</v>
      </c>
      <c r="BR118" s="983"/>
      <c r="BS118" s="983"/>
      <c r="BT118" s="983"/>
      <c r="BU118" s="983"/>
      <c r="BV118" s="983">
        <v>181109449</v>
      </c>
      <c r="BW118" s="983"/>
      <c r="BX118" s="983"/>
      <c r="BY118" s="983"/>
      <c r="BZ118" s="983"/>
      <c r="CA118" s="983">
        <v>180010823</v>
      </c>
      <c r="CB118" s="983"/>
      <c r="CC118" s="983"/>
      <c r="CD118" s="983"/>
      <c r="CE118" s="983"/>
      <c r="CF118" s="984"/>
      <c r="CG118" s="985"/>
      <c r="CH118" s="985"/>
      <c r="CI118" s="985"/>
      <c r="CJ118" s="986"/>
      <c r="CK118" s="942"/>
      <c r="CL118" s="943"/>
      <c r="CM118" s="913" t="s">
        <v>430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c r="A119" s="971"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431</v>
      </c>
      <c r="AV119" s="975"/>
      <c r="AW119" s="975"/>
      <c r="AX119" s="975"/>
      <c r="AY119" s="976"/>
      <c r="AZ119" s="937" t="s">
        <v>432</v>
      </c>
      <c r="BA119" s="884"/>
      <c r="BB119" s="884"/>
      <c r="BC119" s="884"/>
      <c r="BD119" s="884"/>
      <c r="BE119" s="884"/>
      <c r="BF119" s="884"/>
      <c r="BG119" s="884"/>
      <c r="BH119" s="884"/>
      <c r="BI119" s="884"/>
      <c r="BJ119" s="884"/>
      <c r="BK119" s="884"/>
      <c r="BL119" s="884"/>
      <c r="BM119" s="884"/>
      <c r="BN119" s="884"/>
      <c r="BO119" s="884"/>
      <c r="BP119" s="885"/>
      <c r="BQ119" s="923">
        <v>10037737</v>
      </c>
      <c r="BR119" s="924"/>
      <c r="BS119" s="924"/>
      <c r="BT119" s="924"/>
      <c r="BU119" s="924"/>
      <c r="BV119" s="924">
        <v>10537174</v>
      </c>
      <c r="BW119" s="924"/>
      <c r="BX119" s="924"/>
      <c r="BY119" s="924"/>
      <c r="BZ119" s="924"/>
      <c r="CA119" s="924">
        <v>11729242</v>
      </c>
      <c r="CB119" s="924"/>
      <c r="CC119" s="924"/>
      <c r="CD119" s="924"/>
      <c r="CE119" s="924"/>
      <c r="CF119" s="938">
        <v>25.4</v>
      </c>
      <c r="CG119" s="939"/>
      <c r="CH119" s="939"/>
      <c r="CI119" s="939"/>
      <c r="CJ119" s="939"/>
      <c r="CK119" s="944"/>
      <c r="CL119" s="945"/>
      <c r="CM119" s="1001" t="s">
        <v>433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111</v>
      </c>
      <c r="DH119" s="995"/>
      <c r="DI119" s="995"/>
      <c r="DJ119" s="995"/>
      <c r="DK119" s="996"/>
      <c r="DL119" s="997" t="s">
        <v>111</v>
      </c>
      <c r="DM119" s="995"/>
      <c r="DN119" s="995"/>
      <c r="DO119" s="995"/>
      <c r="DP119" s="996"/>
      <c r="DQ119" s="997" t="s">
        <v>111</v>
      </c>
      <c r="DR119" s="995"/>
      <c r="DS119" s="995"/>
      <c r="DT119" s="995"/>
      <c r="DU119" s="996"/>
      <c r="DV119" s="998" t="s">
        <v>111</v>
      </c>
      <c r="DW119" s="999"/>
      <c r="DX119" s="999"/>
      <c r="DY119" s="999"/>
      <c r="DZ119" s="1000"/>
    </row>
    <row r="120" spans="1:130" s="197" customFormat="1" ht="26.25" customHeight="1">
      <c r="A120" s="972"/>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6"/>
      <c r="AC120" s="956"/>
      <c r="AD120" s="956"/>
      <c r="AE120" s="957"/>
      <c r="AF120" s="958" t="s">
        <v>111</v>
      </c>
      <c r="AG120" s="956"/>
      <c r="AH120" s="956"/>
      <c r="AI120" s="956"/>
      <c r="AJ120" s="957"/>
      <c r="AK120" s="958" t="s">
        <v>111</v>
      </c>
      <c r="AL120" s="956"/>
      <c r="AM120" s="956"/>
      <c r="AN120" s="956"/>
      <c r="AO120" s="957"/>
      <c r="AP120" s="959" t="s">
        <v>111</v>
      </c>
      <c r="AQ120" s="960"/>
      <c r="AR120" s="960"/>
      <c r="AS120" s="960"/>
      <c r="AT120" s="961"/>
      <c r="AU120" s="977"/>
      <c r="AV120" s="978"/>
      <c r="AW120" s="978"/>
      <c r="AX120" s="978"/>
      <c r="AY120" s="979"/>
      <c r="AZ120" s="946" t="s">
        <v>434</v>
      </c>
      <c r="BA120" s="947"/>
      <c r="BB120" s="947"/>
      <c r="BC120" s="947"/>
      <c r="BD120" s="947"/>
      <c r="BE120" s="947"/>
      <c r="BF120" s="947"/>
      <c r="BG120" s="947"/>
      <c r="BH120" s="947"/>
      <c r="BI120" s="947"/>
      <c r="BJ120" s="947"/>
      <c r="BK120" s="947"/>
      <c r="BL120" s="947"/>
      <c r="BM120" s="947"/>
      <c r="BN120" s="947"/>
      <c r="BO120" s="947"/>
      <c r="BP120" s="948"/>
      <c r="BQ120" s="916">
        <v>45041805</v>
      </c>
      <c r="BR120" s="917"/>
      <c r="BS120" s="917"/>
      <c r="BT120" s="917"/>
      <c r="BU120" s="917"/>
      <c r="BV120" s="917">
        <v>44822891</v>
      </c>
      <c r="BW120" s="917"/>
      <c r="BX120" s="917"/>
      <c r="BY120" s="917"/>
      <c r="BZ120" s="917"/>
      <c r="CA120" s="917">
        <v>41290526</v>
      </c>
      <c r="CB120" s="917"/>
      <c r="CC120" s="917"/>
      <c r="CD120" s="917"/>
      <c r="CE120" s="917"/>
      <c r="CF120" s="911">
        <v>89.5</v>
      </c>
      <c r="CG120" s="912"/>
      <c r="CH120" s="912"/>
      <c r="CI120" s="912"/>
      <c r="CJ120" s="912"/>
      <c r="CK120" s="1010" t="s">
        <v>435</v>
      </c>
      <c r="CL120" s="1011"/>
      <c r="CM120" s="1011"/>
      <c r="CN120" s="1011"/>
      <c r="CO120" s="1012"/>
      <c r="CP120" s="1018" t="s">
        <v>384</v>
      </c>
      <c r="CQ120" s="1019"/>
      <c r="CR120" s="1019"/>
      <c r="CS120" s="1019"/>
      <c r="CT120" s="1019"/>
      <c r="CU120" s="1019"/>
      <c r="CV120" s="1019"/>
      <c r="CW120" s="1019"/>
      <c r="CX120" s="1019"/>
      <c r="CY120" s="1019"/>
      <c r="CZ120" s="1019"/>
      <c r="DA120" s="1019"/>
      <c r="DB120" s="1019"/>
      <c r="DC120" s="1019"/>
      <c r="DD120" s="1019"/>
      <c r="DE120" s="1019"/>
      <c r="DF120" s="1020"/>
      <c r="DG120" s="923">
        <v>73923791</v>
      </c>
      <c r="DH120" s="924"/>
      <c r="DI120" s="924"/>
      <c r="DJ120" s="924"/>
      <c r="DK120" s="924"/>
      <c r="DL120" s="924">
        <v>71857986</v>
      </c>
      <c r="DM120" s="924"/>
      <c r="DN120" s="924"/>
      <c r="DO120" s="924"/>
      <c r="DP120" s="924"/>
      <c r="DQ120" s="924">
        <v>70951067</v>
      </c>
      <c r="DR120" s="924"/>
      <c r="DS120" s="924"/>
      <c r="DT120" s="924"/>
      <c r="DU120" s="924"/>
      <c r="DV120" s="925">
        <v>153.69999999999999</v>
      </c>
      <c r="DW120" s="925"/>
      <c r="DX120" s="925"/>
      <c r="DY120" s="925"/>
      <c r="DZ120" s="926"/>
    </row>
    <row r="121" spans="1:130" s="197" customFormat="1" ht="26.25" customHeight="1">
      <c r="A121" s="972"/>
      <c r="B121" s="943"/>
      <c r="C121" s="1007" t="s">
        <v>436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t="s">
        <v>111</v>
      </c>
      <c r="AL121" s="956"/>
      <c r="AM121" s="956"/>
      <c r="AN121" s="956"/>
      <c r="AO121" s="957"/>
      <c r="AP121" s="959" t="s">
        <v>111</v>
      </c>
      <c r="AQ121" s="960"/>
      <c r="AR121" s="960"/>
      <c r="AS121" s="960"/>
      <c r="AT121" s="961"/>
      <c r="AU121" s="977"/>
      <c r="AV121" s="978"/>
      <c r="AW121" s="978"/>
      <c r="AX121" s="978"/>
      <c r="AY121" s="979"/>
      <c r="AZ121" s="992" t="s">
        <v>437</v>
      </c>
      <c r="BA121" s="968"/>
      <c r="BB121" s="968"/>
      <c r="BC121" s="968"/>
      <c r="BD121" s="968"/>
      <c r="BE121" s="968"/>
      <c r="BF121" s="968"/>
      <c r="BG121" s="968"/>
      <c r="BH121" s="968"/>
      <c r="BI121" s="968"/>
      <c r="BJ121" s="968"/>
      <c r="BK121" s="968"/>
      <c r="BL121" s="968"/>
      <c r="BM121" s="968"/>
      <c r="BN121" s="968"/>
      <c r="BO121" s="968"/>
      <c r="BP121" s="969"/>
      <c r="BQ121" s="982">
        <v>103100970</v>
      </c>
      <c r="BR121" s="983"/>
      <c r="BS121" s="983"/>
      <c r="BT121" s="983"/>
      <c r="BU121" s="983"/>
      <c r="BV121" s="983">
        <v>106178297</v>
      </c>
      <c r="BW121" s="983"/>
      <c r="BX121" s="983"/>
      <c r="BY121" s="983"/>
      <c r="BZ121" s="983"/>
      <c r="CA121" s="983">
        <v>108481122</v>
      </c>
      <c r="CB121" s="983"/>
      <c r="CC121" s="983"/>
      <c r="CD121" s="983"/>
      <c r="CE121" s="983"/>
      <c r="CF121" s="1021">
        <v>235</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v>12175236</v>
      </c>
      <c r="DH121" s="917"/>
      <c r="DI121" s="917"/>
      <c r="DJ121" s="917"/>
      <c r="DK121" s="917"/>
      <c r="DL121" s="917">
        <v>11599831</v>
      </c>
      <c r="DM121" s="917"/>
      <c r="DN121" s="917"/>
      <c r="DO121" s="917"/>
      <c r="DP121" s="917"/>
      <c r="DQ121" s="917">
        <v>10869698</v>
      </c>
      <c r="DR121" s="917"/>
      <c r="DS121" s="917"/>
      <c r="DT121" s="917"/>
      <c r="DU121" s="917"/>
      <c r="DV121" s="918">
        <v>23.5</v>
      </c>
      <c r="DW121" s="918"/>
      <c r="DX121" s="918"/>
      <c r="DY121" s="918"/>
      <c r="DZ121" s="919"/>
    </row>
    <row r="122" spans="1:130" s="197" customFormat="1" ht="26.25" customHeight="1">
      <c r="A122" s="972"/>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168</v>
      </c>
      <c r="BA122" s="228"/>
      <c r="BB122" s="228"/>
      <c r="BC122" s="228"/>
      <c r="BD122" s="228"/>
      <c r="BE122" s="228"/>
      <c r="BF122" s="228"/>
      <c r="BG122" s="228"/>
      <c r="BH122" s="228"/>
      <c r="BI122" s="228"/>
      <c r="BJ122" s="228"/>
      <c r="BK122" s="228"/>
      <c r="BL122" s="228"/>
      <c r="BM122" s="228"/>
      <c r="BN122" s="228"/>
      <c r="BO122" s="990" t="s">
        <v>438</v>
      </c>
      <c r="BP122" s="991"/>
      <c r="BQ122" s="1031">
        <v>158180512</v>
      </c>
      <c r="BR122" s="1032"/>
      <c r="BS122" s="1032"/>
      <c r="BT122" s="1032"/>
      <c r="BU122" s="1032"/>
      <c r="BV122" s="1032">
        <v>161538362</v>
      </c>
      <c r="BW122" s="1032"/>
      <c r="BX122" s="1032"/>
      <c r="BY122" s="1032"/>
      <c r="BZ122" s="1032"/>
      <c r="CA122" s="1032">
        <v>161500890</v>
      </c>
      <c r="CB122" s="1032"/>
      <c r="CC122" s="1032"/>
      <c r="CD122" s="1032"/>
      <c r="CE122" s="1032"/>
      <c r="CF122" s="984"/>
      <c r="CG122" s="985"/>
      <c r="CH122" s="985"/>
      <c r="CI122" s="985"/>
      <c r="CJ122" s="986"/>
      <c r="CK122" s="1013"/>
      <c r="CL122" s="1014"/>
      <c r="CM122" s="1014"/>
      <c r="CN122" s="1014"/>
      <c r="CO122" s="1015"/>
      <c r="CP122" s="1004" t="s">
        <v>383</v>
      </c>
      <c r="CQ122" s="1005"/>
      <c r="CR122" s="1005"/>
      <c r="CS122" s="1005"/>
      <c r="CT122" s="1005"/>
      <c r="CU122" s="1005"/>
      <c r="CV122" s="1005"/>
      <c r="CW122" s="1005"/>
      <c r="CX122" s="1005"/>
      <c r="CY122" s="1005"/>
      <c r="CZ122" s="1005"/>
      <c r="DA122" s="1005"/>
      <c r="DB122" s="1005"/>
      <c r="DC122" s="1005"/>
      <c r="DD122" s="1005"/>
      <c r="DE122" s="1005"/>
      <c r="DF122" s="1006"/>
      <c r="DG122" s="916">
        <v>87553</v>
      </c>
      <c r="DH122" s="917"/>
      <c r="DI122" s="917"/>
      <c r="DJ122" s="917"/>
      <c r="DK122" s="917"/>
      <c r="DL122" s="917">
        <v>49253</v>
      </c>
      <c r="DM122" s="917"/>
      <c r="DN122" s="917"/>
      <c r="DO122" s="917"/>
      <c r="DP122" s="917"/>
      <c r="DQ122" s="917">
        <v>48649</v>
      </c>
      <c r="DR122" s="917"/>
      <c r="DS122" s="917"/>
      <c r="DT122" s="917"/>
      <c r="DU122" s="917"/>
      <c r="DV122" s="918">
        <v>0.1</v>
      </c>
      <c r="DW122" s="918"/>
      <c r="DX122" s="918"/>
      <c r="DY122" s="918"/>
      <c r="DZ122" s="919"/>
    </row>
    <row r="123" spans="1:130" s="197" customFormat="1" ht="26.25" customHeight="1" thickBot="1">
      <c r="A123" s="972"/>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53.9</v>
      </c>
      <c r="BR123" s="1024"/>
      <c r="BS123" s="1024"/>
      <c r="BT123" s="1024"/>
      <c r="BU123" s="1024"/>
      <c r="BV123" s="1024">
        <v>43</v>
      </c>
      <c r="BW123" s="1024"/>
      <c r="BX123" s="1024"/>
      <c r="BY123" s="1024"/>
      <c r="BZ123" s="1024"/>
      <c r="CA123" s="1024">
        <v>40.1</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c r="A125" s="972"/>
      <c r="B125" s="943"/>
      <c r="C125" s="913" t="s">
        <v>430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6"/>
      <c r="AC125" s="956"/>
      <c r="AD125" s="956"/>
      <c r="AE125" s="957"/>
      <c r="AF125" s="958" t="s">
        <v>111</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c r="A126" s="972"/>
      <c r="B126" s="943"/>
      <c r="C126" s="913" t="s">
        <v>433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111</v>
      </c>
      <c r="AB126" s="956"/>
      <c r="AC126" s="956"/>
      <c r="AD126" s="956"/>
      <c r="AE126" s="957"/>
      <c r="AF126" s="958" t="s">
        <v>111</v>
      </c>
      <c r="AG126" s="956"/>
      <c r="AH126" s="956"/>
      <c r="AI126" s="956"/>
      <c r="AJ126" s="957"/>
      <c r="AK126" s="958" t="s">
        <v>111</v>
      </c>
      <c r="AL126" s="956"/>
      <c r="AM126" s="956"/>
      <c r="AN126" s="956"/>
      <c r="AO126" s="957"/>
      <c r="AP126" s="959" t="s">
        <v>111</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285</v>
      </c>
      <c r="AB127" s="956"/>
      <c r="AC127" s="956"/>
      <c r="AD127" s="956"/>
      <c r="AE127" s="957"/>
      <c r="AF127" s="958">
        <v>159</v>
      </c>
      <c r="AG127" s="956"/>
      <c r="AH127" s="956"/>
      <c r="AI127" s="956"/>
      <c r="AJ127" s="957"/>
      <c r="AK127" s="958">
        <v>100</v>
      </c>
      <c r="AL127" s="956"/>
      <c r="AM127" s="956"/>
      <c r="AN127" s="956"/>
      <c r="AO127" s="957"/>
      <c r="AP127" s="959">
        <v>0</v>
      </c>
      <c r="AQ127" s="960"/>
      <c r="AR127" s="960"/>
      <c r="AS127" s="960"/>
      <c r="AT127" s="961"/>
      <c r="AU127" s="233"/>
      <c r="AV127" s="233"/>
      <c r="AW127" s="233"/>
      <c r="AX127" s="883" t="s">
        <v>449</v>
      </c>
      <c r="AY127" s="884"/>
      <c r="AZ127" s="884"/>
      <c r="BA127" s="884"/>
      <c r="BB127" s="884"/>
      <c r="BC127" s="884"/>
      <c r="BD127" s="884"/>
      <c r="BE127" s="885"/>
      <c r="BF127" s="1038" t="s">
        <v>111</v>
      </c>
      <c r="BG127" s="1039"/>
      <c r="BH127" s="1039"/>
      <c r="BI127" s="1039"/>
      <c r="BJ127" s="1039"/>
      <c r="BK127" s="1039"/>
      <c r="BL127" s="1048"/>
      <c r="BM127" s="1038">
        <v>11.25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v>9359</v>
      </c>
      <c r="DH127" s="1045"/>
      <c r="DI127" s="1045"/>
      <c r="DJ127" s="1045"/>
      <c r="DK127" s="1045"/>
      <c r="DL127" s="1045">
        <v>6687</v>
      </c>
      <c r="DM127" s="1045"/>
      <c r="DN127" s="1045"/>
      <c r="DO127" s="1045"/>
      <c r="DP127" s="1045"/>
      <c r="DQ127" s="1045">
        <v>5789</v>
      </c>
      <c r="DR127" s="1045"/>
      <c r="DS127" s="1045"/>
      <c r="DT127" s="1045"/>
      <c r="DU127" s="1045"/>
      <c r="DV127" s="1046">
        <v>0</v>
      </c>
      <c r="DW127" s="1046"/>
      <c r="DX127" s="1046"/>
      <c r="DY127" s="1046"/>
      <c r="DZ127" s="1047"/>
    </row>
    <row r="128" spans="1:130" s="197" customFormat="1" ht="26.25" customHeight="1">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v>3319374</v>
      </c>
      <c r="AB128" s="1087"/>
      <c r="AC128" s="1087"/>
      <c r="AD128" s="1087"/>
      <c r="AE128" s="1088"/>
      <c r="AF128" s="1089">
        <v>3192263</v>
      </c>
      <c r="AG128" s="1087"/>
      <c r="AH128" s="1087"/>
      <c r="AI128" s="1087"/>
      <c r="AJ128" s="1088"/>
      <c r="AK128" s="1089">
        <v>3176240</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111</v>
      </c>
      <c r="BG128" s="1064"/>
      <c r="BH128" s="1064"/>
      <c r="BI128" s="1064"/>
      <c r="BJ128" s="1064"/>
      <c r="BK128" s="1064"/>
      <c r="BL128" s="1065"/>
      <c r="BM128" s="1063">
        <v>16.25</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454</v>
      </c>
      <c r="X129" s="1058"/>
      <c r="Y129" s="1058"/>
      <c r="Z129" s="1059"/>
      <c r="AA129" s="955">
        <v>53027880</v>
      </c>
      <c r="AB129" s="956"/>
      <c r="AC129" s="956"/>
      <c r="AD129" s="956"/>
      <c r="AE129" s="957"/>
      <c r="AF129" s="958">
        <v>53612110</v>
      </c>
      <c r="AG129" s="956"/>
      <c r="AH129" s="956"/>
      <c r="AI129" s="956"/>
      <c r="AJ129" s="957"/>
      <c r="AK129" s="958">
        <v>54379535</v>
      </c>
      <c r="AL129" s="956"/>
      <c r="AM129" s="956"/>
      <c r="AN129" s="956"/>
      <c r="AO129" s="957"/>
      <c r="AP129" s="1060"/>
      <c r="AQ129" s="1061"/>
      <c r="AR129" s="1061"/>
      <c r="AS129" s="1061"/>
      <c r="AT129" s="1062"/>
      <c r="AU129" s="235"/>
      <c r="AV129" s="235"/>
      <c r="AW129" s="235"/>
      <c r="AX129" s="1051" t="s">
        <v>455</v>
      </c>
      <c r="AY129" s="947"/>
      <c r="AZ129" s="947"/>
      <c r="BA129" s="947"/>
      <c r="BB129" s="947"/>
      <c r="BC129" s="947"/>
      <c r="BD129" s="947"/>
      <c r="BE129" s="948"/>
      <c r="BF129" s="1052">
        <v>6.9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457</v>
      </c>
      <c r="X130" s="1058"/>
      <c r="Y130" s="1058"/>
      <c r="Z130" s="1059"/>
      <c r="AA130" s="955">
        <v>7990027</v>
      </c>
      <c r="AB130" s="956"/>
      <c r="AC130" s="956"/>
      <c r="AD130" s="956"/>
      <c r="AE130" s="957"/>
      <c r="AF130" s="958">
        <v>8109403</v>
      </c>
      <c r="AG130" s="956"/>
      <c r="AH130" s="956"/>
      <c r="AI130" s="956"/>
      <c r="AJ130" s="957"/>
      <c r="AK130" s="958">
        <v>8222271</v>
      </c>
      <c r="AL130" s="956"/>
      <c r="AM130" s="956"/>
      <c r="AN130" s="956"/>
      <c r="AO130" s="957"/>
      <c r="AP130" s="1060"/>
      <c r="AQ130" s="1061"/>
      <c r="AR130" s="1061"/>
      <c r="AS130" s="1061"/>
      <c r="AT130" s="1062"/>
      <c r="AU130" s="235"/>
      <c r="AV130" s="235"/>
      <c r="AW130" s="235"/>
      <c r="AX130" s="1110" t="s">
        <v>458</v>
      </c>
      <c r="AY130" s="1042"/>
      <c r="AZ130" s="1042"/>
      <c r="BA130" s="1042"/>
      <c r="BB130" s="1042"/>
      <c r="BC130" s="1042"/>
      <c r="BD130" s="1042"/>
      <c r="BE130" s="1043"/>
      <c r="BF130" s="1072">
        <v>40.1</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459</v>
      </c>
      <c r="X131" s="1081"/>
      <c r="Y131" s="1081"/>
      <c r="Z131" s="1082"/>
      <c r="AA131" s="994">
        <v>45037853</v>
      </c>
      <c r="AB131" s="995"/>
      <c r="AC131" s="995"/>
      <c r="AD131" s="995"/>
      <c r="AE131" s="996"/>
      <c r="AF131" s="997">
        <v>45502707</v>
      </c>
      <c r="AG131" s="995"/>
      <c r="AH131" s="995"/>
      <c r="AI131" s="995"/>
      <c r="AJ131" s="996"/>
      <c r="AK131" s="997">
        <v>46157264</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461</v>
      </c>
      <c r="W132" s="1098"/>
      <c r="X132" s="1098"/>
      <c r="Y132" s="1098"/>
      <c r="Z132" s="1099"/>
      <c r="AA132" s="1100">
        <v>7.0101831900000002</v>
      </c>
      <c r="AB132" s="1101"/>
      <c r="AC132" s="1101"/>
      <c r="AD132" s="1101"/>
      <c r="AE132" s="1102"/>
      <c r="AF132" s="1103">
        <v>6.7362563729999998</v>
      </c>
      <c r="AG132" s="1101"/>
      <c r="AH132" s="1101"/>
      <c r="AI132" s="1101"/>
      <c r="AJ132" s="1102"/>
      <c r="AK132" s="1103">
        <v>7.1895227589999999</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462</v>
      </c>
      <c r="W133" s="1105"/>
      <c r="X133" s="1105"/>
      <c r="Y133" s="1105"/>
      <c r="Z133" s="1106"/>
      <c r="AA133" s="1107">
        <v>6.7</v>
      </c>
      <c r="AB133" s="1108"/>
      <c r="AC133" s="1108"/>
      <c r="AD133" s="1108"/>
      <c r="AE133" s="1109"/>
      <c r="AF133" s="1107">
        <v>6.7</v>
      </c>
      <c r="AG133" s="1108"/>
      <c r="AH133" s="1108"/>
      <c r="AI133" s="1108"/>
      <c r="AJ133" s="1109"/>
      <c r="AK133" s="1107">
        <v>6.9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AJ77" sqref="AJ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4" t="s">
        <v>465</v>
      </c>
      <c r="L7" s="254"/>
      <c r="M7" s="255" t="s">
        <v>466</v>
      </c>
      <c r="N7" s="256"/>
    </row>
    <row r="8" spans="1:16">
      <c r="A8" s="248"/>
      <c r="B8" s="244"/>
      <c r="C8" s="244"/>
      <c r="D8" s="244"/>
      <c r="E8" s="244"/>
      <c r="F8" s="244"/>
      <c r="G8" s="257"/>
      <c r="H8" s="258"/>
      <c r="I8" s="258"/>
      <c r="J8" s="259"/>
      <c r="K8" s="1115"/>
      <c r="L8" s="260" t="s">
        <v>467</v>
      </c>
      <c r="M8" s="261" t="s">
        <v>468</v>
      </c>
      <c r="N8" s="262" t="s">
        <v>469</v>
      </c>
    </row>
    <row r="9" spans="1:16">
      <c r="A9" s="248"/>
      <c r="B9" s="244"/>
      <c r="C9" s="244"/>
      <c r="D9" s="244"/>
      <c r="E9" s="244"/>
      <c r="F9" s="244"/>
      <c r="G9" s="1116" t="s">
        <v>470</v>
      </c>
      <c r="H9" s="1117"/>
      <c r="I9" s="1117"/>
      <c r="J9" s="1118"/>
      <c r="K9" s="263">
        <v>15413800</v>
      </c>
      <c r="L9" s="264">
        <v>57023</v>
      </c>
      <c r="M9" s="265">
        <v>55535</v>
      </c>
      <c r="N9" s="266">
        <v>2.7</v>
      </c>
    </row>
    <row r="10" spans="1:16">
      <c r="A10" s="248"/>
      <c r="B10" s="244"/>
      <c r="C10" s="244"/>
      <c r="D10" s="244"/>
      <c r="E10" s="244"/>
      <c r="F10" s="244"/>
      <c r="G10" s="1116" t="s">
        <v>471</v>
      </c>
      <c r="H10" s="1117"/>
      <c r="I10" s="1117"/>
      <c r="J10" s="1118"/>
      <c r="K10" s="267">
        <v>551057</v>
      </c>
      <c r="L10" s="268">
        <v>2039</v>
      </c>
      <c r="M10" s="269">
        <v>3368</v>
      </c>
      <c r="N10" s="270">
        <v>-39.5</v>
      </c>
    </row>
    <row r="11" spans="1:16" ht="13.5" customHeight="1">
      <c r="A11" s="248"/>
      <c r="B11" s="244"/>
      <c r="C11" s="244"/>
      <c r="D11" s="244"/>
      <c r="E11" s="244"/>
      <c r="F11" s="244"/>
      <c r="G11" s="1116" t="s">
        <v>472</v>
      </c>
      <c r="H11" s="1117"/>
      <c r="I11" s="1117"/>
      <c r="J11" s="1118"/>
      <c r="K11" s="267">
        <v>11336</v>
      </c>
      <c r="L11" s="268">
        <v>42</v>
      </c>
      <c r="M11" s="269">
        <v>1911</v>
      </c>
      <c r="N11" s="270">
        <v>-97.8</v>
      </c>
    </row>
    <row r="12" spans="1:16" ht="13.5" customHeight="1">
      <c r="A12" s="248"/>
      <c r="B12" s="244"/>
      <c r="C12" s="244"/>
      <c r="D12" s="244"/>
      <c r="E12" s="244"/>
      <c r="F12" s="244"/>
      <c r="G12" s="1116" t="s">
        <v>473</v>
      </c>
      <c r="H12" s="1117"/>
      <c r="I12" s="1117"/>
      <c r="J12" s="1118"/>
      <c r="K12" s="267">
        <v>788190</v>
      </c>
      <c r="L12" s="268">
        <v>2916</v>
      </c>
      <c r="M12" s="269">
        <v>1237</v>
      </c>
      <c r="N12" s="270">
        <v>135.69999999999999</v>
      </c>
    </row>
    <row r="13" spans="1:16" ht="13.5" customHeight="1">
      <c r="A13" s="248"/>
      <c r="B13" s="244"/>
      <c r="C13" s="244"/>
      <c r="D13" s="244"/>
      <c r="E13" s="244"/>
      <c r="F13" s="244"/>
      <c r="G13" s="1116" t="s">
        <v>474</v>
      </c>
      <c r="H13" s="1117"/>
      <c r="I13" s="1117"/>
      <c r="J13" s="1118"/>
      <c r="K13" s="267" t="s">
        <v>475</v>
      </c>
      <c r="L13" s="268" t="s">
        <v>475</v>
      </c>
      <c r="M13" s="269">
        <v>28</v>
      </c>
      <c r="N13" s="270" t="s">
        <v>475</v>
      </c>
    </row>
    <row r="14" spans="1:16" ht="13.5" customHeight="1">
      <c r="A14" s="248"/>
      <c r="B14" s="244"/>
      <c r="C14" s="244"/>
      <c r="D14" s="244"/>
      <c r="E14" s="244"/>
      <c r="F14" s="244"/>
      <c r="G14" s="1116" t="s">
        <v>476</v>
      </c>
      <c r="H14" s="1117"/>
      <c r="I14" s="1117"/>
      <c r="J14" s="1118"/>
      <c r="K14" s="267">
        <v>496908</v>
      </c>
      <c r="L14" s="268">
        <v>1838</v>
      </c>
      <c r="M14" s="269">
        <v>1900</v>
      </c>
      <c r="N14" s="270">
        <v>-3.3</v>
      </c>
    </row>
    <row r="15" spans="1:16" ht="13.5" customHeight="1">
      <c r="A15" s="248"/>
      <c r="B15" s="244"/>
      <c r="C15" s="244"/>
      <c r="D15" s="244"/>
      <c r="E15" s="244"/>
      <c r="F15" s="244"/>
      <c r="G15" s="1116" t="s">
        <v>477</v>
      </c>
      <c r="H15" s="1117"/>
      <c r="I15" s="1117"/>
      <c r="J15" s="1118"/>
      <c r="K15" s="267">
        <v>351689</v>
      </c>
      <c r="L15" s="268">
        <v>1301</v>
      </c>
      <c r="M15" s="269">
        <v>1089</v>
      </c>
      <c r="N15" s="270">
        <v>19.5</v>
      </c>
    </row>
    <row r="16" spans="1:16">
      <c r="A16" s="248"/>
      <c r="B16" s="244"/>
      <c r="C16" s="244"/>
      <c r="D16" s="244"/>
      <c r="E16" s="244"/>
      <c r="F16" s="244"/>
      <c r="G16" s="1119" t="s">
        <v>478</v>
      </c>
      <c r="H16" s="1120"/>
      <c r="I16" s="1120"/>
      <c r="J16" s="1121"/>
      <c r="K16" s="268">
        <v>-1204652</v>
      </c>
      <c r="L16" s="268">
        <v>-4457</v>
      </c>
      <c r="M16" s="269">
        <v>-5815</v>
      </c>
      <c r="N16" s="270">
        <v>-23.4</v>
      </c>
    </row>
    <row r="17" spans="1:16">
      <c r="A17" s="248"/>
      <c r="B17" s="244"/>
      <c r="C17" s="244"/>
      <c r="D17" s="244"/>
      <c r="E17" s="244"/>
      <c r="F17" s="244"/>
      <c r="G17" s="1119" t="s">
        <v>168</v>
      </c>
      <c r="H17" s="1120"/>
      <c r="I17" s="1120"/>
      <c r="J17" s="1121"/>
      <c r="K17" s="268">
        <v>16408328</v>
      </c>
      <c r="L17" s="268">
        <v>60703</v>
      </c>
      <c r="M17" s="269">
        <v>59252</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1" t="s">
        <v>483</v>
      </c>
      <c r="H21" s="1112"/>
      <c r="I21" s="1112"/>
      <c r="J21" s="1113"/>
      <c r="K21" s="280">
        <v>6.08</v>
      </c>
      <c r="L21" s="281">
        <v>6.1</v>
      </c>
      <c r="M21" s="282">
        <v>-0.02</v>
      </c>
      <c r="N21" s="249"/>
      <c r="O21" s="283"/>
      <c r="P21" s="279"/>
    </row>
    <row r="22" spans="1:16" s="284" customFormat="1">
      <c r="A22" s="279"/>
      <c r="B22" s="249"/>
      <c r="C22" s="249"/>
      <c r="D22" s="249"/>
      <c r="E22" s="249"/>
      <c r="F22" s="249"/>
      <c r="G22" s="1111" t="s">
        <v>484</v>
      </c>
      <c r="H22" s="1112"/>
      <c r="I22" s="1112"/>
      <c r="J22" s="1113"/>
      <c r="K22" s="285">
        <v>98.7</v>
      </c>
      <c r="L22" s="286">
        <v>99.9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465</v>
      </c>
      <c r="L30" s="254"/>
      <c r="M30" s="255" t="s">
        <v>466</v>
      </c>
      <c r="N30" s="256"/>
    </row>
    <row r="31" spans="1:16">
      <c r="A31" s="248"/>
      <c r="B31" s="244"/>
      <c r="C31" s="244"/>
      <c r="D31" s="244"/>
      <c r="E31" s="244"/>
      <c r="F31" s="244"/>
      <c r="G31" s="257"/>
      <c r="H31" s="258"/>
      <c r="I31" s="258"/>
      <c r="J31" s="259"/>
      <c r="K31" s="1115"/>
      <c r="L31" s="260" t="s">
        <v>467</v>
      </c>
      <c r="M31" s="261" t="s">
        <v>468</v>
      </c>
      <c r="N31" s="262" t="s">
        <v>469</v>
      </c>
    </row>
    <row r="32" spans="1:16" ht="27" customHeight="1">
      <c r="A32" s="248"/>
      <c r="B32" s="244"/>
      <c r="C32" s="244"/>
      <c r="D32" s="244"/>
      <c r="E32" s="244"/>
      <c r="F32" s="244"/>
      <c r="G32" s="1127" t="s">
        <v>488</v>
      </c>
      <c r="H32" s="1128"/>
      <c r="I32" s="1128"/>
      <c r="J32" s="1129"/>
      <c r="K32" s="294">
        <v>8752732</v>
      </c>
      <c r="L32" s="294">
        <v>32381</v>
      </c>
      <c r="M32" s="295">
        <v>34486</v>
      </c>
      <c r="N32" s="296">
        <v>-6.1</v>
      </c>
    </row>
    <row r="33" spans="1:16" ht="13.5" customHeight="1">
      <c r="A33" s="248"/>
      <c r="B33" s="244"/>
      <c r="C33" s="244"/>
      <c r="D33" s="244"/>
      <c r="E33" s="244"/>
      <c r="F33" s="244"/>
      <c r="G33" s="1127" t="s">
        <v>489</v>
      </c>
      <c r="H33" s="1128"/>
      <c r="I33" s="1128"/>
      <c r="J33" s="1129"/>
      <c r="K33" s="294">
        <v>20833</v>
      </c>
      <c r="L33" s="294">
        <v>77</v>
      </c>
      <c r="M33" s="295">
        <v>2</v>
      </c>
      <c r="N33" s="296">
        <v>3750</v>
      </c>
    </row>
    <row r="34" spans="1:16" ht="27" customHeight="1">
      <c r="A34" s="248"/>
      <c r="B34" s="244"/>
      <c r="C34" s="244"/>
      <c r="D34" s="244"/>
      <c r="E34" s="244"/>
      <c r="F34" s="244"/>
      <c r="G34" s="1127" t="s">
        <v>490</v>
      </c>
      <c r="H34" s="1128"/>
      <c r="I34" s="1128"/>
      <c r="J34" s="1129"/>
      <c r="K34" s="294">
        <v>16197</v>
      </c>
      <c r="L34" s="294">
        <v>60</v>
      </c>
      <c r="M34" s="295">
        <v>70</v>
      </c>
      <c r="N34" s="296">
        <v>-14.3</v>
      </c>
    </row>
    <row r="35" spans="1:16" ht="27" customHeight="1">
      <c r="A35" s="248"/>
      <c r="B35" s="244"/>
      <c r="C35" s="244"/>
      <c r="D35" s="244"/>
      <c r="E35" s="244"/>
      <c r="F35" s="244"/>
      <c r="G35" s="1127" t="s">
        <v>491</v>
      </c>
      <c r="H35" s="1128"/>
      <c r="I35" s="1128"/>
      <c r="J35" s="1129"/>
      <c r="K35" s="294">
        <v>5926921</v>
      </c>
      <c r="L35" s="294">
        <v>21927</v>
      </c>
      <c r="M35" s="295">
        <v>11940</v>
      </c>
      <c r="N35" s="296">
        <v>83.6</v>
      </c>
    </row>
    <row r="36" spans="1:16" ht="27" customHeight="1">
      <c r="A36" s="248"/>
      <c r="B36" s="244"/>
      <c r="C36" s="244"/>
      <c r="D36" s="244"/>
      <c r="E36" s="244"/>
      <c r="F36" s="244"/>
      <c r="G36" s="1127" t="s">
        <v>492</v>
      </c>
      <c r="H36" s="1128"/>
      <c r="I36" s="1128"/>
      <c r="J36" s="1129"/>
      <c r="K36" s="294" t="s">
        <v>475</v>
      </c>
      <c r="L36" s="294" t="s">
        <v>475</v>
      </c>
      <c r="M36" s="295">
        <v>512</v>
      </c>
      <c r="N36" s="296" t="s">
        <v>475</v>
      </c>
    </row>
    <row r="37" spans="1:16" ht="13.5" customHeight="1">
      <c r="A37" s="248"/>
      <c r="B37" s="244"/>
      <c r="C37" s="244"/>
      <c r="D37" s="244"/>
      <c r="E37" s="244"/>
      <c r="F37" s="244"/>
      <c r="G37" s="1127" t="s">
        <v>493</v>
      </c>
      <c r="H37" s="1128"/>
      <c r="I37" s="1128"/>
      <c r="J37" s="1129"/>
      <c r="K37" s="294">
        <v>100</v>
      </c>
      <c r="L37" s="294">
        <v>0</v>
      </c>
      <c r="M37" s="295">
        <v>1781</v>
      </c>
      <c r="N37" s="296">
        <v>-100</v>
      </c>
    </row>
    <row r="38" spans="1:16" ht="27" customHeight="1">
      <c r="A38" s="248"/>
      <c r="B38" s="244"/>
      <c r="C38" s="244"/>
      <c r="D38" s="244"/>
      <c r="E38" s="244"/>
      <c r="F38" s="244"/>
      <c r="G38" s="1130" t="s">
        <v>494</v>
      </c>
      <c r="H38" s="1131"/>
      <c r="I38" s="1131"/>
      <c r="J38" s="1132"/>
      <c r="K38" s="297">
        <v>215</v>
      </c>
      <c r="L38" s="297">
        <v>1</v>
      </c>
      <c r="M38" s="298">
        <v>5</v>
      </c>
      <c r="N38" s="299">
        <v>-80</v>
      </c>
      <c r="O38" s="293"/>
    </row>
    <row r="39" spans="1:16">
      <c r="A39" s="248"/>
      <c r="B39" s="244"/>
      <c r="C39" s="244"/>
      <c r="D39" s="244"/>
      <c r="E39" s="244"/>
      <c r="F39" s="244"/>
      <c r="G39" s="1130" t="s">
        <v>495</v>
      </c>
      <c r="H39" s="1131"/>
      <c r="I39" s="1131"/>
      <c r="J39" s="1132"/>
      <c r="K39" s="300">
        <v>-3176240</v>
      </c>
      <c r="L39" s="300">
        <v>-11750</v>
      </c>
      <c r="M39" s="301">
        <v>-8044</v>
      </c>
      <c r="N39" s="302">
        <v>46.1</v>
      </c>
      <c r="O39" s="293"/>
    </row>
    <row r="40" spans="1:16" ht="27" customHeight="1">
      <c r="A40" s="248"/>
      <c r="B40" s="244"/>
      <c r="C40" s="244"/>
      <c r="D40" s="244"/>
      <c r="E40" s="244"/>
      <c r="F40" s="244"/>
      <c r="G40" s="1127" t="s">
        <v>496</v>
      </c>
      <c r="H40" s="1128"/>
      <c r="I40" s="1128"/>
      <c r="J40" s="1129"/>
      <c r="K40" s="300">
        <v>-8222271</v>
      </c>
      <c r="L40" s="300">
        <v>-30418</v>
      </c>
      <c r="M40" s="301">
        <v>-28362</v>
      </c>
      <c r="N40" s="302">
        <v>7.2</v>
      </c>
      <c r="O40" s="293"/>
    </row>
    <row r="41" spans="1:16">
      <c r="A41" s="248"/>
      <c r="B41" s="244"/>
      <c r="C41" s="244"/>
      <c r="D41" s="244"/>
      <c r="E41" s="244"/>
      <c r="F41" s="244"/>
      <c r="G41" s="1133" t="s">
        <v>278</v>
      </c>
      <c r="H41" s="1134"/>
      <c r="I41" s="1134"/>
      <c r="J41" s="1135"/>
      <c r="K41" s="294">
        <v>3318487</v>
      </c>
      <c r="L41" s="300">
        <v>12277</v>
      </c>
      <c r="M41" s="301">
        <v>12390</v>
      </c>
      <c r="N41" s="302">
        <v>-0.9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2" t="s">
        <v>465</v>
      </c>
      <c r="J49" s="1124" t="s">
        <v>500</v>
      </c>
      <c r="K49" s="1125"/>
      <c r="L49" s="1125"/>
      <c r="M49" s="1125"/>
      <c r="N49" s="1126"/>
    </row>
    <row r="50" spans="1:14">
      <c r="A50" s="248"/>
      <c r="B50" s="244"/>
      <c r="C50" s="244"/>
      <c r="D50" s="244"/>
      <c r="E50" s="244"/>
      <c r="F50" s="244"/>
      <c r="G50" s="312"/>
      <c r="H50" s="313"/>
      <c r="I50" s="1123"/>
      <c r="J50" s="314" t="s">
        <v>501</v>
      </c>
      <c r="K50" s="315" t="s">
        <v>502</v>
      </c>
      <c r="L50" s="316" t="s">
        <v>503</v>
      </c>
      <c r="M50" s="317" t="s">
        <v>504</v>
      </c>
      <c r="N50" s="318" t="s">
        <v>505</v>
      </c>
    </row>
    <row r="51" spans="1:14">
      <c r="A51" s="248"/>
      <c r="B51" s="244"/>
      <c r="C51" s="244"/>
      <c r="D51" s="244"/>
      <c r="E51" s="244"/>
      <c r="F51" s="244"/>
      <c r="G51" s="310" t="s">
        <v>506</v>
      </c>
      <c r="H51" s="311"/>
      <c r="I51" s="319">
        <v>6825674</v>
      </c>
      <c r="J51" s="320">
        <v>25736</v>
      </c>
      <c r="K51" s="321">
        <v>-2.1</v>
      </c>
      <c r="L51" s="322">
        <v>42247</v>
      </c>
      <c r="M51" s="323">
        <v>7.8</v>
      </c>
      <c r="N51" s="324">
        <v>-9.9</v>
      </c>
    </row>
    <row r="52" spans="1:14">
      <c r="A52" s="248"/>
      <c r="B52" s="244"/>
      <c r="C52" s="244"/>
      <c r="D52" s="244"/>
      <c r="E52" s="244"/>
      <c r="F52" s="244"/>
      <c r="G52" s="325"/>
      <c r="H52" s="326" t="s">
        <v>507</v>
      </c>
      <c r="I52" s="327">
        <v>4363025</v>
      </c>
      <c r="J52" s="328">
        <v>16451</v>
      </c>
      <c r="K52" s="329">
        <v>-0.6</v>
      </c>
      <c r="L52" s="330">
        <v>25497</v>
      </c>
      <c r="M52" s="331">
        <v>3.7</v>
      </c>
      <c r="N52" s="332">
        <v>-4.3</v>
      </c>
    </row>
    <row r="53" spans="1:14">
      <c r="A53" s="248"/>
      <c r="B53" s="244"/>
      <c r="C53" s="244"/>
      <c r="D53" s="244"/>
      <c r="E53" s="244"/>
      <c r="F53" s="244"/>
      <c r="G53" s="310" t="s">
        <v>508</v>
      </c>
      <c r="H53" s="311"/>
      <c r="I53" s="319">
        <v>6015921</v>
      </c>
      <c r="J53" s="320">
        <v>22721</v>
      </c>
      <c r="K53" s="321">
        <v>-11.7</v>
      </c>
      <c r="L53" s="322">
        <v>41739</v>
      </c>
      <c r="M53" s="323">
        <v>-1.2</v>
      </c>
      <c r="N53" s="324">
        <v>-10.5</v>
      </c>
    </row>
    <row r="54" spans="1:14">
      <c r="A54" s="248"/>
      <c r="B54" s="244"/>
      <c r="C54" s="244"/>
      <c r="D54" s="244"/>
      <c r="E54" s="244"/>
      <c r="F54" s="244"/>
      <c r="G54" s="325"/>
      <c r="H54" s="326" t="s">
        <v>507</v>
      </c>
      <c r="I54" s="327">
        <v>4286221</v>
      </c>
      <c r="J54" s="328">
        <v>16188</v>
      </c>
      <c r="K54" s="329">
        <v>-1.6</v>
      </c>
      <c r="L54" s="330">
        <v>24625</v>
      </c>
      <c r="M54" s="331">
        <v>-3.4</v>
      </c>
      <c r="N54" s="332">
        <v>1.8</v>
      </c>
    </row>
    <row r="55" spans="1:14">
      <c r="A55" s="248"/>
      <c r="B55" s="244"/>
      <c r="C55" s="244"/>
      <c r="D55" s="244"/>
      <c r="E55" s="244"/>
      <c r="F55" s="244"/>
      <c r="G55" s="310" t="s">
        <v>509</v>
      </c>
      <c r="H55" s="311"/>
      <c r="I55" s="319">
        <v>6662705</v>
      </c>
      <c r="J55" s="320">
        <v>25201</v>
      </c>
      <c r="K55" s="321">
        <v>10.9</v>
      </c>
      <c r="L55" s="322">
        <v>36765</v>
      </c>
      <c r="M55" s="323">
        <v>-11.9</v>
      </c>
      <c r="N55" s="324">
        <v>22.8</v>
      </c>
    </row>
    <row r="56" spans="1:14">
      <c r="A56" s="248"/>
      <c r="B56" s="244"/>
      <c r="C56" s="244"/>
      <c r="D56" s="244"/>
      <c r="E56" s="244"/>
      <c r="F56" s="244"/>
      <c r="G56" s="325"/>
      <c r="H56" s="326" t="s">
        <v>507</v>
      </c>
      <c r="I56" s="327">
        <v>3541428</v>
      </c>
      <c r="J56" s="328">
        <v>13395</v>
      </c>
      <c r="K56" s="329">
        <v>-17.3</v>
      </c>
      <c r="L56" s="330">
        <v>20975</v>
      </c>
      <c r="M56" s="331">
        <v>-14.8</v>
      </c>
      <c r="N56" s="332">
        <v>-2.5</v>
      </c>
    </row>
    <row r="57" spans="1:14">
      <c r="A57" s="248"/>
      <c r="B57" s="244"/>
      <c r="C57" s="244"/>
      <c r="D57" s="244"/>
      <c r="E57" s="244"/>
      <c r="F57" s="244"/>
      <c r="G57" s="310" t="s">
        <v>510</v>
      </c>
      <c r="H57" s="311"/>
      <c r="I57" s="319">
        <v>8779155</v>
      </c>
      <c r="J57" s="320">
        <v>32512</v>
      </c>
      <c r="K57" s="321">
        <v>29</v>
      </c>
      <c r="L57" s="322">
        <v>39052</v>
      </c>
      <c r="M57" s="323">
        <v>6.2</v>
      </c>
      <c r="N57" s="324">
        <v>22.8</v>
      </c>
    </row>
    <row r="58" spans="1:14">
      <c r="A58" s="248"/>
      <c r="B58" s="244"/>
      <c r="C58" s="244"/>
      <c r="D58" s="244"/>
      <c r="E58" s="244"/>
      <c r="F58" s="244"/>
      <c r="G58" s="325"/>
      <c r="H58" s="326" t="s">
        <v>507</v>
      </c>
      <c r="I58" s="327">
        <v>4983702</v>
      </c>
      <c r="J58" s="328">
        <v>18456</v>
      </c>
      <c r="K58" s="329">
        <v>37.799999999999997</v>
      </c>
      <c r="L58" s="330">
        <v>21186</v>
      </c>
      <c r="M58" s="331">
        <v>1</v>
      </c>
      <c r="N58" s="332">
        <v>36.799999999999997</v>
      </c>
    </row>
    <row r="59" spans="1:14">
      <c r="A59" s="248"/>
      <c r="B59" s="244"/>
      <c r="C59" s="244"/>
      <c r="D59" s="244"/>
      <c r="E59" s="244"/>
      <c r="F59" s="244"/>
      <c r="G59" s="310" t="s">
        <v>511</v>
      </c>
      <c r="H59" s="311"/>
      <c r="I59" s="319">
        <v>12387006</v>
      </c>
      <c r="J59" s="320">
        <v>45826</v>
      </c>
      <c r="K59" s="321">
        <v>41</v>
      </c>
      <c r="L59" s="322">
        <v>41235</v>
      </c>
      <c r="M59" s="323">
        <v>5.6</v>
      </c>
      <c r="N59" s="324">
        <v>35.4</v>
      </c>
    </row>
    <row r="60" spans="1:14">
      <c r="A60" s="248"/>
      <c r="B60" s="244"/>
      <c r="C60" s="244"/>
      <c r="D60" s="244"/>
      <c r="E60" s="244"/>
      <c r="F60" s="244"/>
      <c r="G60" s="325"/>
      <c r="H60" s="326" t="s">
        <v>507</v>
      </c>
      <c r="I60" s="333">
        <v>6936705</v>
      </c>
      <c r="J60" s="328">
        <v>25662</v>
      </c>
      <c r="K60" s="329">
        <v>39</v>
      </c>
      <c r="L60" s="330">
        <v>22086</v>
      </c>
      <c r="M60" s="331">
        <v>4.2</v>
      </c>
      <c r="N60" s="332">
        <v>34.799999999999997</v>
      </c>
    </row>
    <row r="61" spans="1:14">
      <c r="A61" s="248"/>
      <c r="B61" s="244"/>
      <c r="C61" s="244"/>
      <c r="D61" s="244"/>
      <c r="E61" s="244"/>
      <c r="F61" s="244"/>
      <c r="G61" s="310" t="s">
        <v>512</v>
      </c>
      <c r="H61" s="334"/>
      <c r="I61" s="335">
        <v>8134092</v>
      </c>
      <c r="J61" s="336">
        <v>30399</v>
      </c>
      <c r="K61" s="337">
        <v>13.4</v>
      </c>
      <c r="L61" s="338">
        <v>40208</v>
      </c>
      <c r="M61" s="339">
        <v>1.3</v>
      </c>
      <c r="N61" s="324">
        <v>12.1</v>
      </c>
    </row>
    <row r="62" spans="1:14">
      <c r="A62" s="248"/>
      <c r="B62" s="244"/>
      <c r="C62" s="244"/>
      <c r="D62" s="244"/>
      <c r="E62" s="244"/>
      <c r="F62" s="244"/>
      <c r="G62" s="325"/>
      <c r="H62" s="326" t="s">
        <v>507</v>
      </c>
      <c r="I62" s="327">
        <v>4822216</v>
      </c>
      <c r="J62" s="328">
        <v>18030</v>
      </c>
      <c r="K62" s="329">
        <v>11.5</v>
      </c>
      <c r="L62" s="330">
        <v>22874</v>
      </c>
      <c r="M62" s="331">
        <v>-1.9</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9.7100000000000009</v>
      </c>
      <c r="G47" s="12">
        <v>9.56</v>
      </c>
      <c r="H47" s="12">
        <v>10.47</v>
      </c>
      <c r="I47" s="12">
        <v>10.98</v>
      </c>
      <c r="J47" s="13">
        <v>11.42</v>
      </c>
    </row>
    <row r="48" spans="2:10" ht="57.75" customHeight="1">
      <c r="B48" s="14"/>
      <c r="C48" s="1138" t="s">
        <v>4</v>
      </c>
      <c r="D48" s="1138"/>
      <c r="E48" s="1139"/>
      <c r="F48" s="15">
        <v>0.16</v>
      </c>
      <c r="G48" s="16">
        <v>1.88</v>
      </c>
      <c r="H48" s="16">
        <v>1.18</v>
      </c>
      <c r="I48" s="16">
        <v>1.1499999999999999</v>
      </c>
      <c r="J48" s="17">
        <v>3.91</v>
      </c>
    </row>
    <row r="49" spans="2:10" ht="57.75" customHeight="1" thickBot="1">
      <c r="B49" s="18"/>
      <c r="C49" s="1140" t="s">
        <v>5</v>
      </c>
      <c r="D49" s="1140"/>
      <c r="E49" s="1141"/>
      <c r="F49" s="19">
        <v>0.23</v>
      </c>
      <c r="G49" s="20">
        <v>1.9</v>
      </c>
      <c r="H49" s="20">
        <v>0.73</v>
      </c>
      <c r="I49" s="20">
        <v>0.99</v>
      </c>
      <c r="J49" s="21">
        <v>3.46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519</v>
      </c>
      <c r="D34" s="1148"/>
      <c r="E34" s="1149"/>
      <c r="F34" s="32" t="s">
        <v>520</v>
      </c>
      <c r="G34" s="33" t="s">
        <v>521</v>
      </c>
      <c r="H34" s="33" t="s">
        <v>522</v>
      </c>
      <c r="I34" s="33" t="s">
        <v>523</v>
      </c>
      <c r="J34" s="34" t="s">
        <v>524</v>
      </c>
      <c r="K34" s="22"/>
      <c r="L34" s="22"/>
      <c r="M34" s="22"/>
      <c r="N34" s="22"/>
      <c r="O34" s="22"/>
      <c r="P34" s="22"/>
    </row>
    <row r="35" spans="1:16" ht="39" customHeight="1">
      <c r="A35" s="22"/>
      <c r="B35" s="35"/>
      <c r="C35" s="1142" t="s">
        <v>525</v>
      </c>
      <c r="D35" s="1143"/>
      <c r="E35" s="1144"/>
      <c r="F35" s="36">
        <v>5.25</v>
      </c>
      <c r="G35" s="37">
        <v>6.3</v>
      </c>
      <c r="H35" s="37">
        <v>7.23</v>
      </c>
      <c r="I35" s="37">
        <v>8.33</v>
      </c>
      <c r="J35" s="38">
        <v>9.41</v>
      </c>
      <c r="K35" s="22"/>
      <c r="L35" s="22"/>
      <c r="M35" s="22"/>
      <c r="N35" s="22"/>
      <c r="O35" s="22"/>
      <c r="P35" s="22"/>
    </row>
    <row r="36" spans="1:16" ht="39" customHeight="1">
      <c r="A36" s="22"/>
      <c r="B36" s="35"/>
      <c r="C36" s="1142" t="s">
        <v>526</v>
      </c>
      <c r="D36" s="1143"/>
      <c r="E36" s="1144"/>
      <c r="F36" s="36">
        <v>1.68</v>
      </c>
      <c r="G36" s="37">
        <v>2.69</v>
      </c>
      <c r="H36" s="37">
        <v>3.9</v>
      </c>
      <c r="I36" s="37">
        <v>5.59</v>
      </c>
      <c r="J36" s="38">
        <v>6.95</v>
      </c>
      <c r="K36" s="22"/>
      <c r="L36" s="22"/>
      <c r="M36" s="22"/>
      <c r="N36" s="22"/>
      <c r="O36" s="22"/>
      <c r="P36" s="22"/>
    </row>
    <row r="37" spans="1:16" ht="39" customHeight="1">
      <c r="A37" s="22"/>
      <c r="B37" s="35"/>
      <c r="C37" s="1142" t="s">
        <v>527</v>
      </c>
      <c r="D37" s="1143"/>
      <c r="E37" s="1144"/>
      <c r="F37" s="36">
        <v>0.16</v>
      </c>
      <c r="G37" s="37">
        <v>1.88</v>
      </c>
      <c r="H37" s="37">
        <v>1.18</v>
      </c>
      <c r="I37" s="37">
        <v>1.1499999999999999</v>
      </c>
      <c r="J37" s="38">
        <v>3.91</v>
      </c>
      <c r="K37" s="22"/>
      <c r="L37" s="22"/>
      <c r="M37" s="22"/>
      <c r="N37" s="22"/>
      <c r="O37" s="22"/>
      <c r="P37" s="22"/>
    </row>
    <row r="38" spans="1:16" ht="39" customHeight="1">
      <c r="A38" s="22"/>
      <c r="B38" s="35"/>
      <c r="C38" s="1142" t="s">
        <v>528</v>
      </c>
      <c r="D38" s="1143"/>
      <c r="E38" s="1144"/>
      <c r="F38" s="36">
        <v>0.05</v>
      </c>
      <c r="G38" s="37">
        <v>0.15</v>
      </c>
      <c r="H38" s="37">
        <v>0.28999999999999998</v>
      </c>
      <c r="I38" s="37">
        <v>0.28999999999999998</v>
      </c>
      <c r="J38" s="38">
        <v>0.32</v>
      </c>
      <c r="K38" s="22"/>
      <c r="L38" s="22"/>
      <c r="M38" s="22"/>
      <c r="N38" s="22"/>
      <c r="O38" s="22"/>
      <c r="P38" s="22"/>
    </row>
    <row r="39" spans="1:16" ht="39" customHeight="1">
      <c r="A39" s="22"/>
      <c r="B39" s="35"/>
      <c r="C39" s="1142" t="s">
        <v>529</v>
      </c>
      <c r="D39" s="1143"/>
      <c r="E39" s="1144"/>
      <c r="F39" s="36">
        <v>0.06</v>
      </c>
      <c r="G39" s="37">
        <v>0.06</v>
      </c>
      <c r="H39" s="37">
        <v>0.16</v>
      </c>
      <c r="I39" s="37">
        <v>0.2</v>
      </c>
      <c r="J39" s="38">
        <v>7.0000000000000007E-2</v>
      </c>
      <c r="K39" s="22"/>
      <c r="L39" s="22"/>
      <c r="M39" s="22"/>
      <c r="N39" s="22"/>
      <c r="O39" s="22"/>
      <c r="P39" s="22"/>
    </row>
    <row r="40" spans="1:16" ht="39" customHeight="1">
      <c r="A40" s="22"/>
      <c r="B40" s="35"/>
      <c r="C40" s="1142" t="s">
        <v>530</v>
      </c>
      <c r="D40" s="1143"/>
      <c r="E40" s="1144"/>
      <c r="F40" s="36">
        <v>0.59</v>
      </c>
      <c r="G40" s="37">
        <v>0.56000000000000005</v>
      </c>
      <c r="H40" s="37">
        <v>0.26</v>
      </c>
      <c r="I40" s="37">
        <v>0.21</v>
      </c>
      <c r="J40" s="38">
        <v>0.01</v>
      </c>
      <c r="K40" s="22"/>
      <c r="L40" s="22"/>
      <c r="M40" s="22"/>
      <c r="N40" s="22"/>
      <c r="O40" s="22"/>
      <c r="P40" s="22"/>
    </row>
    <row r="41" spans="1:16" ht="39" customHeight="1">
      <c r="A41" s="22"/>
      <c r="B41" s="35"/>
      <c r="C41" s="1142" t="s">
        <v>531</v>
      </c>
      <c r="D41" s="1143"/>
      <c r="E41" s="1144"/>
      <c r="F41" s="36" t="s">
        <v>475</v>
      </c>
      <c r="G41" s="37" t="s">
        <v>475</v>
      </c>
      <c r="H41" s="37" t="s">
        <v>475</v>
      </c>
      <c r="I41" s="37" t="s">
        <v>475</v>
      </c>
      <c r="J41" s="38">
        <v>0</v>
      </c>
      <c r="K41" s="22"/>
      <c r="L41" s="22"/>
      <c r="M41" s="22"/>
      <c r="N41" s="22"/>
      <c r="O41" s="22"/>
      <c r="P41" s="22"/>
    </row>
    <row r="42" spans="1:16" ht="39" customHeight="1">
      <c r="A42" s="22"/>
      <c r="B42" s="39"/>
      <c r="C42" s="1142" t="s">
        <v>532</v>
      </c>
      <c r="D42" s="1143"/>
      <c r="E42" s="1144"/>
      <c r="F42" s="36" t="s">
        <v>533</v>
      </c>
      <c r="G42" s="37" t="s">
        <v>475</v>
      </c>
      <c r="H42" s="37" t="s">
        <v>475</v>
      </c>
      <c r="I42" s="37" t="s">
        <v>475</v>
      </c>
      <c r="J42" s="38" t="s">
        <v>475</v>
      </c>
      <c r="K42" s="22"/>
      <c r="L42" s="22"/>
      <c r="M42" s="22"/>
      <c r="N42" s="22"/>
      <c r="O42" s="22"/>
      <c r="P42" s="22"/>
    </row>
    <row r="43" spans="1:16" ht="39" customHeight="1" thickBot="1">
      <c r="A43" s="22"/>
      <c r="B43" s="40"/>
      <c r="C43" s="1145" t="s">
        <v>534</v>
      </c>
      <c r="D43" s="1146"/>
      <c r="E43" s="1147"/>
      <c r="F43" s="41" t="s">
        <v>475</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11</v>
      </c>
      <c r="C45" s="1159"/>
      <c r="D45" s="58"/>
      <c r="E45" s="1164" t="s">
        <v>12</v>
      </c>
      <c r="F45" s="1164"/>
      <c r="G45" s="1164"/>
      <c r="H45" s="1164"/>
      <c r="I45" s="1164"/>
      <c r="J45" s="1165"/>
      <c r="K45" s="59">
        <v>8297</v>
      </c>
      <c r="L45" s="60">
        <v>8317</v>
      </c>
      <c r="M45" s="60">
        <v>8519</v>
      </c>
      <c r="N45" s="60">
        <v>8553</v>
      </c>
      <c r="O45" s="61">
        <v>8753</v>
      </c>
      <c r="P45" s="48"/>
      <c r="Q45" s="48"/>
      <c r="R45" s="48"/>
      <c r="S45" s="48"/>
      <c r="T45" s="48"/>
      <c r="U45" s="48"/>
    </row>
    <row r="46" spans="1:21" ht="30.75" customHeight="1">
      <c r="A46" s="48"/>
      <c r="B46" s="1160"/>
      <c r="C46" s="1161"/>
      <c r="D46" s="62"/>
      <c r="E46" s="1152" t="s">
        <v>13</v>
      </c>
      <c r="F46" s="1152"/>
      <c r="G46" s="1152"/>
      <c r="H46" s="1152"/>
      <c r="I46" s="1152"/>
      <c r="J46" s="1153"/>
      <c r="K46" s="63">
        <v>8</v>
      </c>
      <c r="L46" s="64">
        <v>15</v>
      </c>
      <c r="M46" s="64">
        <v>12</v>
      </c>
      <c r="N46" s="64">
        <v>18</v>
      </c>
      <c r="O46" s="65">
        <v>21</v>
      </c>
      <c r="P46" s="48"/>
      <c r="Q46" s="48"/>
      <c r="R46" s="48"/>
      <c r="S46" s="48"/>
      <c r="T46" s="48"/>
      <c r="U46" s="48"/>
    </row>
    <row r="47" spans="1:21" ht="30.75" customHeight="1">
      <c r="A47" s="48"/>
      <c r="B47" s="1160"/>
      <c r="C47" s="1161"/>
      <c r="D47" s="62"/>
      <c r="E47" s="1152" t="s">
        <v>14</v>
      </c>
      <c r="F47" s="1152"/>
      <c r="G47" s="1152"/>
      <c r="H47" s="1152"/>
      <c r="I47" s="1152"/>
      <c r="J47" s="1153"/>
      <c r="K47" s="63">
        <v>21</v>
      </c>
      <c r="L47" s="64">
        <v>21</v>
      </c>
      <c r="M47" s="64">
        <v>19</v>
      </c>
      <c r="N47" s="64">
        <v>18</v>
      </c>
      <c r="O47" s="65">
        <v>16</v>
      </c>
      <c r="P47" s="48"/>
      <c r="Q47" s="48"/>
      <c r="R47" s="48"/>
      <c r="S47" s="48"/>
      <c r="T47" s="48"/>
      <c r="U47" s="48"/>
    </row>
    <row r="48" spans="1:21" ht="30.75" customHeight="1">
      <c r="A48" s="48"/>
      <c r="B48" s="1160"/>
      <c r="C48" s="1161"/>
      <c r="D48" s="62"/>
      <c r="E48" s="1152" t="s">
        <v>15</v>
      </c>
      <c r="F48" s="1152"/>
      <c r="G48" s="1152"/>
      <c r="H48" s="1152"/>
      <c r="I48" s="1152"/>
      <c r="J48" s="1153"/>
      <c r="K48" s="63">
        <v>5941</v>
      </c>
      <c r="L48" s="64">
        <v>5775</v>
      </c>
      <c r="M48" s="64">
        <v>5916</v>
      </c>
      <c r="N48" s="64">
        <v>5777</v>
      </c>
      <c r="O48" s="65">
        <v>5927</v>
      </c>
      <c r="P48" s="48"/>
      <c r="Q48" s="48"/>
      <c r="R48" s="48"/>
      <c r="S48" s="48"/>
      <c r="T48" s="48"/>
      <c r="U48" s="48"/>
    </row>
    <row r="49" spans="1:21" ht="30.75" customHeight="1">
      <c r="A49" s="48"/>
      <c r="B49" s="1160"/>
      <c r="C49" s="1161"/>
      <c r="D49" s="62"/>
      <c r="E49" s="1152" t="s">
        <v>16</v>
      </c>
      <c r="F49" s="1152"/>
      <c r="G49" s="1152"/>
      <c r="H49" s="1152"/>
      <c r="I49" s="1152"/>
      <c r="J49" s="1153"/>
      <c r="K49" s="63" t="s">
        <v>475</v>
      </c>
      <c r="L49" s="64" t="s">
        <v>475</v>
      </c>
      <c r="M49" s="64" t="s">
        <v>475</v>
      </c>
      <c r="N49" s="64" t="s">
        <v>475</v>
      </c>
      <c r="O49" s="65" t="s">
        <v>475</v>
      </c>
      <c r="P49" s="48"/>
      <c r="Q49" s="48"/>
      <c r="R49" s="48"/>
      <c r="S49" s="48"/>
      <c r="T49" s="48"/>
      <c r="U49" s="48"/>
    </row>
    <row r="50" spans="1:21" ht="30.75" customHeight="1">
      <c r="A50" s="48"/>
      <c r="B50" s="1160"/>
      <c r="C50" s="1161"/>
      <c r="D50" s="62"/>
      <c r="E50" s="1152" t="s">
        <v>17</v>
      </c>
      <c r="F50" s="1152"/>
      <c r="G50" s="1152"/>
      <c r="H50" s="1152"/>
      <c r="I50" s="1152"/>
      <c r="J50" s="1153"/>
      <c r="K50" s="63">
        <v>0</v>
      </c>
      <c r="L50" s="64">
        <v>0</v>
      </c>
      <c r="M50" s="64">
        <v>0</v>
      </c>
      <c r="N50" s="64">
        <v>0</v>
      </c>
      <c r="O50" s="65">
        <v>0</v>
      </c>
      <c r="P50" s="48"/>
      <c r="Q50" s="48"/>
      <c r="R50" s="48"/>
      <c r="S50" s="48"/>
      <c r="T50" s="48"/>
      <c r="U50" s="48"/>
    </row>
    <row r="51" spans="1:21" ht="30.75" customHeight="1">
      <c r="A51" s="48"/>
      <c r="B51" s="1162"/>
      <c r="C51" s="1163"/>
      <c r="D51" s="66"/>
      <c r="E51" s="1152" t="s">
        <v>18</v>
      </c>
      <c r="F51" s="1152"/>
      <c r="G51" s="1152"/>
      <c r="H51" s="1152"/>
      <c r="I51" s="1152"/>
      <c r="J51" s="1153"/>
      <c r="K51" s="63">
        <v>2</v>
      </c>
      <c r="L51" s="64">
        <v>2</v>
      </c>
      <c r="M51" s="64">
        <v>0</v>
      </c>
      <c r="N51" s="64">
        <v>1</v>
      </c>
      <c r="O51" s="65">
        <v>0</v>
      </c>
      <c r="P51" s="48"/>
      <c r="Q51" s="48"/>
      <c r="R51" s="48"/>
      <c r="S51" s="48"/>
      <c r="T51" s="48"/>
      <c r="U51" s="48"/>
    </row>
    <row r="52" spans="1:21" ht="30.75" customHeight="1">
      <c r="A52" s="48"/>
      <c r="B52" s="1150" t="s">
        <v>19</v>
      </c>
      <c r="C52" s="1151"/>
      <c r="D52" s="66"/>
      <c r="E52" s="1152" t="s">
        <v>20</v>
      </c>
      <c r="F52" s="1152"/>
      <c r="G52" s="1152"/>
      <c r="H52" s="1152"/>
      <c r="I52" s="1152"/>
      <c r="J52" s="1153"/>
      <c r="K52" s="63">
        <v>11333</v>
      </c>
      <c r="L52" s="64">
        <v>11259</v>
      </c>
      <c r="M52" s="64">
        <v>11308</v>
      </c>
      <c r="N52" s="64">
        <v>11302</v>
      </c>
      <c r="O52" s="65">
        <v>11399</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2936</v>
      </c>
      <c r="L53" s="69">
        <v>2871</v>
      </c>
      <c r="M53" s="69">
        <v>3158</v>
      </c>
      <c r="N53" s="69">
        <v>3065</v>
      </c>
      <c r="O53" s="70">
        <v>3318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2015-05-08T02:12:00Z</cp:lastPrinted>
  <dcterms:created xsi:type="dcterms:W3CDTF">2015-02-17T07:11:15Z</dcterms:created>
  <dcterms:modified xsi:type="dcterms:W3CDTF">2015-05-08T04:23:34Z</dcterms:modified>
</cp:coreProperties>
</file>