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895" windowHeight="8160" tabRatio="756" activeTab="0"/>
  </bookViews>
  <sheets>
    <sheet name="フロー図" sheetId="1" r:id="rId1"/>
    <sheet name="注意事項" sheetId="2" r:id="rId2"/>
    <sheet name="01与件データ" sheetId="3" r:id="rId3"/>
    <sheet name="02需要額（自給分）" sheetId="4" r:id="rId4"/>
    <sheet name="03一次波及" sheetId="5" r:id="rId5"/>
    <sheet name="04雇用者所得" sheetId="6" r:id="rId6"/>
    <sheet name="05民間消費" sheetId="7" r:id="rId7"/>
    <sheet name="06二次波及" sheetId="8" r:id="rId8"/>
    <sheet name="07まとめ１" sheetId="9" r:id="rId9"/>
    <sheet name="Ⅰ粗付加価値" sheetId="10" r:id="rId10"/>
    <sheet name="Ⅱ労働誘発" sheetId="11" r:id="rId11"/>
    <sheet name="ⅢＣＯ２発生量" sheetId="12" r:id="rId12"/>
    <sheet name="Ⅳまとめ２" sheetId="13" r:id="rId13"/>
    <sheet name="CO2量表（参考）" sheetId="14" r:id="rId14"/>
    <sheet name="参考資料等" sheetId="15" r:id="rId15"/>
  </sheets>
  <definedNames>
    <definedName name="_xlnm.Print_Area" localSheetId="2">'01与件データ'!$A$1:$V$114</definedName>
    <definedName name="_xlnm.Print_Area" localSheetId="3">'02需要額（自給分）'!$A$1:$H$119</definedName>
    <definedName name="_xlnm.Print_Area" localSheetId="4">'03一次波及'!$A$1:$H$119</definedName>
    <definedName name="_xlnm.Print_Area" localSheetId="6">'05民間消費'!$A$1:$H$120</definedName>
    <definedName name="_xlnm.Print_Area" localSheetId="7">'06二次波及'!$A$1:$H$119</definedName>
    <definedName name="_xlnm.Print_Area" localSheetId="9">'Ⅰ粗付加価値'!$A$1:$P$119</definedName>
    <definedName name="_xlnm.Print_Area" localSheetId="10">'Ⅱ労働誘発'!$A$1:$P$119</definedName>
    <definedName name="_xlnm.Print_Area" localSheetId="13">'CO2量表（参考）'!$A$1:$E$125</definedName>
    <definedName name="_xlnm.Print_Area" localSheetId="0">'フロー図'!$A$1:$AK$65</definedName>
    <definedName name="_xlnm.Print_Area" localSheetId="14">'参考資料等'!$A$1:$H$19</definedName>
    <definedName name="_xlnm.Print_Titles" localSheetId="2">'01与件データ'!$1:$5</definedName>
    <definedName name="_xlnm.Print_Titles" localSheetId="3">'02需要額（自給分）'!$1:$8</definedName>
    <definedName name="_xlnm.Print_Titles" localSheetId="4">'03一次波及'!$1:$8</definedName>
    <definedName name="_xlnm.Print_Titles" localSheetId="5">'04雇用者所得'!$1:$8</definedName>
    <definedName name="_xlnm.Print_Titles" localSheetId="6">'05民間消費'!$1:$9</definedName>
    <definedName name="_xlnm.Print_Titles" localSheetId="7">'06二次波及'!$1:$8</definedName>
    <definedName name="_xlnm.Print_Titles" localSheetId="9">'Ⅰ粗付加価値'!$1:$8</definedName>
    <definedName name="_xlnm.Print_Titles" localSheetId="10">'Ⅱ労働誘発'!$1:$8</definedName>
    <definedName name="_xlnm.Print_Titles" localSheetId="11">'ⅢＣＯ２発生量'!$1:$7</definedName>
    <definedName name="_xlnm.Print_Titles" localSheetId="13">'CO2量表（参考）'!$1:$8</definedName>
    <definedName name="_xlnm.Print_Titles" localSheetId="1">'注意事項'!$1:$2</definedName>
  </definedNames>
  <calcPr fullCalcOnLoad="1"/>
</workbook>
</file>

<file path=xl/sharedStrings.xml><?xml version="1.0" encoding="utf-8"?>
<sst xmlns="http://schemas.openxmlformats.org/spreadsheetml/2006/main" count="3944" uniqueCount="346">
  <si>
    <t>基本フロー</t>
  </si>
  <si>
    <t>産業連関表の部門に振り分ける</t>
  </si>
  <si>
    <t>⇒</t>
  </si>
  <si>
    <t>増加した需要額（建設投資）のうち府内生産で需要を満たせる額を算定</t>
  </si>
  <si>
    <t xml:space="preserve"> ・・・・・・・・・</t>
  </si>
  <si>
    <t>自給率</t>
  </si>
  <si>
    <t>・・・・・・・・・</t>
  </si>
  <si>
    <t>需要額</t>
  </si>
  <si>
    <t>逆行列係数</t>
  </si>
  <si>
    <t>誘発された生産額を算定</t>
  </si>
  <si>
    <t>雇用者所得のうち、消費される金額を算定する</t>
  </si>
  <si>
    <t>　</t>
  </si>
  <si>
    <t>雇用者所得＝生産誘発額×雇用者所得部門の投入係数</t>
  </si>
  <si>
    <t>労働誘発量（人）＝生産誘発額×労働係数</t>
  </si>
  <si>
    <t>耕種農業</t>
  </si>
  <si>
    <t>畜産</t>
  </si>
  <si>
    <t>農業サービス</t>
  </si>
  <si>
    <t>林業</t>
  </si>
  <si>
    <t>漁業</t>
  </si>
  <si>
    <t>金属鉱物</t>
  </si>
  <si>
    <t>非金属鉱物</t>
  </si>
  <si>
    <t>石炭・原油・天然ガス</t>
  </si>
  <si>
    <t>食料品</t>
  </si>
  <si>
    <t>飲料</t>
  </si>
  <si>
    <t>飼料・有機質肥料(除別掲)</t>
  </si>
  <si>
    <t>たばこ</t>
  </si>
  <si>
    <t>繊維工業製品</t>
  </si>
  <si>
    <t>衣服・その他の繊維既製品</t>
  </si>
  <si>
    <t>製材・木製品</t>
  </si>
  <si>
    <t>家具・装備品</t>
  </si>
  <si>
    <t>パルプ・紙・板紙・加工紙</t>
  </si>
  <si>
    <t>紙加工品</t>
  </si>
  <si>
    <t>印刷・製版・製本</t>
  </si>
  <si>
    <t>化学肥料</t>
  </si>
  <si>
    <t>無機化学工業製品</t>
  </si>
  <si>
    <t>石油化学基礎製品</t>
  </si>
  <si>
    <t>有機化学工業製品(除石油化学基礎製品)</t>
  </si>
  <si>
    <t>合成樹脂</t>
  </si>
  <si>
    <t>化学繊維</t>
  </si>
  <si>
    <t>医薬品</t>
  </si>
  <si>
    <t>化学最終製品(除医薬品)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</si>
  <si>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</si>
  <si>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</si>
  <si>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</si>
  <si>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</si>
  <si>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</si>
  <si>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</si>
  <si>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</si>
  <si>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</si>
  <si>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</si>
  <si>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</si>
  <si>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</si>
  <si>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鋳鍛造品</t>
  </si>
  <si>
    <t>その他の鉄鋼製品</t>
  </si>
  <si>
    <t>非鉄金属製錬・精製</t>
  </si>
  <si>
    <t>非鉄金属加工製品</t>
  </si>
  <si>
    <t>建設・建築用金属製品</t>
  </si>
  <si>
    <t>その他の金属製品</t>
  </si>
  <si>
    <t>一般産業機械</t>
  </si>
  <si>
    <t>特殊産業機械</t>
  </si>
  <si>
    <t>その他の一般機械器具及び部品</t>
  </si>
  <si>
    <t>事務用・サービス用機器</t>
  </si>
  <si>
    <t>産業用電気機器</t>
  </si>
  <si>
    <t>電子応用装置・電気計測器</t>
  </si>
  <si>
    <t>その他の電気機器</t>
  </si>
  <si>
    <t>民生用電気機器</t>
  </si>
  <si>
    <t>通信機械・同関連機器</t>
  </si>
  <si>
    <t>電子計算機・同付属装置</t>
  </si>
  <si>
    <t>半導体素子・集積回路</t>
  </si>
  <si>
    <t>その他の電子部品</t>
  </si>
  <si>
    <t>乗用車</t>
  </si>
  <si>
    <t>その他の自動車</t>
  </si>
  <si>
    <t>自動車部品・同付属装置</t>
  </si>
  <si>
    <t>船舶・同修理</t>
  </si>
  <si>
    <t>その他の輸送機械・同修理</t>
  </si>
  <si>
    <t>精密機械</t>
  </si>
  <si>
    <t>その他の製造工業製品</t>
  </si>
  <si>
    <t>再生資源回収・加工処理</t>
  </si>
  <si>
    <t>建築</t>
  </si>
  <si>
    <t>建設補修</t>
  </si>
  <si>
    <t>公共事業</t>
  </si>
  <si>
    <t>その他の土木建設</t>
  </si>
  <si>
    <t>電力</t>
  </si>
  <si>
    <t>ガス・熱供給</t>
  </si>
  <si>
    <t>水道</t>
  </si>
  <si>
    <t>廃棄物処理</t>
  </si>
  <si>
    <t>商業</t>
  </si>
  <si>
    <t>金融・保険</t>
  </si>
  <si>
    <t>不動産仲介及び賃貸</t>
  </si>
  <si>
    <t>住宅賃貸料</t>
  </si>
  <si>
    <t>住宅賃貸料(帰属家賃)</t>
  </si>
  <si>
    <t>鉄道輸送</t>
  </si>
  <si>
    <t>道路輸送(除自家輸送)</t>
  </si>
  <si>
    <t>自家輸送</t>
  </si>
  <si>
    <t>水運</t>
  </si>
  <si>
    <t>航空輸送</t>
  </si>
  <si>
    <t>貨物利用運送</t>
  </si>
  <si>
    <t>倉庫</t>
  </si>
  <si>
    <t>運輸付帯サービス</t>
  </si>
  <si>
    <t>通信</t>
  </si>
  <si>
    <t>放送</t>
  </si>
  <si>
    <t>情報サービス</t>
  </si>
  <si>
    <t>インターネット附随サービス</t>
  </si>
  <si>
    <t>映像・文字情報制作</t>
  </si>
  <si>
    <t>公務</t>
  </si>
  <si>
    <t>教育</t>
  </si>
  <si>
    <t>研究</t>
  </si>
  <si>
    <t>医療・保健</t>
  </si>
  <si>
    <t>社会保障</t>
  </si>
  <si>
    <t>介護</t>
  </si>
  <si>
    <t>その他の公共サービス</t>
  </si>
  <si>
    <t>広告</t>
  </si>
  <si>
    <t>物品賃貸サービス</t>
  </si>
  <si>
    <t>自動車・機械修理</t>
  </si>
  <si>
    <t>その他の対事業所サービス</t>
  </si>
  <si>
    <t>娯楽サービス</t>
  </si>
  <si>
    <t>飲食店</t>
  </si>
  <si>
    <t>宿泊業</t>
  </si>
  <si>
    <t>洗濯・理容・美容・浴場業</t>
  </si>
  <si>
    <t>その他の対個人サービス</t>
  </si>
  <si>
    <t>事務用品</t>
  </si>
  <si>
    <t>分類不明</t>
  </si>
  <si>
    <t>府内生産額</t>
  </si>
  <si>
    <t>108部門</t>
  </si>
  <si>
    <t>＜簡易バージョン＞</t>
  </si>
  <si>
    <t>合計</t>
  </si>
  <si>
    <t>与件データの条件</t>
  </si>
  <si>
    <t>公共投資額を「067公共事業」の部門に入力。</t>
  </si>
  <si>
    <t>（百万円）</t>
  </si>
  <si>
    <t>公共工事にかかる用地整備、建築物工事、土木工事、建築設備設置工事、建物仕上げ業、災害復旧、農地基盤整備事業を範囲とし、施設運営費などのソフト事業は含まない。</t>
  </si>
  <si>
    <t>与件データ（入力してください）</t>
  </si>
  <si>
    <t>百万円</t>
  </si>
  <si>
    <t>F</t>
  </si>
  <si>
    <t>＝</t>
  </si>
  <si>
    <t>均衡産出高モデル</t>
  </si>
  <si>
    <t>府外需要分を除く</t>
  </si>
  <si>
    <t>　府内需要額</t>
  </si>
  <si>
    <t>※</t>
  </si>
  <si>
    <t>府内生産額の増加額（自給できる額）と逆行列係数を乗じる。</t>
  </si>
  <si>
    <t>自給率</t>
  </si>
  <si>
    <t>金属鉱物</t>
  </si>
  <si>
    <t>パルプ・紙・板紙・加工紙</t>
  </si>
  <si>
    <t>化学肥料</t>
  </si>
  <si>
    <t>一般産業機械</t>
  </si>
  <si>
    <t>事務用・サービス用機器</t>
  </si>
  <si>
    <t>乗用車</t>
  </si>
  <si>
    <t>住宅賃貸料(帰属家賃)</t>
  </si>
  <si>
    <t>水運</t>
  </si>
  <si>
    <t>通信</t>
  </si>
  <si>
    <t>放送</t>
  </si>
  <si>
    <t>介護</t>
  </si>
  <si>
    <t>娯楽サービス</t>
  </si>
  <si>
    <t>飲食店</t>
  </si>
  <si>
    <t>事務用品</t>
  </si>
  <si>
    <t>需要額</t>
  </si>
  <si>
    <t>×</t>
  </si>
  <si>
    <t>067　公共事業</t>
  </si>
  <si>
    <t>府内需要額計</t>
  </si>
  <si>
    <t>　（直接効果を含む金額）</t>
  </si>
  <si>
    <t>03一次波及</t>
  </si>
  <si>
    <t>04雇用者所得</t>
  </si>
  <si>
    <t>投入係数</t>
  </si>
  <si>
    <t>生産誘発額</t>
  </si>
  <si>
    <t>雇用者所得</t>
  </si>
  <si>
    <t>雇用者所得</t>
  </si>
  <si>
    <t>（108部門）</t>
  </si>
  <si>
    <t>最終需要項目別生産誘発係数</t>
  </si>
  <si>
    <t>うち直接効果</t>
  </si>
  <si>
    <t>億円</t>
  </si>
  <si>
    <t>05民間消費</t>
  </si>
  <si>
    <t>粗付加価値誘発額を求める</t>
  </si>
  <si>
    <t>労働誘発量を求める</t>
  </si>
  <si>
    <t>(人／百万円)</t>
  </si>
  <si>
    <t>労働係数</t>
  </si>
  <si>
    <t>CO2発生係数</t>
  </si>
  <si>
    <t>CO2発生量</t>
  </si>
  <si>
    <t>生産額百万円</t>
  </si>
  <si>
    <t>（トン）</t>
  </si>
  <si>
    <t>当たりCO2発生量</t>
  </si>
  <si>
    <t>石炭・原油・天然ガス</t>
  </si>
  <si>
    <t>飼料・有機質肥料（除別掲）</t>
  </si>
  <si>
    <t>印刷・製版・製本</t>
  </si>
  <si>
    <t>無機化学工業製品</t>
  </si>
  <si>
    <t>石油化学基礎製品</t>
  </si>
  <si>
    <t>有機化学工業製品（除石油化学基礎製品）</t>
  </si>
  <si>
    <t>化学最終製品（除医薬品）</t>
  </si>
  <si>
    <t>その他の一般機械器具及び部品</t>
  </si>
  <si>
    <t>産業用電気機器</t>
  </si>
  <si>
    <t>その他の電気機器</t>
  </si>
  <si>
    <t>通信機械・同関連機器</t>
  </si>
  <si>
    <t>電子計算機・同付属装置</t>
  </si>
  <si>
    <t>半導体素子・集積回路</t>
  </si>
  <si>
    <t>その他の電子部品</t>
  </si>
  <si>
    <t>自動車部品・同付属装置</t>
  </si>
  <si>
    <t>住宅賃貸料（帰属家賃）</t>
  </si>
  <si>
    <t>道路輸送（除自家輸送）</t>
  </si>
  <si>
    <t>貨物利用運送</t>
  </si>
  <si>
    <t>情報サービス</t>
  </si>
  <si>
    <t>インターネット附随サービス</t>
  </si>
  <si>
    <t>映像・文字情報制作</t>
  </si>
  <si>
    <t>広告</t>
  </si>
  <si>
    <t>宿泊業</t>
  </si>
  <si>
    <t>洗濯・理容・美容・浴場業</t>
  </si>
  <si>
    <t>内生部門計</t>
  </si>
  <si>
    <t>１０８部門組替表</t>
  </si>
  <si>
    <t>A</t>
  </si>
  <si>
    <t>B</t>
  </si>
  <si>
    <t>Ｃ=B/A</t>
  </si>
  <si>
    <t>電子応用装置・電気計測器</t>
  </si>
  <si>
    <t>民生用電気機器</t>
  </si>
  <si>
    <t>一次波及効果（直接効果含む）</t>
  </si>
  <si>
    <t>＋</t>
  </si>
  <si>
    <t>波及効果によるＣＯ２発生量</t>
  </si>
  <si>
    <t>×</t>
  </si>
  <si>
    <t>×</t>
  </si>
  <si>
    <t>　分析ツールのご利用にあたって</t>
  </si>
  <si>
    <t>※ご利用前にお読み下さい</t>
  </si>
  <si>
    <t>経済波及効果計算事例－公共投資(需要）が増えた場合（ＣＯ２発生量）</t>
  </si>
  <si>
    <t>CO2発生係数(トン／100万円）</t>
  </si>
  <si>
    <t>１．分析の上の仮定</t>
  </si>
  <si>
    <t>（１）投入係数は安定的</t>
  </si>
  <si>
    <t>Ⅰ 粗付加価値</t>
  </si>
  <si>
    <t>Ⅱ 労働誘発量</t>
  </si>
  <si>
    <t>Ⅲ ＣＯ２発生量</t>
  </si>
  <si>
    <t>億円</t>
  </si>
  <si>
    <t>労働誘発量</t>
  </si>
  <si>
    <t>人</t>
  </si>
  <si>
    <t>CO２発生量</t>
  </si>
  <si>
    <t>トン</t>
  </si>
  <si>
    <t>Ⅳまとめ２</t>
  </si>
  <si>
    <t>フロー図に戻る</t>
  </si>
  <si>
    <t>←</t>
  </si>
  <si>
    <t>ＣＯ２発生量（トン）</t>
  </si>
  <si>
    <t>粗付加価値誘発額</t>
  </si>
  <si>
    <t>粗付加価値誘発額＝生産誘発額×粗付加価値部門の投入係数</t>
  </si>
  <si>
    <t>平成17年大阪府産業連関表
108部門</t>
  </si>
  <si>
    <t>平成17年大阪府産業連関表
投入係数表（108部門）</t>
  </si>
  <si>
    <t>平成17年大阪府産業連関表
逆行列系数表　（108部門）</t>
  </si>
  <si>
    <t>（生産者価格）</t>
  </si>
  <si>
    <t>H17年全国CT</t>
  </si>
  <si>
    <t>本事例の場合、府内に全額が投資されるので、全額が、直接効果額に計上される。</t>
  </si>
  <si>
    <t>生産誘発額(100万円）</t>
  </si>
  <si>
    <t>01与件データ</t>
  </si>
  <si>
    <t>02需要額（自給分）</t>
  </si>
  <si>
    <t>一次波及効果-自給できる需要額の算定</t>
  </si>
  <si>
    <t>２　一次波及効果</t>
  </si>
  <si>
    <t>３　二次波及効果</t>
  </si>
  <si>
    <t>一次波及効果（直接効果を含む）により生じた雇用者所得を算定する</t>
  </si>
  <si>
    <t>一次波及効果（直接含む）</t>
  </si>
  <si>
    <t>二次波及効果</t>
  </si>
  <si>
    <t>生産誘発額以外の波及効果計算</t>
  </si>
  <si>
    <t>一次波及効果-生産誘発額から生じた雇用者所得を算出</t>
  </si>
  <si>
    <t>（一次波及分）</t>
  </si>
  <si>
    <t>一次波及効果-生産活動によって波及した効果（直接効果を含む）</t>
  </si>
  <si>
    <t>一次波及効果</t>
  </si>
  <si>
    <t>※消費転換率（消費支出÷実収入　総務省「家計調査」大阪市　平成16年～20年の平均値）</t>
  </si>
  <si>
    <t>二次波及効果-雇用者所得のうち、消費される金額を算定する</t>
  </si>
  <si>
    <t>二次波及効果</t>
  </si>
  <si>
    <t>生産誘発額
（一次）</t>
  </si>
  <si>
    <t>一次波及の粗付加価値額</t>
  </si>
  <si>
    <t>生産誘発額
（二次）</t>
  </si>
  <si>
    <t>二次波及の粗付加価値額</t>
  </si>
  <si>
    <t>平成17年大阪府産業連関表
労働誘発係数表（108部門）</t>
  </si>
  <si>
    <t>一次波及の労働誘発　(人)</t>
  </si>
  <si>
    <t>二次波及の労働誘発（人）</t>
  </si>
  <si>
    <t>平成17年大阪府産業連関表　　　　　　　労働誘発係数表（108部門）</t>
  </si>
  <si>
    <t>一次波及分</t>
  </si>
  <si>
    <t>二次波及分</t>
  </si>
  <si>
    <t>一次波及効果</t>
  </si>
  <si>
    <t>二次波及効果</t>
  </si>
  <si>
    <t>生産誘発額（直接効果含む一次＋二次）</t>
  </si>
  <si>
    <t>※直接効果に対する倍率</t>
  </si>
  <si>
    <t>倍</t>
  </si>
  <si>
    <t>うち間接一次効果</t>
  </si>
  <si>
    <t>公共投資による生産誘発額（波及効果）まとめ</t>
  </si>
  <si>
    <t>※粗付加価値誘発額は、府内総生産（府内ＧＤＰ）と比較する場合等で参考にします。</t>
  </si>
  <si>
    <t>例：平成２０年度の府内総生産（ＧＤＰ）は、名目で３７兆９８４６億円なので、１０００億円の公共投資による経済波及効果は、府内総生産（ＧＤＰ）　の約０．２％に相当します。</t>
  </si>
  <si>
    <t xml:space="preserve">  生産額と労働力の間に比例関係が存在すると仮定しています。残業で対応するなどの場合は、実際の雇用者数は必ずしも増加するとは限りません。</t>
  </si>
  <si>
    <t>３．その他（注意する点）</t>
  </si>
  <si>
    <t>（１）最終需要がない部門</t>
  </si>
  <si>
    <t xml:space="preserve">  与件データは、需要が発生した場合を事例としてあげていますが、取引基本表では最終需要部門に数値がない産業部門があります。その部門では、需要発生は考えられませんので、注意が必要です。たとえば、最終需要として与えてはならない留意すべき部門の例として「事務用品」がありあす。この部門は仮説部門として存在しており、粗付加価値がないために、最終需要を与えて分析すると、とてつもない誘発が生じてしまいます。筆記具・文房具を分析するのであれば、「その他の製造工業製品」を用います。</t>
  </si>
  <si>
    <t>（２）購入者価格と生産者価格</t>
  </si>
  <si>
    <t>（３）分析ツールでの注意点</t>
  </si>
  <si>
    <t>　産業連関表による経済波及効果分析は、あくまでも経済モデルの一つであり、いくつかの基本的仮定・前提条件などの留意点があります。</t>
  </si>
  <si>
    <t>　　　</t>
  </si>
  <si>
    <t>（２）物価変動は未考慮</t>
  </si>
  <si>
    <t xml:space="preserve">  分析結果は、平成17年の価格で表示されます。厳密には、分析時点の価格を一旦17年にデフレートし、算出された経済効果を分析時点の価格にインフレートすることが必要です。</t>
  </si>
  <si>
    <t>（３）規模の経済性は未考慮</t>
  </si>
  <si>
    <t>「生産が２倍になれば原材料等の投入量も２倍になる」という線形的な比例関係を仮定しています。</t>
  </si>
  <si>
    <t>（４）時間的問題は不明確</t>
  </si>
  <si>
    <t xml:space="preserve">  経済波及効果が起こるまでの所要時間は明確ではありません。</t>
  </si>
  <si>
    <t>（５）生産能力の限界は無視</t>
  </si>
  <si>
    <t xml:space="preserve">  需要が生じた産業部門には需要に応えるだけの生産余力があると仮定しています。生産余力が無い場合は、輸移入に依存するなどで府内の生産には結びつきません。</t>
  </si>
  <si>
    <t>（６）在庫による調整は無視</t>
  </si>
  <si>
    <t xml:space="preserve">  需要が生じた産業部門は在庫削減で対応しないと仮定しています。過剰な在庫があり生産増ではなく在庫削減で対応した場合は、需要が生産に結びつきません。</t>
  </si>
  <si>
    <t>（７）時間外勤務対応による影響は無視</t>
  </si>
  <si>
    <t>←</t>
  </si>
  <si>
    <t>参考資料・参考文献</t>
  </si>
  <si>
    <t>平成２０年度大阪府府民経済計算（確報）</t>
  </si>
  <si>
    <t>http://www.pref.osaka.jp/toukei/gdp/index.html</t>
  </si>
  <si>
    <t>「自治体の経済波及効果の算出（パソコンでできる産業連関表分析）」</t>
  </si>
  <si>
    <t>著者：安田秀穂　　発行：学陽書房</t>
  </si>
  <si>
    <t>◇</t>
  </si>
  <si>
    <t>◇</t>
  </si>
  <si>
    <t>南斉規介，森口祐一 (2009)産業連関表による環境負荷原単位データブック(3EID): 2005年表（β版）, 独立行政法人国立環境研究所　地球環境研究センター</t>
  </si>
  <si>
    <t>http://www.cger.nies.go.jp/publications/report/d031/jpn/page/2005_beta.htm</t>
  </si>
  <si>
    <t>（引用）南斉規介，森口祐一 (2009)産業連関表による環境負荷原単位データブック(3EID): 2005年表（β版）, 独立行政法人国立環境研究所　地球環境研究センター　http://www.cger.nies.go.jp/publications/report/d031/jpn/page/2005_beta.htm</t>
  </si>
  <si>
    <t>４　まとめ（一覧にする）</t>
  </si>
  <si>
    <t xml:space="preserve">  平成17年大阪府産業連関表は平成17年の経済構造を表したものです。大きな技術的変化がない限り投入・産出構造は安定的といわれていますが、分析時点の経済構造とは完全には一致しません。 たとえば、シャープ堺工場の稼動は、この時点では含まれていません。分析する際には、注意が必要です。</t>
  </si>
  <si>
    <t>与件データの作成＝直接効果</t>
  </si>
  <si>
    <t>ＣＯ２量表（参考）</t>
  </si>
  <si>
    <t xml:space="preserve">  産業連関表には、全国表の取引基本表は、購入者価格表と生産者価格表があります。大阪府産業連関表は、生産者価格表による取引基本表です。生産者価格とは、例えば工場で生産され出荷したときの価格です。購入者価格は、出荷に伴う運輸マージンのほか、卸や小売販売に際して商業マージンが上乗せされた価格です。生産者価格表には、これらのマージンは商業や運輸部門に計上されており、購入者価格表では、マージンが発生する各部門（商品）に計上されているという違いがあります。分析する際には、注意が必要です。</t>
  </si>
  <si>
    <t>　　　</t>
  </si>
  <si>
    <t>２．分析上の前提条件等</t>
  </si>
  <si>
    <t>（１）前提条件をどう置くかが重要</t>
  </si>
  <si>
    <t xml:space="preserve">  経済波及効果分析の前提条件や仮定の置き方はさまざまであり、それによって分析結果は大きく異なります。</t>
  </si>
  <si>
    <t>（２）波及効果計算で算定できる効果の範囲を踏まえること</t>
  </si>
  <si>
    <t xml:space="preserve">  産業連関表による経済波及効果分析は、生産波及効果にまつわる経済効果を対象としており、それ以外の経済効果等は対象としていません。例えば、公共事業の波及効果の場合は、建設に伴う経済効果は対象としていますが、施設完成後の利便性などの経済効果等は分析の対象としていません。</t>
  </si>
  <si>
    <t>Ｆ</t>
  </si>
  <si>
    <t>生産波及効果によるＣＯ２発生量の算定方法</t>
  </si>
  <si>
    <t>ＣＯ２発生量（トン）＝生産誘発額×ＣＯ２発生係数</t>
  </si>
  <si>
    <t xml:space="preserve">  この分析ツールは、最終需要が発生した場合の事例をとりあげ、最終需要に自給率を乗じていますが、乗じない場合もあります。また、最終需要が発生した場合を与件データ（Ｆ：最終需要）としていますが、分析する場合、与件データ（Ｆ）に輸出（Ｅ）を考慮した与件データ（Ｆ＋Ｅ）とした方がよい事例もあります。このツールは、需要側からの例ですが、供給側からの例もあり、あくまで一つの方法としてご利用ください。なお、産業連関分析には、各都道府県で様々な手法で分析しておりますので、参考にしてください。</t>
  </si>
  <si>
    <t>府内生産額の増加額（自給できる額）と逆行列係数を乗じる</t>
  </si>
  <si>
    <r>
      <t xml:space="preserve">生産誘発額に粗付加価値率を乗じ、粗付加価値額を求める＜一次波及＞
</t>
    </r>
    <r>
      <rPr>
        <sz val="10"/>
        <color indexed="10"/>
        <rFont val="ＭＳ Ｐゴシック"/>
        <family val="3"/>
      </rPr>
      <t>※投入係数（粗付加価値部門計の行と列を転換する）</t>
    </r>
    <r>
      <rPr>
        <sz val="11"/>
        <color theme="1"/>
        <rFont val="Calibri"/>
        <family val="3"/>
      </rPr>
      <t xml:space="preserve">
</t>
    </r>
  </si>
  <si>
    <r>
      <t xml:space="preserve">生産誘発額に粗付加価値率を乗じ、粗付加価値額を求める＜二次波及＞
</t>
    </r>
    <r>
      <rPr>
        <sz val="10"/>
        <color indexed="10"/>
        <rFont val="ＭＳ Ｐゴシック"/>
        <family val="3"/>
      </rPr>
      <t>※投入係数（粗付加価値部門計の行と列を転換する）</t>
    </r>
    <r>
      <rPr>
        <sz val="11"/>
        <color theme="1"/>
        <rFont val="Calibri"/>
        <family val="3"/>
      </rPr>
      <t xml:space="preserve">
</t>
    </r>
  </si>
  <si>
    <t>生産誘発額に労働誘発係数を乗じ、労働誘発量を求める＜一次波及＞</t>
  </si>
  <si>
    <t>生産誘発額に労働誘発係数を乗じ、労働誘発量を求める＜二次波及＞</t>
  </si>
  <si>
    <t>生産誘発額にＣＯ２発生係数を乗じる</t>
  </si>
  <si>
    <t>※投入係数（雇用者所得の行と列を転換する）</t>
  </si>
  <si>
    <t>一次波及効果による雇用者所得で新たに発生した民間消費誘発額によって</t>
  </si>
  <si>
    <t>新たに発生した民間消費誘発額＝雇用者所得×消費転換係数</t>
  </si>
  <si>
    <t>民間消費誘発額によって誘発される生産額を算定</t>
  </si>
  <si>
    <t>生産額（二次波及）＝民間消費誘発額×最終需要項目別生産誘発係数</t>
  </si>
  <si>
    <t>民間消費
誘発額</t>
  </si>
  <si>
    <t>二次波及効果-民間消費誘発額が生産に波及する効果</t>
  </si>
  <si>
    <t>（1－ｍ）</t>
  </si>
  <si>
    <t>f （億円）</t>
  </si>
  <si>
    <t>府内自給額　　　（1－ｍ）ｆ　　　　（百万円）</t>
  </si>
  <si>
    <t>１ 与件データ</t>
  </si>
  <si>
    <r>
      <t>消費転換率</t>
    </r>
    <r>
      <rPr>
        <sz val="10"/>
        <color indexed="10"/>
        <rFont val="ＭＳ 明朝"/>
        <family val="1"/>
      </rPr>
      <t>※</t>
    </r>
  </si>
  <si>
    <r>
      <t>（雇用者所得　</t>
    </r>
    <r>
      <rPr>
        <sz val="9"/>
        <color indexed="10"/>
        <rFont val="ＭＳ 明朝"/>
        <family val="1"/>
      </rPr>
      <t>※</t>
    </r>
    <r>
      <rPr>
        <sz val="9"/>
        <rFont val="ＭＳ 明朝"/>
        <family val="1"/>
      </rPr>
      <t>）</t>
    </r>
  </si>
  <si>
    <r>
      <t>（粗付加価値</t>
    </r>
    <r>
      <rPr>
        <sz val="9"/>
        <color indexed="10"/>
        <rFont val="ＭＳ 明朝"/>
        <family val="1"/>
      </rPr>
      <t>※</t>
    </r>
    <r>
      <rPr>
        <sz val="9"/>
        <rFont val="ＭＳ 明朝"/>
        <family val="1"/>
      </rPr>
      <t>）</t>
    </r>
  </si>
  <si>
    <t>06二次波及</t>
  </si>
  <si>
    <t>07まとめ１</t>
  </si>
  <si>
    <t>民間消費誘発額合計と最終需要項目別生産誘発係数（民間消費）を乗じる</t>
  </si>
  <si>
    <t>民間消費誘発額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</si>
</sst>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0.000000_ "/>
    <numFmt numFmtId="179" formatCode="0.000000_ "/>
    <numFmt numFmtId="180" formatCode="0_ "/>
    <numFmt numFmtId="181" formatCode="#,##0.000000_ ;[Red]\-#,##0.000000\ "/>
    <numFmt numFmtId="182" formatCode="#,##0.000000;[Red]\-#,##0.000000"/>
    <numFmt numFmtId="183" formatCode="#,##0.000"/>
    <numFmt numFmtId="184" formatCode="#,##0.000_ ;[Red]\-#,##0.000\ "/>
    <numFmt numFmtId="185" formatCode="#,##0.000000"/>
    <numFmt numFmtId="186" formatCode="#,##0.0;[Red]\-#,##0.0"/>
    <numFmt numFmtId="187" formatCode="#,##0.00_ ;[Red]\-#,##0.00\ "/>
    <numFmt numFmtId="188" formatCode="#,##0.0000_ ;[Red]\-#,##0.0000\ "/>
    <numFmt numFmtId="189" formatCode="#,##0.00000"/>
    <numFmt numFmtId="190" formatCode="#,##0.0000"/>
    <numFmt numFmtId="191" formatCode="#,##0.0"/>
    <numFmt numFmtId="192" formatCode="#,##0.0_ "/>
    <numFmt numFmtId="193" formatCode="#,##0.00_ "/>
    <numFmt numFmtId="194" formatCode="#,##0.000_ "/>
    <numFmt numFmtId="195" formatCode="#,##0.0000_ "/>
    <numFmt numFmtId="196" formatCode="#,##0.00000_ "/>
    <numFmt numFmtId="197" formatCode="0.000_ "/>
    <numFmt numFmtId="198" formatCode="0.00_ "/>
    <numFmt numFmtId="199" formatCode="0.0_ "/>
    <numFmt numFmtId="200" formatCode="0.0000_ "/>
    <numFmt numFmtId="201" formatCode="#,##0_ ;[Red]\-#,##0\ "/>
    <numFmt numFmtId="202" formatCode="#,##0.0_ ;[Red]\-#,##0.0\ "/>
    <numFmt numFmtId="203" formatCode="#,##0_);[Red]\(#,##0\)"/>
    <numFmt numFmtId="204" formatCode="0.0%"/>
    <numFmt numFmtId="205" formatCode="0.00000_ "/>
    <numFmt numFmtId="206" formatCode="00"/>
    <numFmt numFmtId="207" formatCode="0.0_);[Red]\(0.0\)"/>
    <numFmt numFmtId="208" formatCode="0_);[Red]\(0\)"/>
    <numFmt numFmtId="209" formatCode="#,##0.0000000000_ "/>
    <numFmt numFmtId="210" formatCode="#,##0.00000000_ ;[Red]\-#,##0.00000000\ "/>
    <numFmt numFmtId="211" formatCode="#,##0.00000_ ;[Red]\-#,##0.00000\ "/>
    <numFmt numFmtId="212" formatCode="0.00000000_ "/>
    <numFmt numFmtId="213" formatCode="0.0000000_ "/>
    <numFmt numFmtId="214" formatCode="0.0000000000_ "/>
    <numFmt numFmtId="215" formatCode="0.000000000_ "/>
  </numFmts>
  <fonts count="82">
    <font>
      <sz val="11"/>
      <color theme="1"/>
      <name val="Calibri"/>
      <family val="3"/>
    </font>
    <font>
      <sz val="11"/>
      <color indexed="8"/>
      <name val="ＭＳ Ｐゴシック"/>
      <family val="3"/>
    </font>
    <font>
      <sz val="6"/>
      <name val="ＭＳ Ｐゴシック"/>
      <family val="3"/>
    </font>
    <font>
      <b/>
      <sz val="11"/>
      <color indexed="56"/>
      <name val="ＭＳ Ｐゴシック"/>
      <family val="3"/>
    </font>
    <font>
      <sz val="11"/>
      <name val="ＭＳ Ｐゴシック"/>
      <family val="3"/>
    </font>
    <font>
      <b/>
      <sz val="18"/>
      <name val="ＭＳ 明朝"/>
      <family val="1"/>
    </font>
    <font>
      <sz val="10"/>
      <name val="ＭＳ 明朝"/>
      <family val="1"/>
    </font>
    <font>
      <sz val="6"/>
      <name val="ＭＳ Ｐ明朝"/>
      <family val="1"/>
    </font>
    <font>
      <sz val="10"/>
      <name val="ＭＳ Ｐゴシック"/>
      <family val="3"/>
    </font>
    <font>
      <sz val="9"/>
      <name val="ＭＳ 明朝"/>
      <family val="1"/>
    </font>
    <font>
      <sz val="10"/>
      <color indexed="10"/>
      <name val="ＭＳ Ｐゴシック"/>
      <family val="3"/>
    </font>
    <font>
      <sz val="11"/>
      <color indexed="9"/>
      <name val="ＭＳ Ｐゴシック"/>
      <family val="3"/>
    </font>
    <font>
      <u val="single"/>
      <sz val="11"/>
      <color indexed="12"/>
      <name val="ＭＳ Ｐゴシック"/>
      <family val="3"/>
    </font>
    <font>
      <sz val="11"/>
      <color indexed="10"/>
      <name val="ＭＳ Ｐゴシック"/>
      <family val="3"/>
    </font>
    <font>
      <b/>
      <sz val="11"/>
      <color indexed="8"/>
      <name val="ＭＳ Ｐゴシック"/>
      <family val="3"/>
    </font>
    <font>
      <sz val="18"/>
      <color indexed="8"/>
      <name val="ＭＳ Ｐゴシック"/>
      <family val="3"/>
    </font>
    <font>
      <sz val="11"/>
      <color indexed="21"/>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u val="single"/>
      <sz val="11"/>
      <color indexed="10"/>
      <name val="ＭＳ Ｐゴシック"/>
      <family val="3"/>
    </font>
    <font>
      <sz val="14"/>
      <color indexed="8"/>
      <name val="ＭＳ Ｐゴシック"/>
      <family val="3"/>
    </font>
    <font>
      <b/>
      <sz val="12"/>
      <color indexed="10"/>
      <name val="ＭＳ Ｐゴシック"/>
      <family val="3"/>
    </font>
    <font>
      <sz val="16"/>
      <color indexed="8"/>
      <name val="ＭＳ Ｐゴシック"/>
      <family val="3"/>
    </font>
    <font>
      <b/>
      <sz val="11"/>
      <color indexed="10"/>
      <name val="ＭＳ Ｐゴシック"/>
      <family val="3"/>
    </font>
    <font>
      <sz val="9"/>
      <color indexed="10"/>
      <name val="ＭＳ Ｐゴシック"/>
      <family val="3"/>
    </font>
    <font>
      <sz val="10"/>
      <color indexed="10"/>
      <name val="ＭＳ 明朝"/>
      <family val="1"/>
    </font>
    <font>
      <sz val="14"/>
      <name val="ＭＳ Ｐゴシック"/>
      <family val="3"/>
    </font>
    <font>
      <b/>
      <sz val="11"/>
      <name val="ＭＳ Ｐゴシック"/>
      <family val="3"/>
    </font>
    <font>
      <sz val="11"/>
      <color indexed="8"/>
      <name val="ＭＳ 明朝"/>
      <family val="1"/>
    </font>
    <font>
      <sz val="11"/>
      <color indexed="8"/>
      <name val="HG丸ｺﾞｼｯｸM-PRO"/>
      <family val="3"/>
    </font>
    <font>
      <b/>
      <sz val="11"/>
      <color indexed="8"/>
      <name val="HG丸ｺﾞｼｯｸM-PRO"/>
      <family val="3"/>
    </font>
    <font>
      <u val="single"/>
      <sz val="11"/>
      <color indexed="60"/>
      <name val="ＭＳ Ｐゴシック"/>
      <family val="3"/>
    </font>
    <font>
      <u val="single"/>
      <sz val="11"/>
      <color indexed="17"/>
      <name val="ＭＳ Ｐゴシック"/>
      <family val="3"/>
    </font>
    <font>
      <u val="single"/>
      <sz val="11"/>
      <color indexed="14"/>
      <name val="ＭＳ Ｐゴシック"/>
      <family val="3"/>
    </font>
    <font>
      <sz val="12"/>
      <color indexed="8"/>
      <name val="ＭＳ Ｐゴシック"/>
      <family val="3"/>
    </font>
    <font>
      <sz val="14"/>
      <color indexed="8"/>
      <name val="HG丸ｺﾞｼｯｸM-PRO"/>
      <family val="3"/>
    </font>
    <font>
      <sz val="12"/>
      <name val="ＭＳ ゴシック"/>
      <family val="3"/>
    </font>
    <font>
      <b/>
      <sz val="12"/>
      <color indexed="9"/>
      <name val="ＭＳ Ｐゴシック"/>
      <family val="3"/>
    </font>
    <font>
      <u val="single"/>
      <sz val="14"/>
      <color indexed="12"/>
      <name val="ＭＳ Ｐゴシック"/>
      <family val="3"/>
    </font>
    <font>
      <u val="single"/>
      <sz val="12"/>
      <color indexed="12"/>
      <name val="ＭＳ Ｐゴシック"/>
      <family val="3"/>
    </font>
    <font>
      <b/>
      <sz val="14"/>
      <color indexed="9"/>
      <name val="HG丸ｺﾞｼｯｸM-PRO"/>
      <family val="3"/>
    </font>
    <font>
      <b/>
      <sz val="12"/>
      <name val="ＭＳ Ｐゴシック"/>
      <family val="3"/>
    </font>
    <font>
      <b/>
      <sz val="14"/>
      <name val="HG丸ｺﾞｼｯｸM-PRO"/>
      <family val="3"/>
    </font>
    <font>
      <sz val="9"/>
      <color indexed="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sz val="10"/>
      <color theme="1"/>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2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thin"/>
      <right style="thin"/>
      <top>
        <color indexed="63"/>
      </top>
      <bottom style="dotted"/>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Dot"/>
      <right>
        <color indexed="63"/>
      </right>
      <top style="mediumDashDot"/>
      <bottom>
        <color indexed="63"/>
      </bottom>
    </border>
    <border>
      <left>
        <color indexed="63"/>
      </left>
      <right>
        <color indexed="63"/>
      </righ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style="thin"/>
      <bottom style="thin"/>
    </border>
    <border>
      <left>
        <color indexed="63"/>
      </left>
      <right>
        <color indexed="63"/>
      </right>
      <top style="thin"/>
      <bottom style="thin"/>
    </border>
    <border>
      <left>
        <color indexed="63"/>
      </left>
      <right style="mediumDashDot"/>
      <top style="thin"/>
      <bottom style="thin"/>
    </border>
    <border>
      <left style="mediumDashDot"/>
      <right>
        <color indexed="63"/>
      </right>
      <top style="thin"/>
      <bottom style="mediumDashDot"/>
    </border>
    <border>
      <left>
        <color indexed="63"/>
      </left>
      <right>
        <color indexed="63"/>
      </right>
      <top style="thin"/>
      <bottom style="mediumDashDot"/>
    </border>
    <border>
      <left>
        <color indexed="63"/>
      </left>
      <right style="mediumDashDot"/>
      <top style="thin"/>
      <bottom style="mediumDashDot"/>
    </border>
    <border>
      <left>
        <color indexed="63"/>
      </left>
      <right>
        <color indexed="63"/>
      </right>
      <top style="double"/>
      <bottom>
        <color indexed="63"/>
      </bottom>
    </border>
    <border>
      <left>
        <color indexed="63"/>
      </left>
      <right>
        <color indexed="63"/>
      </right>
      <top style="double"/>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78" fillId="0" borderId="0" applyNumberFormat="0" applyFill="0" applyBorder="0" applyAlignment="0" applyProtection="0"/>
    <xf numFmtId="0" fontId="30" fillId="0" borderId="0">
      <alignment/>
      <protection/>
    </xf>
    <xf numFmtId="0" fontId="79" fillId="31" borderId="0" applyNumberFormat="0" applyBorder="0" applyAlignment="0" applyProtection="0"/>
  </cellStyleXfs>
  <cellXfs count="357">
    <xf numFmtId="0" fontId="0" fillId="0" borderId="0" xfId="0" applyFont="1" applyAlignment="1">
      <alignment vertical="center"/>
    </xf>
    <xf numFmtId="0" fontId="0" fillId="32" borderId="10" xfId="0" applyFill="1"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5" fillId="0" borderId="0" xfId="0" applyFont="1" applyBorder="1" applyAlignment="1">
      <alignment horizontal="center" vertical="top"/>
    </xf>
    <xf numFmtId="0" fontId="14" fillId="0" borderId="0" xfId="0" applyFont="1" applyBorder="1" applyAlignment="1">
      <alignment vertical="center"/>
    </xf>
    <xf numFmtId="0" fontId="16" fillId="0" borderId="0" xfId="0" applyFont="1" applyAlignment="1">
      <alignment vertical="center"/>
    </xf>
    <xf numFmtId="0" fontId="14" fillId="0" borderId="0" xfId="0" applyFont="1" applyAlignment="1">
      <alignment horizontal="center" vertical="top"/>
    </xf>
    <xf numFmtId="0" fontId="17" fillId="0" borderId="0" xfId="0" applyFont="1" applyAlignment="1">
      <alignment/>
    </xf>
    <xf numFmtId="0" fontId="0" fillId="0" borderId="18" xfId="0" applyBorder="1" applyAlignment="1">
      <alignment vertical="center"/>
    </xf>
    <xf numFmtId="0" fontId="0" fillId="33" borderId="0" xfId="0"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5" fillId="0" borderId="0" xfId="61" applyNumberFormat="1" applyFont="1" applyFill="1" applyAlignment="1">
      <alignment vertical="center"/>
      <protection/>
    </xf>
    <xf numFmtId="0" fontId="6" fillId="0" borderId="0" xfId="61" applyNumberFormat="1" applyFont="1" applyFill="1" applyBorder="1" applyAlignment="1">
      <alignment vertical="center"/>
      <protection/>
    </xf>
    <xf numFmtId="0" fontId="6" fillId="0" borderId="0" xfId="61" applyNumberFormat="1" applyFont="1" applyFill="1" applyAlignment="1">
      <alignment vertical="center"/>
      <protection/>
    </xf>
    <xf numFmtId="176" fontId="6" fillId="0" borderId="19" xfId="61" applyNumberFormat="1" applyFont="1" applyFill="1" applyBorder="1" applyAlignment="1">
      <alignment horizontal="center" vertical="center"/>
      <protection/>
    </xf>
    <xf numFmtId="177" fontId="6" fillId="0" borderId="20" xfId="61" applyNumberFormat="1" applyFont="1" applyFill="1" applyBorder="1" applyAlignment="1">
      <alignment vertical="center"/>
      <protection/>
    </xf>
    <xf numFmtId="0" fontId="14" fillId="33" borderId="0" xfId="0" applyFont="1" applyFill="1" applyBorder="1" applyAlignment="1">
      <alignment vertical="center"/>
    </xf>
    <xf numFmtId="0" fontId="16" fillId="33" borderId="0" xfId="0" applyFont="1" applyFill="1" applyBorder="1" applyAlignment="1">
      <alignment vertical="center"/>
    </xf>
    <xf numFmtId="0" fontId="14" fillId="33" borderId="0" xfId="0" applyFont="1" applyFill="1" applyBorder="1" applyAlignment="1">
      <alignment horizontal="center" vertical="top"/>
    </xf>
    <xf numFmtId="0" fontId="17" fillId="33" borderId="0" xfId="0" applyFont="1" applyFill="1" applyBorder="1" applyAlignment="1">
      <alignment/>
    </xf>
    <xf numFmtId="0" fontId="0" fillId="33" borderId="0" xfId="0" applyFont="1" applyFill="1" applyBorder="1" applyAlignment="1">
      <alignment vertical="center"/>
    </xf>
    <xf numFmtId="0" fontId="5" fillId="0" borderId="0" xfId="61" applyNumberFormat="1" applyFont="1" applyFill="1" applyBorder="1" applyAlignment="1">
      <alignment vertical="center"/>
      <protection/>
    </xf>
    <xf numFmtId="0" fontId="0" fillId="33" borderId="0" xfId="0" applyFill="1" applyAlignment="1">
      <alignment vertical="center"/>
    </xf>
    <xf numFmtId="0" fontId="18" fillId="33" borderId="0" xfId="0" applyFont="1" applyFill="1" applyAlignment="1">
      <alignment vertical="center"/>
    </xf>
    <xf numFmtId="0" fontId="6" fillId="0" borderId="19" xfId="61" applyNumberFormat="1" applyFont="1" applyFill="1" applyBorder="1" applyAlignment="1">
      <alignment vertical="center"/>
      <protection/>
    </xf>
    <xf numFmtId="0" fontId="6" fillId="0" borderId="10" xfId="61" applyNumberFormat="1" applyFont="1" applyFill="1" applyBorder="1" applyAlignment="1">
      <alignment horizontal="center" vertical="center" wrapText="1"/>
      <protection/>
    </xf>
    <xf numFmtId="0" fontId="14" fillId="33" borderId="0" xfId="0" applyFont="1" applyFill="1" applyBorder="1" applyAlignment="1">
      <alignment vertical="center"/>
    </xf>
    <xf numFmtId="0" fontId="15" fillId="33" borderId="0" xfId="0" applyFont="1" applyFill="1" applyBorder="1" applyAlignment="1">
      <alignment vertical="top"/>
    </xf>
    <xf numFmtId="0" fontId="19" fillId="33" borderId="0" xfId="0" applyFont="1" applyFill="1" applyBorder="1" applyAlignment="1">
      <alignment vertical="top"/>
    </xf>
    <xf numFmtId="0" fontId="0" fillId="33" borderId="0" xfId="0" applyFill="1" applyBorder="1" applyAlignment="1">
      <alignment vertical="top"/>
    </xf>
    <xf numFmtId="0" fontId="6" fillId="0" borderId="0" xfId="61" applyNumberFormat="1" applyFont="1" applyFill="1" applyBorder="1" applyAlignment="1">
      <alignment/>
      <protection/>
    </xf>
    <xf numFmtId="0" fontId="6" fillId="0" borderId="20" xfId="61" applyNumberFormat="1" applyFont="1" applyFill="1" applyBorder="1" applyAlignment="1">
      <alignment horizontal="distributed" vertical="center" indent="1"/>
      <protection/>
    </xf>
    <xf numFmtId="176" fontId="6" fillId="33" borderId="17" xfId="61" applyNumberFormat="1" applyFont="1" applyFill="1" applyBorder="1" applyAlignment="1">
      <alignment horizontal="center" vertical="center"/>
      <protection/>
    </xf>
    <xf numFmtId="0" fontId="6" fillId="33" borderId="18" xfId="61" applyNumberFormat="1" applyFont="1" applyFill="1" applyBorder="1" applyAlignment="1">
      <alignment horizontal="distributed" vertical="center" indent="1"/>
      <protection/>
    </xf>
    <xf numFmtId="177" fontId="6" fillId="33" borderId="18" xfId="61" applyNumberFormat="1" applyFont="1" applyFill="1" applyBorder="1" applyAlignment="1">
      <alignment vertical="center"/>
      <protection/>
    </xf>
    <xf numFmtId="176" fontId="6" fillId="33" borderId="21" xfId="61" applyNumberFormat="1" applyFont="1" applyFill="1" applyBorder="1" applyAlignment="1">
      <alignment horizontal="center" vertical="center"/>
      <protection/>
    </xf>
    <xf numFmtId="0" fontId="6" fillId="33" borderId="22" xfId="61" applyNumberFormat="1" applyFont="1" applyFill="1" applyBorder="1" applyAlignment="1">
      <alignment horizontal="distributed" vertical="center" indent="1"/>
      <protection/>
    </xf>
    <xf numFmtId="177" fontId="6" fillId="33" borderId="22" xfId="61" applyNumberFormat="1" applyFont="1" applyFill="1" applyBorder="1" applyAlignment="1">
      <alignment vertical="center"/>
      <protection/>
    </xf>
    <xf numFmtId="0" fontId="6" fillId="0" borderId="0" xfId="61" applyNumberFormat="1" applyFont="1" applyFill="1" applyBorder="1" applyAlignment="1">
      <alignment horizontal="right"/>
      <protection/>
    </xf>
    <xf numFmtId="176" fontId="6" fillId="34" borderId="17" xfId="61" applyNumberFormat="1" applyFont="1" applyFill="1" applyBorder="1" applyAlignment="1">
      <alignment horizontal="center" vertical="center"/>
      <protection/>
    </xf>
    <xf numFmtId="0" fontId="6" fillId="34" borderId="18" xfId="61" applyNumberFormat="1" applyFont="1" applyFill="1" applyBorder="1" applyAlignment="1">
      <alignment horizontal="distributed" vertical="center" indent="1"/>
      <protection/>
    </xf>
    <xf numFmtId="177" fontId="6" fillId="34" borderId="18" xfId="61" applyNumberFormat="1" applyFont="1" applyFill="1" applyBorder="1" applyAlignment="1">
      <alignment vertical="center"/>
      <protection/>
    </xf>
    <xf numFmtId="0" fontId="20" fillId="33" borderId="0" xfId="0" applyFont="1" applyFill="1" applyBorder="1" applyAlignment="1">
      <alignment vertical="top"/>
    </xf>
    <xf numFmtId="0" fontId="66" fillId="0" borderId="0" xfId="43" applyAlignment="1" applyProtection="1">
      <alignment vertical="center"/>
      <protection/>
    </xf>
    <xf numFmtId="0" fontId="0" fillId="0" borderId="0" xfId="0" applyAlignment="1">
      <alignment vertical="center"/>
    </xf>
    <xf numFmtId="0" fontId="0" fillId="0" borderId="0" xfId="0" applyBorder="1" applyAlignment="1">
      <alignment vertical="center"/>
    </xf>
    <xf numFmtId="0" fontId="15" fillId="0" borderId="0" xfId="0" applyFont="1" applyBorder="1" applyAlignment="1">
      <alignment vertical="top"/>
    </xf>
    <xf numFmtId="0" fontId="15" fillId="0" borderId="0" xfId="0" applyFont="1" applyBorder="1" applyAlignment="1">
      <alignment horizontal="right" vertical="top"/>
    </xf>
    <xf numFmtId="0" fontId="15" fillId="0" borderId="0" xfId="0" applyFont="1" applyBorder="1" applyAlignment="1">
      <alignment horizontal="left" vertical="top"/>
    </xf>
    <xf numFmtId="0" fontId="14" fillId="0" borderId="0" xfId="0" applyFont="1" applyBorder="1" applyAlignment="1">
      <alignment vertical="center"/>
    </xf>
    <xf numFmtId="0" fontId="19" fillId="0" borderId="0" xfId="0" applyFont="1" applyAlignment="1">
      <alignment vertical="top"/>
    </xf>
    <xf numFmtId="0" fontId="14" fillId="0" borderId="0" xfId="0" applyFont="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0" fontId="14" fillId="0" borderId="23" xfId="0" applyFont="1" applyBorder="1" applyAlignment="1">
      <alignment vertical="center"/>
    </xf>
    <xf numFmtId="0" fontId="0" fillId="0" borderId="23" xfId="0" applyFont="1" applyBorder="1" applyAlignment="1">
      <alignment vertical="center"/>
    </xf>
    <xf numFmtId="176" fontId="6" fillId="33" borderId="0" xfId="61" applyNumberFormat="1" applyFont="1" applyFill="1" applyBorder="1" applyAlignment="1">
      <alignment horizontal="center" vertical="center"/>
      <protection/>
    </xf>
    <xf numFmtId="0" fontId="6" fillId="33" borderId="0" xfId="61" applyNumberFormat="1" applyFont="1" applyFill="1" applyBorder="1" applyAlignment="1">
      <alignment horizontal="distributed" vertical="center" indent="1"/>
      <protection/>
    </xf>
    <xf numFmtId="179" fontId="6" fillId="33" borderId="18"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79" fontId="6" fillId="0" borderId="20" xfId="61" applyNumberFormat="1" applyFont="1" applyFill="1" applyBorder="1" applyAlignment="1">
      <alignment horizontal="right" vertical="center"/>
      <protection/>
    </xf>
    <xf numFmtId="0" fontId="6" fillId="33" borderId="24" xfId="61" applyNumberFormat="1" applyFont="1" applyFill="1" applyBorder="1" applyAlignment="1">
      <alignment horizontal="center"/>
      <protection/>
    </xf>
    <xf numFmtId="179" fontId="6" fillId="0" borderId="10" xfId="61" applyNumberFormat="1" applyFont="1" applyFill="1" applyBorder="1" applyAlignment="1">
      <alignment horizontal="right" vertical="center"/>
      <protection/>
    </xf>
    <xf numFmtId="0" fontId="6" fillId="0" borderId="20" xfId="61" applyNumberFormat="1" applyFont="1" applyFill="1" applyBorder="1" applyAlignment="1">
      <alignment horizontal="center" vertical="center" wrapText="1"/>
      <protection/>
    </xf>
    <xf numFmtId="38" fontId="6" fillId="34" borderId="25" xfId="49" applyFont="1" applyFill="1" applyBorder="1" applyAlignment="1">
      <alignment horizontal="right" vertical="center"/>
    </xf>
    <xf numFmtId="38" fontId="6" fillId="34" borderId="26" xfId="49" applyFont="1" applyFill="1" applyBorder="1" applyAlignment="1">
      <alignment horizontal="right" vertical="center"/>
    </xf>
    <xf numFmtId="0" fontId="19" fillId="0" borderId="0" xfId="0" applyFont="1" applyBorder="1" applyAlignment="1">
      <alignment vertical="top"/>
    </xf>
    <xf numFmtId="0" fontId="9" fillId="33" borderId="24" xfId="61" applyNumberFormat="1" applyFont="1" applyFill="1" applyBorder="1" applyAlignment="1">
      <alignment horizontal="center"/>
      <protection/>
    </xf>
    <xf numFmtId="178" fontId="6" fillId="33" borderId="25" xfId="49" applyNumberFormat="1" applyFont="1" applyFill="1" applyBorder="1" applyAlignment="1">
      <alignment horizontal="right" vertical="center"/>
    </xf>
    <xf numFmtId="178" fontId="6" fillId="33" borderId="26" xfId="49" applyNumberFormat="1" applyFont="1" applyFill="1" applyBorder="1" applyAlignment="1">
      <alignment horizontal="right" vertical="center"/>
    </xf>
    <xf numFmtId="38" fontId="6" fillId="34" borderId="10" xfId="49" applyFont="1" applyFill="1" applyBorder="1" applyAlignment="1">
      <alignment horizontal="right" vertical="center"/>
    </xf>
    <xf numFmtId="177" fontId="6" fillId="34" borderId="25" xfId="49" applyNumberFormat="1" applyFont="1" applyFill="1" applyBorder="1" applyAlignment="1">
      <alignment horizontal="right" vertical="center"/>
    </xf>
    <xf numFmtId="177" fontId="6" fillId="34" borderId="26" xfId="49" applyNumberFormat="1" applyFont="1" applyFill="1" applyBorder="1" applyAlignment="1">
      <alignment horizontal="right" vertical="center"/>
    </xf>
    <xf numFmtId="177" fontId="6" fillId="34" borderId="10" xfId="49" applyNumberFormat="1" applyFont="1" applyFill="1" applyBorder="1" applyAlignment="1">
      <alignment horizontal="right" vertical="center"/>
    </xf>
    <xf numFmtId="0" fontId="13" fillId="0" borderId="0" xfId="0" applyFont="1" applyAlignment="1">
      <alignment vertical="center"/>
    </xf>
    <xf numFmtId="0" fontId="0" fillId="0" borderId="0" xfId="0" applyAlignment="1">
      <alignment vertical="top" wrapText="1"/>
    </xf>
    <xf numFmtId="185" fontId="6" fillId="33" borderId="25" xfId="49" applyNumberFormat="1" applyFont="1" applyFill="1" applyBorder="1" applyAlignment="1">
      <alignment horizontal="right" vertical="center"/>
    </xf>
    <xf numFmtId="185" fontId="6" fillId="33" borderId="26" xfId="49" applyNumberFormat="1" applyFont="1" applyFill="1" applyBorder="1" applyAlignment="1">
      <alignment horizontal="right" vertical="center"/>
    </xf>
    <xf numFmtId="0" fontId="21"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38" fontId="24" fillId="0" borderId="0" xfId="49" applyFont="1" applyBorder="1" applyAlignment="1">
      <alignment vertical="center" wrapText="1"/>
    </xf>
    <xf numFmtId="0" fontId="19" fillId="0" borderId="0" xfId="0" applyFont="1" applyAlignment="1">
      <alignment horizontal="left" vertical="top"/>
    </xf>
    <xf numFmtId="187" fontId="6" fillId="33" borderId="25" xfId="49" applyNumberFormat="1" applyFont="1" applyFill="1" applyBorder="1" applyAlignment="1">
      <alignment horizontal="right" vertical="center"/>
    </xf>
    <xf numFmtId="187" fontId="6" fillId="33" borderId="26" xfId="49" applyNumberFormat="1" applyFont="1" applyFill="1" applyBorder="1" applyAlignment="1">
      <alignment horizontal="right" vertical="center"/>
    </xf>
    <xf numFmtId="0" fontId="28" fillId="0" borderId="0" xfId="0" applyFont="1" applyAlignment="1">
      <alignment/>
    </xf>
    <xf numFmtId="0" fontId="0" fillId="0" borderId="0" xfId="0" applyAlignment="1">
      <alignment vertical="top"/>
    </xf>
    <xf numFmtId="180" fontId="31" fillId="0" borderId="0" xfId="63" applyNumberFormat="1" applyFont="1" applyBorder="1" applyAlignment="1">
      <alignment vertical="top"/>
      <protection/>
    </xf>
    <xf numFmtId="0" fontId="4" fillId="0" borderId="0" xfId="64">
      <alignment vertical="center"/>
      <protection/>
    </xf>
    <xf numFmtId="0" fontId="4" fillId="33" borderId="11" xfId="62" applyFill="1" applyBorder="1">
      <alignment/>
      <protection/>
    </xf>
    <xf numFmtId="0" fontId="4" fillId="33" borderId="13" xfId="62" applyFill="1" applyBorder="1">
      <alignment/>
      <protection/>
    </xf>
    <xf numFmtId="0" fontId="8" fillId="33" borderId="27" xfId="62" applyFont="1" applyFill="1" applyBorder="1" applyAlignment="1">
      <alignment horizontal="center"/>
      <protection/>
    </xf>
    <xf numFmtId="0" fontId="8" fillId="35" borderId="13" xfId="62" applyFont="1" applyFill="1" applyBorder="1">
      <alignment/>
      <protection/>
    </xf>
    <xf numFmtId="0" fontId="4" fillId="33" borderId="17" xfId="62" applyFill="1" applyBorder="1">
      <alignment/>
      <protection/>
    </xf>
    <xf numFmtId="0" fontId="4" fillId="33" borderId="18" xfId="62" applyFont="1" applyFill="1" applyBorder="1">
      <alignment/>
      <protection/>
    </xf>
    <xf numFmtId="0" fontId="8" fillId="33" borderId="25" xfId="62" applyFont="1" applyFill="1" applyBorder="1" applyAlignment="1">
      <alignment horizontal="center"/>
      <protection/>
    </xf>
    <xf numFmtId="0" fontId="8" fillId="35" borderId="18" xfId="62" applyFont="1" applyFill="1" applyBorder="1" applyAlignment="1">
      <alignment horizontal="center"/>
      <protection/>
    </xf>
    <xf numFmtId="0" fontId="4" fillId="33" borderId="14" xfId="62" applyFill="1" applyBorder="1">
      <alignment/>
      <protection/>
    </xf>
    <xf numFmtId="0" fontId="4" fillId="33" borderId="16" xfId="62" applyFill="1" applyBorder="1">
      <alignment/>
      <protection/>
    </xf>
    <xf numFmtId="0" fontId="4" fillId="33" borderId="24" xfId="62" applyFill="1" applyBorder="1" applyAlignment="1">
      <alignment horizontal="center"/>
      <protection/>
    </xf>
    <xf numFmtId="0" fontId="8" fillId="35" borderId="16" xfId="62" applyFont="1" applyFill="1" applyBorder="1" applyAlignment="1">
      <alignment horizontal="left"/>
      <protection/>
    </xf>
    <xf numFmtId="0" fontId="4" fillId="0" borderId="19" xfId="62" applyBorder="1" applyAlignment="1">
      <alignment horizontal="center"/>
      <protection/>
    </xf>
    <xf numFmtId="0" fontId="4" fillId="0" borderId="20" xfId="62" applyBorder="1" applyAlignment="1">
      <alignment horizontal="center"/>
      <protection/>
    </xf>
    <xf numFmtId="0" fontId="8" fillId="0" borderId="10" xfId="62" applyFont="1" applyBorder="1" applyAlignment="1">
      <alignment horizontal="center"/>
      <protection/>
    </xf>
    <xf numFmtId="0" fontId="4" fillId="33" borderId="10" xfId="62" applyFill="1" applyBorder="1" applyAlignment="1">
      <alignment horizontal="center"/>
      <protection/>
    </xf>
    <xf numFmtId="0" fontId="8" fillId="35" borderId="20" xfId="62" applyFont="1" applyFill="1" applyBorder="1" applyAlignment="1">
      <alignment horizontal="center"/>
      <protection/>
    </xf>
    <xf numFmtId="0" fontId="8" fillId="0" borderId="10" xfId="64" applyFont="1" applyBorder="1">
      <alignment vertical="center"/>
      <protection/>
    </xf>
    <xf numFmtId="0" fontId="6" fillId="0" borderId="0" xfId="61" applyNumberFormat="1" applyFont="1" applyFill="1" applyAlignment="1">
      <alignment horizontal="center" vertical="center"/>
      <protection/>
    </xf>
    <xf numFmtId="0" fontId="13" fillId="0" borderId="0" xfId="0" applyFont="1" applyBorder="1" applyAlignment="1">
      <alignment vertical="center"/>
    </xf>
    <xf numFmtId="0" fontId="66" fillId="0" borderId="0" xfId="43" applyAlignment="1" applyProtection="1">
      <alignment vertical="center"/>
      <protection/>
    </xf>
    <xf numFmtId="0" fontId="23" fillId="0" borderId="0" xfId="43" applyFont="1" applyAlignment="1" applyProtection="1">
      <alignment vertical="center"/>
      <protection/>
    </xf>
    <xf numFmtId="0" fontId="23" fillId="0" borderId="0" xfId="43" applyFont="1" applyBorder="1" applyAlignment="1" applyProtection="1">
      <alignment vertical="center"/>
      <protection/>
    </xf>
    <xf numFmtId="0" fontId="0" fillId="0" borderId="0" xfId="0" applyFill="1" applyAlignment="1">
      <alignment vertical="center"/>
    </xf>
    <xf numFmtId="0" fontId="0" fillId="36" borderId="10" xfId="0" applyFill="1" applyBorder="1" applyAlignment="1">
      <alignment vertical="center"/>
    </xf>
    <xf numFmtId="179" fontId="4" fillId="35" borderId="10" xfId="64" applyNumberFormat="1" applyFill="1" applyBorder="1">
      <alignment vertical="center"/>
      <protection/>
    </xf>
    <xf numFmtId="0" fontId="0" fillId="0" borderId="0" xfId="0" applyFont="1" applyAlignment="1">
      <alignment vertical="center"/>
    </xf>
    <xf numFmtId="0" fontId="22" fillId="0" borderId="0" xfId="0" applyFont="1" applyAlignment="1">
      <alignment vertical="center"/>
    </xf>
    <xf numFmtId="0" fontId="32" fillId="0" borderId="0" xfId="0" applyFont="1" applyAlignment="1">
      <alignment vertical="center"/>
    </xf>
    <xf numFmtId="0" fontId="1"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 fillId="0" borderId="32" xfId="61" applyNumberFormat="1" applyFont="1" applyFill="1" applyBorder="1" applyAlignment="1">
      <alignment vertical="center"/>
      <protection/>
    </xf>
    <xf numFmtId="0" fontId="0" fillId="0" borderId="33" xfId="0" applyBorder="1" applyAlignment="1">
      <alignment vertical="center"/>
    </xf>
    <xf numFmtId="0" fontId="21" fillId="0" borderId="34"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36" xfId="61" applyNumberFormat="1" applyFont="1" applyFill="1" applyBorder="1" applyAlignment="1">
      <alignment vertical="center"/>
      <protection/>
    </xf>
    <xf numFmtId="0" fontId="0" fillId="0" borderId="37" xfId="0" applyBorder="1" applyAlignment="1">
      <alignment vertical="center"/>
    </xf>
    <xf numFmtId="0" fontId="35" fillId="0" borderId="0" xfId="43" applyFont="1" applyAlignment="1" applyProtection="1">
      <alignment vertical="center"/>
      <protection/>
    </xf>
    <xf numFmtId="0" fontId="12" fillId="0" borderId="0" xfId="43" applyFont="1" applyAlignment="1" applyProtection="1">
      <alignment vertical="center"/>
      <protection/>
    </xf>
    <xf numFmtId="0" fontId="66" fillId="0" borderId="0" xfId="43" applyBorder="1" applyAlignment="1" applyProtection="1">
      <alignment vertical="center"/>
      <protection/>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6" fillId="0" borderId="0" xfId="43" applyFont="1" applyAlignment="1" applyProtection="1">
      <alignment vertical="center"/>
      <protection/>
    </xf>
    <xf numFmtId="0" fontId="0" fillId="0" borderId="36" xfId="0" applyBorder="1" applyAlignment="1">
      <alignment vertical="center"/>
    </xf>
    <xf numFmtId="0" fontId="6" fillId="0" borderId="39" xfId="61" applyNumberFormat="1" applyFont="1" applyFill="1" applyBorder="1" applyAlignment="1">
      <alignment vertical="center"/>
      <protection/>
    </xf>
    <xf numFmtId="0" fontId="6" fillId="0" borderId="45" xfId="61" applyNumberFormat="1" applyFont="1" applyFill="1" applyBorder="1" applyAlignment="1">
      <alignment vertical="center"/>
      <protection/>
    </xf>
    <xf numFmtId="0" fontId="21" fillId="0" borderId="41" xfId="0" applyFont="1" applyBorder="1" applyAlignment="1">
      <alignment vertical="center"/>
    </xf>
    <xf numFmtId="0" fontId="66" fillId="0" borderId="41" xfId="43" applyBorder="1" applyAlignment="1" applyProtection="1">
      <alignment vertical="center"/>
      <protection/>
    </xf>
    <xf numFmtId="0" fontId="24" fillId="0" borderId="0" xfId="0" applyFont="1" applyFill="1" applyAlignment="1">
      <alignment horizontal="right" vertical="center"/>
    </xf>
    <xf numFmtId="0" fontId="37" fillId="0" borderId="0" xfId="43" applyFont="1" applyFill="1" applyAlignment="1" applyProtection="1">
      <alignment vertical="center"/>
      <protection/>
    </xf>
    <xf numFmtId="179" fontId="6" fillId="34" borderId="10" xfId="61" applyNumberFormat="1" applyFont="1" applyFill="1" applyBorder="1" applyAlignment="1">
      <alignment horizontal="right" vertical="center"/>
      <protection/>
    </xf>
    <xf numFmtId="38" fontId="24" fillId="0" borderId="0" xfId="49" applyFont="1" applyBorder="1" applyAlignment="1">
      <alignment vertical="center"/>
    </xf>
    <xf numFmtId="0" fontId="0" fillId="0" borderId="46" xfId="0" applyBorder="1" applyAlignment="1">
      <alignment vertical="center"/>
    </xf>
    <xf numFmtId="0" fontId="24" fillId="0" borderId="12" xfId="0" applyFont="1" applyBorder="1" applyAlignment="1">
      <alignment vertical="center" wrapText="1"/>
    </xf>
    <xf numFmtId="0" fontId="21" fillId="0" borderId="47" xfId="0" applyFont="1" applyBorder="1" applyAlignment="1">
      <alignment vertical="center"/>
    </xf>
    <xf numFmtId="0" fontId="0" fillId="0" borderId="48" xfId="0" applyBorder="1" applyAlignment="1">
      <alignment vertical="center"/>
    </xf>
    <xf numFmtId="0" fontId="6" fillId="0" borderId="49" xfId="61" applyNumberFormat="1" applyFont="1" applyFill="1" applyBorder="1" applyAlignment="1">
      <alignment vertical="center"/>
      <protection/>
    </xf>
    <xf numFmtId="38" fontId="24" fillId="0" borderId="49" xfId="49" applyFont="1" applyBorder="1" applyAlignment="1">
      <alignment vertical="center" wrapText="1"/>
    </xf>
    <xf numFmtId="0" fontId="6" fillId="0" borderId="50" xfId="61" applyNumberFormat="1" applyFont="1" applyFill="1" applyBorder="1" applyAlignment="1">
      <alignment vertical="center"/>
      <protection/>
    </xf>
    <xf numFmtId="0" fontId="0" fillId="0" borderId="51" xfId="0" applyBorder="1" applyAlignment="1">
      <alignment vertical="center"/>
    </xf>
    <xf numFmtId="0" fontId="6" fillId="0" borderId="52" xfId="61" applyNumberFormat="1" applyFont="1" applyFill="1" applyBorder="1" applyAlignment="1">
      <alignment vertical="center"/>
      <protection/>
    </xf>
    <xf numFmtId="38" fontId="24" fillId="0" borderId="52" xfId="49" applyFont="1" applyBorder="1" applyAlignment="1">
      <alignment vertical="center" wrapText="1"/>
    </xf>
    <xf numFmtId="0" fontId="6" fillId="0" borderId="53" xfId="61" applyNumberFormat="1" applyFont="1" applyFill="1" applyBorder="1" applyAlignment="1">
      <alignment vertical="center"/>
      <protection/>
    </xf>
    <xf numFmtId="0" fontId="24" fillId="0" borderId="3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36" xfId="0" applyBorder="1" applyAlignment="1">
      <alignment horizontal="center" vertical="center"/>
    </xf>
    <xf numFmtId="0" fontId="4" fillId="33" borderId="27" xfId="62" applyFont="1" applyFill="1" applyBorder="1" applyAlignment="1">
      <alignment horizontal="center"/>
      <protection/>
    </xf>
    <xf numFmtId="0" fontId="4" fillId="33" borderId="25" xfId="62" applyFont="1" applyFill="1" applyBorder="1" applyAlignment="1">
      <alignment horizontal="center"/>
      <protection/>
    </xf>
    <xf numFmtId="0" fontId="8" fillId="33" borderId="24" xfId="62" applyFont="1" applyFill="1" applyBorder="1" applyAlignment="1">
      <alignment horizontal="right"/>
      <protection/>
    </xf>
    <xf numFmtId="176" fontId="6" fillId="33" borderId="25" xfId="61" applyNumberFormat="1" applyFont="1" applyFill="1" applyBorder="1" applyAlignment="1">
      <alignment horizontal="center" vertical="center"/>
      <protection/>
    </xf>
    <xf numFmtId="0" fontId="6" fillId="0" borderId="25" xfId="61" applyNumberFormat="1" applyFont="1" applyFill="1" applyBorder="1" applyAlignment="1">
      <alignment horizontal="distributed" vertical="center" indent="1"/>
      <protection/>
    </xf>
    <xf numFmtId="201" fontId="24" fillId="0" borderId="29" xfId="49" applyNumberFormat="1" applyFont="1" applyBorder="1" applyAlignment="1">
      <alignment vertical="center"/>
    </xf>
    <xf numFmtId="201" fontId="24" fillId="0" borderId="12" xfId="0" applyNumberFormat="1" applyFont="1" applyBorder="1" applyAlignment="1">
      <alignment vertical="center" wrapText="1"/>
    </xf>
    <xf numFmtId="201" fontId="24" fillId="0" borderId="0" xfId="0" applyNumberFormat="1" applyFont="1" applyBorder="1" applyAlignment="1">
      <alignment vertical="center" wrapText="1"/>
    </xf>
    <xf numFmtId="201" fontId="24" fillId="0" borderId="0" xfId="0" applyNumberFormat="1" applyFont="1" applyBorder="1" applyAlignment="1">
      <alignment vertical="center"/>
    </xf>
    <xf numFmtId="201" fontId="24" fillId="0" borderId="0" xfId="0" applyNumberFormat="1" applyFont="1" applyBorder="1" applyAlignment="1">
      <alignment vertical="center"/>
    </xf>
    <xf numFmtId="201" fontId="24" fillId="0" borderId="0" xfId="0" applyNumberFormat="1" applyFont="1" applyAlignment="1">
      <alignment vertical="center" wrapText="1"/>
    </xf>
    <xf numFmtId="38" fontId="24" fillId="0" borderId="39" xfId="49" applyNumberFormat="1" applyFont="1" applyBorder="1" applyAlignment="1">
      <alignment vertical="center" wrapText="1"/>
    </xf>
    <xf numFmtId="38" fontId="24" fillId="0" borderId="12" xfId="0" applyNumberFormat="1" applyFont="1" applyBorder="1" applyAlignment="1">
      <alignment vertical="center" wrapText="1"/>
    </xf>
    <xf numFmtId="38" fontId="24" fillId="0" borderId="0" xfId="0" applyNumberFormat="1" applyFont="1" applyBorder="1" applyAlignment="1">
      <alignment vertical="center"/>
    </xf>
    <xf numFmtId="0" fontId="24" fillId="0" borderId="0" xfId="0" applyFont="1" applyBorder="1" applyAlignment="1">
      <alignment horizontal="left" vertical="center" wrapText="1"/>
    </xf>
    <xf numFmtId="0" fontId="24" fillId="0" borderId="12" xfId="0" applyFont="1" applyBorder="1" applyAlignment="1">
      <alignment horizontal="left" vertical="center" wrapText="1"/>
    </xf>
    <xf numFmtId="0" fontId="24" fillId="0" borderId="29" xfId="0" applyFont="1" applyBorder="1" applyAlignment="1">
      <alignment horizontal="left" vertical="center" wrapText="1"/>
    </xf>
    <xf numFmtId="0" fontId="33" fillId="35" borderId="0" xfId="0" applyFont="1" applyFill="1" applyAlignment="1">
      <alignment horizontal="left" vertical="top" wrapText="1" indent="2"/>
    </xf>
    <xf numFmtId="0" fontId="39" fillId="0" borderId="0" xfId="0" applyFont="1" applyAlignment="1">
      <alignment vertical="center" wrapText="1"/>
    </xf>
    <xf numFmtId="0" fontId="40" fillId="0" borderId="0" xfId="0" applyFont="1" applyBorder="1" applyAlignment="1">
      <alignment vertical="top"/>
    </xf>
    <xf numFmtId="0" fontId="40" fillId="0" borderId="0" xfId="0" applyFont="1" applyAlignment="1">
      <alignment vertical="top"/>
    </xf>
    <xf numFmtId="187" fontId="24" fillId="37" borderId="0" xfId="0" applyNumberFormat="1" applyFont="1" applyFill="1" applyBorder="1" applyAlignment="1">
      <alignment vertical="center" wrapText="1"/>
    </xf>
    <xf numFmtId="0" fontId="24" fillId="37" borderId="0" xfId="0" applyFont="1" applyFill="1" applyBorder="1" applyAlignment="1">
      <alignment horizontal="left" vertical="center" wrapText="1"/>
    </xf>
    <xf numFmtId="0" fontId="1" fillId="35" borderId="0" xfId="0" applyFont="1" applyFill="1" applyAlignment="1">
      <alignment vertical="center"/>
    </xf>
    <xf numFmtId="0" fontId="1" fillId="35" borderId="0" xfId="0" applyFont="1" applyFill="1" applyAlignment="1">
      <alignment horizontal="right" vertical="center"/>
    </xf>
    <xf numFmtId="0" fontId="24" fillId="0" borderId="15" xfId="0" applyFont="1" applyFill="1" applyBorder="1" applyAlignment="1">
      <alignment vertical="center" wrapText="1"/>
    </xf>
    <xf numFmtId="0" fontId="38" fillId="0" borderId="15" xfId="0" applyFont="1" applyFill="1" applyBorder="1" applyAlignment="1">
      <alignment vertical="center" wrapText="1"/>
    </xf>
    <xf numFmtId="0" fontId="0" fillId="0" borderId="15" xfId="0" applyFill="1" applyBorder="1" applyAlignment="1">
      <alignment vertical="center"/>
    </xf>
    <xf numFmtId="187" fontId="24" fillId="0" borderId="15" xfId="0" applyNumberFormat="1" applyFont="1" applyFill="1" applyBorder="1" applyAlignment="1">
      <alignment vertical="center" wrapText="1"/>
    </xf>
    <xf numFmtId="0" fontId="24" fillId="0" borderId="15" xfId="0" applyFont="1" applyFill="1" applyBorder="1" applyAlignment="1">
      <alignment horizontal="left" vertical="center" wrapText="1"/>
    </xf>
    <xf numFmtId="0" fontId="0" fillId="0" borderId="0" xfId="0"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42" fillId="0" borderId="0" xfId="43" applyFont="1" applyAlignment="1" applyProtection="1">
      <alignment vertical="center"/>
      <protection/>
    </xf>
    <xf numFmtId="0" fontId="1" fillId="0" borderId="0" xfId="0" applyFont="1" applyAlignment="1">
      <alignment vertical="center"/>
    </xf>
    <xf numFmtId="176" fontId="6" fillId="0" borderId="0" xfId="61" applyNumberFormat="1" applyFont="1" applyFill="1" applyBorder="1" applyAlignment="1">
      <alignment horizontal="center" vertical="center"/>
      <protection/>
    </xf>
    <xf numFmtId="0" fontId="6" fillId="0" borderId="0" xfId="61" applyNumberFormat="1" applyFont="1" applyFill="1" applyBorder="1" applyAlignment="1">
      <alignment horizontal="distributed" vertical="center" indent="1"/>
      <protection/>
    </xf>
    <xf numFmtId="179" fontId="6" fillId="0" borderId="0" xfId="61" applyNumberFormat="1" applyFont="1" applyFill="1" applyBorder="1" applyAlignment="1">
      <alignment horizontal="right" vertical="center"/>
      <protection/>
    </xf>
    <xf numFmtId="38" fontId="6" fillId="0" borderId="0" xfId="49" applyFont="1" applyFill="1" applyBorder="1" applyAlignment="1">
      <alignment horizontal="right" vertical="center"/>
    </xf>
    <xf numFmtId="0" fontId="43" fillId="0" borderId="0" xfId="43" applyFont="1" applyAlignment="1" applyProtection="1">
      <alignment vertical="center"/>
      <protection/>
    </xf>
    <xf numFmtId="0" fontId="0" fillId="0" borderId="45" xfId="0" applyFont="1" applyBorder="1" applyAlignment="1">
      <alignment vertical="center"/>
    </xf>
    <xf numFmtId="0" fontId="0" fillId="0" borderId="41" xfId="0" applyFont="1" applyBorder="1" applyAlignment="1">
      <alignment vertical="center"/>
    </xf>
    <xf numFmtId="0" fontId="44" fillId="0" borderId="0" xfId="0" applyFont="1" applyFill="1" applyAlignment="1">
      <alignment horizontal="center" vertical="center"/>
    </xf>
    <xf numFmtId="177" fontId="4" fillId="0" borderId="10" xfId="64" applyNumberFormat="1" applyBorder="1">
      <alignment vertical="center"/>
      <protection/>
    </xf>
    <xf numFmtId="0" fontId="41" fillId="0" borderId="0" xfId="0" applyFont="1" applyFill="1" applyAlignment="1">
      <alignment horizontal="center" vertical="center" wrapText="1"/>
    </xf>
    <xf numFmtId="0" fontId="0" fillId="0" borderId="0" xfId="0" applyAlignment="1">
      <alignment vertical="center" wrapText="1"/>
    </xf>
    <xf numFmtId="0" fontId="18" fillId="0" borderId="0" xfId="0" applyFont="1" applyFill="1" applyAlignment="1">
      <alignment horizontal="center" vertical="center"/>
    </xf>
    <xf numFmtId="0" fontId="0" fillId="0" borderId="0" xfId="0" applyFill="1" applyAlignment="1">
      <alignment vertical="center"/>
    </xf>
    <xf numFmtId="0" fontId="0" fillId="0" borderId="23" xfId="0" applyBorder="1" applyAlignment="1">
      <alignment vertical="center"/>
    </xf>
    <xf numFmtId="0" fontId="0" fillId="0" borderId="54" xfId="0" applyBorder="1" applyAlignment="1">
      <alignment vertical="center"/>
    </xf>
    <xf numFmtId="0" fontId="14" fillId="0" borderId="54" xfId="0" applyFont="1" applyBorder="1" applyAlignment="1">
      <alignment vertical="center"/>
    </xf>
    <xf numFmtId="0" fontId="0" fillId="0" borderId="54" xfId="0" applyFont="1" applyBorder="1" applyAlignment="1">
      <alignment vertical="center"/>
    </xf>
    <xf numFmtId="0" fontId="14" fillId="0" borderId="54" xfId="0" applyFont="1" applyBorder="1" applyAlignment="1">
      <alignment vertical="center"/>
    </xf>
    <xf numFmtId="0" fontId="0" fillId="0" borderId="54" xfId="0" applyFont="1" applyBorder="1" applyAlignment="1">
      <alignment vertical="center"/>
    </xf>
    <xf numFmtId="0" fontId="1" fillId="0" borderId="0" xfId="0" applyFont="1" applyAlignment="1">
      <alignment horizontal="center"/>
    </xf>
    <xf numFmtId="0" fontId="14" fillId="0" borderId="55" xfId="0" applyFont="1" applyBorder="1" applyAlignment="1">
      <alignment vertical="center"/>
    </xf>
    <xf numFmtId="0" fontId="0" fillId="0" borderId="54" xfId="0" applyBorder="1" applyAlignment="1">
      <alignment vertical="center" wrapText="1"/>
    </xf>
    <xf numFmtId="3" fontId="6" fillId="4" borderId="25" xfId="49" applyNumberFormat="1" applyFont="1" applyFill="1" applyBorder="1" applyAlignment="1">
      <alignment horizontal="right" vertical="center"/>
    </xf>
    <xf numFmtId="3" fontId="6" fillId="4" borderId="26" xfId="49" applyNumberFormat="1" applyFont="1" applyFill="1" applyBorder="1" applyAlignment="1">
      <alignment horizontal="right" vertical="center"/>
    </xf>
    <xf numFmtId="179" fontId="6" fillId="4" borderId="10" xfId="61" applyNumberFormat="1" applyFont="1" applyFill="1" applyBorder="1" applyAlignment="1">
      <alignment horizontal="right" vertical="center"/>
      <protection/>
    </xf>
    <xf numFmtId="177" fontId="6" fillId="4" borderId="25" xfId="49" applyNumberFormat="1" applyFont="1" applyFill="1" applyBorder="1" applyAlignment="1">
      <alignment horizontal="right" vertical="center"/>
    </xf>
    <xf numFmtId="177" fontId="6" fillId="4" borderId="26" xfId="49" applyNumberFormat="1" applyFont="1" applyFill="1" applyBorder="1" applyAlignment="1">
      <alignment horizontal="right" vertical="center"/>
    </xf>
    <xf numFmtId="177" fontId="6" fillId="4" borderId="10" xfId="49" applyNumberFormat="1" applyFont="1" applyFill="1" applyBorder="1" applyAlignment="1">
      <alignment horizontal="right" vertical="center"/>
    </xf>
    <xf numFmtId="178" fontId="6" fillId="4" borderId="25" xfId="49" applyNumberFormat="1" applyFont="1" applyFill="1" applyBorder="1" applyAlignment="1">
      <alignment horizontal="right" vertical="center"/>
    </xf>
    <xf numFmtId="178" fontId="6" fillId="4" borderId="26" xfId="49" applyNumberFormat="1" applyFont="1" applyFill="1" applyBorder="1" applyAlignment="1">
      <alignment horizontal="right" vertical="center"/>
    </xf>
    <xf numFmtId="178" fontId="6" fillId="4" borderId="10" xfId="49" applyNumberFormat="1" applyFont="1" applyFill="1" applyBorder="1" applyAlignment="1">
      <alignment horizontal="right" vertical="center"/>
    </xf>
    <xf numFmtId="179" fontId="6" fillId="34" borderId="18" xfId="61" applyNumberFormat="1" applyFont="1" applyFill="1" applyBorder="1" applyAlignment="1">
      <alignment horizontal="right" vertical="center"/>
      <protection/>
    </xf>
    <xf numFmtId="0" fontId="6" fillId="34" borderId="0" xfId="61" applyNumberFormat="1" applyFont="1" applyFill="1" applyAlignment="1">
      <alignment vertical="center"/>
      <protection/>
    </xf>
    <xf numFmtId="178" fontId="6" fillId="34" borderId="25" xfId="49" applyNumberFormat="1" applyFont="1" applyFill="1" applyBorder="1" applyAlignment="1">
      <alignment horizontal="right" vertical="center"/>
    </xf>
    <xf numFmtId="187" fontId="6" fillId="34" borderId="25" xfId="49" applyNumberFormat="1" applyFont="1" applyFill="1" applyBorder="1" applyAlignment="1">
      <alignment horizontal="right" vertical="center"/>
    </xf>
    <xf numFmtId="185" fontId="6" fillId="34" borderId="25" xfId="49" applyNumberFormat="1" applyFont="1" applyFill="1" applyBorder="1" applyAlignment="1">
      <alignment horizontal="right" vertical="center"/>
    </xf>
    <xf numFmtId="3" fontId="6" fillId="34" borderId="25" xfId="49" applyNumberFormat="1" applyFont="1" applyFill="1" applyBorder="1" applyAlignment="1">
      <alignment horizontal="right" vertical="center"/>
    </xf>
    <xf numFmtId="0" fontId="6" fillId="34" borderId="0" xfId="61" applyNumberFormat="1" applyFont="1" applyFill="1" applyAlignment="1">
      <alignment horizontal="center" vertical="center"/>
      <protection/>
    </xf>
    <xf numFmtId="0" fontId="0" fillId="3" borderId="0" xfId="0" applyFill="1" applyAlignment="1">
      <alignment vertical="center"/>
    </xf>
    <xf numFmtId="0" fontId="15" fillId="0" borderId="23" xfId="0" applyFont="1" applyBorder="1" applyAlignment="1">
      <alignment vertical="top"/>
    </xf>
    <xf numFmtId="0" fontId="6" fillId="33" borderId="27" xfId="61" applyNumberFormat="1" applyFont="1" applyFill="1" applyBorder="1" applyAlignment="1">
      <alignment horizontal="center" vertical="center"/>
      <protection/>
    </xf>
    <xf numFmtId="0" fontId="0" fillId="0" borderId="0" xfId="0" applyAlignment="1">
      <alignment vertical="center"/>
    </xf>
    <xf numFmtId="0" fontId="80" fillId="0" borderId="0" xfId="43" applyFont="1" applyAlignment="1" applyProtection="1">
      <alignment vertical="center"/>
      <protection/>
    </xf>
    <xf numFmtId="0" fontId="18" fillId="34" borderId="0" xfId="0" applyFont="1" applyFill="1" applyAlignment="1">
      <alignment horizontal="center" vertical="center"/>
    </xf>
    <xf numFmtId="0" fontId="0" fillId="34" borderId="0" xfId="0" applyFill="1" applyAlignment="1">
      <alignment vertical="center"/>
    </xf>
    <xf numFmtId="0" fontId="0" fillId="0" borderId="17" xfId="0" applyBorder="1" applyAlignment="1">
      <alignment horizontal="center" vertical="top"/>
    </xf>
    <xf numFmtId="0" fontId="0" fillId="0" borderId="0" xfId="0" applyFont="1" applyAlignment="1">
      <alignment vertical="center"/>
    </xf>
    <xf numFmtId="0" fontId="0" fillId="0" borderId="18" xfId="0" applyFont="1" applyBorder="1" applyAlignment="1">
      <alignment vertical="center"/>
    </xf>
    <xf numFmtId="0" fontId="14" fillId="0" borderId="0" xfId="0" applyFont="1" applyAlignment="1">
      <alignment horizontal="center" vertical="center"/>
    </xf>
    <xf numFmtId="0" fontId="0" fillId="0" borderId="11" xfId="0" applyBorder="1" applyAlignment="1" quotePrefix="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34" fillId="35" borderId="0" xfId="0" applyFont="1" applyFill="1" applyAlignment="1">
      <alignment horizontal="left" vertical="center"/>
    </xf>
    <xf numFmtId="0" fontId="33" fillId="35" borderId="0" xfId="0" applyFont="1" applyFill="1" applyAlignment="1">
      <alignment horizontal="left" vertical="top" wrapText="1" indent="2"/>
    </xf>
    <xf numFmtId="0" fontId="33" fillId="35" borderId="0" xfId="0" applyFont="1" applyFill="1" applyAlignment="1">
      <alignment horizontal="left" vertical="center"/>
    </xf>
    <xf numFmtId="0" fontId="33" fillId="35" borderId="0" xfId="0" applyFont="1" applyFill="1" applyAlignment="1">
      <alignment horizontal="left" vertical="center" wrapText="1" indent="2"/>
    </xf>
    <xf numFmtId="0" fontId="37" fillId="35" borderId="0" xfId="43" applyFont="1" applyFill="1" applyAlignment="1" applyProtection="1">
      <alignment vertical="center"/>
      <protection/>
    </xf>
    <xf numFmtId="0" fontId="46" fillId="38" borderId="0" xfId="0" applyFont="1" applyFill="1" applyAlignment="1">
      <alignment horizontal="center" vertical="center"/>
    </xf>
    <xf numFmtId="0" fontId="33" fillId="35" borderId="0" xfId="0" applyFont="1" applyFill="1" applyAlignment="1">
      <alignment horizontal="left" vertical="center" wrapText="1"/>
    </xf>
    <xf numFmtId="0" fontId="37" fillId="0" borderId="0" xfId="43" applyFont="1" applyFill="1" applyAlignment="1" applyProtection="1">
      <alignment vertical="center"/>
      <protection/>
    </xf>
    <xf numFmtId="0" fontId="0" fillId="0" borderId="0" xfId="0" applyAlignment="1">
      <alignment vertical="center"/>
    </xf>
    <xf numFmtId="38" fontId="26" fillId="34" borderId="11" xfId="49" applyFont="1" applyFill="1" applyBorder="1" applyAlignment="1">
      <alignment horizontal="center" vertical="center"/>
    </xf>
    <xf numFmtId="38" fontId="26" fillId="34" borderId="12" xfId="49" applyFont="1" applyFill="1" applyBorder="1" applyAlignment="1">
      <alignment horizontal="center" vertical="center"/>
    </xf>
    <xf numFmtId="38" fontId="26" fillId="34" borderId="17" xfId="49" applyFont="1" applyFill="1" applyBorder="1" applyAlignment="1">
      <alignment horizontal="center" vertical="center"/>
    </xf>
    <xf numFmtId="38" fontId="26" fillId="34" borderId="0" xfId="49" applyFont="1" applyFill="1" applyBorder="1" applyAlignment="1">
      <alignment horizontal="center" vertical="center"/>
    </xf>
    <xf numFmtId="38" fontId="26" fillId="34" borderId="14" xfId="49" applyFont="1" applyFill="1" applyBorder="1" applyAlignment="1">
      <alignment horizontal="center" vertical="center"/>
    </xf>
    <xf numFmtId="38" fontId="26" fillId="34" borderId="15" xfId="49" applyFont="1" applyFill="1" applyBorder="1" applyAlignment="1">
      <alignment horizontal="center" vertical="center"/>
    </xf>
    <xf numFmtId="38" fontId="26" fillId="34" borderId="12" xfId="49" applyFont="1" applyFill="1" applyBorder="1" applyAlignment="1">
      <alignment horizontal="right" vertical="center"/>
    </xf>
    <xf numFmtId="38" fontId="26" fillId="34" borderId="13" xfId="49" applyFont="1" applyFill="1" applyBorder="1" applyAlignment="1">
      <alignment horizontal="right" vertical="center"/>
    </xf>
    <xf numFmtId="38" fontId="26" fillId="34" borderId="0" xfId="49" applyFont="1" applyFill="1" applyBorder="1" applyAlignment="1">
      <alignment horizontal="right" vertical="center"/>
    </xf>
    <xf numFmtId="38" fontId="26" fillId="34" borderId="18" xfId="49" applyFont="1" applyFill="1" applyBorder="1" applyAlignment="1">
      <alignment horizontal="right" vertical="center"/>
    </xf>
    <xf numFmtId="38" fontId="26" fillId="34" borderId="15" xfId="49" applyFont="1" applyFill="1" applyBorder="1" applyAlignment="1">
      <alignment horizontal="right" vertical="center"/>
    </xf>
    <xf numFmtId="38" fontId="26" fillId="34" borderId="16" xfId="49" applyFont="1" applyFill="1" applyBorder="1" applyAlignment="1">
      <alignment horizontal="right" vertical="center"/>
    </xf>
    <xf numFmtId="0" fontId="0" fillId="33" borderId="0" xfId="0" applyFill="1" applyBorder="1" applyAlignment="1">
      <alignment horizontal="left" vertical="center" wrapText="1"/>
    </xf>
    <xf numFmtId="38" fontId="19" fillId="39" borderId="11" xfId="49" applyFont="1" applyFill="1" applyBorder="1" applyAlignment="1">
      <alignment horizontal="right" vertical="center"/>
    </xf>
    <xf numFmtId="38" fontId="19" fillId="39" borderId="12" xfId="49" applyFont="1" applyFill="1" applyBorder="1" applyAlignment="1">
      <alignment horizontal="right" vertical="center"/>
    </xf>
    <xf numFmtId="38" fontId="19" fillId="39" borderId="13" xfId="49" applyFont="1" applyFill="1" applyBorder="1" applyAlignment="1">
      <alignment horizontal="right" vertical="center"/>
    </xf>
    <xf numFmtId="38" fontId="19" fillId="39" borderId="17" xfId="49" applyFont="1" applyFill="1" applyBorder="1" applyAlignment="1">
      <alignment horizontal="right" vertical="center"/>
    </xf>
    <xf numFmtId="38" fontId="19" fillId="39" borderId="0" xfId="49" applyFont="1" applyFill="1" applyBorder="1" applyAlignment="1">
      <alignment horizontal="right" vertical="center"/>
    </xf>
    <xf numFmtId="38" fontId="19" fillId="39" borderId="18" xfId="49" applyFont="1" applyFill="1" applyBorder="1" applyAlignment="1">
      <alignment horizontal="right" vertical="center"/>
    </xf>
    <xf numFmtId="38" fontId="19" fillId="39" borderId="14" xfId="49" applyFont="1" applyFill="1" applyBorder="1" applyAlignment="1">
      <alignment horizontal="right" vertical="center"/>
    </xf>
    <xf numFmtId="38" fontId="19" fillId="39" borderId="15" xfId="49" applyFont="1" applyFill="1" applyBorder="1" applyAlignment="1">
      <alignment horizontal="right" vertical="center"/>
    </xf>
    <xf numFmtId="38" fontId="19" fillId="39" borderId="16" xfId="49" applyFont="1" applyFill="1" applyBorder="1" applyAlignment="1">
      <alignment horizontal="right" vertical="center"/>
    </xf>
    <xf numFmtId="0" fontId="25" fillId="33" borderId="0" xfId="0" applyFont="1" applyFill="1" applyBorder="1" applyAlignment="1">
      <alignment horizontal="center"/>
    </xf>
    <xf numFmtId="0" fontId="25" fillId="33" borderId="15" xfId="0" applyFont="1" applyFill="1" applyBorder="1" applyAlignment="1">
      <alignment horizontal="center"/>
    </xf>
    <xf numFmtId="0" fontId="27" fillId="33" borderId="0" xfId="0" applyFont="1" applyFill="1" applyBorder="1" applyAlignment="1">
      <alignment horizontal="left"/>
    </xf>
    <xf numFmtId="0" fontId="27" fillId="33" borderId="15" xfId="0" applyFont="1" applyFill="1" applyBorder="1" applyAlignment="1">
      <alignment horizontal="left"/>
    </xf>
    <xf numFmtId="0" fontId="0" fillId="33" borderId="0" xfId="0" applyFill="1" applyBorder="1" applyAlignment="1">
      <alignment vertical="top" wrapText="1"/>
    </xf>
    <xf numFmtId="176" fontId="6" fillId="33" borderId="11" xfId="61" applyNumberFormat="1" applyFont="1" applyFill="1" applyBorder="1" applyAlignment="1">
      <alignment horizontal="center" vertical="center" wrapText="1"/>
      <protection/>
    </xf>
    <xf numFmtId="176" fontId="6" fillId="33" borderId="13" xfId="61" applyNumberFormat="1" applyFont="1" applyFill="1" applyBorder="1" applyAlignment="1">
      <alignment horizontal="center" vertical="center"/>
      <protection/>
    </xf>
    <xf numFmtId="176" fontId="6" fillId="33" borderId="14" xfId="61" applyNumberFormat="1" applyFont="1" applyFill="1" applyBorder="1" applyAlignment="1">
      <alignment horizontal="center" vertical="center"/>
      <protection/>
    </xf>
    <xf numFmtId="176" fontId="6" fillId="33" borderId="16" xfId="61" applyNumberFormat="1" applyFont="1" applyFill="1" applyBorder="1" applyAlignment="1">
      <alignment horizontal="center" vertical="center"/>
      <protection/>
    </xf>
    <xf numFmtId="0" fontId="6" fillId="33" borderId="27" xfId="61" applyNumberFormat="1" applyFont="1" applyFill="1" applyBorder="1" applyAlignment="1">
      <alignment horizontal="center" vertical="center" wrapText="1"/>
      <protection/>
    </xf>
    <xf numFmtId="0" fontId="0" fillId="0" borderId="24" xfId="0" applyBorder="1" applyAlignment="1">
      <alignment vertical="center" wrapText="1"/>
    </xf>
    <xf numFmtId="0" fontId="6" fillId="33" borderId="24" xfId="61" applyNumberFormat="1" applyFont="1" applyFill="1" applyBorder="1" applyAlignment="1">
      <alignment horizontal="center" vertical="center"/>
      <protection/>
    </xf>
    <xf numFmtId="0" fontId="0" fillId="0" borderId="0" xfId="0" applyAlignment="1">
      <alignment horizontal="left" vertical="center" wrapText="1"/>
    </xf>
    <xf numFmtId="0" fontId="0" fillId="0" borderId="0" xfId="0" applyAlignment="1">
      <alignment vertical="center"/>
    </xf>
    <xf numFmtId="0" fontId="0" fillId="0" borderId="15" xfId="0" applyBorder="1" applyAlignment="1">
      <alignment vertical="center"/>
    </xf>
    <xf numFmtId="0" fontId="0" fillId="0" borderId="24" xfId="0" applyBorder="1" applyAlignment="1">
      <alignment horizontal="center" vertical="center" wrapText="1"/>
    </xf>
    <xf numFmtId="0" fontId="0" fillId="0" borderId="0" xfId="0" applyAlignment="1">
      <alignment horizontal="left" vertical="top" wrapText="1"/>
    </xf>
    <xf numFmtId="0" fontId="28" fillId="0" borderId="0" xfId="0" applyFont="1" applyAlignment="1">
      <alignment wrapText="1"/>
    </xf>
    <xf numFmtId="0" fontId="6" fillId="33" borderId="24" xfId="61" applyNumberFormat="1" applyFont="1" applyFill="1" applyBorder="1" applyAlignment="1">
      <alignment horizontal="center" vertical="center" wrapText="1"/>
      <protection/>
    </xf>
    <xf numFmtId="0" fontId="24" fillId="0" borderId="0" xfId="0" applyFont="1" applyBorder="1" applyAlignment="1">
      <alignment horizontal="left" vertical="center" wrapText="1"/>
    </xf>
    <xf numFmtId="0" fontId="18" fillId="3" borderId="0" xfId="0" applyFont="1" applyFill="1" applyAlignment="1">
      <alignment horizontal="center" vertical="center"/>
    </xf>
    <xf numFmtId="0" fontId="24" fillId="0" borderId="29" xfId="0" applyFont="1" applyBorder="1" applyAlignment="1">
      <alignment vertical="center" wrapText="1"/>
    </xf>
    <xf numFmtId="0" fontId="24" fillId="0" borderId="12" xfId="0" applyFont="1" applyBorder="1" applyAlignment="1">
      <alignment horizontal="left" vertical="center" wrapText="1"/>
    </xf>
    <xf numFmtId="0" fontId="24" fillId="0" borderId="0" xfId="0" applyFont="1" applyBorder="1" applyAlignment="1">
      <alignment vertical="center" wrapText="1"/>
    </xf>
    <xf numFmtId="0" fontId="38" fillId="37" borderId="0" xfId="0" applyFont="1" applyFill="1" applyBorder="1" applyAlignment="1">
      <alignment vertical="center" wrapText="1"/>
    </xf>
    <xf numFmtId="0" fontId="0" fillId="37" borderId="0" xfId="0" applyFill="1" applyBorder="1" applyAlignment="1">
      <alignment vertical="center"/>
    </xf>
    <xf numFmtId="0" fontId="6" fillId="0" borderId="27" xfId="61" applyNumberFormat="1" applyFont="1" applyFill="1" applyBorder="1" applyAlignment="1">
      <alignment horizontal="center" vertical="center" wrapText="1"/>
      <protection/>
    </xf>
    <xf numFmtId="0" fontId="6" fillId="0" borderId="24" xfId="61" applyNumberFormat="1" applyFont="1" applyFill="1" applyBorder="1" applyAlignment="1">
      <alignment horizontal="center" vertical="center"/>
      <protection/>
    </xf>
    <xf numFmtId="0" fontId="18" fillId="4" borderId="0" xfId="0" applyFont="1" applyFill="1" applyAlignment="1">
      <alignment horizontal="center" vertical="center" wrapText="1"/>
    </xf>
    <xf numFmtId="0" fontId="0" fillId="4" borderId="0" xfId="0" applyFill="1" applyAlignment="1">
      <alignment vertical="center" wrapText="1"/>
    </xf>
    <xf numFmtId="0" fontId="18" fillId="4" borderId="0" xfId="0" applyFont="1" applyFill="1" applyAlignment="1">
      <alignment horizontal="center" vertical="center"/>
    </xf>
    <xf numFmtId="0" fontId="0" fillId="4" borderId="0" xfId="0" applyFill="1" applyAlignment="1">
      <alignment vertical="center"/>
    </xf>
    <xf numFmtId="0" fontId="39" fillId="0" borderId="0" xfId="0" applyFont="1" applyBorder="1" applyAlignment="1">
      <alignment vertical="center" wrapText="1"/>
    </xf>
    <xf numFmtId="0" fontId="39" fillId="0" borderId="0" xfId="0" applyFont="1" applyAlignment="1">
      <alignment vertical="center" wrapText="1"/>
    </xf>
    <xf numFmtId="0" fontId="40" fillId="0" borderId="0" xfId="0" applyFont="1" applyAlignment="1">
      <alignment vertical="top" wrapText="1"/>
    </xf>
    <xf numFmtId="0" fontId="18" fillId="3" borderId="0" xfId="0" applyFont="1" applyFill="1" applyAlignment="1">
      <alignment horizontal="center" vertical="center" wrapText="1"/>
    </xf>
    <xf numFmtId="0" fontId="24" fillId="0" borderId="39" xfId="0" applyFont="1" applyBorder="1" applyAlignment="1">
      <alignment horizontal="left" vertical="center" wrapText="1"/>
    </xf>
    <xf numFmtId="176" fontId="6" fillId="33" borderId="12" xfId="61" applyNumberFormat="1" applyFont="1" applyFill="1" applyBorder="1" applyAlignment="1">
      <alignment horizontal="center" vertical="center"/>
      <protection/>
    </xf>
    <xf numFmtId="176" fontId="6" fillId="33" borderId="0" xfId="61" applyNumberFormat="1" applyFont="1" applyFill="1" applyBorder="1" applyAlignment="1">
      <alignment horizontal="center" vertical="center"/>
      <protection/>
    </xf>
    <xf numFmtId="0" fontId="24" fillId="0" borderId="52" xfId="0" applyFont="1" applyBorder="1" applyAlignment="1">
      <alignment horizontal="left" vertical="center" wrapText="1"/>
    </xf>
    <xf numFmtId="0" fontId="24" fillId="0" borderId="49" xfId="0" applyFont="1" applyBorder="1" applyAlignment="1">
      <alignment horizontal="left" vertical="center" wrapText="1"/>
    </xf>
    <xf numFmtId="0" fontId="4" fillId="0" borderId="0" xfId="64" applyFont="1" applyAlignment="1">
      <alignment vertical="center" wrapText="1"/>
      <protection/>
    </xf>
    <xf numFmtId="0" fontId="4" fillId="0" borderId="0" xfId="64" applyAlignment="1">
      <alignment vertical="center" wrapText="1"/>
      <protection/>
    </xf>
    <xf numFmtId="0" fontId="45" fillId="5" borderId="0" xfId="0" applyFont="1" applyFill="1" applyAlignment="1">
      <alignment horizontal="center" vertical="center" wrapText="1"/>
    </xf>
    <xf numFmtId="0" fontId="4" fillId="5" borderId="0" xfId="0" applyFont="1" applyFill="1" applyAlignment="1">
      <alignment vertical="center" wrapText="1"/>
    </xf>
    <xf numFmtId="0" fontId="24" fillId="0" borderId="0" xfId="0" applyFont="1" applyAlignment="1">
      <alignment vertical="top" wrapText="1"/>
    </xf>
    <xf numFmtId="0" fontId="0" fillId="0" borderId="0" xfId="0" applyAlignment="1">
      <alignment vertical="top" wrapText="1"/>
    </xf>
    <xf numFmtId="0" fontId="81" fillId="0" borderId="0" xfId="0" applyFont="1" applyAlignment="1">
      <alignment vertical="center"/>
    </xf>
    <xf numFmtId="0" fontId="22" fillId="0" borderId="0" xfId="0" applyFont="1" applyFill="1" applyAlignment="1">
      <alignment horizontal="right" vertical="center"/>
    </xf>
    <xf numFmtId="0" fontId="61" fillId="0" borderId="0" xfId="43" applyFont="1" applyFill="1" applyAlignment="1" applyProtection="1">
      <alignment vertical="center"/>
      <protection/>
    </xf>
    <xf numFmtId="176" fontId="6" fillId="33" borderId="13" xfId="61" applyNumberFormat="1" applyFont="1" applyFill="1" applyBorder="1" applyAlignment="1">
      <alignment horizontal="center" vertical="center" wrapText="1"/>
      <protection/>
    </xf>
    <xf numFmtId="176" fontId="6" fillId="33" borderId="14" xfId="61" applyNumberFormat="1" applyFont="1" applyFill="1" applyBorder="1" applyAlignment="1">
      <alignment horizontal="center" vertical="center" wrapText="1"/>
      <protection/>
    </xf>
    <xf numFmtId="176" fontId="6" fillId="33" borderId="16" xfId="61"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8部門" xfId="62"/>
    <cellStyle name="標準_CO2排出量" xfId="63"/>
    <cellStyle name="標準_環境分析事例（108部門）"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11</xdr:row>
      <xdr:rowOff>0</xdr:rowOff>
    </xdr:from>
    <xdr:to>
      <xdr:col>4</xdr:col>
      <xdr:colOff>28575</xdr:colOff>
      <xdr:row>12</xdr:row>
      <xdr:rowOff>123825</xdr:rowOff>
    </xdr:to>
    <xdr:sp>
      <xdr:nvSpPr>
        <xdr:cNvPr id="1" name="下矢印 1"/>
        <xdr:cNvSpPr>
          <a:spLocks/>
        </xdr:cNvSpPr>
      </xdr:nvSpPr>
      <xdr:spPr>
        <a:xfrm>
          <a:off x="447675" y="2047875"/>
          <a:ext cx="228600" cy="295275"/>
        </a:xfrm>
        <a:prstGeom prst="downArrow">
          <a:avLst>
            <a:gd name="adj" fmla="val 645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142875</xdr:colOff>
      <xdr:row>16</xdr:row>
      <xdr:rowOff>47625</xdr:rowOff>
    </xdr:from>
    <xdr:to>
      <xdr:col>4</xdr:col>
      <xdr:colOff>47625</xdr:colOff>
      <xdr:row>31</xdr:row>
      <xdr:rowOff>9525</xdr:rowOff>
    </xdr:to>
    <xdr:sp>
      <xdr:nvSpPr>
        <xdr:cNvPr id="2" name="下矢印 3"/>
        <xdr:cNvSpPr>
          <a:spLocks/>
        </xdr:cNvSpPr>
      </xdr:nvSpPr>
      <xdr:spPr>
        <a:xfrm>
          <a:off x="466725" y="2971800"/>
          <a:ext cx="228600" cy="2085975"/>
        </a:xfrm>
        <a:prstGeom prst="downArrow">
          <a:avLst>
            <a:gd name="adj" fmla="val 42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28575</xdr:colOff>
      <xdr:row>38</xdr:row>
      <xdr:rowOff>57150</xdr:rowOff>
    </xdr:from>
    <xdr:to>
      <xdr:col>7</xdr:col>
      <xdr:colOff>114300</xdr:colOff>
      <xdr:row>39</xdr:row>
      <xdr:rowOff>142875</xdr:rowOff>
    </xdr:to>
    <xdr:sp>
      <xdr:nvSpPr>
        <xdr:cNvPr id="3" name="二等辺三角形 6"/>
        <xdr:cNvSpPr>
          <a:spLocks/>
        </xdr:cNvSpPr>
      </xdr:nvSpPr>
      <xdr:spPr>
        <a:xfrm rot="5400000">
          <a:off x="1000125" y="5895975"/>
          <a:ext cx="247650" cy="25717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19050</xdr:colOff>
      <xdr:row>41</xdr:row>
      <xdr:rowOff>28575</xdr:rowOff>
    </xdr:from>
    <xdr:to>
      <xdr:col>7</xdr:col>
      <xdr:colOff>104775</xdr:colOff>
      <xdr:row>42</xdr:row>
      <xdr:rowOff>142875</xdr:rowOff>
    </xdr:to>
    <xdr:sp>
      <xdr:nvSpPr>
        <xdr:cNvPr id="4" name="二等辺三角形 11"/>
        <xdr:cNvSpPr>
          <a:spLocks/>
        </xdr:cNvSpPr>
      </xdr:nvSpPr>
      <xdr:spPr>
        <a:xfrm rot="5400000">
          <a:off x="990600" y="6400800"/>
          <a:ext cx="247650" cy="285750"/>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9525</xdr:colOff>
      <xdr:row>45</xdr:row>
      <xdr:rowOff>28575</xdr:rowOff>
    </xdr:from>
    <xdr:to>
      <xdr:col>7</xdr:col>
      <xdr:colOff>95250</xdr:colOff>
      <xdr:row>46</xdr:row>
      <xdr:rowOff>114300</xdr:rowOff>
    </xdr:to>
    <xdr:sp>
      <xdr:nvSpPr>
        <xdr:cNvPr id="5" name="二等辺三角形 12"/>
        <xdr:cNvSpPr>
          <a:spLocks/>
        </xdr:cNvSpPr>
      </xdr:nvSpPr>
      <xdr:spPr>
        <a:xfrm rot="5400000">
          <a:off x="981075" y="7086600"/>
          <a:ext cx="247650" cy="25717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133350</xdr:colOff>
      <xdr:row>36</xdr:row>
      <xdr:rowOff>0</xdr:rowOff>
    </xdr:from>
    <xdr:to>
      <xdr:col>4</xdr:col>
      <xdr:colOff>38100</xdr:colOff>
      <xdr:row>49</xdr:row>
      <xdr:rowOff>133350</xdr:rowOff>
    </xdr:to>
    <xdr:sp>
      <xdr:nvSpPr>
        <xdr:cNvPr id="6" name="下矢印 15"/>
        <xdr:cNvSpPr>
          <a:spLocks/>
        </xdr:cNvSpPr>
      </xdr:nvSpPr>
      <xdr:spPr>
        <a:xfrm>
          <a:off x="457200" y="5695950"/>
          <a:ext cx="228600" cy="2181225"/>
        </a:xfrm>
        <a:prstGeom prst="downArrow">
          <a:avLst>
            <a:gd name="adj" fmla="val 4254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56</xdr:row>
      <xdr:rowOff>28575</xdr:rowOff>
    </xdr:from>
    <xdr:to>
      <xdr:col>2</xdr:col>
      <xdr:colOff>123825</xdr:colOff>
      <xdr:row>56</xdr:row>
      <xdr:rowOff>161925</xdr:rowOff>
    </xdr:to>
    <xdr:sp>
      <xdr:nvSpPr>
        <xdr:cNvPr id="7" name="二等辺三角形 16"/>
        <xdr:cNvSpPr>
          <a:spLocks/>
        </xdr:cNvSpPr>
      </xdr:nvSpPr>
      <xdr:spPr>
        <a:xfrm rot="5400000">
          <a:off x="361950" y="9001125"/>
          <a:ext cx="85725" cy="133350"/>
        </a:xfrm>
        <a:prstGeom prst="triangle">
          <a:avLst/>
        </a:prstGeom>
        <a:solidFill>
          <a:srgbClr val="C0504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58</xdr:row>
      <xdr:rowOff>28575</xdr:rowOff>
    </xdr:from>
    <xdr:to>
      <xdr:col>2</xdr:col>
      <xdr:colOff>123825</xdr:colOff>
      <xdr:row>58</xdr:row>
      <xdr:rowOff>161925</xdr:rowOff>
    </xdr:to>
    <xdr:sp>
      <xdr:nvSpPr>
        <xdr:cNvPr id="8" name="二等辺三角形 19"/>
        <xdr:cNvSpPr>
          <a:spLocks/>
        </xdr:cNvSpPr>
      </xdr:nvSpPr>
      <xdr:spPr>
        <a:xfrm rot="5400000">
          <a:off x="361950" y="9344025"/>
          <a:ext cx="85725" cy="133350"/>
        </a:xfrm>
        <a:prstGeom prst="triangle">
          <a:avLst/>
        </a:prstGeom>
        <a:solidFill>
          <a:srgbClr val="C0504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16</xdr:row>
      <xdr:rowOff>133350</xdr:rowOff>
    </xdr:from>
    <xdr:to>
      <xdr:col>7</xdr:col>
      <xdr:colOff>95250</xdr:colOff>
      <xdr:row>18</xdr:row>
      <xdr:rowOff>28575</xdr:rowOff>
    </xdr:to>
    <xdr:sp>
      <xdr:nvSpPr>
        <xdr:cNvPr id="9" name="二等辺三角形 20"/>
        <xdr:cNvSpPr>
          <a:spLocks/>
        </xdr:cNvSpPr>
      </xdr:nvSpPr>
      <xdr:spPr>
        <a:xfrm rot="5400000">
          <a:off x="971550" y="3057525"/>
          <a:ext cx="257175" cy="25717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0</xdr:colOff>
      <xdr:row>24</xdr:row>
      <xdr:rowOff>9525</xdr:rowOff>
    </xdr:from>
    <xdr:to>
      <xdr:col>7</xdr:col>
      <xdr:colOff>85725</xdr:colOff>
      <xdr:row>26</xdr:row>
      <xdr:rowOff>0</xdr:rowOff>
    </xdr:to>
    <xdr:sp>
      <xdr:nvSpPr>
        <xdr:cNvPr id="10" name="二等辺三角形 21"/>
        <xdr:cNvSpPr>
          <a:spLocks/>
        </xdr:cNvSpPr>
      </xdr:nvSpPr>
      <xdr:spPr>
        <a:xfrm rot="5400000">
          <a:off x="971550" y="4095750"/>
          <a:ext cx="247650" cy="23812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47625</xdr:colOff>
      <xdr:row>61</xdr:row>
      <xdr:rowOff>57150</xdr:rowOff>
    </xdr:from>
    <xdr:to>
      <xdr:col>2</xdr:col>
      <xdr:colOff>133350</xdr:colOff>
      <xdr:row>61</xdr:row>
      <xdr:rowOff>200025</xdr:rowOff>
    </xdr:to>
    <xdr:sp>
      <xdr:nvSpPr>
        <xdr:cNvPr id="11" name="二等辺三角形 16"/>
        <xdr:cNvSpPr>
          <a:spLocks/>
        </xdr:cNvSpPr>
      </xdr:nvSpPr>
      <xdr:spPr>
        <a:xfrm rot="5400000">
          <a:off x="371475" y="9886950"/>
          <a:ext cx="85725" cy="142875"/>
        </a:xfrm>
        <a:prstGeom prst="triangle">
          <a:avLst/>
        </a:prstGeom>
        <a:solidFill>
          <a:srgbClr val="C0504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8</xdr:col>
      <xdr:colOff>0</xdr:colOff>
      <xdr:row>17</xdr:row>
      <xdr:rowOff>180975</xdr:rowOff>
    </xdr:from>
    <xdr:to>
      <xdr:col>12</xdr:col>
      <xdr:colOff>85725</xdr:colOff>
      <xdr:row>19</xdr:row>
      <xdr:rowOff>171450</xdr:rowOff>
    </xdr:to>
    <xdr:pic>
      <xdr:nvPicPr>
        <xdr:cNvPr id="12" name="Picture 701"/>
        <xdr:cNvPicPr preferRelativeResize="1">
          <a:picLocks noChangeAspect="1"/>
        </xdr:cNvPicPr>
      </xdr:nvPicPr>
      <xdr:blipFill>
        <a:blip r:embed="rId1"/>
        <a:stretch>
          <a:fillRect/>
        </a:stretch>
      </xdr:blipFill>
      <xdr:spPr>
        <a:xfrm>
          <a:off x="1295400" y="3276600"/>
          <a:ext cx="733425" cy="304800"/>
        </a:xfrm>
        <a:prstGeom prst="rect">
          <a:avLst/>
        </a:prstGeom>
        <a:noFill/>
        <a:ln w="9525" cmpd="sng">
          <a:noFill/>
        </a:ln>
      </xdr:spPr>
    </xdr:pic>
    <xdr:clientData/>
  </xdr:twoCellAnchor>
  <xdr:twoCellAnchor editAs="oneCell">
    <xdr:from>
      <xdr:col>21</xdr:col>
      <xdr:colOff>133350</xdr:colOff>
      <xdr:row>17</xdr:row>
      <xdr:rowOff>171450</xdr:rowOff>
    </xdr:from>
    <xdr:to>
      <xdr:col>27</xdr:col>
      <xdr:colOff>38100</xdr:colOff>
      <xdr:row>19</xdr:row>
      <xdr:rowOff>161925</xdr:rowOff>
    </xdr:to>
    <xdr:pic>
      <xdr:nvPicPr>
        <xdr:cNvPr id="13" name="Picture 702"/>
        <xdr:cNvPicPr preferRelativeResize="1">
          <a:picLocks noChangeAspect="1"/>
        </xdr:cNvPicPr>
      </xdr:nvPicPr>
      <xdr:blipFill>
        <a:blip r:embed="rId2"/>
        <a:stretch>
          <a:fillRect/>
        </a:stretch>
      </xdr:blipFill>
      <xdr:spPr>
        <a:xfrm>
          <a:off x="3533775" y="3267075"/>
          <a:ext cx="876300" cy="304800"/>
        </a:xfrm>
        <a:prstGeom prst="rect">
          <a:avLst/>
        </a:prstGeom>
        <a:noFill/>
        <a:ln w="9525" cmpd="sng">
          <a:noFill/>
        </a:ln>
      </xdr:spPr>
    </xdr:pic>
    <xdr:clientData/>
  </xdr:twoCellAnchor>
  <xdr:twoCellAnchor editAs="oneCell">
    <xdr:from>
      <xdr:col>12</xdr:col>
      <xdr:colOff>0</xdr:colOff>
      <xdr:row>26</xdr:row>
      <xdr:rowOff>28575</xdr:rowOff>
    </xdr:from>
    <xdr:to>
      <xdr:col>26</xdr:col>
      <xdr:colOff>57150</xdr:colOff>
      <xdr:row>27</xdr:row>
      <xdr:rowOff>171450</xdr:rowOff>
    </xdr:to>
    <xdr:pic>
      <xdr:nvPicPr>
        <xdr:cNvPr id="14" name="Picture 705"/>
        <xdr:cNvPicPr preferRelativeResize="1">
          <a:picLocks noChangeAspect="1"/>
        </xdr:cNvPicPr>
      </xdr:nvPicPr>
      <xdr:blipFill>
        <a:blip r:embed="rId3"/>
        <a:stretch>
          <a:fillRect/>
        </a:stretch>
      </xdr:blipFill>
      <xdr:spPr>
        <a:xfrm>
          <a:off x="1943100" y="4362450"/>
          <a:ext cx="2324100" cy="285750"/>
        </a:xfrm>
        <a:prstGeom prst="rect">
          <a:avLst/>
        </a:prstGeom>
        <a:noFill/>
        <a:ln w="9525" cmpd="sng">
          <a:noFill/>
        </a:ln>
      </xdr:spPr>
    </xdr:pic>
    <xdr:clientData/>
  </xdr:twoCellAnchor>
  <xdr:twoCellAnchor editAs="oneCell">
    <xdr:from>
      <xdr:col>7</xdr:col>
      <xdr:colOff>9525</xdr:colOff>
      <xdr:row>3</xdr:row>
      <xdr:rowOff>114300</xdr:rowOff>
    </xdr:from>
    <xdr:to>
      <xdr:col>25</xdr:col>
      <xdr:colOff>0</xdr:colOff>
      <xdr:row>4</xdr:row>
      <xdr:rowOff>238125</xdr:rowOff>
    </xdr:to>
    <xdr:pic>
      <xdr:nvPicPr>
        <xdr:cNvPr id="15" name="Picture 706"/>
        <xdr:cNvPicPr preferRelativeResize="1">
          <a:picLocks noChangeAspect="1"/>
        </xdr:cNvPicPr>
      </xdr:nvPicPr>
      <xdr:blipFill>
        <a:blip r:embed="rId4"/>
        <a:stretch>
          <a:fillRect/>
        </a:stretch>
      </xdr:blipFill>
      <xdr:spPr>
        <a:xfrm>
          <a:off x="1143000" y="647700"/>
          <a:ext cx="2905125"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142875</xdr:rowOff>
    </xdr:from>
    <xdr:to>
      <xdr:col>1</xdr:col>
      <xdr:colOff>209550</xdr:colOff>
      <xdr:row>4</xdr:row>
      <xdr:rowOff>66675</xdr:rowOff>
    </xdr:to>
    <xdr:sp>
      <xdr:nvSpPr>
        <xdr:cNvPr id="1" name="二等辺三角形 1"/>
        <xdr:cNvSpPr>
          <a:spLocks/>
        </xdr:cNvSpPr>
      </xdr:nvSpPr>
      <xdr:spPr>
        <a:xfrm rot="5400000">
          <a:off x="314325" y="485775"/>
          <a:ext cx="180975" cy="266700"/>
        </a:xfrm>
        <a:prstGeom prst="triangle">
          <a:avLst/>
        </a:prstGeom>
        <a:solidFill>
          <a:srgbClr val="FF99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47625</xdr:rowOff>
    </xdr:from>
    <xdr:to>
      <xdr:col>2</xdr:col>
      <xdr:colOff>171450</xdr:colOff>
      <xdr:row>4</xdr:row>
      <xdr:rowOff>276225</xdr:rowOff>
    </xdr:to>
    <xdr:sp>
      <xdr:nvSpPr>
        <xdr:cNvPr id="1" name="二等辺三角形 4"/>
        <xdr:cNvSpPr>
          <a:spLocks/>
        </xdr:cNvSpPr>
      </xdr:nvSpPr>
      <xdr:spPr>
        <a:xfrm rot="5400000">
          <a:off x="723900" y="742950"/>
          <a:ext cx="161925" cy="228600"/>
        </a:xfrm>
        <a:prstGeom prst="triangle">
          <a:avLst/>
        </a:prstGeom>
        <a:solidFill>
          <a:srgbClr val="FF66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7</xdr:row>
      <xdr:rowOff>57150</xdr:rowOff>
    </xdr:from>
    <xdr:to>
      <xdr:col>2</xdr:col>
      <xdr:colOff>171450</xdr:colOff>
      <xdr:row>7</xdr:row>
      <xdr:rowOff>304800</xdr:rowOff>
    </xdr:to>
    <xdr:sp>
      <xdr:nvSpPr>
        <xdr:cNvPr id="2" name="二等辺三角形 6"/>
        <xdr:cNvSpPr>
          <a:spLocks/>
        </xdr:cNvSpPr>
      </xdr:nvSpPr>
      <xdr:spPr>
        <a:xfrm rot="5400000">
          <a:off x="723900" y="1724025"/>
          <a:ext cx="161925" cy="247650"/>
        </a:xfrm>
        <a:prstGeom prst="triangle">
          <a:avLst/>
        </a:prstGeom>
        <a:solidFill>
          <a:srgbClr val="FF66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10</xdr:row>
      <xdr:rowOff>66675</xdr:rowOff>
    </xdr:from>
    <xdr:to>
      <xdr:col>2</xdr:col>
      <xdr:colOff>171450</xdr:colOff>
      <xdr:row>10</xdr:row>
      <xdr:rowOff>295275</xdr:rowOff>
    </xdr:to>
    <xdr:sp>
      <xdr:nvSpPr>
        <xdr:cNvPr id="3" name="二等辺三角形 6"/>
        <xdr:cNvSpPr>
          <a:spLocks/>
        </xdr:cNvSpPr>
      </xdr:nvSpPr>
      <xdr:spPr>
        <a:xfrm rot="5400000">
          <a:off x="723900" y="2762250"/>
          <a:ext cx="161925" cy="228600"/>
        </a:xfrm>
        <a:prstGeom prst="triangle">
          <a:avLst/>
        </a:prstGeom>
        <a:solidFill>
          <a:srgbClr val="FF66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xdr:row>
      <xdr:rowOff>9525</xdr:rowOff>
    </xdr:from>
    <xdr:to>
      <xdr:col>2</xdr:col>
      <xdr:colOff>9525</xdr:colOff>
      <xdr:row>4</xdr:row>
      <xdr:rowOff>295275</xdr:rowOff>
    </xdr:to>
    <xdr:sp>
      <xdr:nvSpPr>
        <xdr:cNvPr id="1" name="二等辺三角形 1"/>
        <xdr:cNvSpPr>
          <a:spLocks/>
        </xdr:cNvSpPr>
      </xdr:nvSpPr>
      <xdr:spPr>
        <a:xfrm rot="5400000">
          <a:off x="304800" y="647700"/>
          <a:ext cx="161925" cy="285750"/>
        </a:xfrm>
        <a:prstGeom prs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133350</xdr:colOff>
      <xdr:row>4</xdr:row>
      <xdr:rowOff>0</xdr:rowOff>
    </xdr:from>
    <xdr:to>
      <xdr:col>8</xdr:col>
      <xdr:colOff>9525</xdr:colOff>
      <xdr:row>4</xdr:row>
      <xdr:rowOff>285750</xdr:rowOff>
    </xdr:to>
    <xdr:pic>
      <xdr:nvPicPr>
        <xdr:cNvPr id="2" name="Picture 38"/>
        <xdr:cNvPicPr preferRelativeResize="1">
          <a:picLocks noChangeAspect="1"/>
        </xdr:cNvPicPr>
      </xdr:nvPicPr>
      <xdr:blipFill>
        <a:blip r:embed="rId1"/>
        <a:stretch>
          <a:fillRect/>
        </a:stretch>
      </xdr:blipFill>
      <xdr:spPr>
        <a:xfrm>
          <a:off x="4933950" y="638175"/>
          <a:ext cx="8667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19050</xdr:rowOff>
    </xdr:from>
    <xdr:to>
      <xdr:col>1</xdr:col>
      <xdr:colOff>238125</xdr:colOff>
      <xdr:row>5</xdr:row>
      <xdr:rowOff>123825</xdr:rowOff>
    </xdr:to>
    <xdr:sp>
      <xdr:nvSpPr>
        <xdr:cNvPr id="1" name="二等辺三角形 1"/>
        <xdr:cNvSpPr>
          <a:spLocks/>
        </xdr:cNvSpPr>
      </xdr:nvSpPr>
      <xdr:spPr>
        <a:xfrm rot="5400000">
          <a:off x="352425" y="676275"/>
          <a:ext cx="152400" cy="25717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5</xdr:col>
      <xdr:colOff>0</xdr:colOff>
      <xdr:row>3</xdr:row>
      <xdr:rowOff>0</xdr:rowOff>
    </xdr:from>
    <xdr:to>
      <xdr:col>8</xdr:col>
      <xdr:colOff>0</xdr:colOff>
      <xdr:row>4</xdr:row>
      <xdr:rowOff>123825</xdr:rowOff>
    </xdr:to>
    <xdr:pic>
      <xdr:nvPicPr>
        <xdr:cNvPr id="2" name="Picture 28"/>
        <xdr:cNvPicPr preferRelativeResize="1">
          <a:picLocks noChangeAspect="1"/>
        </xdr:cNvPicPr>
      </xdr:nvPicPr>
      <xdr:blipFill>
        <a:blip r:embed="rId1"/>
        <a:stretch>
          <a:fillRect/>
        </a:stretch>
      </xdr:blipFill>
      <xdr:spPr>
        <a:xfrm>
          <a:off x="3733800" y="495300"/>
          <a:ext cx="18859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123825</xdr:rowOff>
    </xdr:from>
    <xdr:to>
      <xdr:col>1</xdr:col>
      <xdr:colOff>238125</xdr:colOff>
      <xdr:row>5</xdr:row>
      <xdr:rowOff>66675</xdr:rowOff>
    </xdr:to>
    <xdr:sp>
      <xdr:nvSpPr>
        <xdr:cNvPr id="1" name="二等辺三角形 1"/>
        <xdr:cNvSpPr>
          <a:spLocks/>
        </xdr:cNvSpPr>
      </xdr:nvSpPr>
      <xdr:spPr>
        <a:xfrm rot="5400000">
          <a:off x="352425" y="619125"/>
          <a:ext cx="152400" cy="266700"/>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123825</xdr:rowOff>
    </xdr:from>
    <xdr:to>
      <xdr:col>1</xdr:col>
      <xdr:colOff>238125</xdr:colOff>
      <xdr:row>5</xdr:row>
      <xdr:rowOff>66675</xdr:rowOff>
    </xdr:to>
    <xdr:sp>
      <xdr:nvSpPr>
        <xdr:cNvPr id="1" name="二等辺三角形 1"/>
        <xdr:cNvSpPr>
          <a:spLocks/>
        </xdr:cNvSpPr>
      </xdr:nvSpPr>
      <xdr:spPr>
        <a:xfrm rot="5400000">
          <a:off x="352425" y="619125"/>
          <a:ext cx="152400" cy="266700"/>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19050</xdr:rowOff>
    </xdr:from>
    <xdr:to>
      <xdr:col>1</xdr:col>
      <xdr:colOff>238125</xdr:colOff>
      <xdr:row>5</xdr:row>
      <xdr:rowOff>123825</xdr:rowOff>
    </xdr:to>
    <xdr:sp>
      <xdr:nvSpPr>
        <xdr:cNvPr id="1" name="二等辺三角形 1"/>
        <xdr:cNvSpPr>
          <a:spLocks/>
        </xdr:cNvSpPr>
      </xdr:nvSpPr>
      <xdr:spPr>
        <a:xfrm rot="5400000">
          <a:off x="352425" y="676275"/>
          <a:ext cx="152400" cy="266700"/>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133350</xdr:rowOff>
    </xdr:from>
    <xdr:to>
      <xdr:col>2</xdr:col>
      <xdr:colOff>47625</xdr:colOff>
      <xdr:row>4</xdr:row>
      <xdr:rowOff>333375</xdr:rowOff>
    </xdr:to>
    <xdr:sp>
      <xdr:nvSpPr>
        <xdr:cNvPr id="1" name="二等辺三角形 7"/>
        <xdr:cNvSpPr>
          <a:spLocks/>
        </xdr:cNvSpPr>
      </xdr:nvSpPr>
      <xdr:spPr>
        <a:xfrm rot="5400000">
          <a:off x="390525" y="828675"/>
          <a:ext cx="152400" cy="200025"/>
        </a:xfrm>
        <a:prstGeom prst="triangl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95250</xdr:colOff>
      <xdr:row>7</xdr:row>
      <xdr:rowOff>66675</xdr:rowOff>
    </xdr:from>
    <xdr:to>
      <xdr:col>3</xdr:col>
      <xdr:colOff>171450</xdr:colOff>
      <xdr:row>8</xdr:row>
      <xdr:rowOff>0</xdr:rowOff>
    </xdr:to>
    <xdr:sp>
      <xdr:nvSpPr>
        <xdr:cNvPr id="2" name="二等辺三角形 2"/>
        <xdr:cNvSpPr>
          <a:spLocks/>
        </xdr:cNvSpPr>
      </xdr:nvSpPr>
      <xdr:spPr>
        <a:xfrm rot="5400000">
          <a:off x="838200" y="1695450"/>
          <a:ext cx="76200" cy="200025"/>
        </a:xfrm>
        <a:prstGeom prst="triangle">
          <a:avLst/>
        </a:prstGeom>
        <a:solidFill>
          <a:srgbClr val="0066CC"/>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95250</xdr:colOff>
      <xdr:row>11</xdr:row>
      <xdr:rowOff>57150</xdr:rowOff>
    </xdr:from>
    <xdr:to>
      <xdr:col>3</xdr:col>
      <xdr:colOff>171450</xdr:colOff>
      <xdr:row>12</xdr:row>
      <xdr:rowOff>38100</xdr:rowOff>
    </xdr:to>
    <xdr:sp>
      <xdr:nvSpPr>
        <xdr:cNvPr id="3" name="二等辺三角形 8"/>
        <xdr:cNvSpPr>
          <a:spLocks/>
        </xdr:cNvSpPr>
      </xdr:nvSpPr>
      <xdr:spPr>
        <a:xfrm rot="5400000">
          <a:off x="838200" y="2752725"/>
          <a:ext cx="76200" cy="247650"/>
        </a:xfrm>
        <a:prstGeom prst="triangle">
          <a:avLst/>
        </a:prstGeom>
        <a:solidFill>
          <a:srgbClr val="3366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19050</xdr:rowOff>
    </xdr:from>
    <xdr:to>
      <xdr:col>1</xdr:col>
      <xdr:colOff>238125</xdr:colOff>
      <xdr:row>5</xdr:row>
      <xdr:rowOff>123825</xdr:rowOff>
    </xdr:to>
    <xdr:sp>
      <xdr:nvSpPr>
        <xdr:cNvPr id="1" name="二等辺三角形 1"/>
        <xdr:cNvSpPr>
          <a:spLocks/>
        </xdr:cNvSpPr>
      </xdr:nvSpPr>
      <xdr:spPr>
        <a:xfrm rot="5400000">
          <a:off x="352425" y="676275"/>
          <a:ext cx="152400" cy="266700"/>
        </a:xfrm>
        <a:prstGeom prst="triangle">
          <a:avLst/>
        </a:prstGeom>
        <a:solidFill>
          <a:srgbClr val="FF99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133350</xdr:rowOff>
    </xdr:from>
    <xdr:to>
      <xdr:col>1</xdr:col>
      <xdr:colOff>200025</xdr:colOff>
      <xdr:row>5</xdr:row>
      <xdr:rowOff>76200</xdr:rowOff>
    </xdr:to>
    <xdr:sp>
      <xdr:nvSpPr>
        <xdr:cNvPr id="1" name="二等辺三角形 1"/>
        <xdr:cNvSpPr>
          <a:spLocks/>
        </xdr:cNvSpPr>
      </xdr:nvSpPr>
      <xdr:spPr>
        <a:xfrm rot="5400000">
          <a:off x="304800" y="628650"/>
          <a:ext cx="152400" cy="266700"/>
        </a:xfrm>
        <a:prstGeom prst="triangle">
          <a:avLst/>
        </a:prstGeom>
        <a:solidFill>
          <a:srgbClr val="FF99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3</xdr:row>
      <xdr:rowOff>152400</xdr:rowOff>
    </xdr:from>
    <xdr:to>
      <xdr:col>9</xdr:col>
      <xdr:colOff>171450</xdr:colOff>
      <xdr:row>5</xdr:row>
      <xdr:rowOff>95250</xdr:rowOff>
    </xdr:to>
    <xdr:sp>
      <xdr:nvSpPr>
        <xdr:cNvPr id="2" name="二等辺三角形 1"/>
        <xdr:cNvSpPr>
          <a:spLocks/>
        </xdr:cNvSpPr>
      </xdr:nvSpPr>
      <xdr:spPr>
        <a:xfrm rot="5400000">
          <a:off x="5667375" y="647700"/>
          <a:ext cx="152400" cy="266700"/>
        </a:xfrm>
        <a:prstGeom prst="triangle">
          <a:avLst/>
        </a:prstGeom>
        <a:solidFill>
          <a:srgbClr val="FF99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osaka.jp/toukei/gdp/index.html" TargetMode="External" /><Relationship Id="rId2" Type="http://schemas.openxmlformats.org/officeDocument/2006/relationships/hyperlink" Target="http://www.cger.nies.go.jp/publications/report/d031/jpn/page/2005_beta.htm" TargetMode="External" /><Relationship Id="rId3" Type="http://schemas.openxmlformats.org/officeDocument/2006/relationships/hyperlink" Target="http://www.cger.nies.go.jp/publications/report/d031/jpn/page/2005_beta.htm" TargetMode="Externa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B2:AK63"/>
  <sheetViews>
    <sheetView showGridLines="0" tabSelected="1" zoomScalePageLayoutView="0" workbookViewId="0" topLeftCell="A1">
      <selection activeCell="A1" sqref="A1"/>
    </sheetView>
  </sheetViews>
  <sheetFormatPr defaultColWidth="9.140625" defaultRowHeight="15"/>
  <cols>
    <col min="1" max="35" width="2.421875" style="0" customWidth="1"/>
    <col min="36" max="36" width="2.7109375" style="0" customWidth="1"/>
    <col min="37" max="37" width="7.7109375" style="0" customWidth="1"/>
  </cols>
  <sheetData>
    <row r="2" spans="2:37" ht="13.5">
      <c r="B2" s="257" t="s">
        <v>217</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8"/>
      <c r="AK2" s="258"/>
    </row>
    <row r="3" spans="2:37" ht="13.5">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8"/>
      <c r="AK3" s="258"/>
    </row>
    <row r="4" spans="7:37" ht="14.25" customHeight="1">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6"/>
      <c r="AK4" s="226"/>
    </row>
    <row r="5" spans="2:34" ht="21.75" thickBot="1">
      <c r="B5" s="125"/>
      <c r="C5" s="2" t="s">
        <v>0</v>
      </c>
      <c r="J5" s="56"/>
      <c r="K5" s="56"/>
      <c r="L5" s="56"/>
      <c r="M5" s="56"/>
      <c r="N5" s="56"/>
      <c r="O5" s="59"/>
      <c r="P5" s="56"/>
      <c r="Q5" s="17"/>
      <c r="R5" s="57"/>
      <c r="U5" s="60"/>
      <c r="V5" s="58"/>
      <c r="W5" s="58"/>
      <c r="X5" s="58"/>
      <c r="Y5" s="253"/>
      <c r="Z5" s="58"/>
      <c r="AB5" s="61" t="s">
        <v>134</v>
      </c>
      <c r="AC5" s="56"/>
      <c r="AD5" s="56"/>
      <c r="AE5" s="56"/>
      <c r="AF5" s="56"/>
      <c r="AG5" s="56"/>
      <c r="AH5" s="56"/>
    </row>
    <row r="6" spans="2:35" ht="14.25" thickTop="1">
      <c r="B6" s="19"/>
      <c r="C6" s="2"/>
      <c r="H6" s="228"/>
      <c r="I6" s="228"/>
      <c r="J6" s="229"/>
      <c r="K6" s="230"/>
      <c r="L6" s="231"/>
      <c r="M6" s="232"/>
      <c r="N6" s="232"/>
      <c r="O6" s="232"/>
      <c r="P6" s="232"/>
      <c r="Q6" s="232"/>
      <c r="R6" s="231"/>
      <c r="S6" s="231"/>
      <c r="T6" s="231"/>
      <c r="U6" s="231"/>
      <c r="V6" s="232"/>
      <c r="W6" s="232"/>
      <c r="X6" s="230"/>
      <c r="Y6" s="57"/>
      <c r="Z6" s="228"/>
      <c r="AA6" s="57"/>
      <c r="AB6" s="57"/>
      <c r="AC6" s="3"/>
      <c r="AD6" s="3"/>
      <c r="AF6" s="56"/>
      <c r="AG6" s="56"/>
      <c r="AH6" s="56"/>
      <c r="AI6" s="56"/>
    </row>
    <row r="7" spans="2:35" ht="13.5">
      <c r="B7" s="19"/>
      <c r="C7" s="2"/>
      <c r="H7" s="56"/>
      <c r="I7" s="56"/>
      <c r="M7" s="142" t="s">
        <v>216</v>
      </c>
      <c r="N7" s="122"/>
      <c r="O7" s="122"/>
      <c r="P7" s="123"/>
      <c r="Q7" s="123"/>
      <c r="R7" s="123"/>
      <c r="S7" s="123"/>
      <c r="T7" s="123"/>
      <c r="U7" s="123"/>
      <c r="V7" s="57"/>
      <c r="W7" s="57"/>
      <c r="X7" s="57"/>
      <c r="Y7" s="57"/>
      <c r="Z7" s="56"/>
      <c r="AA7" s="56"/>
      <c r="AB7" s="56"/>
      <c r="AC7" s="56"/>
      <c r="AD7" s="56"/>
      <c r="AE7" s="56"/>
      <c r="AF7" s="56"/>
      <c r="AG7" s="56"/>
      <c r="AH7" s="56"/>
      <c r="AI7" s="56"/>
    </row>
    <row r="9" spans="3:26" ht="13.5">
      <c r="C9" s="263" t="s">
        <v>338</v>
      </c>
      <c r="D9" s="264"/>
      <c r="E9" s="264"/>
      <c r="F9" s="264"/>
      <c r="G9" s="264"/>
      <c r="H9" s="264"/>
      <c r="I9" s="264"/>
      <c r="J9" s="264"/>
      <c r="K9" s="264"/>
      <c r="L9" s="265"/>
      <c r="M9" t="s">
        <v>1</v>
      </c>
      <c r="Y9" t="s">
        <v>137</v>
      </c>
      <c r="Z9" t="s">
        <v>135</v>
      </c>
    </row>
    <row r="10" spans="3:19" ht="13.5">
      <c r="C10" s="266"/>
      <c r="D10" s="267"/>
      <c r="E10" s="267"/>
      <c r="F10" s="267"/>
      <c r="G10" s="267"/>
      <c r="H10" s="267"/>
      <c r="I10" s="267"/>
      <c r="J10" s="267"/>
      <c r="K10" s="267"/>
      <c r="L10" s="268"/>
      <c r="M10" s="15"/>
      <c r="N10" s="86" t="s">
        <v>2</v>
      </c>
      <c r="O10" s="121" t="s">
        <v>242</v>
      </c>
      <c r="P10" s="121"/>
      <c r="Q10" s="121"/>
      <c r="R10" s="121"/>
      <c r="S10" s="121"/>
    </row>
    <row r="11" spans="3:18" ht="13.5">
      <c r="C11" s="269"/>
      <c r="D11" s="270"/>
      <c r="E11" s="270"/>
      <c r="F11" s="270"/>
      <c r="G11" s="270"/>
      <c r="H11" s="270"/>
      <c r="I11" s="270"/>
      <c r="J11" s="270"/>
      <c r="K11" s="270"/>
      <c r="L11" s="271"/>
      <c r="M11" s="15"/>
      <c r="N11" s="15"/>
      <c r="O11" s="15"/>
      <c r="P11" s="15"/>
      <c r="Q11" s="15"/>
      <c r="R11" s="15"/>
    </row>
    <row r="12" spans="3:11" ht="13.5">
      <c r="C12" s="3"/>
      <c r="D12" s="3"/>
      <c r="E12" s="3"/>
      <c r="F12" s="11"/>
      <c r="G12" s="11"/>
      <c r="H12" s="3"/>
      <c r="I12" s="3"/>
      <c r="J12" s="3"/>
      <c r="K12" s="3"/>
    </row>
    <row r="13" spans="14:15" ht="12" customHeight="1">
      <c r="N13" s="262"/>
      <c r="O13" s="262"/>
    </row>
    <row r="14" spans="3:12" ht="13.5">
      <c r="C14" s="4" t="s">
        <v>245</v>
      </c>
      <c r="D14" s="5"/>
      <c r="E14" s="5"/>
      <c r="F14" s="5"/>
      <c r="G14" s="5"/>
      <c r="H14" s="5"/>
      <c r="I14" s="5"/>
      <c r="J14" s="5"/>
      <c r="K14" s="5"/>
      <c r="L14" s="6"/>
    </row>
    <row r="15" spans="3:12" ht="16.5" customHeight="1">
      <c r="C15" s="10" t="s">
        <v>158</v>
      </c>
      <c r="D15" s="58"/>
      <c r="E15" s="3"/>
      <c r="F15" s="3"/>
      <c r="G15" s="3"/>
      <c r="H15" s="3"/>
      <c r="I15" s="3"/>
      <c r="J15" s="3"/>
      <c r="K15" s="58"/>
      <c r="L15" s="18"/>
    </row>
    <row r="16" spans="3:12" ht="13.5">
      <c r="C16" s="7"/>
      <c r="D16" s="8"/>
      <c r="E16" s="12"/>
      <c r="F16" s="8"/>
      <c r="G16" s="8"/>
      <c r="H16" s="8"/>
      <c r="I16" s="8"/>
      <c r="J16" s="8"/>
      <c r="K16" s="8"/>
      <c r="L16" s="9"/>
    </row>
    <row r="17" spans="3:11" ht="13.5">
      <c r="C17" s="3"/>
      <c r="D17" s="3"/>
      <c r="E17" s="14"/>
      <c r="F17" s="14"/>
      <c r="G17" s="14"/>
      <c r="H17" s="14"/>
      <c r="I17" s="14"/>
      <c r="J17" s="3"/>
      <c r="K17" s="3"/>
    </row>
    <row r="18" spans="3:9" ht="15">
      <c r="C18" s="3"/>
      <c r="D18" s="3"/>
      <c r="E18" s="14"/>
      <c r="F18" s="14"/>
      <c r="G18" s="14"/>
      <c r="H18" s="14"/>
      <c r="I18" t="s">
        <v>3</v>
      </c>
    </row>
    <row r="19" spans="3:26" ht="9.75" customHeight="1">
      <c r="C19" s="3"/>
      <c r="D19" s="3"/>
      <c r="E19" s="14"/>
      <c r="F19" s="14"/>
      <c r="G19" s="14"/>
      <c r="H19" s="14"/>
      <c r="J19" s="62"/>
      <c r="K19" s="62"/>
      <c r="L19" s="94"/>
      <c r="M19" s="62"/>
      <c r="N19" s="62"/>
      <c r="O19" s="62"/>
      <c r="P19" s="62"/>
      <c r="Q19" s="62"/>
      <c r="R19" s="62"/>
      <c r="S19" s="62"/>
      <c r="W19" s="58"/>
      <c r="X19" s="58"/>
      <c r="Y19" s="60"/>
      <c r="Z19" s="58"/>
    </row>
    <row r="20" spans="3:28" ht="15.75" thickBot="1">
      <c r="C20" s="3"/>
      <c r="D20" s="3"/>
      <c r="E20" s="14"/>
      <c r="F20" s="14"/>
      <c r="G20" s="14"/>
      <c r="H20" s="14"/>
      <c r="I20" s="15"/>
      <c r="J20" s="14"/>
      <c r="K20" s="14"/>
      <c r="L20" s="14"/>
      <c r="M20" t="s">
        <v>4</v>
      </c>
      <c r="Q20" t="s">
        <v>5</v>
      </c>
      <c r="W20" s="66"/>
      <c r="X20" s="66"/>
      <c r="Y20" s="66"/>
      <c r="Z20" s="66"/>
      <c r="AA20" s="227"/>
      <c r="AB20" s="227"/>
    </row>
    <row r="21" spans="3:27" ht="11.25" customHeight="1" thickTop="1">
      <c r="C21" s="3"/>
      <c r="D21" s="3"/>
      <c r="E21" s="14"/>
      <c r="F21" s="14"/>
      <c r="G21" s="14"/>
      <c r="H21" s="14"/>
      <c r="K21" s="233" t="s">
        <v>318</v>
      </c>
      <c r="M21" t="s">
        <v>6</v>
      </c>
      <c r="Q21" t="s">
        <v>7</v>
      </c>
      <c r="AA21" s="58"/>
    </row>
    <row r="22" spans="3:31" ht="5.25" customHeight="1">
      <c r="C22" s="3"/>
      <c r="D22" s="3"/>
      <c r="E22" s="14"/>
      <c r="F22" s="14"/>
      <c r="G22" s="14"/>
      <c r="H22" s="14"/>
      <c r="K22" s="63"/>
      <c r="AB22" s="3"/>
      <c r="AC22" s="3"/>
      <c r="AD22" s="3"/>
      <c r="AE22" s="3"/>
    </row>
    <row r="23" spans="3:31" ht="13.5">
      <c r="C23" s="3"/>
      <c r="D23" s="3"/>
      <c r="E23" s="14"/>
      <c r="F23" s="14"/>
      <c r="G23" s="14"/>
      <c r="H23" s="14"/>
      <c r="M23" s="86" t="s">
        <v>2</v>
      </c>
      <c r="N23" s="121" t="s">
        <v>243</v>
      </c>
      <c r="O23" s="121"/>
      <c r="P23" s="121"/>
      <c r="Q23" s="121"/>
      <c r="R23" s="121"/>
      <c r="S23" s="121"/>
      <c r="T23" s="121"/>
      <c r="AB23" s="3"/>
      <c r="AC23" s="3"/>
      <c r="AD23" s="3"/>
      <c r="AE23" s="3"/>
    </row>
    <row r="24" spans="3:14" ht="7.5" customHeight="1">
      <c r="C24" s="3"/>
      <c r="D24" s="3"/>
      <c r="E24" s="14"/>
      <c r="F24" s="14"/>
      <c r="G24" s="14"/>
      <c r="H24" s="14"/>
      <c r="M24" s="15"/>
      <c r="N24" s="15"/>
    </row>
    <row r="25" spans="3:25" ht="5.25" customHeight="1">
      <c r="C25" s="3"/>
      <c r="D25" s="3"/>
      <c r="E25" s="14"/>
      <c r="F25" s="14"/>
      <c r="G25" s="14"/>
      <c r="H25" s="14"/>
      <c r="I25" s="14"/>
      <c r="J25" s="3"/>
      <c r="K25" s="3"/>
      <c r="N25" s="2"/>
      <c r="Y25" s="2"/>
    </row>
    <row r="26" spans="3:9" ht="14.25" customHeight="1">
      <c r="C26" s="3"/>
      <c r="D26" s="3"/>
      <c r="E26" s="14"/>
      <c r="F26" s="14"/>
      <c r="G26" s="14"/>
      <c r="H26" s="14"/>
      <c r="I26" t="s">
        <v>138</v>
      </c>
    </row>
    <row r="27" spans="3:26" ht="11.25" customHeight="1">
      <c r="C27" s="3"/>
      <c r="D27" s="3"/>
      <c r="E27" s="14"/>
      <c r="F27" s="14"/>
      <c r="G27" s="14"/>
      <c r="H27" s="14"/>
      <c r="K27" s="56"/>
      <c r="L27" s="56"/>
      <c r="M27" s="56"/>
      <c r="N27" s="56"/>
      <c r="O27" s="56"/>
      <c r="P27" s="59"/>
      <c r="Q27" s="56"/>
      <c r="R27" s="17"/>
      <c r="S27" s="57"/>
      <c r="U27" s="60"/>
      <c r="W27" s="58"/>
      <c r="X27" s="58"/>
      <c r="Y27" s="58"/>
      <c r="Z27" s="17"/>
    </row>
    <row r="28" spans="3:28" ht="15.75" customHeight="1" thickBot="1">
      <c r="C28" s="3"/>
      <c r="D28" s="3"/>
      <c r="E28" s="14"/>
      <c r="F28" s="14"/>
      <c r="G28" s="14"/>
      <c r="H28" s="14"/>
      <c r="J28" s="2"/>
      <c r="K28" s="61"/>
      <c r="L28" s="64"/>
      <c r="M28" s="66"/>
      <c r="N28" s="67"/>
      <c r="O28" s="67"/>
      <c r="P28" s="67"/>
      <c r="Q28" s="67"/>
      <c r="R28" s="67"/>
      <c r="S28" s="66"/>
      <c r="T28" s="66"/>
      <c r="U28" s="66"/>
      <c r="V28" s="66"/>
      <c r="W28" s="67"/>
      <c r="X28" s="67"/>
      <c r="Y28" s="65"/>
      <c r="Z28" s="227"/>
      <c r="AA28" s="227"/>
      <c r="AB28" s="227"/>
    </row>
    <row r="29" spans="13:26" ht="16.5" customHeight="1" thickTop="1">
      <c r="M29" s="86" t="s">
        <v>2</v>
      </c>
      <c r="N29" s="143" t="s">
        <v>159</v>
      </c>
      <c r="O29" s="122"/>
      <c r="P29" s="122"/>
      <c r="Q29" s="122"/>
      <c r="R29" s="122"/>
      <c r="W29" s="3"/>
      <c r="X29" s="3"/>
      <c r="Y29" s="3"/>
      <c r="Z29" s="3"/>
    </row>
    <row r="30" ht="8.25" customHeight="1"/>
    <row r="31" ht="4.5" customHeight="1"/>
    <row r="32" ht="7.5" customHeight="1"/>
    <row r="33" spans="3:14" ht="13.5">
      <c r="C33" s="272" t="s">
        <v>246</v>
      </c>
      <c r="D33" s="264"/>
      <c r="E33" s="264"/>
      <c r="F33" s="264"/>
      <c r="G33" s="264"/>
      <c r="H33" s="264"/>
      <c r="I33" s="264"/>
      <c r="J33" s="264"/>
      <c r="K33" s="264"/>
      <c r="L33" s="265"/>
      <c r="N33" t="s">
        <v>329</v>
      </c>
    </row>
    <row r="34" spans="3:30" ht="13.5" customHeight="1">
      <c r="C34" s="266"/>
      <c r="D34" s="267"/>
      <c r="E34" s="267"/>
      <c r="F34" s="267"/>
      <c r="G34" s="267"/>
      <c r="H34" s="267"/>
      <c r="I34" s="267"/>
      <c r="J34" s="267"/>
      <c r="K34" s="267"/>
      <c r="L34" s="268"/>
      <c r="N34" t="s">
        <v>9</v>
      </c>
      <c r="AB34" s="16"/>
      <c r="AD34" s="17"/>
    </row>
    <row r="35" spans="3:25" ht="13.5">
      <c r="C35" s="269"/>
      <c r="D35" s="270"/>
      <c r="E35" s="270"/>
      <c r="F35" s="270"/>
      <c r="G35" s="270"/>
      <c r="H35" s="270"/>
      <c r="I35" s="270"/>
      <c r="J35" s="270"/>
      <c r="K35" s="270"/>
      <c r="L35" s="271"/>
      <c r="Y35" s="2"/>
    </row>
    <row r="36" ht="3" customHeight="1"/>
    <row r="37" ht="6" customHeight="1"/>
    <row r="38" ht="5.25" customHeight="1"/>
    <row r="39" ht="13.5">
      <c r="I39" t="s">
        <v>247</v>
      </c>
    </row>
    <row r="40" spans="10:37" ht="13.5">
      <c r="J40" s="2" t="s">
        <v>12</v>
      </c>
      <c r="K40" s="2"/>
      <c r="L40" s="2"/>
      <c r="M40" s="2"/>
      <c r="N40" s="2"/>
      <c r="O40" s="2"/>
      <c r="P40" s="2"/>
      <c r="Q40" s="2"/>
      <c r="R40" s="2"/>
      <c r="S40" s="2"/>
      <c r="T40" s="2"/>
      <c r="U40" s="2"/>
      <c r="V40" s="2"/>
      <c r="W40" s="2"/>
      <c r="X40" s="2"/>
      <c r="Y40" s="2"/>
      <c r="Z40" s="2"/>
      <c r="AA40" s="2"/>
      <c r="AF40" s="86" t="s">
        <v>2</v>
      </c>
      <c r="AG40" s="143" t="s">
        <v>160</v>
      </c>
      <c r="AH40" s="121"/>
      <c r="AI40" s="121"/>
      <c r="AJ40" s="121"/>
      <c r="AK40" s="121"/>
    </row>
    <row r="42" ht="13.5">
      <c r="I42" t="s">
        <v>10</v>
      </c>
    </row>
    <row r="43" spans="9:29" ht="13.5">
      <c r="I43" t="s">
        <v>11</v>
      </c>
      <c r="J43" s="2" t="s">
        <v>330</v>
      </c>
      <c r="K43" s="2"/>
      <c r="L43" s="2"/>
      <c r="M43" s="2"/>
      <c r="N43" s="2"/>
      <c r="O43" s="2"/>
      <c r="P43" s="2"/>
      <c r="Q43" s="2"/>
      <c r="R43" s="2"/>
      <c r="S43" s="2"/>
      <c r="T43" s="2"/>
      <c r="U43" s="2"/>
      <c r="V43" s="2"/>
      <c r="W43" s="2"/>
      <c r="X43" s="2"/>
      <c r="Y43" s="2"/>
      <c r="Z43" s="2"/>
      <c r="AA43" s="2"/>
      <c r="AB43" s="2"/>
      <c r="AC43" s="2"/>
    </row>
    <row r="44" spans="9:36" ht="13.5">
      <c r="I44" t="s">
        <v>11</v>
      </c>
      <c r="AF44" s="86" t="s">
        <v>2</v>
      </c>
      <c r="AG44" s="143" t="s">
        <v>169</v>
      </c>
      <c r="AH44" s="55"/>
      <c r="AI44" s="55"/>
      <c r="AJ44" s="55"/>
    </row>
    <row r="45" spans="10:36" ht="13.5">
      <c r="J45" s="2"/>
      <c r="K45" s="2"/>
      <c r="L45" s="2"/>
      <c r="M45" s="2"/>
      <c r="N45" s="2"/>
      <c r="O45" s="2"/>
      <c r="P45" s="2"/>
      <c r="Q45" s="2"/>
      <c r="R45" s="2"/>
      <c r="S45" s="2"/>
      <c r="T45" s="2"/>
      <c r="U45" s="2"/>
      <c r="V45" s="2"/>
      <c r="W45" s="2"/>
      <c r="X45" s="2"/>
      <c r="Y45" s="2"/>
      <c r="Z45" s="2"/>
      <c r="AA45" s="2"/>
      <c r="AB45" s="2"/>
      <c r="AC45" s="2"/>
      <c r="AF45" s="86"/>
      <c r="AG45" s="55"/>
      <c r="AH45" s="55"/>
      <c r="AI45" s="55"/>
      <c r="AJ45" s="55"/>
    </row>
    <row r="46" ht="13.5">
      <c r="I46" t="s">
        <v>331</v>
      </c>
    </row>
    <row r="47" spans="9:10" ht="13.5">
      <c r="I47" t="s">
        <v>11</v>
      </c>
      <c r="J47" s="2" t="s">
        <v>332</v>
      </c>
    </row>
    <row r="48" spans="9:36" ht="13.5">
      <c r="I48" t="s">
        <v>11</v>
      </c>
      <c r="AF48" s="86" t="s">
        <v>2</v>
      </c>
      <c r="AG48" s="121" t="s">
        <v>342</v>
      </c>
      <c r="AH48" s="121"/>
      <c r="AI48" s="121"/>
      <c r="AJ48" s="121"/>
    </row>
    <row r="49" ht="13.5">
      <c r="I49" t="s">
        <v>11</v>
      </c>
    </row>
    <row r="51" spans="3:11" ht="13.5">
      <c r="C51" s="4" t="s">
        <v>307</v>
      </c>
      <c r="D51" s="5"/>
      <c r="E51" s="5"/>
      <c r="F51" s="5"/>
      <c r="G51" s="5"/>
      <c r="H51" s="5"/>
      <c r="I51" s="5"/>
      <c r="J51" s="5"/>
      <c r="K51" s="6"/>
    </row>
    <row r="52" spans="3:30" ht="13.5" customHeight="1">
      <c r="C52" s="259" t="s">
        <v>248</v>
      </c>
      <c r="D52" s="260"/>
      <c r="E52" s="260"/>
      <c r="F52" s="260"/>
      <c r="G52" s="260"/>
      <c r="H52" s="260"/>
      <c r="I52" s="260"/>
      <c r="J52" s="260"/>
      <c r="K52" s="261"/>
      <c r="M52" s="86" t="s">
        <v>2</v>
      </c>
      <c r="N52" s="256" t="s">
        <v>343</v>
      </c>
      <c r="O52" s="256"/>
      <c r="P52" s="256"/>
      <c r="Q52" s="256"/>
      <c r="AB52" s="16"/>
      <c r="AD52" s="17"/>
    </row>
    <row r="53" spans="3:25" ht="13.5">
      <c r="C53" s="7" t="s">
        <v>249</v>
      </c>
      <c r="D53" s="20"/>
      <c r="E53" s="12"/>
      <c r="F53" s="12"/>
      <c r="G53" s="12"/>
      <c r="H53" s="12"/>
      <c r="I53" s="12"/>
      <c r="J53" s="20"/>
      <c r="K53" s="21"/>
      <c r="N53" s="2"/>
      <c r="Y53" s="2"/>
    </row>
    <row r="54" spans="3:25" ht="14.25" thickBot="1">
      <c r="C54" s="3"/>
      <c r="D54" s="22"/>
      <c r="E54" s="14"/>
      <c r="F54" s="14"/>
      <c r="G54" s="14"/>
      <c r="H54" s="14"/>
      <c r="I54" s="14"/>
      <c r="J54" s="22"/>
      <c r="K54" s="22"/>
      <c r="N54" s="2"/>
      <c r="Y54" s="2"/>
    </row>
    <row r="55" spans="2:37" ht="13.5">
      <c r="B55" s="145"/>
      <c r="C55" s="146" t="s">
        <v>250</v>
      </c>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219"/>
    </row>
    <row r="56" spans="2:37" ht="13.5">
      <c r="B56" s="147"/>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220"/>
    </row>
    <row r="57" spans="2:37" ht="13.5">
      <c r="B57" s="147"/>
      <c r="C57" s="3"/>
      <c r="D57" s="14" t="s">
        <v>234</v>
      </c>
      <c r="E57" s="14"/>
      <c r="F57" s="14"/>
      <c r="G57" s="14"/>
      <c r="H57" s="14"/>
      <c r="I57" s="14"/>
      <c r="J57" s="14"/>
      <c r="K57" s="3"/>
      <c r="L57" s="3"/>
      <c r="M57" s="3"/>
      <c r="N57" s="3"/>
      <c r="O57" s="3"/>
      <c r="P57" s="3"/>
      <c r="Q57" s="3"/>
      <c r="R57" s="3"/>
      <c r="S57" s="3"/>
      <c r="T57" s="3"/>
      <c r="U57" s="3"/>
      <c r="V57" s="3"/>
      <c r="W57" s="3"/>
      <c r="X57" s="3"/>
      <c r="Y57" s="3"/>
      <c r="Z57" s="3"/>
      <c r="AA57" s="3"/>
      <c r="AB57" s="120" t="s">
        <v>2</v>
      </c>
      <c r="AC57" s="152" t="s">
        <v>221</v>
      </c>
      <c r="AD57" s="152"/>
      <c r="AE57" s="152"/>
      <c r="AF57" s="152"/>
      <c r="AG57" s="152"/>
      <c r="AH57" s="3"/>
      <c r="AI57" s="3"/>
      <c r="AJ57" s="3"/>
      <c r="AK57" s="148"/>
    </row>
    <row r="58" spans="2:37" ht="13.5">
      <c r="B58" s="147"/>
      <c r="C58" s="3"/>
      <c r="D58" s="14"/>
      <c r="E58" s="14"/>
      <c r="F58" s="14"/>
      <c r="G58" s="14"/>
      <c r="H58" s="14"/>
      <c r="I58" s="14"/>
      <c r="J58" s="14"/>
      <c r="K58" s="3"/>
      <c r="L58" s="3"/>
      <c r="M58" s="3"/>
      <c r="N58" s="3"/>
      <c r="O58" s="3"/>
      <c r="P58" s="3"/>
      <c r="Q58" s="3"/>
      <c r="R58" s="3"/>
      <c r="S58" s="3"/>
      <c r="T58" s="3"/>
      <c r="U58" s="3"/>
      <c r="V58" s="3"/>
      <c r="W58" s="3"/>
      <c r="X58" s="3"/>
      <c r="Y58" s="3"/>
      <c r="Z58" s="3"/>
      <c r="AA58" s="3"/>
      <c r="AB58" s="120"/>
      <c r="AC58" s="123"/>
      <c r="AD58" s="144"/>
      <c r="AE58" s="144"/>
      <c r="AF58" s="3"/>
      <c r="AG58" s="3"/>
      <c r="AH58" s="3"/>
      <c r="AI58" s="3"/>
      <c r="AJ58" s="3"/>
      <c r="AK58" s="148"/>
    </row>
    <row r="59" spans="2:37" ht="13.5">
      <c r="B59" s="147"/>
      <c r="C59" s="3"/>
      <c r="D59" s="14" t="s">
        <v>13</v>
      </c>
      <c r="E59" s="14"/>
      <c r="F59" s="14"/>
      <c r="G59" s="14"/>
      <c r="H59" s="14"/>
      <c r="I59" s="14"/>
      <c r="J59" s="14"/>
      <c r="K59" s="3"/>
      <c r="L59" s="3"/>
      <c r="M59" s="3"/>
      <c r="N59" s="3"/>
      <c r="O59" s="3"/>
      <c r="P59" s="3"/>
      <c r="Q59" s="3"/>
      <c r="R59" s="3"/>
      <c r="S59" s="3"/>
      <c r="T59" s="3"/>
      <c r="U59" s="3"/>
      <c r="V59" s="3"/>
      <c r="W59" s="3"/>
      <c r="X59" s="3"/>
      <c r="Y59" s="3"/>
      <c r="Z59" s="3"/>
      <c r="AA59" s="3"/>
      <c r="AB59" s="120" t="s">
        <v>2</v>
      </c>
      <c r="AC59" s="152" t="s">
        <v>222</v>
      </c>
      <c r="AD59" s="152"/>
      <c r="AE59" s="152"/>
      <c r="AF59" s="152"/>
      <c r="AG59" s="152"/>
      <c r="AH59" s="152"/>
      <c r="AI59" s="120" t="s">
        <v>2</v>
      </c>
      <c r="AJ59" s="122" t="s">
        <v>229</v>
      </c>
      <c r="AK59" s="157"/>
    </row>
    <row r="60" spans="2:37" ht="13.5">
      <c r="B60" s="147"/>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148"/>
    </row>
    <row r="61" spans="2:37" ht="13.5">
      <c r="B61" s="147"/>
      <c r="C61" s="3" t="s">
        <v>319</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148"/>
    </row>
    <row r="62" spans="2:37" ht="18" customHeight="1">
      <c r="B62" s="147"/>
      <c r="C62" s="3" t="s">
        <v>11</v>
      </c>
      <c r="D62" s="2" t="s">
        <v>320</v>
      </c>
      <c r="F62" s="14"/>
      <c r="G62" s="14"/>
      <c r="H62" s="14"/>
      <c r="I62" s="14"/>
      <c r="J62" s="3"/>
      <c r="K62" s="3"/>
      <c r="L62" s="3"/>
      <c r="M62" s="3"/>
      <c r="N62" s="3"/>
      <c r="O62" s="3"/>
      <c r="P62" s="3"/>
      <c r="Q62" s="3"/>
      <c r="R62" s="3"/>
      <c r="S62" s="3"/>
      <c r="T62" s="3"/>
      <c r="U62" s="3"/>
      <c r="V62" s="3"/>
      <c r="W62" s="3"/>
      <c r="X62" s="3"/>
      <c r="Y62" s="3"/>
      <c r="Z62" s="3"/>
      <c r="AA62" s="3"/>
      <c r="AB62" s="120" t="s">
        <v>2</v>
      </c>
      <c r="AC62" s="152" t="s">
        <v>223</v>
      </c>
      <c r="AD62" s="152"/>
      <c r="AE62" s="152"/>
      <c r="AF62" s="152"/>
      <c r="AG62" s="152"/>
      <c r="AH62" s="3"/>
      <c r="AI62" s="3"/>
      <c r="AJ62" s="3"/>
      <c r="AK62" s="148"/>
    </row>
    <row r="63" spans="2:37" ht="14.25" thickBot="1">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1"/>
    </row>
  </sheetData>
  <sheetProtection/>
  <mergeCells count="5">
    <mergeCell ref="B2:AK3"/>
    <mergeCell ref="C52:K52"/>
    <mergeCell ref="N13:O13"/>
    <mergeCell ref="C9:L11"/>
    <mergeCell ref="C33:L35"/>
  </mergeCells>
  <hyperlinks>
    <hyperlink ref="AG44:AJ44" location="'05民間消費'!A1" display="05民間消費"/>
    <hyperlink ref="M7:U7" location="注意事項!A1" display="※ご使用前にお読み下さい"/>
    <hyperlink ref="N29:R29" location="'03一次波及'!A1" display="03一次波及"/>
    <hyperlink ref="AG40:AK40" location="'04雇用者所得'!A1" display="04雇用者所得"/>
    <hyperlink ref="AC57:AG57" location="Ⅰ粗付加価値!A1" display="Ⅰ 粗付加価値"/>
    <hyperlink ref="AC59:AG59" location="Ⅱ労働誘発!A1" display="Ⅱ 労働誘発量"/>
    <hyperlink ref="AC62:AG62" location="ⅢＣＯ２発生量!A1" display="Ⅲ ＣＯ２発生量"/>
    <hyperlink ref="N52:Q52" location="'07まとめ１'!A1" display="07まとめ１"/>
    <hyperlink ref="AJ59:AK59" location="Ⅳまとめ２!A1" display="Ⅳまとめ２"/>
    <hyperlink ref="O10:S10" location="'01与件データ'!A1" display="01与件データ"/>
    <hyperlink ref="N23:T23" location="'02需要額（自給分）'!A1" display="02需要額（自給分）"/>
    <hyperlink ref="AG48:AJ48" location="'06二次波及'!A1" display="06二次波及"/>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indexed="17"/>
    <pageSetUpPr fitToPage="1"/>
  </sheetPr>
  <dimension ref="B1:AG119"/>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27.28125" style="25" customWidth="1"/>
    <col min="4" max="4" width="13.7109375" style="25" customWidth="1"/>
    <col min="5" max="5" width="2.421875" style="0" customWidth="1"/>
    <col min="6" max="6" width="13.421875" style="25" customWidth="1"/>
    <col min="7" max="7" width="2.421875" style="0" customWidth="1"/>
    <col min="8" max="8" width="12.421875" style="25" customWidth="1"/>
    <col min="9" max="9" width="5.28125" style="0" customWidth="1"/>
    <col min="10" max="10" width="3.7109375" style="25" customWidth="1"/>
    <col min="11" max="11" width="27.421875" style="25" customWidth="1"/>
    <col min="12" max="12" width="14.140625" style="25" customWidth="1"/>
    <col min="13" max="13" width="2.421875" style="0" customWidth="1"/>
    <col min="14" max="14" width="13.421875" style="25" customWidth="1"/>
    <col min="15" max="15" width="2.421875" style="0" customWidth="1"/>
    <col min="16" max="16" width="12.421875" style="25" customWidth="1"/>
    <col min="17" max="43" width="2.421875" style="0" customWidth="1"/>
    <col min="44" max="45" width="2.57421875" style="0" customWidth="1"/>
  </cols>
  <sheetData>
    <row r="1" spans="2:33" ht="12" customHeight="1">
      <c r="B1" s="23"/>
      <c r="C1" s="24"/>
      <c r="D1" s="24"/>
      <c r="F1" s="24"/>
      <c r="H1" s="24"/>
      <c r="J1" s="23"/>
      <c r="K1" s="24"/>
      <c r="L1" s="24"/>
      <c r="N1" s="24"/>
      <c r="P1" s="24"/>
      <c r="Q1" s="24"/>
      <c r="R1" s="24"/>
      <c r="S1" s="24"/>
      <c r="T1" s="24"/>
      <c r="U1" s="24"/>
      <c r="V1" s="24"/>
      <c r="W1" s="24"/>
      <c r="X1" s="24"/>
      <c r="Y1" s="24"/>
      <c r="Z1" s="24"/>
      <c r="AA1" s="24"/>
      <c r="AB1" s="24"/>
      <c r="AC1" s="24"/>
      <c r="AD1" s="24"/>
      <c r="AE1" s="24"/>
      <c r="AF1" s="24"/>
      <c r="AG1" s="24"/>
    </row>
    <row r="2" spans="2:33" ht="13.5" customHeight="1">
      <c r="B2" s="332" t="s">
        <v>170</v>
      </c>
      <c r="C2" s="332"/>
      <c r="D2" s="332"/>
      <c r="E2" s="332"/>
      <c r="F2" s="332"/>
      <c r="G2" s="332"/>
      <c r="H2" s="332"/>
      <c r="I2" s="332"/>
      <c r="J2" s="333"/>
      <c r="K2" s="333"/>
      <c r="L2" s="333"/>
      <c r="M2" s="333"/>
      <c r="N2" s="333"/>
      <c r="O2" s="333"/>
      <c r="P2" s="333"/>
      <c r="Q2" s="24"/>
      <c r="R2" s="24"/>
      <c r="S2" s="24"/>
      <c r="T2" s="24"/>
      <c r="U2" s="24"/>
      <c r="V2" s="24"/>
      <c r="W2" s="24"/>
      <c r="X2" s="24"/>
      <c r="Y2" s="24"/>
      <c r="Z2" s="24"/>
      <c r="AA2" s="24"/>
      <c r="AB2" s="24"/>
      <c r="AC2" s="24"/>
      <c r="AD2" s="24"/>
      <c r="AE2" s="24"/>
      <c r="AF2" s="24"/>
      <c r="AG2" s="24"/>
    </row>
    <row r="3" spans="2:33" ht="13.5" customHeight="1">
      <c r="B3" s="332"/>
      <c r="C3" s="332"/>
      <c r="D3" s="332"/>
      <c r="E3" s="332"/>
      <c r="F3" s="332"/>
      <c r="G3" s="332"/>
      <c r="H3" s="332"/>
      <c r="I3" s="332"/>
      <c r="J3" s="333"/>
      <c r="K3" s="333"/>
      <c r="L3" s="333"/>
      <c r="M3" s="333"/>
      <c r="N3" s="333"/>
      <c r="O3" s="333"/>
      <c r="P3" s="333"/>
      <c r="Q3" s="24"/>
      <c r="R3" s="24"/>
      <c r="S3" s="24"/>
      <c r="T3" s="24"/>
      <c r="U3" s="24"/>
      <c r="V3" s="24"/>
      <c r="W3" s="24"/>
      <c r="X3" s="24"/>
      <c r="Y3" s="24"/>
      <c r="Z3" s="24"/>
      <c r="AA3" s="24"/>
      <c r="AB3" s="24"/>
      <c r="AC3" s="24"/>
      <c r="AD3" s="24"/>
      <c r="AE3" s="24"/>
      <c r="AF3" s="24"/>
      <c r="AG3" s="24"/>
    </row>
    <row r="4" spans="2:33" ht="12.75" customHeight="1">
      <c r="B4" s="33"/>
      <c r="C4" s="42"/>
      <c r="D4" s="42"/>
      <c r="E4" s="3"/>
      <c r="F4" s="13"/>
      <c r="H4" s="13"/>
      <c r="I4" s="25"/>
      <c r="J4" s="33"/>
      <c r="K4" s="42"/>
      <c r="L4" s="42"/>
      <c r="M4" s="3"/>
      <c r="N4" s="13"/>
      <c r="P4" s="13"/>
      <c r="Q4" s="24"/>
      <c r="R4" s="24"/>
      <c r="S4" s="24"/>
      <c r="T4" s="24"/>
      <c r="U4" s="24"/>
      <c r="V4" s="24"/>
      <c r="W4" s="24"/>
      <c r="X4" s="24"/>
      <c r="Y4" s="24"/>
      <c r="Z4" s="24"/>
      <c r="AA4" s="24"/>
      <c r="AB4" s="24"/>
      <c r="AC4" s="24"/>
      <c r="AD4" s="24"/>
      <c r="AE4" s="24"/>
      <c r="AF4" s="24"/>
      <c r="AG4" s="24"/>
    </row>
    <row r="5" spans="2:33" ht="12.75" customHeight="1">
      <c r="B5" s="24"/>
      <c r="C5" s="320" t="s">
        <v>323</v>
      </c>
      <c r="D5" s="320"/>
      <c r="E5" s="320"/>
      <c r="F5" s="320"/>
      <c r="G5" s="320"/>
      <c r="H5" s="320"/>
      <c r="I5" s="90"/>
      <c r="J5" s="24"/>
      <c r="K5" s="320" t="s">
        <v>324</v>
      </c>
      <c r="L5" s="320"/>
      <c r="M5" s="320"/>
      <c r="N5" s="320"/>
      <c r="O5" s="320"/>
      <c r="P5" s="320"/>
      <c r="Q5" s="24"/>
      <c r="R5" s="24"/>
      <c r="S5" s="24"/>
      <c r="T5" s="24"/>
      <c r="U5" s="24"/>
      <c r="V5" s="24"/>
      <c r="W5" s="24"/>
      <c r="X5" s="24"/>
      <c r="Y5" s="24"/>
      <c r="Z5" s="24"/>
      <c r="AA5" s="24"/>
      <c r="AB5" s="24"/>
      <c r="AC5" s="24"/>
      <c r="AD5" s="24"/>
      <c r="AE5" s="24"/>
      <c r="AF5" s="24"/>
      <c r="AG5" s="24"/>
    </row>
    <row r="6" spans="2:16" ht="16.5" customHeight="1">
      <c r="B6" s="68"/>
      <c r="C6" s="320"/>
      <c r="D6" s="320"/>
      <c r="E6" s="320"/>
      <c r="F6" s="320"/>
      <c r="G6" s="320"/>
      <c r="H6" s="320"/>
      <c r="I6" s="90"/>
      <c r="J6" s="68"/>
      <c r="K6" s="320"/>
      <c r="L6" s="320"/>
      <c r="M6" s="320"/>
      <c r="N6" s="320"/>
      <c r="O6" s="320"/>
      <c r="P6" s="320"/>
    </row>
    <row r="7" spans="2:16" ht="13.5">
      <c r="B7" s="309" t="s">
        <v>236</v>
      </c>
      <c r="C7" s="310"/>
      <c r="D7" s="254" t="s">
        <v>161</v>
      </c>
      <c r="F7" s="313" t="s">
        <v>258</v>
      </c>
      <c r="H7" s="330" t="s">
        <v>259</v>
      </c>
      <c r="I7" s="90"/>
      <c r="J7" s="309" t="s">
        <v>236</v>
      </c>
      <c r="K7" s="310"/>
      <c r="L7" s="254" t="s">
        <v>161</v>
      </c>
      <c r="N7" s="313" t="s">
        <v>260</v>
      </c>
      <c r="P7" s="313" t="s">
        <v>261</v>
      </c>
    </row>
    <row r="8" spans="2:16" ht="13.5">
      <c r="B8" s="311"/>
      <c r="C8" s="312"/>
      <c r="D8" s="79" t="s">
        <v>341</v>
      </c>
      <c r="F8" s="322"/>
      <c r="H8" s="331"/>
      <c r="J8" s="311"/>
      <c r="K8" s="312"/>
      <c r="L8" s="79" t="s">
        <v>341</v>
      </c>
      <c r="N8" s="322"/>
      <c r="P8" s="315"/>
    </row>
    <row r="9" spans="2:16" s="25" customFormat="1" ht="12" customHeight="1">
      <c r="B9" s="44">
        <v>1</v>
      </c>
      <c r="C9" s="45" t="s">
        <v>14</v>
      </c>
      <c r="D9" s="80">
        <v>0.5542802955987182</v>
      </c>
      <c r="E9" s="25" t="s">
        <v>155</v>
      </c>
      <c r="F9" s="236">
        <f>'03一次波及'!H9</f>
        <v>23.56865952284206</v>
      </c>
      <c r="G9" s="25" t="s">
        <v>133</v>
      </c>
      <c r="H9" s="239">
        <f>D9*F9</f>
        <v>13.06364356718644</v>
      </c>
      <c r="J9" s="44">
        <v>1</v>
      </c>
      <c r="K9" s="45" t="s">
        <v>14</v>
      </c>
      <c r="L9" s="80">
        <v>0.5542802955987182</v>
      </c>
      <c r="M9" s="25" t="s">
        <v>155</v>
      </c>
      <c r="N9" s="236">
        <f>'06二次波及'!H9</f>
        <v>23.740108011828546</v>
      </c>
      <c r="O9" s="25" t="s">
        <v>133</v>
      </c>
      <c r="P9" s="239">
        <f>L9*N9</f>
        <v>13.158674086341824</v>
      </c>
    </row>
    <row r="10" spans="2:16" s="25" customFormat="1" ht="12" customHeight="1">
      <c r="B10" s="44">
        <v>2</v>
      </c>
      <c r="C10" s="45" t="s">
        <v>15</v>
      </c>
      <c r="D10" s="80">
        <v>0.318796992481203</v>
      </c>
      <c r="E10" s="25" t="s">
        <v>155</v>
      </c>
      <c r="F10" s="236">
        <f>'03一次波及'!H10</f>
        <v>0.01674372465214309</v>
      </c>
      <c r="G10" s="25" t="s">
        <v>133</v>
      </c>
      <c r="H10" s="239">
        <f aca="true" t="shared" si="0" ref="H10:H73">D10*F10</f>
        <v>0.005337849062036595</v>
      </c>
      <c r="J10" s="44">
        <v>2</v>
      </c>
      <c r="K10" s="45" t="s">
        <v>15</v>
      </c>
      <c r="L10" s="80">
        <v>0.318796992481203</v>
      </c>
      <c r="M10" s="25" t="s">
        <v>155</v>
      </c>
      <c r="N10" s="236">
        <f>'06二次波及'!H10</f>
        <v>1.1570461524821238</v>
      </c>
      <c r="O10" s="25" t="s">
        <v>133</v>
      </c>
      <c r="P10" s="239">
        <f aca="true" t="shared" si="1" ref="P10:P73">L10*N10</f>
        <v>0.3688628335732485</v>
      </c>
    </row>
    <row r="11" spans="2:16" s="25" customFormat="1" ht="12" customHeight="1">
      <c r="B11" s="44">
        <v>3</v>
      </c>
      <c r="C11" s="45" t="s">
        <v>16</v>
      </c>
      <c r="D11" s="80">
        <v>0.6671495114746648</v>
      </c>
      <c r="E11" s="25" t="s">
        <v>155</v>
      </c>
      <c r="F11" s="236">
        <f>'03一次波及'!H11</f>
        <v>1.6393894580957509</v>
      </c>
      <c r="G11" s="25" t="s">
        <v>133</v>
      </c>
      <c r="H11" s="239">
        <f t="shared" si="0"/>
        <v>1.0937178760852957</v>
      </c>
      <c r="J11" s="44">
        <v>3</v>
      </c>
      <c r="K11" s="45" t="s">
        <v>16</v>
      </c>
      <c r="L11" s="80">
        <v>0.6671495114746648</v>
      </c>
      <c r="M11" s="25" t="s">
        <v>155</v>
      </c>
      <c r="N11" s="236">
        <f>'06二次波及'!H11</f>
        <v>49.48916696636996</v>
      </c>
      <c r="O11" s="25" t="s">
        <v>133</v>
      </c>
      <c r="P11" s="239">
        <f t="shared" si="1"/>
        <v>33.016673564901836</v>
      </c>
    </row>
    <row r="12" spans="2:16" s="25" customFormat="1" ht="12" customHeight="1">
      <c r="B12" s="44">
        <v>4</v>
      </c>
      <c r="C12" s="45" t="s">
        <v>17</v>
      </c>
      <c r="D12" s="80">
        <v>0.5107692307692308</v>
      </c>
      <c r="E12" s="25" t="s">
        <v>155</v>
      </c>
      <c r="F12" s="236">
        <f>'03一次波及'!H12</f>
        <v>0.34174959807452165</v>
      </c>
      <c r="G12" s="25" t="s">
        <v>133</v>
      </c>
      <c r="H12" s="239">
        <f t="shared" si="0"/>
        <v>0.1745551793242172</v>
      </c>
      <c r="J12" s="44">
        <v>4</v>
      </c>
      <c r="K12" s="45" t="s">
        <v>17</v>
      </c>
      <c r="L12" s="80">
        <v>0.5107692307692308</v>
      </c>
      <c r="M12" s="25" t="s">
        <v>155</v>
      </c>
      <c r="N12" s="236">
        <f>'06二次波及'!H12</f>
        <v>0.448882680863381</v>
      </c>
      <c r="O12" s="25" t="s">
        <v>133</v>
      </c>
      <c r="P12" s="239">
        <f t="shared" si="1"/>
        <v>0.22927546161021922</v>
      </c>
    </row>
    <row r="13" spans="2:16" s="25" customFormat="1" ht="12" customHeight="1">
      <c r="B13" s="47">
        <v>5</v>
      </c>
      <c r="C13" s="48" t="s">
        <v>18</v>
      </c>
      <c r="D13" s="81">
        <v>0.611388426696247</v>
      </c>
      <c r="E13" s="25" t="s">
        <v>155</v>
      </c>
      <c r="F13" s="237">
        <f>'03一次波及'!H13</f>
        <v>0.03658954492551675</v>
      </c>
      <c r="G13" s="25" t="s">
        <v>133</v>
      </c>
      <c r="H13" s="240">
        <f t="shared" si="0"/>
        <v>0.022370424305543334</v>
      </c>
      <c r="J13" s="47">
        <v>5</v>
      </c>
      <c r="K13" s="48" t="s">
        <v>18</v>
      </c>
      <c r="L13" s="81">
        <v>0.611388426696247</v>
      </c>
      <c r="M13" s="25" t="s">
        <v>155</v>
      </c>
      <c r="N13" s="237">
        <f>'06二次波及'!H13</f>
        <v>2.920756202327565</v>
      </c>
      <c r="O13" s="25" t="s">
        <v>133</v>
      </c>
      <c r="P13" s="240">
        <f t="shared" si="1"/>
        <v>1.7857165393043553</v>
      </c>
    </row>
    <row r="14" spans="2:16" s="25" customFormat="1" ht="12" customHeight="1">
      <c r="B14" s="44">
        <v>6</v>
      </c>
      <c r="C14" s="45" t="s">
        <v>140</v>
      </c>
      <c r="D14" s="80">
        <v>0</v>
      </c>
      <c r="E14" s="25" t="s">
        <v>155</v>
      </c>
      <c r="F14" s="236">
        <f>'03一次波及'!H14</f>
        <v>0</v>
      </c>
      <c r="G14" s="25" t="s">
        <v>133</v>
      </c>
      <c r="H14" s="239">
        <f t="shared" si="0"/>
        <v>0</v>
      </c>
      <c r="J14" s="44">
        <v>6</v>
      </c>
      <c r="K14" s="45" t="s">
        <v>140</v>
      </c>
      <c r="L14" s="80">
        <v>0</v>
      </c>
      <c r="M14" s="25" t="s">
        <v>155</v>
      </c>
      <c r="N14" s="236">
        <f>'06二次波及'!H14</f>
        <v>0</v>
      </c>
      <c r="O14" s="25" t="s">
        <v>133</v>
      </c>
      <c r="P14" s="239">
        <f t="shared" si="1"/>
        <v>0</v>
      </c>
    </row>
    <row r="15" spans="2:16" s="25" customFormat="1" ht="12" customHeight="1">
      <c r="B15" s="44">
        <v>7</v>
      </c>
      <c r="C15" s="45" t="s">
        <v>20</v>
      </c>
      <c r="D15" s="80">
        <v>0.5422666440792817</v>
      </c>
      <c r="E15" s="25" t="s">
        <v>155</v>
      </c>
      <c r="F15" s="236">
        <f>'03一次波及'!H15</f>
        <v>488.2056883449832</v>
      </c>
      <c r="G15" s="25" t="s">
        <v>133</v>
      </c>
      <c r="H15" s="239">
        <f t="shared" si="0"/>
        <v>264.73766023924975</v>
      </c>
      <c r="J15" s="44">
        <v>7</v>
      </c>
      <c r="K15" s="45" t="s">
        <v>20</v>
      </c>
      <c r="L15" s="80">
        <v>0.5422666440792817</v>
      </c>
      <c r="M15" s="25" t="s">
        <v>155</v>
      </c>
      <c r="N15" s="236">
        <f>'06二次波及'!H15</f>
        <v>0.08915173746925424</v>
      </c>
      <c r="O15" s="25" t="s">
        <v>133</v>
      </c>
      <c r="P15" s="239">
        <f t="shared" si="1"/>
        <v>0.04834401349128965</v>
      </c>
    </row>
    <row r="16" spans="2:16" s="25" customFormat="1" ht="12" customHeight="1">
      <c r="B16" s="44">
        <v>8</v>
      </c>
      <c r="C16" s="45" t="s">
        <v>21</v>
      </c>
      <c r="D16" s="80">
        <v>0</v>
      </c>
      <c r="E16" s="25" t="s">
        <v>155</v>
      </c>
      <c r="F16" s="236">
        <f>'03一次波及'!H16</f>
        <v>0</v>
      </c>
      <c r="G16" s="25" t="s">
        <v>133</v>
      </c>
      <c r="H16" s="239">
        <f t="shared" si="0"/>
        <v>0</v>
      </c>
      <c r="J16" s="44">
        <v>8</v>
      </c>
      <c r="K16" s="45" t="s">
        <v>21</v>
      </c>
      <c r="L16" s="80">
        <v>0</v>
      </c>
      <c r="M16" s="25" t="s">
        <v>155</v>
      </c>
      <c r="N16" s="236">
        <f>'06二次波及'!H16</f>
        <v>0</v>
      </c>
      <c r="O16" s="25" t="s">
        <v>133</v>
      </c>
      <c r="P16" s="239">
        <f t="shared" si="1"/>
        <v>0</v>
      </c>
    </row>
    <row r="17" spans="2:16" s="25" customFormat="1" ht="12" customHeight="1">
      <c r="B17" s="44">
        <v>9</v>
      </c>
      <c r="C17" s="45" t="s">
        <v>22</v>
      </c>
      <c r="D17" s="80">
        <v>0.3352959392516813</v>
      </c>
      <c r="E17" s="25" t="s">
        <v>155</v>
      </c>
      <c r="F17" s="236">
        <f>'03一次波及'!H17</f>
        <v>0.48658412868245776</v>
      </c>
      <c r="G17" s="25" t="s">
        <v>133</v>
      </c>
      <c r="H17" s="239">
        <f t="shared" si="0"/>
        <v>0.16314968245154562</v>
      </c>
      <c r="J17" s="44">
        <v>9</v>
      </c>
      <c r="K17" s="45" t="s">
        <v>22</v>
      </c>
      <c r="L17" s="80">
        <v>0.3352959392516813</v>
      </c>
      <c r="M17" s="25" t="s">
        <v>155</v>
      </c>
      <c r="N17" s="236">
        <f>'06二次波及'!H17</f>
        <v>462.28888327611116</v>
      </c>
      <c r="O17" s="25" t="s">
        <v>133</v>
      </c>
      <c r="P17" s="239">
        <f t="shared" si="1"/>
        <v>155.00358532367454</v>
      </c>
    </row>
    <row r="18" spans="2:16" s="25" customFormat="1" ht="12" customHeight="1">
      <c r="B18" s="47">
        <v>10</v>
      </c>
      <c r="C18" s="48" t="s">
        <v>23</v>
      </c>
      <c r="D18" s="81">
        <v>0.6191645089055327</v>
      </c>
      <c r="E18" s="25" t="s">
        <v>155</v>
      </c>
      <c r="F18" s="237">
        <f>'03一次波及'!H18</f>
        <v>0.3638211574585084</v>
      </c>
      <c r="G18" s="25" t="s">
        <v>133</v>
      </c>
      <c r="H18" s="240">
        <f t="shared" si="0"/>
        <v>0.2252651482872398</v>
      </c>
      <c r="J18" s="47">
        <v>10</v>
      </c>
      <c r="K18" s="48" t="s">
        <v>23</v>
      </c>
      <c r="L18" s="81">
        <v>0.6191645089055327</v>
      </c>
      <c r="M18" s="25" t="s">
        <v>155</v>
      </c>
      <c r="N18" s="237">
        <f>'06二次波及'!H18</f>
        <v>103.8853859713112</v>
      </c>
      <c r="O18" s="25" t="s">
        <v>133</v>
      </c>
      <c r="P18" s="240">
        <f t="shared" si="1"/>
        <v>64.3221439873886</v>
      </c>
    </row>
    <row r="19" spans="2:16" s="25" customFormat="1" ht="12" customHeight="1">
      <c r="B19" s="44">
        <v>11</v>
      </c>
      <c r="C19" s="45" t="s">
        <v>24</v>
      </c>
      <c r="D19" s="80">
        <v>0.1386440134636961</v>
      </c>
      <c r="E19" s="25" t="s">
        <v>155</v>
      </c>
      <c r="F19" s="236">
        <f>'03一次波及'!H19</f>
        <v>0.014558889225015074</v>
      </c>
      <c r="G19" s="25" t="s">
        <v>133</v>
      </c>
      <c r="H19" s="239">
        <f t="shared" si="0"/>
        <v>0.0020185028337294498</v>
      </c>
      <c r="J19" s="44">
        <v>11</v>
      </c>
      <c r="K19" s="45" t="s">
        <v>24</v>
      </c>
      <c r="L19" s="80">
        <v>0.1386440134636961</v>
      </c>
      <c r="M19" s="25" t="s">
        <v>155</v>
      </c>
      <c r="N19" s="236">
        <f>'06二次波及'!H19</f>
        <v>0.3289195649621783</v>
      </c>
      <c r="O19" s="25" t="s">
        <v>133</v>
      </c>
      <c r="P19" s="239">
        <f t="shared" si="1"/>
        <v>0.04560272859308931</v>
      </c>
    </row>
    <row r="20" spans="2:16" s="25" customFormat="1" ht="12" customHeight="1">
      <c r="B20" s="44">
        <v>12</v>
      </c>
      <c r="C20" s="45" t="s">
        <v>25</v>
      </c>
      <c r="D20" s="80">
        <v>0</v>
      </c>
      <c r="E20" s="25" t="s">
        <v>155</v>
      </c>
      <c r="F20" s="236">
        <f>'03一次波及'!H20</f>
        <v>0</v>
      </c>
      <c r="G20" s="25" t="s">
        <v>133</v>
      </c>
      <c r="H20" s="239">
        <f t="shared" si="0"/>
        <v>0</v>
      </c>
      <c r="J20" s="44">
        <v>12</v>
      </c>
      <c r="K20" s="45" t="s">
        <v>25</v>
      </c>
      <c r="L20" s="80">
        <v>0</v>
      </c>
      <c r="M20" s="25" t="s">
        <v>155</v>
      </c>
      <c r="N20" s="236">
        <f>'06二次波及'!H20</f>
        <v>0</v>
      </c>
      <c r="O20" s="25" t="s">
        <v>133</v>
      </c>
      <c r="P20" s="239">
        <f t="shared" si="1"/>
        <v>0</v>
      </c>
    </row>
    <row r="21" spans="2:16" s="25" customFormat="1" ht="12" customHeight="1">
      <c r="B21" s="44">
        <v>13</v>
      </c>
      <c r="C21" s="45" t="s">
        <v>26</v>
      </c>
      <c r="D21" s="80">
        <v>0.4056326376014194</v>
      </c>
      <c r="E21" s="25" t="s">
        <v>155</v>
      </c>
      <c r="F21" s="236">
        <f>'03一次波及'!H21</f>
        <v>10.238965624054368</v>
      </c>
      <c r="G21" s="25" t="s">
        <v>133</v>
      </c>
      <c r="H21" s="239">
        <f t="shared" si="0"/>
        <v>4.153258632395436</v>
      </c>
      <c r="J21" s="44">
        <v>13</v>
      </c>
      <c r="K21" s="45" t="s">
        <v>26</v>
      </c>
      <c r="L21" s="80">
        <v>0.4056326376014194</v>
      </c>
      <c r="M21" s="25" t="s">
        <v>155</v>
      </c>
      <c r="N21" s="236">
        <f>'06二次波及'!H21</f>
        <v>16.255286977844467</v>
      </c>
      <c r="O21" s="25" t="s">
        <v>133</v>
      </c>
      <c r="P21" s="239">
        <f t="shared" si="1"/>
        <v>6.593674931791056</v>
      </c>
    </row>
    <row r="22" spans="2:16" s="25" customFormat="1" ht="12" customHeight="1">
      <c r="B22" s="44">
        <v>14</v>
      </c>
      <c r="C22" s="45" t="s">
        <v>27</v>
      </c>
      <c r="D22" s="80">
        <v>0.4579300647060762</v>
      </c>
      <c r="E22" s="25" t="s">
        <v>155</v>
      </c>
      <c r="F22" s="236">
        <f>'03一次波及'!H22</f>
        <v>40.92803275597902</v>
      </c>
      <c r="G22" s="25" t="s">
        <v>133</v>
      </c>
      <c r="H22" s="239">
        <f t="shared" si="0"/>
        <v>18.74217668823788</v>
      </c>
      <c r="J22" s="44">
        <v>14</v>
      </c>
      <c r="K22" s="45" t="s">
        <v>27</v>
      </c>
      <c r="L22" s="80">
        <v>0.4579300647060762</v>
      </c>
      <c r="M22" s="25" t="s">
        <v>155</v>
      </c>
      <c r="N22" s="236">
        <f>'06二次波及'!H22</f>
        <v>78.72080435433286</v>
      </c>
      <c r="O22" s="25" t="s">
        <v>133</v>
      </c>
      <c r="P22" s="239">
        <f t="shared" si="1"/>
        <v>36.048623031694014</v>
      </c>
    </row>
    <row r="23" spans="2:16" s="25" customFormat="1" ht="12" customHeight="1">
      <c r="B23" s="47">
        <v>15</v>
      </c>
      <c r="C23" s="48" t="s">
        <v>28</v>
      </c>
      <c r="D23" s="81">
        <v>0.3209115305563783</v>
      </c>
      <c r="E23" s="25" t="s">
        <v>155</v>
      </c>
      <c r="F23" s="237">
        <f>'03一次波及'!H23</f>
        <v>41.69822057879918</v>
      </c>
      <c r="G23" s="25" t="s">
        <v>133</v>
      </c>
      <c r="H23" s="240">
        <f t="shared" si="0"/>
        <v>13.381439787419914</v>
      </c>
      <c r="J23" s="47">
        <v>15</v>
      </c>
      <c r="K23" s="48" t="s">
        <v>28</v>
      </c>
      <c r="L23" s="81">
        <v>0.3209115305563783</v>
      </c>
      <c r="M23" s="25" t="s">
        <v>155</v>
      </c>
      <c r="N23" s="237">
        <f>'06二次波及'!H23</f>
        <v>4.117317672457144</v>
      </c>
      <c r="O23" s="25" t="s">
        <v>133</v>
      </c>
      <c r="P23" s="240">
        <f t="shared" si="1"/>
        <v>1.321294716055047</v>
      </c>
    </row>
    <row r="24" spans="2:16" s="25" customFormat="1" ht="12" customHeight="1">
      <c r="B24" s="44">
        <v>16</v>
      </c>
      <c r="C24" s="45" t="s">
        <v>29</v>
      </c>
      <c r="D24" s="80">
        <v>0.4282392026578073</v>
      </c>
      <c r="E24" s="25" t="s">
        <v>155</v>
      </c>
      <c r="F24" s="236">
        <f>'03一次波及'!H24</f>
        <v>13.86038274797425</v>
      </c>
      <c r="G24" s="25" t="s">
        <v>133</v>
      </c>
      <c r="H24" s="239">
        <f t="shared" si="0"/>
        <v>5.93555925652452</v>
      </c>
      <c r="J24" s="44">
        <v>16</v>
      </c>
      <c r="K24" s="45" t="s">
        <v>29</v>
      </c>
      <c r="L24" s="80">
        <v>0.4282392026578073</v>
      </c>
      <c r="M24" s="25" t="s">
        <v>155</v>
      </c>
      <c r="N24" s="236">
        <f>'06二次波及'!H24</f>
        <v>14.004818571965526</v>
      </c>
      <c r="O24" s="25" t="s">
        <v>133</v>
      </c>
      <c r="P24" s="239">
        <f t="shared" si="1"/>
        <v>5.997412338625768</v>
      </c>
    </row>
    <row r="25" spans="2:16" s="25" customFormat="1" ht="12" customHeight="1">
      <c r="B25" s="44">
        <v>17</v>
      </c>
      <c r="C25" s="45" t="s">
        <v>141</v>
      </c>
      <c r="D25" s="80">
        <v>0.3059719207813348</v>
      </c>
      <c r="E25" s="25" t="s">
        <v>155</v>
      </c>
      <c r="F25" s="236">
        <f>'03一次波及'!H25</f>
        <v>19.759908056650428</v>
      </c>
      <c r="G25" s="25" t="s">
        <v>133</v>
      </c>
      <c r="H25" s="239">
        <f t="shared" si="0"/>
        <v>6.0459770225559035</v>
      </c>
      <c r="J25" s="44">
        <v>17</v>
      </c>
      <c r="K25" s="45" t="s">
        <v>141</v>
      </c>
      <c r="L25" s="80">
        <v>0.3059719207813348</v>
      </c>
      <c r="M25" s="25" t="s">
        <v>155</v>
      </c>
      <c r="N25" s="236">
        <f>'06二次波及'!H25</f>
        <v>11.98296893442325</v>
      </c>
      <c r="O25" s="25" t="s">
        <v>133</v>
      </c>
      <c r="P25" s="239">
        <f t="shared" si="1"/>
        <v>3.666452021528546</v>
      </c>
    </row>
    <row r="26" spans="2:16" s="25" customFormat="1" ht="12" customHeight="1">
      <c r="B26" s="44">
        <v>18</v>
      </c>
      <c r="C26" s="45" t="s">
        <v>31</v>
      </c>
      <c r="D26" s="80">
        <v>0.4614704217378998</v>
      </c>
      <c r="E26" s="25" t="s">
        <v>155</v>
      </c>
      <c r="F26" s="236">
        <f>'03一次波及'!H26</f>
        <v>52.17310848718241</v>
      </c>
      <c r="G26" s="25" t="s">
        <v>133</v>
      </c>
      <c r="H26" s="239">
        <f t="shared" si="0"/>
        <v>24.076346376957268</v>
      </c>
      <c r="J26" s="44">
        <v>18</v>
      </c>
      <c r="K26" s="45" t="s">
        <v>31</v>
      </c>
      <c r="L26" s="80">
        <v>0.4614704217378998</v>
      </c>
      <c r="M26" s="25" t="s">
        <v>155</v>
      </c>
      <c r="N26" s="236">
        <f>'06二次波及'!H26</f>
        <v>43.84832426500167</v>
      </c>
      <c r="O26" s="25" t="s">
        <v>133</v>
      </c>
      <c r="P26" s="239">
        <f t="shared" si="1"/>
        <v>20.234704691070508</v>
      </c>
    </row>
    <row r="27" spans="2:16" s="25" customFormat="1" ht="12" customHeight="1">
      <c r="B27" s="44">
        <v>19</v>
      </c>
      <c r="C27" s="45" t="s">
        <v>32</v>
      </c>
      <c r="D27" s="80">
        <v>0.6094210637145779</v>
      </c>
      <c r="E27" s="25" t="s">
        <v>155</v>
      </c>
      <c r="F27" s="236">
        <f>'03一次波及'!H27</f>
        <v>189.17847136521894</v>
      </c>
      <c r="G27" s="25" t="s">
        <v>133</v>
      </c>
      <c r="H27" s="239">
        <f t="shared" si="0"/>
        <v>115.28934525128955</v>
      </c>
      <c r="J27" s="44">
        <v>19</v>
      </c>
      <c r="K27" s="45" t="s">
        <v>32</v>
      </c>
      <c r="L27" s="80">
        <v>0.6094210637145779</v>
      </c>
      <c r="M27" s="25" t="s">
        <v>155</v>
      </c>
      <c r="N27" s="236">
        <f>'06二次波及'!H27</f>
        <v>102.52906309769239</v>
      </c>
      <c r="O27" s="25" t="s">
        <v>133</v>
      </c>
      <c r="P27" s="239">
        <f t="shared" si="1"/>
        <v>62.483370694654774</v>
      </c>
    </row>
    <row r="28" spans="2:16" s="25" customFormat="1" ht="12" customHeight="1">
      <c r="B28" s="47">
        <v>20</v>
      </c>
      <c r="C28" s="48" t="s">
        <v>142</v>
      </c>
      <c r="D28" s="81">
        <v>0.426516751326979</v>
      </c>
      <c r="E28" s="25" t="s">
        <v>155</v>
      </c>
      <c r="F28" s="237">
        <f>'03一次波及'!H28</f>
        <v>8.423951857933405</v>
      </c>
      <c r="G28" s="25" t="s">
        <v>133</v>
      </c>
      <c r="H28" s="240">
        <f t="shared" si="0"/>
        <v>3.592956579780625</v>
      </c>
      <c r="J28" s="47">
        <v>20</v>
      </c>
      <c r="K28" s="48" t="s">
        <v>142</v>
      </c>
      <c r="L28" s="81">
        <v>0.426516751326979</v>
      </c>
      <c r="M28" s="25" t="s">
        <v>155</v>
      </c>
      <c r="N28" s="237">
        <f>'06二次波及'!H28</f>
        <v>1.518724710448947</v>
      </c>
      <c r="O28" s="25" t="s">
        <v>133</v>
      </c>
      <c r="P28" s="240">
        <f t="shared" si="1"/>
        <v>0.6477615296606918</v>
      </c>
    </row>
    <row r="29" spans="2:16" s="25" customFormat="1" ht="12" customHeight="1">
      <c r="B29" s="44">
        <v>21</v>
      </c>
      <c r="C29" s="45" t="s">
        <v>34</v>
      </c>
      <c r="D29" s="80">
        <v>0.42578068712818296</v>
      </c>
      <c r="E29" s="25" t="s">
        <v>155</v>
      </c>
      <c r="F29" s="236">
        <f>'03一次波及'!H29</f>
        <v>23.506533889471882</v>
      </c>
      <c r="G29" s="25" t="s">
        <v>133</v>
      </c>
      <c r="H29" s="239">
        <f t="shared" si="0"/>
        <v>10.008628151461258</v>
      </c>
      <c r="J29" s="44">
        <v>21</v>
      </c>
      <c r="K29" s="45" t="s">
        <v>34</v>
      </c>
      <c r="L29" s="80">
        <v>0.42578068712818296</v>
      </c>
      <c r="M29" s="25" t="s">
        <v>155</v>
      </c>
      <c r="N29" s="236">
        <f>'06二次波及'!H29</f>
        <v>5.99407883591402</v>
      </c>
      <c r="O29" s="25" t="s">
        <v>133</v>
      </c>
      <c r="P29" s="239">
        <f t="shared" si="1"/>
        <v>2.5521630054559705</v>
      </c>
    </row>
    <row r="30" spans="2:16" s="25" customFormat="1" ht="12" customHeight="1">
      <c r="B30" s="44">
        <v>22</v>
      </c>
      <c r="C30" s="45" t="s">
        <v>35</v>
      </c>
      <c r="D30" s="80">
        <v>0.11229304447718379</v>
      </c>
      <c r="E30" s="25" t="s">
        <v>155</v>
      </c>
      <c r="F30" s="236">
        <f>'03一次波及'!H30</f>
        <v>5.1300662848204075</v>
      </c>
      <c r="G30" s="25" t="s">
        <v>133</v>
      </c>
      <c r="H30" s="239">
        <f t="shared" si="0"/>
        <v>0.576070761492239</v>
      </c>
      <c r="J30" s="44">
        <v>22</v>
      </c>
      <c r="K30" s="45" t="s">
        <v>35</v>
      </c>
      <c r="L30" s="80">
        <v>0.11229304447718379</v>
      </c>
      <c r="M30" s="25" t="s">
        <v>155</v>
      </c>
      <c r="N30" s="236">
        <f>'06二次波及'!H30</f>
        <v>2.694276166708973</v>
      </c>
      <c r="O30" s="25" t="s">
        <v>133</v>
      </c>
      <c r="P30" s="239">
        <f t="shared" si="1"/>
        <v>0.302548473422067</v>
      </c>
    </row>
    <row r="31" spans="2:16" s="25" customFormat="1" ht="12" customHeight="1">
      <c r="B31" s="44">
        <v>23</v>
      </c>
      <c r="C31" s="45" t="s">
        <v>36</v>
      </c>
      <c r="D31" s="80">
        <v>0.1983368927304219</v>
      </c>
      <c r="E31" s="25" t="s">
        <v>155</v>
      </c>
      <c r="F31" s="236">
        <f>'03一次波及'!H31</f>
        <v>8.57287986339154</v>
      </c>
      <c r="G31" s="25" t="s">
        <v>133</v>
      </c>
      <c r="H31" s="239">
        <f t="shared" si="0"/>
        <v>1.7003183538562818</v>
      </c>
      <c r="J31" s="44">
        <v>23</v>
      </c>
      <c r="K31" s="45" t="s">
        <v>36</v>
      </c>
      <c r="L31" s="80">
        <v>0.1983368927304219</v>
      </c>
      <c r="M31" s="25" t="s">
        <v>155</v>
      </c>
      <c r="N31" s="236">
        <f>'06二次波及'!H31</f>
        <v>4.267503321477767</v>
      </c>
      <c r="O31" s="25" t="s">
        <v>133</v>
      </c>
      <c r="P31" s="239">
        <f t="shared" si="1"/>
        <v>0.846403348498655</v>
      </c>
    </row>
    <row r="32" spans="2:16" s="25" customFormat="1" ht="12" customHeight="1">
      <c r="B32" s="44">
        <v>24</v>
      </c>
      <c r="C32" s="45" t="s">
        <v>37</v>
      </c>
      <c r="D32" s="80">
        <v>0.3683102525653465</v>
      </c>
      <c r="E32" s="25" t="s">
        <v>155</v>
      </c>
      <c r="F32" s="236">
        <f>'03一次波及'!H32</f>
        <v>9.659589786706256</v>
      </c>
      <c r="G32" s="25" t="s">
        <v>133</v>
      </c>
      <c r="H32" s="239">
        <f t="shared" si="0"/>
        <v>3.5577259540194226</v>
      </c>
      <c r="J32" s="44">
        <v>24</v>
      </c>
      <c r="K32" s="45" t="s">
        <v>37</v>
      </c>
      <c r="L32" s="80">
        <v>0.3683102525653465</v>
      </c>
      <c r="M32" s="25" t="s">
        <v>155</v>
      </c>
      <c r="N32" s="236">
        <f>'06二次波及'!H32</f>
        <v>1.805505629294136</v>
      </c>
      <c r="O32" s="25" t="s">
        <v>133</v>
      </c>
      <c r="P32" s="239">
        <f t="shared" si="1"/>
        <v>0.6649862343334781</v>
      </c>
    </row>
    <row r="33" spans="2:16" s="25" customFormat="1" ht="12" customHeight="1">
      <c r="B33" s="47">
        <v>25</v>
      </c>
      <c r="C33" s="48" t="s">
        <v>38</v>
      </c>
      <c r="D33" s="81">
        <v>0.379190409235551</v>
      </c>
      <c r="E33" s="25" t="s">
        <v>155</v>
      </c>
      <c r="F33" s="237">
        <f>'03一次波及'!H33</f>
        <v>0.1679408433447198</v>
      </c>
      <c r="G33" s="25" t="s">
        <v>133</v>
      </c>
      <c r="H33" s="240">
        <f t="shared" si="0"/>
        <v>0.06368155711524785</v>
      </c>
      <c r="J33" s="47">
        <v>25</v>
      </c>
      <c r="K33" s="48" t="s">
        <v>38</v>
      </c>
      <c r="L33" s="81">
        <v>0.379190409235551</v>
      </c>
      <c r="M33" s="25" t="s">
        <v>155</v>
      </c>
      <c r="N33" s="237">
        <f>'06二次波及'!H33</f>
        <v>0.14862912257703745</v>
      </c>
      <c r="O33" s="25" t="s">
        <v>133</v>
      </c>
      <c r="P33" s="240">
        <f t="shared" si="1"/>
        <v>0.0563587378143077</v>
      </c>
    </row>
    <row r="34" spans="2:16" s="25" customFormat="1" ht="12" customHeight="1">
      <c r="B34" s="44">
        <v>26</v>
      </c>
      <c r="C34" s="45" t="s">
        <v>39</v>
      </c>
      <c r="D34" s="80">
        <v>0.4485327446306321</v>
      </c>
      <c r="E34" s="25" t="s">
        <v>155</v>
      </c>
      <c r="F34" s="236">
        <f>'03一次波及'!H34</f>
        <v>0.36820388073937294</v>
      </c>
      <c r="G34" s="25" t="s">
        <v>133</v>
      </c>
      <c r="H34" s="239">
        <f t="shared" si="0"/>
        <v>0.16515149721168088</v>
      </c>
      <c r="J34" s="44">
        <v>26</v>
      </c>
      <c r="K34" s="45" t="s">
        <v>39</v>
      </c>
      <c r="L34" s="80">
        <v>0.4485327446306321</v>
      </c>
      <c r="M34" s="25" t="s">
        <v>155</v>
      </c>
      <c r="N34" s="236">
        <f>'06二次波及'!H34</f>
        <v>16.545769415765854</v>
      </c>
      <c r="O34" s="25" t="s">
        <v>133</v>
      </c>
      <c r="P34" s="239">
        <f t="shared" si="1"/>
        <v>7.421319368079028</v>
      </c>
    </row>
    <row r="35" spans="2:16" s="25" customFormat="1" ht="12" customHeight="1">
      <c r="B35" s="44">
        <v>27</v>
      </c>
      <c r="C35" s="45" t="s">
        <v>40</v>
      </c>
      <c r="D35" s="80">
        <v>0.32205554049395363</v>
      </c>
      <c r="E35" s="25" t="s">
        <v>155</v>
      </c>
      <c r="F35" s="236">
        <f>'03一次波及'!H35</f>
        <v>56.27052372708866</v>
      </c>
      <c r="G35" s="25" t="s">
        <v>133</v>
      </c>
      <c r="H35" s="239">
        <f t="shared" si="0"/>
        <v>18.12223393280538</v>
      </c>
      <c r="J35" s="44">
        <v>27</v>
      </c>
      <c r="K35" s="45" t="s">
        <v>40</v>
      </c>
      <c r="L35" s="80">
        <v>0.32205554049395363</v>
      </c>
      <c r="M35" s="25" t="s">
        <v>155</v>
      </c>
      <c r="N35" s="236">
        <f>'06二次波及'!H35</f>
        <v>79.42946910668702</v>
      </c>
      <c r="O35" s="25" t="s">
        <v>133</v>
      </c>
      <c r="P35" s="239">
        <f t="shared" si="1"/>
        <v>25.58070060430188</v>
      </c>
    </row>
    <row r="36" spans="2:16" s="25" customFormat="1" ht="12" customHeight="1">
      <c r="B36" s="44">
        <v>28</v>
      </c>
      <c r="C36" s="45" t="s">
        <v>41</v>
      </c>
      <c r="D36" s="80">
        <v>0.27228291908650604</v>
      </c>
      <c r="E36" s="25" t="s">
        <v>155</v>
      </c>
      <c r="F36" s="236">
        <f>'03一次波及'!H36</f>
        <v>1032.3721513470987</v>
      </c>
      <c r="G36" s="25" t="s">
        <v>133</v>
      </c>
      <c r="H36" s="239">
        <f t="shared" si="0"/>
        <v>281.0973029524042</v>
      </c>
      <c r="J36" s="44">
        <v>28</v>
      </c>
      <c r="K36" s="45" t="s">
        <v>41</v>
      </c>
      <c r="L36" s="80">
        <v>0.27228291908650604</v>
      </c>
      <c r="M36" s="25" t="s">
        <v>155</v>
      </c>
      <c r="N36" s="236">
        <f>'06二次波及'!H36</f>
        <v>388.95652645306393</v>
      </c>
      <c r="O36" s="25" t="s">
        <v>133</v>
      </c>
      <c r="P36" s="239">
        <f t="shared" si="1"/>
        <v>105.90621842038806</v>
      </c>
    </row>
    <row r="37" spans="2:16" s="25" customFormat="1" ht="12" customHeight="1">
      <c r="B37" s="44">
        <v>29</v>
      </c>
      <c r="C37" s="45" t="s">
        <v>42</v>
      </c>
      <c r="D37" s="80">
        <v>0.29023758289051865</v>
      </c>
      <c r="E37" s="25" t="s">
        <v>155</v>
      </c>
      <c r="F37" s="236">
        <f>'03一次波及'!H37</f>
        <v>676.199917038127</v>
      </c>
      <c r="G37" s="25" t="s">
        <v>133</v>
      </c>
      <c r="H37" s="239">
        <f t="shared" si="0"/>
        <v>196.2586294719152</v>
      </c>
      <c r="J37" s="44">
        <v>29</v>
      </c>
      <c r="K37" s="45" t="s">
        <v>42</v>
      </c>
      <c r="L37" s="80">
        <v>0.29023758289051865</v>
      </c>
      <c r="M37" s="25" t="s">
        <v>155</v>
      </c>
      <c r="N37" s="236">
        <f>'06二次波及'!H37</f>
        <v>2.1538501196406656</v>
      </c>
      <c r="O37" s="25" t="s">
        <v>133</v>
      </c>
      <c r="P37" s="239">
        <f t="shared" si="1"/>
        <v>0.6251282526329612</v>
      </c>
    </row>
    <row r="38" spans="2:16" s="25" customFormat="1" ht="12" customHeight="1">
      <c r="B38" s="47">
        <v>30</v>
      </c>
      <c r="C38" s="48" t="s">
        <v>43</v>
      </c>
      <c r="D38" s="81">
        <v>0.4248580685660436</v>
      </c>
      <c r="E38" s="25" t="s">
        <v>155</v>
      </c>
      <c r="F38" s="237">
        <f>'03一次波及'!H38</f>
        <v>412.39097503780505</v>
      </c>
      <c r="G38" s="25" t="s">
        <v>133</v>
      </c>
      <c r="H38" s="240">
        <f t="shared" si="0"/>
        <v>175.20763314862936</v>
      </c>
      <c r="J38" s="47">
        <v>30</v>
      </c>
      <c r="K38" s="48" t="s">
        <v>43</v>
      </c>
      <c r="L38" s="81">
        <v>0.4248580685660436</v>
      </c>
      <c r="M38" s="25" t="s">
        <v>155</v>
      </c>
      <c r="N38" s="237">
        <f>'06二次波及'!H38</f>
        <v>52.24433885776811</v>
      </c>
      <c r="O38" s="25" t="s">
        <v>133</v>
      </c>
      <c r="P38" s="240">
        <f t="shared" si="1"/>
        <v>22.19642890062126</v>
      </c>
    </row>
    <row r="39" spans="2:16" s="25" customFormat="1" ht="12" customHeight="1">
      <c r="B39" s="44">
        <v>31</v>
      </c>
      <c r="C39" s="45" t="s">
        <v>44</v>
      </c>
      <c r="D39" s="80">
        <v>0.40151615320199213</v>
      </c>
      <c r="E39" s="25" t="s">
        <v>155</v>
      </c>
      <c r="F39" s="236">
        <f>'03一次波及'!H39</f>
        <v>65.24311292643934</v>
      </c>
      <c r="G39" s="25" t="s">
        <v>133</v>
      </c>
      <c r="H39" s="239">
        <f t="shared" si="0"/>
        <v>26.19616372514709</v>
      </c>
      <c r="J39" s="44">
        <v>31</v>
      </c>
      <c r="K39" s="45" t="s">
        <v>44</v>
      </c>
      <c r="L39" s="80">
        <v>0.40151615320199213</v>
      </c>
      <c r="M39" s="25" t="s">
        <v>155</v>
      </c>
      <c r="N39" s="236">
        <f>'06二次波及'!H39</f>
        <v>9.211276692594794</v>
      </c>
      <c r="O39" s="25" t="s">
        <v>133</v>
      </c>
      <c r="P39" s="239">
        <f t="shared" si="1"/>
        <v>3.6984763836898304</v>
      </c>
    </row>
    <row r="40" spans="2:16" s="25" customFormat="1" ht="12" customHeight="1">
      <c r="B40" s="44">
        <v>32</v>
      </c>
      <c r="C40" s="45" t="s">
        <v>45</v>
      </c>
      <c r="D40" s="80">
        <v>0.43577367762883656</v>
      </c>
      <c r="E40" s="25" t="s">
        <v>155</v>
      </c>
      <c r="F40" s="236">
        <f>'03一次波及'!H40</f>
        <v>2.223413635674873</v>
      </c>
      <c r="G40" s="25" t="s">
        <v>133</v>
      </c>
      <c r="H40" s="239">
        <f t="shared" si="0"/>
        <v>0.9689051369081416</v>
      </c>
      <c r="J40" s="44">
        <v>32</v>
      </c>
      <c r="K40" s="45" t="s">
        <v>45</v>
      </c>
      <c r="L40" s="80">
        <v>0.43577367762883656</v>
      </c>
      <c r="M40" s="25" t="s">
        <v>155</v>
      </c>
      <c r="N40" s="236">
        <f>'06二次波及'!H40</f>
        <v>20.919786386366365</v>
      </c>
      <c r="O40" s="25" t="s">
        <v>133</v>
      </c>
      <c r="P40" s="239">
        <f t="shared" si="1"/>
        <v>9.11629224879654</v>
      </c>
    </row>
    <row r="41" spans="2:16" s="25" customFormat="1" ht="12" customHeight="1">
      <c r="B41" s="44">
        <v>33</v>
      </c>
      <c r="C41" s="45" t="s">
        <v>46</v>
      </c>
      <c r="D41" s="80">
        <v>0.49770994622067255</v>
      </c>
      <c r="E41" s="25" t="s">
        <v>155</v>
      </c>
      <c r="F41" s="236">
        <f>'03一次波及'!H41</f>
        <v>9.598365774781609</v>
      </c>
      <c r="G41" s="25" t="s">
        <v>133</v>
      </c>
      <c r="H41" s="239">
        <f t="shared" si="0"/>
        <v>4.777202113572899</v>
      </c>
      <c r="J41" s="44">
        <v>33</v>
      </c>
      <c r="K41" s="45" t="s">
        <v>46</v>
      </c>
      <c r="L41" s="80">
        <v>0.49770994622067255</v>
      </c>
      <c r="M41" s="25" t="s">
        <v>155</v>
      </c>
      <c r="N41" s="236">
        <f>'06二次波及'!H41</f>
        <v>5.3195493180976</v>
      </c>
      <c r="O41" s="25" t="s">
        <v>133</v>
      </c>
      <c r="P41" s="239">
        <f t="shared" si="1"/>
        <v>2.647592605028572</v>
      </c>
    </row>
    <row r="42" spans="2:16" s="25" customFormat="1" ht="12" customHeight="1">
      <c r="B42" s="44">
        <v>34</v>
      </c>
      <c r="C42" s="45" t="s">
        <v>47</v>
      </c>
      <c r="D42" s="80">
        <v>0.3708412226129294</v>
      </c>
      <c r="E42" s="25" t="s">
        <v>155</v>
      </c>
      <c r="F42" s="236">
        <f>'03一次波及'!H42</f>
        <v>4185.80662573243</v>
      </c>
      <c r="G42" s="25" t="s">
        <v>133</v>
      </c>
      <c r="H42" s="239">
        <f t="shared" si="0"/>
        <v>1552.269646707915</v>
      </c>
      <c r="J42" s="44">
        <v>34</v>
      </c>
      <c r="K42" s="45" t="s">
        <v>47</v>
      </c>
      <c r="L42" s="80">
        <v>0.3708412226129294</v>
      </c>
      <c r="M42" s="25" t="s">
        <v>155</v>
      </c>
      <c r="N42" s="236">
        <f>'06二次波及'!H42</f>
        <v>9.034367509901767</v>
      </c>
      <c r="O42" s="25" t="s">
        <v>133</v>
      </c>
      <c r="P42" s="239">
        <f t="shared" si="1"/>
        <v>3.350315892906498</v>
      </c>
    </row>
    <row r="43" spans="2:16" s="25" customFormat="1" ht="12" customHeight="1">
      <c r="B43" s="47">
        <v>35</v>
      </c>
      <c r="C43" s="48" t="s">
        <v>48</v>
      </c>
      <c r="D43" s="81">
        <v>0.49504080351537977</v>
      </c>
      <c r="E43" s="25" t="s">
        <v>155</v>
      </c>
      <c r="F43" s="237">
        <f>'03一次波及'!H43</f>
        <v>0.9019745623836292</v>
      </c>
      <c r="G43" s="25" t="s">
        <v>133</v>
      </c>
      <c r="H43" s="240">
        <f t="shared" si="0"/>
        <v>0.4465142121128248</v>
      </c>
      <c r="J43" s="47">
        <v>35</v>
      </c>
      <c r="K43" s="48" t="s">
        <v>48</v>
      </c>
      <c r="L43" s="81">
        <v>0.49504080351537977</v>
      </c>
      <c r="M43" s="25" t="s">
        <v>155</v>
      </c>
      <c r="N43" s="237">
        <f>'06二次波及'!H43</f>
        <v>0.4502934086988663</v>
      </c>
      <c r="O43" s="25" t="s">
        <v>133</v>
      </c>
      <c r="P43" s="240">
        <f t="shared" si="1"/>
        <v>0.22291361085996608</v>
      </c>
    </row>
    <row r="44" spans="2:16" s="25" customFormat="1" ht="12" customHeight="1">
      <c r="B44" s="44">
        <v>36</v>
      </c>
      <c r="C44" s="45" t="s">
        <v>49</v>
      </c>
      <c r="D44" s="80">
        <v>0.4877739998553136</v>
      </c>
      <c r="E44" s="25" t="s">
        <v>155</v>
      </c>
      <c r="F44" s="236">
        <f>'03一次波及'!H44</f>
        <v>76.18810784525678</v>
      </c>
      <c r="G44" s="25" t="s">
        <v>133</v>
      </c>
      <c r="H44" s="239">
        <f t="shared" si="0"/>
        <v>37.1625781050889</v>
      </c>
      <c r="J44" s="44">
        <v>36</v>
      </c>
      <c r="K44" s="45" t="s">
        <v>49</v>
      </c>
      <c r="L44" s="80">
        <v>0.4877739998553136</v>
      </c>
      <c r="M44" s="25" t="s">
        <v>155</v>
      </c>
      <c r="N44" s="236">
        <f>'06二次波及'!H44</f>
        <v>3.2093514817679107</v>
      </c>
      <c r="O44" s="25" t="s">
        <v>133</v>
      </c>
      <c r="P44" s="239">
        <f t="shared" si="1"/>
        <v>1.5654382092035115</v>
      </c>
    </row>
    <row r="45" spans="2:16" s="25" customFormat="1" ht="12" customHeight="1">
      <c r="B45" s="44">
        <v>37</v>
      </c>
      <c r="C45" s="45" t="s">
        <v>50</v>
      </c>
      <c r="D45" s="80">
        <v>0.27032342780498525</v>
      </c>
      <c r="E45" s="25" t="s">
        <v>155</v>
      </c>
      <c r="F45" s="236">
        <f>'03一次波及'!H45</f>
        <v>34.45514146581196</v>
      </c>
      <c r="G45" s="25" t="s">
        <v>133</v>
      </c>
      <c r="H45" s="239">
        <f t="shared" si="0"/>
        <v>9.314031946543974</v>
      </c>
      <c r="J45" s="44">
        <v>37</v>
      </c>
      <c r="K45" s="45" t="s">
        <v>50</v>
      </c>
      <c r="L45" s="80">
        <v>0.27032342780498525</v>
      </c>
      <c r="M45" s="25" t="s">
        <v>155</v>
      </c>
      <c r="N45" s="236">
        <f>'06二次波及'!H45</f>
        <v>-0.8189285893381788</v>
      </c>
      <c r="O45" s="25" t="s">
        <v>133</v>
      </c>
      <c r="P45" s="239">
        <f t="shared" si="1"/>
        <v>-0.2213755833973976</v>
      </c>
    </row>
    <row r="46" spans="2:16" s="25" customFormat="1" ht="12" customHeight="1">
      <c r="B46" s="44">
        <v>38</v>
      </c>
      <c r="C46" s="45" t="s">
        <v>51</v>
      </c>
      <c r="D46" s="80">
        <v>0.32888448688323796</v>
      </c>
      <c r="E46" s="25" t="s">
        <v>155</v>
      </c>
      <c r="F46" s="236">
        <f>'03一次波及'!H46</f>
        <v>580.7327872801491</v>
      </c>
      <c r="G46" s="25" t="s">
        <v>133</v>
      </c>
      <c r="H46" s="239">
        <f t="shared" si="0"/>
        <v>190.9940047609044</v>
      </c>
      <c r="J46" s="44">
        <v>38</v>
      </c>
      <c r="K46" s="45" t="s">
        <v>51</v>
      </c>
      <c r="L46" s="80">
        <v>0.32888448688323796</v>
      </c>
      <c r="M46" s="25" t="s">
        <v>155</v>
      </c>
      <c r="N46" s="236">
        <f>'06二次波及'!H46</f>
        <v>5.474211156621992</v>
      </c>
      <c r="O46" s="25" t="s">
        <v>133</v>
      </c>
      <c r="P46" s="239">
        <f t="shared" si="1"/>
        <v>1.8003831273361204</v>
      </c>
    </row>
    <row r="47" spans="2:16" s="25" customFormat="1" ht="12" customHeight="1">
      <c r="B47" s="44">
        <v>39</v>
      </c>
      <c r="C47" s="45" t="s">
        <v>52</v>
      </c>
      <c r="D47" s="80">
        <v>0.512418441370484</v>
      </c>
      <c r="E47" s="25" t="s">
        <v>155</v>
      </c>
      <c r="F47" s="236">
        <f>'03一次波及'!H47</f>
        <v>71.88028557752615</v>
      </c>
      <c r="G47" s="25" t="s">
        <v>133</v>
      </c>
      <c r="H47" s="239">
        <f t="shared" si="0"/>
        <v>36.83278390090123</v>
      </c>
      <c r="J47" s="44">
        <v>39</v>
      </c>
      <c r="K47" s="45" t="s">
        <v>52</v>
      </c>
      <c r="L47" s="80">
        <v>0.512418441370484</v>
      </c>
      <c r="M47" s="25" t="s">
        <v>155</v>
      </c>
      <c r="N47" s="236">
        <f>'06二次波及'!H47</f>
        <v>1.1622065932713546</v>
      </c>
      <c r="O47" s="25" t="s">
        <v>133</v>
      </c>
      <c r="P47" s="239">
        <f t="shared" si="1"/>
        <v>0.5955360910746075</v>
      </c>
    </row>
    <row r="48" spans="2:16" s="25" customFormat="1" ht="12" customHeight="1">
      <c r="B48" s="47">
        <v>40</v>
      </c>
      <c r="C48" s="48" t="s">
        <v>53</v>
      </c>
      <c r="D48" s="81">
        <v>0.2884585995048446</v>
      </c>
      <c r="E48" s="25" t="s">
        <v>155</v>
      </c>
      <c r="F48" s="237">
        <f>'03一次波及'!H48</f>
        <v>84.82053829624616</v>
      </c>
      <c r="G48" s="25" t="s">
        <v>133</v>
      </c>
      <c r="H48" s="240">
        <f t="shared" si="0"/>
        <v>24.467213686182202</v>
      </c>
      <c r="J48" s="47">
        <v>40</v>
      </c>
      <c r="K48" s="48" t="s">
        <v>53</v>
      </c>
      <c r="L48" s="81">
        <v>0.2884585995048446</v>
      </c>
      <c r="M48" s="25" t="s">
        <v>155</v>
      </c>
      <c r="N48" s="237">
        <f>'06二次波及'!H48</f>
        <v>4.11490871307201</v>
      </c>
      <c r="O48" s="25" t="s">
        <v>133</v>
      </c>
      <c r="P48" s="240">
        <f t="shared" si="1"/>
        <v>1.1869808044630343</v>
      </c>
    </row>
    <row r="49" spans="2:16" s="25" customFormat="1" ht="12" customHeight="1">
      <c r="B49" s="44">
        <v>41</v>
      </c>
      <c r="C49" s="45" t="s">
        <v>54</v>
      </c>
      <c r="D49" s="80">
        <v>0.1664932989613013</v>
      </c>
      <c r="E49" s="25" t="s">
        <v>155</v>
      </c>
      <c r="F49" s="236">
        <f>'03一次波及'!H49</f>
        <v>4.219889127778007</v>
      </c>
      <c r="G49" s="25" t="s">
        <v>133</v>
      </c>
      <c r="H49" s="239">
        <f t="shared" si="0"/>
        <v>0.7025832621346887</v>
      </c>
      <c r="J49" s="44">
        <v>41</v>
      </c>
      <c r="K49" s="45" t="s">
        <v>54</v>
      </c>
      <c r="L49" s="80">
        <v>0.1664932989613013</v>
      </c>
      <c r="M49" s="25" t="s">
        <v>155</v>
      </c>
      <c r="N49" s="236">
        <f>'06二次波及'!H49</f>
        <v>0.843158059865482</v>
      </c>
      <c r="O49" s="25" t="s">
        <v>133</v>
      </c>
      <c r="P49" s="239">
        <f t="shared" si="1"/>
        <v>0.14038016693281447</v>
      </c>
    </row>
    <row r="50" spans="2:16" s="25" customFormat="1" ht="12" customHeight="1">
      <c r="B50" s="44">
        <v>42</v>
      </c>
      <c r="C50" s="45" t="s">
        <v>55</v>
      </c>
      <c r="D50" s="80">
        <v>0.3264084202687518</v>
      </c>
      <c r="E50" s="25" t="s">
        <v>155</v>
      </c>
      <c r="F50" s="236">
        <f>'03一次波及'!H50</f>
        <v>138.7690992917867</v>
      </c>
      <c r="G50" s="25" t="s">
        <v>133</v>
      </c>
      <c r="H50" s="239">
        <f t="shared" si="0"/>
        <v>45.29540248194965</v>
      </c>
      <c r="J50" s="44">
        <v>42</v>
      </c>
      <c r="K50" s="45" t="s">
        <v>55</v>
      </c>
      <c r="L50" s="80">
        <v>0.3264084202687518</v>
      </c>
      <c r="M50" s="25" t="s">
        <v>155</v>
      </c>
      <c r="N50" s="236">
        <f>'06二次波及'!H50</f>
        <v>5.109788797959295</v>
      </c>
      <c r="O50" s="25" t="s">
        <v>133</v>
      </c>
      <c r="P50" s="239">
        <f t="shared" si="1"/>
        <v>1.6678780894488576</v>
      </c>
    </row>
    <row r="51" spans="2:16" s="25" customFormat="1" ht="12" customHeight="1">
      <c r="B51" s="44">
        <v>43</v>
      </c>
      <c r="C51" s="45" t="s">
        <v>56</v>
      </c>
      <c r="D51" s="80">
        <v>0.4525592747194042</v>
      </c>
      <c r="E51" s="25" t="s">
        <v>155</v>
      </c>
      <c r="F51" s="236">
        <f>'03一次波及'!H51</f>
        <v>1292.6350678664717</v>
      </c>
      <c r="G51" s="25" t="s">
        <v>133</v>
      </c>
      <c r="H51" s="239">
        <f t="shared" si="0"/>
        <v>584.9939887905183</v>
      </c>
      <c r="J51" s="44">
        <v>43</v>
      </c>
      <c r="K51" s="45" t="s">
        <v>56</v>
      </c>
      <c r="L51" s="80">
        <v>0.4525592747194042</v>
      </c>
      <c r="M51" s="25" t="s">
        <v>155</v>
      </c>
      <c r="N51" s="236">
        <f>'06二次波及'!H51</f>
        <v>17.38544457267689</v>
      </c>
      <c r="O51" s="25" t="s">
        <v>133</v>
      </c>
      <c r="P51" s="239">
        <f t="shared" si="1"/>
        <v>7.8679441864850554</v>
      </c>
    </row>
    <row r="52" spans="2:16" s="25" customFormat="1" ht="12" customHeight="1">
      <c r="B52" s="44">
        <v>44</v>
      </c>
      <c r="C52" s="45" t="s">
        <v>57</v>
      </c>
      <c r="D52" s="80">
        <v>0.5083840028406791</v>
      </c>
      <c r="E52" s="25" t="s">
        <v>155</v>
      </c>
      <c r="F52" s="236">
        <f>'03一次波及'!H52</f>
        <v>368.0332979763604</v>
      </c>
      <c r="G52" s="25" t="s">
        <v>133</v>
      </c>
      <c r="H52" s="239">
        <f t="shared" si="0"/>
        <v>187.1022412038785</v>
      </c>
      <c r="J52" s="44">
        <v>44</v>
      </c>
      <c r="K52" s="45" t="s">
        <v>57</v>
      </c>
      <c r="L52" s="80">
        <v>0.5083840028406791</v>
      </c>
      <c r="M52" s="25" t="s">
        <v>155</v>
      </c>
      <c r="N52" s="236">
        <f>'06二次波及'!H52</f>
        <v>38.8774172630931</v>
      </c>
      <c r="O52" s="25" t="s">
        <v>133</v>
      </c>
      <c r="P52" s="239">
        <f t="shared" si="1"/>
        <v>19.76465700831859</v>
      </c>
    </row>
    <row r="53" spans="2:16" s="25" customFormat="1" ht="12" customHeight="1">
      <c r="B53" s="47">
        <v>45</v>
      </c>
      <c r="C53" s="48" t="s">
        <v>143</v>
      </c>
      <c r="D53" s="81">
        <v>0.40203724825072007</v>
      </c>
      <c r="E53" s="25" t="s">
        <v>155</v>
      </c>
      <c r="F53" s="237">
        <f>'03一次波及'!H53</f>
        <v>259.12170499265324</v>
      </c>
      <c r="G53" s="25" t="s">
        <v>133</v>
      </c>
      <c r="H53" s="240">
        <f t="shared" si="0"/>
        <v>104.17657723728118</v>
      </c>
      <c r="J53" s="47">
        <v>45</v>
      </c>
      <c r="K53" s="48" t="s">
        <v>143</v>
      </c>
      <c r="L53" s="81">
        <v>0.40203724825072007</v>
      </c>
      <c r="M53" s="25" t="s">
        <v>155</v>
      </c>
      <c r="N53" s="237">
        <f>'06二次波及'!H53</f>
        <v>9.362843638376578</v>
      </c>
      <c r="O53" s="25" t="s">
        <v>133</v>
      </c>
      <c r="P53" s="240">
        <f t="shared" si="1"/>
        <v>3.7642118921746794</v>
      </c>
    </row>
    <row r="54" spans="2:16" s="25" customFormat="1" ht="12" customHeight="1">
      <c r="B54" s="44">
        <v>46</v>
      </c>
      <c r="C54" s="45" t="s">
        <v>59</v>
      </c>
      <c r="D54" s="80">
        <v>0.38943997125911806</v>
      </c>
      <c r="E54" s="25" t="s">
        <v>155</v>
      </c>
      <c r="F54" s="236">
        <f>'03一次波及'!H54</f>
        <v>46.79907036292408</v>
      </c>
      <c r="G54" s="25" t="s">
        <v>133</v>
      </c>
      <c r="H54" s="239">
        <f t="shared" si="0"/>
        <v>18.225428617090596</v>
      </c>
      <c r="J54" s="44">
        <v>46</v>
      </c>
      <c r="K54" s="45" t="s">
        <v>59</v>
      </c>
      <c r="L54" s="80">
        <v>0.38943997125911806</v>
      </c>
      <c r="M54" s="25" t="s">
        <v>155</v>
      </c>
      <c r="N54" s="236">
        <f>'06二次波及'!H54</f>
        <v>9.81337710543457</v>
      </c>
      <c r="O54" s="25" t="s">
        <v>133</v>
      </c>
      <c r="P54" s="239">
        <f t="shared" si="1"/>
        <v>3.8217212978953263</v>
      </c>
    </row>
    <row r="55" spans="2:16" s="25" customFormat="1" ht="12" customHeight="1">
      <c r="B55" s="44">
        <v>47</v>
      </c>
      <c r="C55" s="45" t="s">
        <v>60</v>
      </c>
      <c r="D55" s="80">
        <v>0.5516256745172258</v>
      </c>
      <c r="E55" s="25" t="s">
        <v>155</v>
      </c>
      <c r="F55" s="236">
        <f>'03一次波及'!H55</f>
        <v>23.411474112482686</v>
      </c>
      <c r="G55" s="25" t="s">
        <v>133</v>
      </c>
      <c r="H55" s="239">
        <f t="shared" si="0"/>
        <v>12.914370198740832</v>
      </c>
      <c r="J55" s="44">
        <v>47</v>
      </c>
      <c r="K55" s="45" t="s">
        <v>60</v>
      </c>
      <c r="L55" s="80">
        <v>0.5516256745172258</v>
      </c>
      <c r="M55" s="25" t="s">
        <v>155</v>
      </c>
      <c r="N55" s="236">
        <f>'06二次波及'!H55</f>
        <v>5.032223727415898</v>
      </c>
      <c r="O55" s="25" t="s">
        <v>133</v>
      </c>
      <c r="P55" s="239">
        <f t="shared" si="1"/>
        <v>2.775903807957383</v>
      </c>
    </row>
    <row r="56" spans="2:16" s="25" customFormat="1" ht="12" customHeight="1">
      <c r="B56" s="44">
        <v>48</v>
      </c>
      <c r="C56" s="45" t="s">
        <v>144</v>
      </c>
      <c r="D56" s="80">
        <v>0.40315632094800374</v>
      </c>
      <c r="E56" s="25" t="s">
        <v>155</v>
      </c>
      <c r="F56" s="236">
        <f>'03一次波及'!H56</f>
        <v>11.815677696826443</v>
      </c>
      <c r="G56" s="25" t="s">
        <v>133</v>
      </c>
      <c r="H56" s="239">
        <f t="shared" si="0"/>
        <v>4.763565149759931</v>
      </c>
      <c r="J56" s="44">
        <v>48</v>
      </c>
      <c r="K56" s="45" t="s">
        <v>144</v>
      </c>
      <c r="L56" s="80">
        <v>0.40315632094800374</v>
      </c>
      <c r="M56" s="25" t="s">
        <v>155</v>
      </c>
      <c r="N56" s="236">
        <f>'06二次波及'!H56</f>
        <v>3.175380463214264</v>
      </c>
      <c r="O56" s="25" t="s">
        <v>133</v>
      </c>
      <c r="P56" s="239">
        <f t="shared" si="1"/>
        <v>1.2801747051596306</v>
      </c>
    </row>
    <row r="57" spans="2:16" s="25" customFormat="1" ht="12" customHeight="1">
      <c r="B57" s="44">
        <v>49</v>
      </c>
      <c r="C57" s="45" t="s">
        <v>62</v>
      </c>
      <c r="D57" s="80">
        <v>0.44614237253773276</v>
      </c>
      <c r="E57" s="25" t="s">
        <v>155</v>
      </c>
      <c r="F57" s="236">
        <f>'03一次波及'!H57</f>
        <v>97.92065880313042</v>
      </c>
      <c r="G57" s="25" t="s">
        <v>133</v>
      </c>
      <c r="H57" s="239">
        <f t="shared" si="0"/>
        <v>43.68655503888643</v>
      </c>
      <c r="J57" s="44">
        <v>49</v>
      </c>
      <c r="K57" s="45" t="s">
        <v>62</v>
      </c>
      <c r="L57" s="80">
        <v>0.44614237253773276</v>
      </c>
      <c r="M57" s="25" t="s">
        <v>155</v>
      </c>
      <c r="N57" s="236">
        <f>'06二次波及'!H57</f>
        <v>5.6264350140459545</v>
      </c>
      <c r="O57" s="25" t="s">
        <v>133</v>
      </c>
      <c r="P57" s="239">
        <f t="shared" si="1"/>
        <v>2.510191066095834</v>
      </c>
    </row>
    <row r="58" spans="2:16" s="25" customFormat="1" ht="12" customHeight="1">
      <c r="B58" s="47">
        <v>50</v>
      </c>
      <c r="C58" s="48" t="s">
        <v>63</v>
      </c>
      <c r="D58" s="81">
        <v>0.4061870766977851</v>
      </c>
      <c r="E58" s="25" t="s">
        <v>155</v>
      </c>
      <c r="F58" s="237">
        <f>'03一次波及'!H58</f>
        <v>25.977187817244616</v>
      </c>
      <c r="G58" s="25" t="s">
        <v>133</v>
      </c>
      <c r="H58" s="240">
        <f t="shared" si="0"/>
        <v>10.551597980315908</v>
      </c>
      <c r="J58" s="47">
        <v>50</v>
      </c>
      <c r="K58" s="48" t="s">
        <v>63</v>
      </c>
      <c r="L58" s="81">
        <v>0.4061870766977851</v>
      </c>
      <c r="M58" s="25" t="s">
        <v>155</v>
      </c>
      <c r="N58" s="237">
        <f>'06二次波及'!H58</f>
        <v>0.594256300083559</v>
      </c>
      <c r="O58" s="25" t="s">
        <v>133</v>
      </c>
      <c r="P58" s="240">
        <f t="shared" si="1"/>
        <v>0.24137922934018258</v>
      </c>
    </row>
    <row r="59" spans="2:16" s="25" customFormat="1" ht="12" customHeight="1">
      <c r="B59" s="44">
        <v>51</v>
      </c>
      <c r="C59" s="45" t="s">
        <v>64</v>
      </c>
      <c r="D59" s="80">
        <v>0.43891150800791795</v>
      </c>
      <c r="E59" s="25" t="s">
        <v>155</v>
      </c>
      <c r="F59" s="236">
        <f>'03一次波及'!H59</f>
        <v>50.23243524871032</v>
      </c>
      <c r="G59" s="25" t="s">
        <v>133</v>
      </c>
      <c r="H59" s="239">
        <f t="shared" si="0"/>
        <v>22.047593905921538</v>
      </c>
      <c r="J59" s="44">
        <v>51</v>
      </c>
      <c r="K59" s="45" t="s">
        <v>64</v>
      </c>
      <c r="L59" s="80">
        <v>0.43891150800791795</v>
      </c>
      <c r="M59" s="25" t="s">
        <v>155</v>
      </c>
      <c r="N59" s="236">
        <f>'06二次波及'!H59</f>
        <v>26.887925833193567</v>
      </c>
      <c r="O59" s="25" t="s">
        <v>133</v>
      </c>
      <c r="P59" s="239">
        <f t="shared" si="1"/>
        <v>11.801420074652041</v>
      </c>
    </row>
    <row r="60" spans="2:16" s="25" customFormat="1" ht="12" customHeight="1">
      <c r="B60" s="44">
        <v>52</v>
      </c>
      <c r="C60" s="45" t="s">
        <v>65</v>
      </c>
      <c r="D60" s="80">
        <v>0.33781190530765415</v>
      </c>
      <c r="E60" s="25" t="s">
        <v>155</v>
      </c>
      <c r="F60" s="236">
        <f>'03一次波及'!H60</f>
        <v>10.863264267420027</v>
      </c>
      <c r="G60" s="25" t="s">
        <v>133</v>
      </c>
      <c r="H60" s="239">
        <f t="shared" si="0"/>
        <v>3.669740000037717</v>
      </c>
      <c r="J60" s="44">
        <v>52</v>
      </c>
      <c r="K60" s="45" t="s">
        <v>65</v>
      </c>
      <c r="L60" s="80">
        <v>0.33781190530765415</v>
      </c>
      <c r="M60" s="25" t="s">
        <v>155</v>
      </c>
      <c r="N60" s="236">
        <f>'06二次波及'!H60</f>
        <v>91.411809318988</v>
      </c>
      <c r="O60" s="25" t="s">
        <v>133</v>
      </c>
      <c r="P60" s="239">
        <f t="shared" si="1"/>
        <v>30.879997473667313</v>
      </c>
    </row>
    <row r="61" spans="2:16" s="25" customFormat="1" ht="12" customHeight="1">
      <c r="B61" s="44">
        <v>53</v>
      </c>
      <c r="C61" s="45" t="s">
        <v>66</v>
      </c>
      <c r="D61" s="80">
        <v>0.30007094981794746</v>
      </c>
      <c r="E61" s="25" t="s">
        <v>155</v>
      </c>
      <c r="F61" s="236">
        <f>'03一次波及'!H61</f>
        <v>20.627333602476472</v>
      </c>
      <c r="G61" s="25" t="s">
        <v>133</v>
      </c>
      <c r="H61" s="239">
        <f t="shared" si="0"/>
        <v>6.189663586306779</v>
      </c>
      <c r="J61" s="44">
        <v>53</v>
      </c>
      <c r="K61" s="45" t="s">
        <v>66</v>
      </c>
      <c r="L61" s="80">
        <v>0.30007094981794746</v>
      </c>
      <c r="M61" s="25" t="s">
        <v>155</v>
      </c>
      <c r="N61" s="236">
        <f>'06二次波及'!H61</f>
        <v>19.641882836262262</v>
      </c>
      <c r="O61" s="25" t="s">
        <v>133</v>
      </c>
      <c r="P61" s="239">
        <f t="shared" si="1"/>
        <v>5.893958438890057</v>
      </c>
    </row>
    <row r="62" spans="2:16" s="25" customFormat="1" ht="12" customHeight="1">
      <c r="B62" s="44">
        <v>54</v>
      </c>
      <c r="C62" s="45" t="s">
        <v>67</v>
      </c>
      <c r="D62" s="80">
        <v>0.5020505397744406</v>
      </c>
      <c r="E62" s="25" t="s">
        <v>155</v>
      </c>
      <c r="F62" s="236">
        <f>'03一次波及'!H62</f>
        <v>0.06051550983342934</v>
      </c>
      <c r="G62" s="25" t="s">
        <v>133</v>
      </c>
      <c r="H62" s="239">
        <f t="shared" si="0"/>
        <v>0.030381844376598667</v>
      </c>
      <c r="J62" s="44">
        <v>54</v>
      </c>
      <c r="K62" s="45" t="s">
        <v>67</v>
      </c>
      <c r="L62" s="80">
        <v>0.5020505397744406</v>
      </c>
      <c r="M62" s="25" t="s">
        <v>155</v>
      </c>
      <c r="N62" s="236">
        <f>'06二次波及'!H62</f>
        <v>0.6533776221266961</v>
      </c>
      <c r="O62" s="25" t="s">
        <v>133</v>
      </c>
      <c r="P62" s="239">
        <f t="shared" si="1"/>
        <v>0.3280285878652483</v>
      </c>
    </row>
    <row r="63" spans="2:16" s="25" customFormat="1" ht="12" customHeight="1">
      <c r="B63" s="47">
        <v>55</v>
      </c>
      <c r="C63" s="48" t="s">
        <v>68</v>
      </c>
      <c r="D63" s="81">
        <v>0.07921836228287842</v>
      </c>
      <c r="E63" s="25" t="s">
        <v>155</v>
      </c>
      <c r="F63" s="237">
        <f>'03一次波及'!H63</f>
        <v>0.17171020273841622</v>
      </c>
      <c r="G63" s="25" t="s">
        <v>133</v>
      </c>
      <c r="H63" s="240">
        <f t="shared" si="0"/>
        <v>0.013602601048198357</v>
      </c>
      <c r="J63" s="47">
        <v>55</v>
      </c>
      <c r="K63" s="48" t="s">
        <v>68</v>
      </c>
      <c r="L63" s="81">
        <v>0.07921836228287842</v>
      </c>
      <c r="M63" s="25" t="s">
        <v>155</v>
      </c>
      <c r="N63" s="237">
        <f>'06二次波及'!H63</f>
        <v>0.06072945096394497</v>
      </c>
      <c r="O63" s="25" t="s">
        <v>133</v>
      </c>
      <c r="P63" s="240">
        <f t="shared" si="1"/>
        <v>0.004810887647702092</v>
      </c>
    </row>
    <row r="64" spans="2:16" s="25" customFormat="1" ht="12" customHeight="1">
      <c r="B64" s="44">
        <v>56</v>
      </c>
      <c r="C64" s="45" t="s">
        <v>69</v>
      </c>
      <c r="D64" s="80">
        <v>0.2709588706096365</v>
      </c>
      <c r="E64" s="25" t="s">
        <v>155</v>
      </c>
      <c r="F64" s="236">
        <f>'03一次波及'!H64</f>
        <v>35.09830272558144</v>
      </c>
      <c r="G64" s="25" t="s">
        <v>133</v>
      </c>
      <c r="H64" s="239">
        <f t="shared" si="0"/>
        <v>9.510196466838675</v>
      </c>
      <c r="J64" s="44">
        <v>56</v>
      </c>
      <c r="K64" s="45" t="s">
        <v>69</v>
      </c>
      <c r="L64" s="80">
        <v>0.2709588706096365</v>
      </c>
      <c r="M64" s="25" t="s">
        <v>155</v>
      </c>
      <c r="N64" s="236">
        <f>'06二次波及'!H64</f>
        <v>13.06607215745556</v>
      </c>
      <c r="O64" s="25" t="s">
        <v>133</v>
      </c>
      <c r="P64" s="239">
        <f t="shared" si="1"/>
        <v>3.5403681550881756</v>
      </c>
    </row>
    <row r="65" spans="2:16" s="25" customFormat="1" ht="12" customHeight="1">
      <c r="B65" s="44">
        <v>57</v>
      </c>
      <c r="C65" s="45" t="s">
        <v>145</v>
      </c>
      <c r="D65" s="80">
        <v>0.20414690927316972</v>
      </c>
      <c r="E65" s="25" t="s">
        <v>155</v>
      </c>
      <c r="F65" s="236">
        <f>'03一次波及'!H65</f>
        <v>0</v>
      </c>
      <c r="G65" s="25" t="s">
        <v>133</v>
      </c>
      <c r="H65" s="239">
        <f t="shared" si="0"/>
        <v>0</v>
      </c>
      <c r="J65" s="44">
        <v>57</v>
      </c>
      <c r="K65" s="45" t="s">
        <v>145</v>
      </c>
      <c r="L65" s="80">
        <v>0.20414690927316972</v>
      </c>
      <c r="M65" s="25" t="s">
        <v>155</v>
      </c>
      <c r="N65" s="236">
        <f>'06二次波及'!H65</f>
        <v>25.837834360712506</v>
      </c>
      <c r="O65" s="25" t="s">
        <v>133</v>
      </c>
      <c r="P65" s="239">
        <f t="shared" si="1"/>
        <v>5.274714027051563</v>
      </c>
    </row>
    <row r="66" spans="2:16" s="25" customFormat="1" ht="12" customHeight="1">
      <c r="B66" s="44">
        <v>58</v>
      </c>
      <c r="C66" s="45" t="s">
        <v>71</v>
      </c>
      <c r="D66" s="80">
        <v>0.2435496267018006</v>
      </c>
      <c r="E66" s="25" t="s">
        <v>155</v>
      </c>
      <c r="F66" s="236">
        <f>'03一次波及'!H66</f>
        <v>0.019568927550870134</v>
      </c>
      <c r="G66" s="25" t="s">
        <v>133</v>
      </c>
      <c r="H66" s="239">
        <f t="shared" si="0"/>
        <v>0.0047660049999690025</v>
      </c>
      <c r="J66" s="44">
        <v>58</v>
      </c>
      <c r="K66" s="45" t="s">
        <v>71</v>
      </c>
      <c r="L66" s="80">
        <v>0.2435496267018006</v>
      </c>
      <c r="M66" s="25" t="s">
        <v>155</v>
      </c>
      <c r="N66" s="236">
        <f>'06二次波及'!H66</f>
        <v>10.79899262294552</v>
      </c>
      <c r="O66" s="25" t="s">
        <v>133</v>
      </c>
      <c r="P66" s="239">
        <f t="shared" si="1"/>
        <v>2.63009062207388</v>
      </c>
    </row>
    <row r="67" spans="2:16" s="25" customFormat="1" ht="12" customHeight="1">
      <c r="B67" s="44">
        <v>59</v>
      </c>
      <c r="C67" s="45" t="s">
        <v>72</v>
      </c>
      <c r="D67" s="80">
        <v>0.3860863368798493</v>
      </c>
      <c r="E67" s="25" t="s">
        <v>155</v>
      </c>
      <c r="F67" s="236">
        <f>'03一次波及'!H67</f>
        <v>51.23164027522323</v>
      </c>
      <c r="G67" s="25" t="s">
        <v>133</v>
      </c>
      <c r="H67" s="239">
        <f t="shared" si="0"/>
        <v>19.77983632620709</v>
      </c>
      <c r="J67" s="44">
        <v>59</v>
      </c>
      <c r="K67" s="45" t="s">
        <v>72</v>
      </c>
      <c r="L67" s="80">
        <v>0.3860863368798493</v>
      </c>
      <c r="M67" s="25" t="s">
        <v>155</v>
      </c>
      <c r="N67" s="236">
        <f>'06二次波及'!H67</f>
        <v>13.434857161644613</v>
      </c>
      <c r="O67" s="25" t="s">
        <v>133</v>
      </c>
      <c r="P67" s="239">
        <f t="shared" si="1"/>
        <v>5.187014788043378</v>
      </c>
    </row>
    <row r="68" spans="2:16" s="25" customFormat="1" ht="12" customHeight="1">
      <c r="B68" s="47">
        <v>60</v>
      </c>
      <c r="C68" s="48" t="s">
        <v>73</v>
      </c>
      <c r="D68" s="81">
        <v>0.3431742710276122</v>
      </c>
      <c r="E68" s="25" t="s">
        <v>155</v>
      </c>
      <c r="F68" s="237">
        <f>'03一次波及'!H68</f>
        <v>0.3563423934658724</v>
      </c>
      <c r="G68" s="25" t="s">
        <v>133</v>
      </c>
      <c r="H68" s="240">
        <f t="shared" si="0"/>
        <v>0.12228754111388532</v>
      </c>
      <c r="J68" s="47">
        <v>60</v>
      </c>
      <c r="K68" s="48" t="s">
        <v>73</v>
      </c>
      <c r="L68" s="81">
        <v>0.3431742710276122</v>
      </c>
      <c r="M68" s="25" t="s">
        <v>155</v>
      </c>
      <c r="N68" s="237">
        <f>'06二次波及'!H68</f>
        <v>0.3222246186456055</v>
      </c>
      <c r="O68" s="25" t="s">
        <v>133</v>
      </c>
      <c r="P68" s="240">
        <f t="shared" si="1"/>
        <v>0.11057919861085601</v>
      </c>
    </row>
    <row r="69" spans="2:16" s="25" customFormat="1" ht="12" customHeight="1">
      <c r="B69" s="44">
        <v>61</v>
      </c>
      <c r="C69" s="45" t="s">
        <v>74</v>
      </c>
      <c r="D69" s="80">
        <v>0.43989696777009585</v>
      </c>
      <c r="E69" s="25" t="s">
        <v>155</v>
      </c>
      <c r="F69" s="236">
        <f>'03一次波及'!H69</f>
        <v>5.293194235595296</v>
      </c>
      <c r="G69" s="25" t="s">
        <v>133</v>
      </c>
      <c r="H69" s="239">
        <f t="shared" si="0"/>
        <v>2.328460094056521</v>
      </c>
      <c r="J69" s="44">
        <v>61</v>
      </c>
      <c r="K69" s="45" t="s">
        <v>74</v>
      </c>
      <c r="L69" s="80">
        <v>0.43989696777009585</v>
      </c>
      <c r="M69" s="25" t="s">
        <v>155</v>
      </c>
      <c r="N69" s="236">
        <f>'06二次波及'!H69</f>
        <v>7.594613489587866</v>
      </c>
      <c r="O69" s="25" t="s">
        <v>133</v>
      </c>
      <c r="P69" s="239">
        <f t="shared" si="1"/>
        <v>3.3408474454555686</v>
      </c>
    </row>
    <row r="70" spans="2:16" s="25" customFormat="1" ht="12" customHeight="1">
      <c r="B70" s="44">
        <v>62</v>
      </c>
      <c r="C70" s="45" t="s">
        <v>75</v>
      </c>
      <c r="D70" s="80">
        <v>0.5048191395675006</v>
      </c>
      <c r="E70" s="25" t="s">
        <v>155</v>
      </c>
      <c r="F70" s="236">
        <f>'03一次波及'!H70</f>
        <v>1.823898033334004</v>
      </c>
      <c r="G70" s="25" t="s">
        <v>133</v>
      </c>
      <c r="H70" s="239">
        <f t="shared" si="0"/>
        <v>0.9207386358465284</v>
      </c>
      <c r="J70" s="44">
        <v>62</v>
      </c>
      <c r="K70" s="45" t="s">
        <v>75</v>
      </c>
      <c r="L70" s="80">
        <v>0.5048191395675006</v>
      </c>
      <c r="M70" s="25" t="s">
        <v>155</v>
      </c>
      <c r="N70" s="236">
        <f>'06二次波及'!H70</f>
        <v>6.69094484294457</v>
      </c>
      <c r="O70" s="25" t="s">
        <v>133</v>
      </c>
      <c r="P70" s="239">
        <f t="shared" si="1"/>
        <v>3.377717018508883</v>
      </c>
    </row>
    <row r="71" spans="2:16" s="25" customFormat="1" ht="12" customHeight="1">
      <c r="B71" s="44">
        <v>63</v>
      </c>
      <c r="C71" s="45" t="s">
        <v>76</v>
      </c>
      <c r="D71" s="80">
        <v>0.42255259375938814</v>
      </c>
      <c r="E71" s="25" t="s">
        <v>155</v>
      </c>
      <c r="F71" s="236">
        <f>'03一次波及'!H71</f>
        <v>54.04720628949004</v>
      </c>
      <c r="G71" s="25" t="s">
        <v>133</v>
      </c>
      <c r="H71" s="239">
        <f t="shared" si="0"/>
        <v>22.837787203072732</v>
      </c>
      <c r="J71" s="44">
        <v>63</v>
      </c>
      <c r="K71" s="45" t="s">
        <v>76</v>
      </c>
      <c r="L71" s="80">
        <v>0.42255259375938814</v>
      </c>
      <c r="M71" s="25" t="s">
        <v>155</v>
      </c>
      <c r="N71" s="236">
        <f>'06二次波及'!H71</f>
        <v>29.458921706362744</v>
      </c>
      <c r="O71" s="25" t="s">
        <v>133</v>
      </c>
      <c r="P71" s="239">
        <f t="shared" si="1"/>
        <v>12.447943776378319</v>
      </c>
    </row>
    <row r="72" spans="2:16" s="25" customFormat="1" ht="12" customHeight="1">
      <c r="B72" s="44">
        <v>64</v>
      </c>
      <c r="C72" s="45" t="s">
        <v>77</v>
      </c>
      <c r="D72" s="80">
        <v>0.4512465191746881</v>
      </c>
      <c r="E72" s="25" t="s">
        <v>155</v>
      </c>
      <c r="F72" s="236">
        <f>'03一次波及'!H72</f>
        <v>9.21717011779658</v>
      </c>
      <c r="G72" s="25" t="s">
        <v>133</v>
      </c>
      <c r="H72" s="239">
        <f t="shared" si="0"/>
        <v>4.159215932296657</v>
      </c>
      <c r="J72" s="44">
        <v>64</v>
      </c>
      <c r="K72" s="45" t="s">
        <v>77</v>
      </c>
      <c r="L72" s="80">
        <v>0.4512465191746881</v>
      </c>
      <c r="M72" s="25" t="s">
        <v>155</v>
      </c>
      <c r="N72" s="236">
        <f>'06二次波及'!H72</f>
        <v>3.1008698000813313</v>
      </c>
      <c r="O72" s="25" t="s">
        <v>133</v>
      </c>
      <c r="P72" s="239">
        <f t="shared" si="1"/>
        <v>1.3992567037006118</v>
      </c>
    </row>
    <row r="73" spans="2:16" s="25" customFormat="1" ht="12" customHeight="1">
      <c r="B73" s="47">
        <v>65</v>
      </c>
      <c r="C73" s="48" t="s">
        <v>78</v>
      </c>
      <c r="D73" s="81">
        <v>0.47837599196066355</v>
      </c>
      <c r="E73" s="25" t="s">
        <v>155</v>
      </c>
      <c r="F73" s="237">
        <f>'03一次波及'!H73</f>
        <v>0</v>
      </c>
      <c r="G73" s="25" t="s">
        <v>133</v>
      </c>
      <c r="H73" s="240">
        <f t="shared" si="0"/>
        <v>0</v>
      </c>
      <c r="J73" s="47">
        <v>65</v>
      </c>
      <c r="K73" s="48" t="s">
        <v>78</v>
      </c>
      <c r="L73" s="81">
        <v>0.47837599196066355</v>
      </c>
      <c r="M73" s="25" t="s">
        <v>155</v>
      </c>
      <c r="N73" s="237">
        <f>'06二次波及'!H73</f>
        <v>0</v>
      </c>
      <c r="O73" s="25" t="s">
        <v>133</v>
      </c>
      <c r="P73" s="240">
        <f t="shared" si="1"/>
        <v>0</v>
      </c>
    </row>
    <row r="74" spans="2:16" s="25" customFormat="1" ht="12" customHeight="1">
      <c r="B74" s="44">
        <v>66</v>
      </c>
      <c r="C74" s="45" t="s">
        <v>79</v>
      </c>
      <c r="D74" s="80">
        <v>0.4574733107796807</v>
      </c>
      <c r="E74" s="25" t="s">
        <v>155</v>
      </c>
      <c r="F74" s="236">
        <f>'03一次波及'!H74</f>
        <v>466.19774155912495</v>
      </c>
      <c r="G74" s="25" t="s">
        <v>133</v>
      </c>
      <c r="H74" s="239">
        <f aca="true" t="shared" si="2" ref="H74:H116">D74*F74</f>
        <v>213.27302430906283</v>
      </c>
      <c r="J74" s="44">
        <v>66</v>
      </c>
      <c r="K74" s="45" t="s">
        <v>79</v>
      </c>
      <c r="L74" s="80">
        <v>0.4574733107796807</v>
      </c>
      <c r="M74" s="25" t="s">
        <v>155</v>
      </c>
      <c r="N74" s="236">
        <f>'06二次波及'!H74</f>
        <v>488.8334088427732</v>
      </c>
      <c r="O74" s="25" t="s">
        <v>133</v>
      </c>
      <c r="P74" s="239">
        <f aca="true" t="shared" si="3" ref="P74:P116">L74*N74</f>
        <v>223.6282379630207</v>
      </c>
    </row>
    <row r="75" spans="2:16" s="25" customFormat="1" ht="12" customHeight="1">
      <c r="B75" s="51">
        <v>67</v>
      </c>
      <c r="C75" s="52" t="s">
        <v>80</v>
      </c>
      <c r="D75" s="247">
        <v>0.47811077785123196</v>
      </c>
      <c r="E75" s="246" t="s">
        <v>155</v>
      </c>
      <c r="F75" s="250">
        <f>'03一次波及'!H75</f>
        <v>100000</v>
      </c>
      <c r="G75" s="246" t="s">
        <v>133</v>
      </c>
      <c r="H75" s="83">
        <f t="shared" si="2"/>
        <v>47811.0777851232</v>
      </c>
      <c r="J75" s="51">
        <v>67</v>
      </c>
      <c r="K75" s="52" t="s">
        <v>80</v>
      </c>
      <c r="L75" s="247">
        <v>0.47811077785123196</v>
      </c>
      <c r="M75" s="246" t="s">
        <v>155</v>
      </c>
      <c r="N75" s="250">
        <f>'06二次波及'!H75</f>
        <v>0</v>
      </c>
      <c r="O75" s="246" t="s">
        <v>133</v>
      </c>
      <c r="P75" s="83">
        <f t="shared" si="3"/>
        <v>0</v>
      </c>
    </row>
    <row r="76" spans="2:16" s="25" customFormat="1" ht="12" customHeight="1">
      <c r="B76" s="44">
        <v>68</v>
      </c>
      <c r="C76" s="45" t="s">
        <v>81</v>
      </c>
      <c r="D76" s="80">
        <v>0.4856929536428956</v>
      </c>
      <c r="E76" s="25" t="s">
        <v>155</v>
      </c>
      <c r="F76" s="236">
        <f>'03一次波及'!H76</f>
        <v>0</v>
      </c>
      <c r="G76" s="25" t="s">
        <v>133</v>
      </c>
      <c r="H76" s="239">
        <f t="shared" si="2"/>
        <v>0</v>
      </c>
      <c r="J76" s="44">
        <v>68</v>
      </c>
      <c r="K76" s="45" t="s">
        <v>81</v>
      </c>
      <c r="L76" s="80">
        <v>0.4856929536428956</v>
      </c>
      <c r="M76" s="25" t="s">
        <v>155</v>
      </c>
      <c r="N76" s="236">
        <f>'06二次波及'!H76</f>
        <v>0</v>
      </c>
      <c r="O76" s="25" t="s">
        <v>133</v>
      </c>
      <c r="P76" s="239">
        <f t="shared" si="3"/>
        <v>0</v>
      </c>
    </row>
    <row r="77" spans="2:16" s="25" customFormat="1" ht="12" customHeight="1">
      <c r="B77" s="44">
        <v>69</v>
      </c>
      <c r="C77" s="45" t="s">
        <v>82</v>
      </c>
      <c r="D77" s="80">
        <v>0.4601201769542094</v>
      </c>
      <c r="E77" s="25" t="s">
        <v>155</v>
      </c>
      <c r="F77" s="236">
        <f>'03一次波及'!H77</f>
        <v>487.1846252125174</v>
      </c>
      <c r="G77" s="25" t="s">
        <v>133</v>
      </c>
      <c r="H77" s="239">
        <f t="shared" si="2"/>
        <v>224.1634759621537</v>
      </c>
      <c r="J77" s="44">
        <v>69</v>
      </c>
      <c r="K77" s="45" t="s">
        <v>82</v>
      </c>
      <c r="L77" s="80">
        <v>0.4601201769542094</v>
      </c>
      <c r="M77" s="25" t="s">
        <v>155</v>
      </c>
      <c r="N77" s="236">
        <f>'06二次波及'!H77</f>
        <v>417.59034057614093</v>
      </c>
      <c r="O77" s="25" t="s">
        <v>133</v>
      </c>
      <c r="P77" s="239">
        <f t="shared" si="3"/>
        <v>192.14174140026253</v>
      </c>
    </row>
    <row r="78" spans="2:16" s="25" customFormat="1" ht="12" customHeight="1">
      <c r="B78" s="47">
        <v>70</v>
      </c>
      <c r="C78" s="48" t="s">
        <v>83</v>
      </c>
      <c r="D78" s="81">
        <v>0.32988388808501495</v>
      </c>
      <c r="E78" s="25" t="s">
        <v>155</v>
      </c>
      <c r="F78" s="237">
        <f>'03一次波及'!H78</f>
        <v>87.46413525504252</v>
      </c>
      <c r="G78" s="25" t="s">
        <v>133</v>
      </c>
      <c r="H78" s="240">
        <f t="shared" si="2"/>
        <v>28.853009005927056</v>
      </c>
      <c r="J78" s="47">
        <v>70</v>
      </c>
      <c r="K78" s="48" t="s">
        <v>83</v>
      </c>
      <c r="L78" s="81">
        <v>0.32988388808501495</v>
      </c>
      <c r="M78" s="25" t="s">
        <v>155</v>
      </c>
      <c r="N78" s="237">
        <f>'06二次波及'!H78</f>
        <v>174.4613090870386</v>
      </c>
      <c r="O78" s="25" t="s">
        <v>133</v>
      </c>
      <c r="P78" s="240">
        <f t="shared" si="3"/>
        <v>57.55197496203384</v>
      </c>
    </row>
    <row r="79" spans="2:16" s="25" customFormat="1" ht="12" customHeight="1">
      <c r="B79" s="44">
        <v>71</v>
      </c>
      <c r="C79" s="45" t="s">
        <v>84</v>
      </c>
      <c r="D79" s="80">
        <v>0.5046260069044879</v>
      </c>
      <c r="E79" s="25" t="s">
        <v>155</v>
      </c>
      <c r="F79" s="236">
        <f>'03一次波及'!H79</f>
        <v>153.5297178640936</v>
      </c>
      <c r="G79" s="25" t="s">
        <v>133</v>
      </c>
      <c r="H79" s="239">
        <f t="shared" si="2"/>
        <v>77.47508846693017</v>
      </c>
      <c r="J79" s="44">
        <v>71</v>
      </c>
      <c r="K79" s="45" t="s">
        <v>84</v>
      </c>
      <c r="L79" s="80">
        <v>0.5046260069044879</v>
      </c>
      <c r="M79" s="25" t="s">
        <v>155</v>
      </c>
      <c r="N79" s="236">
        <f>'06二次波及'!H79</f>
        <v>458.10098167238635</v>
      </c>
      <c r="O79" s="25" t="s">
        <v>133</v>
      </c>
      <c r="P79" s="239">
        <f t="shared" si="3"/>
        <v>231.16966914036232</v>
      </c>
    </row>
    <row r="80" spans="2:16" s="25" customFormat="1" ht="12" customHeight="1">
      <c r="B80" s="44">
        <v>72</v>
      </c>
      <c r="C80" s="45" t="s">
        <v>85</v>
      </c>
      <c r="D80" s="80">
        <v>0.7024001906449907</v>
      </c>
      <c r="E80" s="25" t="s">
        <v>155</v>
      </c>
      <c r="F80" s="236">
        <f>'03一次波及'!H80</f>
        <v>344.1028379335248</v>
      </c>
      <c r="G80" s="25" t="s">
        <v>133</v>
      </c>
      <c r="H80" s="239">
        <f t="shared" si="2"/>
        <v>241.69789896599016</v>
      </c>
      <c r="J80" s="44">
        <v>72</v>
      </c>
      <c r="K80" s="45" t="s">
        <v>85</v>
      </c>
      <c r="L80" s="80">
        <v>0.7024001906449907</v>
      </c>
      <c r="M80" s="25" t="s">
        <v>155</v>
      </c>
      <c r="N80" s="236">
        <f>'06二次波及'!H80</f>
        <v>94.40924049595966</v>
      </c>
      <c r="O80" s="25" t="s">
        <v>133</v>
      </c>
      <c r="P80" s="239">
        <f t="shared" si="3"/>
        <v>66.31306852301084</v>
      </c>
    </row>
    <row r="81" spans="2:16" s="25" customFormat="1" ht="12" customHeight="1">
      <c r="B81" s="44">
        <v>73</v>
      </c>
      <c r="C81" s="45" t="s">
        <v>86</v>
      </c>
      <c r="D81" s="80">
        <v>0.6773252064372375</v>
      </c>
      <c r="E81" s="25" t="s">
        <v>155</v>
      </c>
      <c r="F81" s="236">
        <f>'03一次波及'!H81</f>
        <v>3710.7937535074243</v>
      </c>
      <c r="G81" s="25" t="s">
        <v>133</v>
      </c>
      <c r="H81" s="239">
        <f t="shared" si="2"/>
        <v>2513.4141451404275</v>
      </c>
      <c r="J81" s="44">
        <v>73</v>
      </c>
      <c r="K81" s="45" t="s">
        <v>86</v>
      </c>
      <c r="L81" s="80">
        <v>0.6773252064372375</v>
      </c>
      <c r="M81" s="25" t="s">
        <v>155</v>
      </c>
      <c r="N81" s="236">
        <f>'06二次波及'!H81</f>
        <v>2923.9276636797986</v>
      </c>
      <c r="O81" s="25" t="s">
        <v>133</v>
      </c>
      <c r="P81" s="239">
        <f t="shared" si="3"/>
        <v>1980.4499084094691</v>
      </c>
    </row>
    <row r="82" spans="2:16" s="25" customFormat="1" ht="12" customHeight="1">
      <c r="B82" s="44">
        <v>74</v>
      </c>
      <c r="C82" s="45" t="s">
        <v>87</v>
      </c>
      <c r="D82" s="80">
        <v>0.6053157867817743</v>
      </c>
      <c r="E82" s="25" t="s">
        <v>155</v>
      </c>
      <c r="F82" s="236">
        <f>'03一次波及'!H82</f>
        <v>5191.782457332491</v>
      </c>
      <c r="G82" s="25" t="s">
        <v>133</v>
      </c>
      <c r="H82" s="239">
        <f t="shared" si="2"/>
        <v>3142.66788296003</v>
      </c>
      <c r="J82" s="44">
        <v>74</v>
      </c>
      <c r="K82" s="45" t="s">
        <v>87</v>
      </c>
      <c r="L82" s="80">
        <v>0.6053157867817743</v>
      </c>
      <c r="M82" s="25" t="s">
        <v>155</v>
      </c>
      <c r="N82" s="236">
        <f>'06二次波及'!H82</f>
        <v>2662.2459328066475</v>
      </c>
      <c r="O82" s="25" t="s">
        <v>133</v>
      </c>
      <c r="P82" s="239">
        <f t="shared" si="3"/>
        <v>1611.4994914234346</v>
      </c>
    </row>
    <row r="83" spans="2:16" s="25" customFormat="1" ht="12" customHeight="1">
      <c r="B83" s="47">
        <v>75</v>
      </c>
      <c r="C83" s="48" t="s">
        <v>88</v>
      </c>
      <c r="D83" s="81">
        <v>0.6970809832580753</v>
      </c>
      <c r="E83" s="25" t="s">
        <v>155</v>
      </c>
      <c r="F83" s="237">
        <f>'03一次波及'!H83</f>
        <v>546.7205925396204</v>
      </c>
      <c r="G83" s="25" t="s">
        <v>133</v>
      </c>
      <c r="H83" s="240">
        <f t="shared" si="2"/>
        <v>381.10852821495615</v>
      </c>
      <c r="J83" s="47">
        <v>75</v>
      </c>
      <c r="K83" s="48" t="s">
        <v>88</v>
      </c>
      <c r="L83" s="81">
        <v>0.6970809832580753</v>
      </c>
      <c r="M83" s="25" t="s">
        <v>155</v>
      </c>
      <c r="N83" s="237">
        <f>'06二次波及'!H83</f>
        <v>278.909215332949</v>
      </c>
      <c r="O83" s="25" t="s">
        <v>133</v>
      </c>
      <c r="P83" s="240">
        <f t="shared" si="3"/>
        <v>194.42231006403034</v>
      </c>
    </row>
    <row r="84" spans="2:16" s="25" customFormat="1" ht="12" customHeight="1">
      <c r="B84" s="44">
        <v>76</v>
      </c>
      <c r="C84" s="45" t="s">
        <v>89</v>
      </c>
      <c r="D84" s="80">
        <v>0.7556804291814486</v>
      </c>
      <c r="E84" s="25" t="s">
        <v>155</v>
      </c>
      <c r="F84" s="236">
        <f>'03一次波及'!H84</f>
        <v>0</v>
      </c>
      <c r="G84" s="25" t="s">
        <v>133</v>
      </c>
      <c r="H84" s="239">
        <f t="shared" si="2"/>
        <v>0</v>
      </c>
      <c r="J84" s="44">
        <v>76</v>
      </c>
      <c r="K84" s="45" t="s">
        <v>89</v>
      </c>
      <c r="L84" s="80">
        <v>0.7556804291814486</v>
      </c>
      <c r="M84" s="25" t="s">
        <v>155</v>
      </c>
      <c r="N84" s="236">
        <f>'06二次波及'!H84</f>
        <v>1745.1750808906665</v>
      </c>
      <c r="O84" s="25" t="s">
        <v>133</v>
      </c>
      <c r="P84" s="239">
        <f t="shared" si="3"/>
        <v>1318.7946541242281</v>
      </c>
    </row>
    <row r="85" spans="2:16" s="25" customFormat="1" ht="12" customHeight="1">
      <c r="B85" s="44">
        <v>77</v>
      </c>
      <c r="C85" s="45" t="s">
        <v>146</v>
      </c>
      <c r="D85" s="80">
        <v>0.8305331198220709</v>
      </c>
      <c r="E85" s="25" t="s">
        <v>155</v>
      </c>
      <c r="F85" s="236">
        <f>'03一次波及'!H85</f>
        <v>0</v>
      </c>
      <c r="G85" s="25" t="s">
        <v>133</v>
      </c>
      <c r="H85" s="239">
        <f t="shared" si="2"/>
        <v>0</v>
      </c>
      <c r="J85" s="44">
        <v>77</v>
      </c>
      <c r="K85" s="45" t="s">
        <v>146</v>
      </c>
      <c r="L85" s="80">
        <v>0.8305331198220709</v>
      </c>
      <c r="M85" s="25" t="s">
        <v>155</v>
      </c>
      <c r="N85" s="236">
        <f>'06二次波及'!H85</f>
        <v>4257.583401372795</v>
      </c>
      <c r="O85" s="25" t="s">
        <v>133</v>
      </c>
      <c r="P85" s="239">
        <f t="shared" si="3"/>
        <v>3536.064025244812</v>
      </c>
    </row>
    <row r="86" spans="2:16" s="25" customFormat="1" ht="12" customHeight="1">
      <c r="B86" s="44">
        <v>78</v>
      </c>
      <c r="C86" s="45" t="s">
        <v>91</v>
      </c>
      <c r="D86" s="80">
        <v>0.6494959292162379</v>
      </c>
      <c r="E86" s="25" t="s">
        <v>155</v>
      </c>
      <c r="F86" s="236">
        <f>'03一次波及'!H86</f>
        <v>283.0947577525827</v>
      </c>
      <c r="G86" s="25" t="s">
        <v>133</v>
      </c>
      <c r="H86" s="239">
        <f t="shared" si="2"/>
        <v>183.86889274275947</v>
      </c>
      <c r="J86" s="44">
        <v>78</v>
      </c>
      <c r="K86" s="45" t="s">
        <v>91</v>
      </c>
      <c r="L86" s="80">
        <v>0.6494959292162379</v>
      </c>
      <c r="M86" s="25" t="s">
        <v>155</v>
      </c>
      <c r="N86" s="236">
        <f>'06二次波及'!H86</f>
        <v>648.3447057342423</v>
      </c>
      <c r="O86" s="25" t="s">
        <v>133</v>
      </c>
      <c r="P86" s="239">
        <f t="shared" si="3"/>
        <v>421.09724710329004</v>
      </c>
    </row>
    <row r="87" spans="2:16" s="25" customFormat="1" ht="12" customHeight="1">
      <c r="B87" s="44">
        <v>79</v>
      </c>
      <c r="C87" s="45" t="s">
        <v>92</v>
      </c>
      <c r="D87" s="80">
        <v>0.7074018738567659</v>
      </c>
      <c r="E87" s="25" t="s">
        <v>155</v>
      </c>
      <c r="F87" s="236">
        <f>'03一次波及'!H87</f>
        <v>1539.1125816954673</v>
      </c>
      <c r="G87" s="25" t="s">
        <v>133</v>
      </c>
      <c r="H87" s="239">
        <f t="shared" si="2"/>
        <v>1088.7711243678982</v>
      </c>
      <c r="J87" s="44">
        <v>79</v>
      </c>
      <c r="K87" s="45" t="s">
        <v>92</v>
      </c>
      <c r="L87" s="80">
        <v>0.7074018738567659</v>
      </c>
      <c r="M87" s="25" t="s">
        <v>155</v>
      </c>
      <c r="N87" s="236">
        <f>'06二次波及'!H87</f>
        <v>397.90005569610366</v>
      </c>
      <c r="O87" s="25" t="s">
        <v>133</v>
      </c>
      <c r="P87" s="239">
        <f t="shared" si="3"/>
        <v>281.47524500713524</v>
      </c>
    </row>
    <row r="88" spans="2:16" s="25" customFormat="1" ht="12" customHeight="1">
      <c r="B88" s="47">
        <v>80</v>
      </c>
      <c r="C88" s="48" t="s">
        <v>93</v>
      </c>
      <c r="D88" s="81">
        <v>0</v>
      </c>
      <c r="E88" s="25" t="s">
        <v>155</v>
      </c>
      <c r="F88" s="237">
        <f>'03一次波及'!H88</f>
        <v>1381.6030451900187</v>
      </c>
      <c r="G88" s="25" t="s">
        <v>133</v>
      </c>
      <c r="H88" s="240">
        <f t="shared" si="2"/>
        <v>0</v>
      </c>
      <c r="J88" s="47">
        <v>80</v>
      </c>
      <c r="K88" s="48" t="s">
        <v>93</v>
      </c>
      <c r="L88" s="81">
        <v>0</v>
      </c>
      <c r="M88" s="25" t="s">
        <v>155</v>
      </c>
      <c r="N88" s="237">
        <f>'06二次波及'!H88</f>
        <v>107.51155523790324</v>
      </c>
      <c r="O88" s="25" t="s">
        <v>133</v>
      </c>
      <c r="P88" s="240">
        <f t="shared" si="3"/>
        <v>0</v>
      </c>
    </row>
    <row r="89" spans="2:16" s="25" customFormat="1" ht="12" customHeight="1">
      <c r="B89" s="44">
        <v>81</v>
      </c>
      <c r="C89" s="45" t="s">
        <v>147</v>
      </c>
      <c r="D89" s="80">
        <v>0.3160154666048775</v>
      </c>
      <c r="E89" s="25" t="s">
        <v>155</v>
      </c>
      <c r="F89" s="236">
        <f>'03一次波及'!H89</f>
        <v>87.80087036409847</v>
      </c>
      <c r="G89" s="25" t="s">
        <v>133</v>
      </c>
      <c r="H89" s="239">
        <f t="shared" si="2"/>
        <v>27.74643301642494</v>
      </c>
      <c r="J89" s="44">
        <v>81</v>
      </c>
      <c r="K89" s="45" t="s">
        <v>147</v>
      </c>
      <c r="L89" s="80">
        <v>0.3160154666048775</v>
      </c>
      <c r="M89" s="25" t="s">
        <v>155</v>
      </c>
      <c r="N89" s="236">
        <f>'06二次波及'!H89</f>
        <v>12.686856729811005</v>
      </c>
      <c r="O89" s="25" t="s">
        <v>133</v>
      </c>
      <c r="P89" s="239">
        <f t="shared" si="3"/>
        <v>4.0092429492204555</v>
      </c>
    </row>
    <row r="90" spans="2:16" s="25" customFormat="1" ht="12" customHeight="1">
      <c r="B90" s="44">
        <v>82</v>
      </c>
      <c r="C90" s="45" t="s">
        <v>95</v>
      </c>
      <c r="D90" s="80">
        <v>0.26782235806664995</v>
      </c>
      <c r="E90" s="25" t="s">
        <v>155</v>
      </c>
      <c r="F90" s="236">
        <f>'03一次波及'!H90</f>
        <v>48.28188158147907</v>
      </c>
      <c r="G90" s="25" t="s">
        <v>133</v>
      </c>
      <c r="H90" s="239">
        <f t="shared" si="2"/>
        <v>12.930967377046478</v>
      </c>
      <c r="J90" s="44">
        <v>82</v>
      </c>
      <c r="K90" s="45" t="s">
        <v>95</v>
      </c>
      <c r="L90" s="80">
        <v>0.26782235806664995</v>
      </c>
      <c r="M90" s="25" t="s">
        <v>155</v>
      </c>
      <c r="N90" s="236">
        <f>'06二次波及'!H90</f>
        <v>85.39048104787621</v>
      </c>
      <c r="O90" s="25" t="s">
        <v>133</v>
      </c>
      <c r="P90" s="239">
        <f t="shared" si="3"/>
        <v>22.869479990687786</v>
      </c>
    </row>
    <row r="91" spans="2:16" s="25" customFormat="1" ht="12" customHeight="1">
      <c r="B91" s="44">
        <v>83</v>
      </c>
      <c r="C91" s="45" t="s">
        <v>96</v>
      </c>
      <c r="D91" s="80">
        <v>0.690039031732974</v>
      </c>
      <c r="E91" s="25" t="s">
        <v>155</v>
      </c>
      <c r="F91" s="236">
        <f>'03一次波及'!H91</f>
        <v>19.502959209312063</v>
      </c>
      <c r="G91" s="25" t="s">
        <v>133</v>
      </c>
      <c r="H91" s="239">
        <f t="shared" si="2"/>
        <v>13.457803088721384</v>
      </c>
      <c r="J91" s="44">
        <v>83</v>
      </c>
      <c r="K91" s="45" t="s">
        <v>96</v>
      </c>
      <c r="L91" s="80">
        <v>0.690039031732974</v>
      </c>
      <c r="M91" s="25" t="s">
        <v>155</v>
      </c>
      <c r="N91" s="236">
        <f>'06二次波及'!H91</f>
        <v>3.44357217856961</v>
      </c>
      <c r="O91" s="25" t="s">
        <v>133</v>
      </c>
      <c r="P91" s="239">
        <f t="shared" si="3"/>
        <v>2.3761992118027813</v>
      </c>
    </row>
    <row r="92" spans="2:16" s="25" customFormat="1" ht="12" customHeight="1">
      <c r="B92" s="44">
        <v>84</v>
      </c>
      <c r="C92" s="45" t="s">
        <v>97</v>
      </c>
      <c r="D92" s="80">
        <v>0.6514605196700152</v>
      </c>
      <c r="E92" s="25" t="s">
        <v>155</v>
      </c>
      <c r="F92" s="236">
        <f>'03一次波及'!H92</f>
        <v>183.3033476341075</v>
      </c>
      <c r="G92" s="25" t="s">
        <v>133</v>
      </c>
      <c r="H92" s="239">
        <f t="shared" si="2"/>
        <v>119.41489410696911</v>
      </c>
      <c r="J92" s="44">
        <v>84</v>
      </c>
      <c r="K92" s="45" t="s">
        <v>97</v>
      </c>
      <c r="L92" s="80">
        <v>0.6514605196700152</v>
      </c>
      <c r="M92" s="25" t="s">
        <v>155</v>
      </c>
      <c r="N92" s="236">
        <f>'06二次波及'!H92</f>
        <v>38.08871761941301</v>
      </c>
      <c r="O92" s="25" t="s">
        <v>133</v>
      </c>
      <c r="P92" s="239">
        <f t="shared" si="3"/>
        <v>24.813295773907264</v>
      </c>
    </row>
    <row r="93" spans="2:16" s="25" customFormat="1" ht="12" customHeight="1">
      <c r="B93" s="47">
        <v>85</v>
      </c>
      <c r="C93" s="48" t="s">
        <v>98</v>
      </c>
      <c r="D93" s="81">
        <v>0.6386588179397529</v>
      </c>
      <c r="E93" s="25" t="s">
        <v>155</v>
      </c>
      <c r="F93" s="237">
        <f>'03一次波及'!H93</f>
        <v>188.84641192824773</v>
      </c>
      <c r="G93" s="25" t="s">
        <v>133</v>
      </c>
      <c r="H93" s="240">
        <f t="shared" si="2"/>
        <v>120.60842621425834</v>
      </c>
      <c r="J93" s="47">
        <v>85</v>
      </c>
      <c r="K93" s="48" t="s">
        <v>98</v>
      </c>
      <c r="L93" s="81">
        <v>0.6386588179397529</v>
      </c>
      <c r="M93" s="25" t="s">
        <v>155</v>
      </c>
      <c r="N93" s="237">
        <f>'06二次波及'!H93</f>
        <v>184.39397703442881</v>
      </c>
      <c r="O93" s="25" t="s">
        <v>133</v>
      </c>
      <c r="P93" s="240">
        <f t="shared" si="3"/>
        <v>117.76483940801825</v>
      </c>
    </row>
    <row r="94" spans="2:16" s="25" customFormat="1" ht="12" customHeight="1">
      <c r="B94" s="44">
        <v>86</v>
      </c>
      <c r="C94" s="45" t="s">
        <v>148</v>
      </c>
      <c r="D94" s="80">
        <v>0.6593855597443594</v>
      </c>
      <c r="E94" s="25" t="s">
        <v>155</v>
      </c>
      <c r="F94" s="236">
        <f>'03一次波及'!H94</f>
        <v>1819.1864661660416</v>
      </c>
      <c r="G94" s="25" t="s">
        <v>133</v>
      </c>
      <c r="H94" s="239">
        <f t="shared" si="2"/>
        <v>1199.5452862722584</v>
      </c>
      <c r="J94" s="44">
        <v>86</v>
      </c>
      <c r="K94" s="45" t="s">
        <v>148</v>
      </c>
      <c r="L94" s="80">
        <v>0.6593855597443594</v>
      </c>
      <c r="M94" s="25" t="s">
        <v>155</v>
      </c>
      <c r="N94" s="236">
        <f>'06二次波及'!H94</f>
        <v>1190.7299687591426</v>
      </c>
      <c r="O94" s="25" t="s">
        <v>133</v>
      </c>
      <c r="P94" s="239">
        <f t="shared" si="3"/>
        <v>785.1501469546308</v>
      </c>
    </row>
    <row r="95" spans="2:16" s="25" customFormat="1" ht="12" customHeight="1">
      <c r="B95" s="44">
        <v>87</v>
      </c>
      <c r="C95" s="45" t="s">
        <v>149</v>
      </c>
      <c r="D95" s="80">
        <v>0.44763175671200944</v>
      </c>
      <c r="E95" s="25" t="s">
        <v>155</v>
      </c>
      <c r="F95" s="236">
        <f>'03一次波及'!H95</f>
        <v>150.2568231147329</v>
      </c>
      <c r="G95" s="25" t="s">
        <v>133</v>
      </c>
      <c r="H95" s="239">
        <f t="shared" si="2"/>
        <v>67.25972568881355</v>
      </c>
      <c r="J95" s="44">
        <v>87</v>
      </c>
      <c r="K95" s="45" t="s">
        <v>149</v>
      </c>
      <c r="L95" s="80">
        <v>0.44763175671200944</v>
      </c>
      <c r="M95" s="25" t="s">
        <v>155</v>
      </c>
      <c r="N95" s="236">
        <f>'06二次波及'!H95</f>
        <v>157.75647447424072</v>
      </c>
      <c r="O95" s="25" t="s">
        <v>133</v>
      </c>
      <c r="P95" s="239">
        <f t="shared" si="3"/>
        <v>70.61680780159764</v>
      </c>
    </row>
    <row r="96" spans="2:16" s="25" customFormat="1" ht="12" customHeight="1">
      <c r="B96" s="44">
        <v>88</v>
      </c>
      <c r="C96" s="45" t="s">
        <v>101</v>
      </c>
      <c r="D96" s="80">
        <v>0.6098054037273356</v>
      </c>
      <c r="E96" s="25" t="s">
        <v>155</v>
      </c>
      <c r="F96" s="236">
        <f>'03一次波及'!H96</f>
        <v>643.3705921618215</v>
      </c>
      <c r="G96" s="25" t="s">
        <v>133</v>
      </c>
      <c r="H96" s="239">
        <f t="shared" si="2"/>
        <v>392.3308636995345</v>
      </c>
      <c r="J96" s="44">
        <v>88</v>
      </c>
      <c r="K96" s="45" t="s">
        <v>101</v>
      </c>
      <c r="L96" s="80">
        <v>0.6098054037273356</v>
      </c>
      <c r="M96" s="25" t="s">
        <v>155</v>
      </c>
      <c r="N96" s="236">
        <f>'06二次波及'!H96</f>
        <v>302.47236155871343</v>
      </c>
      <c r="O96" s="25" t="s">
        <v>133</v>
      </c>
      <c r="P96" s="239">
        <f t="shared" si="3"/>
        <v>184.44928055667188</v>
      </c>
    </row>
    <row r="97" spans="2:16" s="25" customFormat="1" ht="12" customHeight="1">
      <c r="B97" s="44">
        <v>89</v>
      </c>
      <c r="C97" s="45" t="s">
        <v>102</v>
      </c>
      <c r="D97" s="80">
        <v>0.4016656221375886</v>
      </c>
      <c r="E97" s="25" t="s">
        <v>155</v>
      </c>
      <c r="F97" s="236">
        <f>'03一次波及'!H97</f>
        <v>62.04586330239406</v>
      </c>
      <c r="G97" s="25" t="s">
        <v>133</v>
      </c>
      <c r="H97" s="239">
        <f t="shared" si="2"/>
        <v>24.92169028441989</v>
      </c>
      <c r="J97" s="44">
        <v>89</v>
      </c>
      <c r="K97" s="45" t="s">
        <v>102</v>
      </c>
      <c r="L97" s="80">
        <v>0.4016656221375886</v>
      </c>
      <c r="M97" s="25" t="s">
        <v>155</v>
      </c>
      <c r="N97" s="236">
        <f>'06二次波及'!H97</f>
        <v>32.833029834552676</v>
      </c>
      <c r="O97" s="25" t="s">
        <v>133</v>
      </c>
      <c r="P97" s="239">
        <f t="shared" si="3"/>
        <v>13.187899355157608</v>
      </c>
    </row>
    <row r="98" spans="2:16" s="25" customFormat="1" ht="12" customHeight="1">
      <c r="B98" s="47">
        <v>90</v>
      </c>
      <c r="C98" s="48" t="s">
        <v>103</v>
      </c>
      <c r="D98" s="81">
        <v>0.4916078836191241</v>
      </c>
      <c r="E98" s="25" t="s">
        <v>155</v>
      </c>
      <c r="F98" s="237">
        <f>'03一次波及'!H98</f>
        <v>188.6072564876766</v>
      </c>
      <c r="G98" s="25" t="s">
        <v>133</v>
      </c>
      <c r="H98" s="240">
        <f t="shared" si="2"/>
        <v>92.72081419711601</v>
      </c>
      <c r="J98" s="47">
        <v>90</v>
      </c>
      <c r="K98" s="48" t="s">
        <v>103</v>
      </c>
      <c r="L98" s="81">
        <v>0.4916078836191241</v>
      </c>
      <c r="M98" s="25" t="s">
        <v>155</v>
      </c>
      <c r="N98" s="237">
        <f>'06二次波及'!H98</f>
        <v>183.24088587832819</v>
      </c>
      <c r="O98" s="25" t="s">
        <v>133</v>
      </c>
      <c r="P98" s="240">
        <f t="shared" si="3"/>
        <v>90.08266409913837</v>
      </c>
    </row>
    <row r="99" spans="2:16" s="25" customFormat="1" ht="12" customHeight="1">
      <c r="B99" s="44">
        <v>91</v>
      </c>
      <c r="C99" s="45" t="s">
        <v>104</v>
      </c>
      <c r="D99" s="80">
        <v>0.7084103585638136</v>
      </c>
      <c r="E99" s="25" t="s">
        <v>155</v>
      </c>
      <c r="F99" s="236">
        <f>'03一次波及'!H99</f>
        <v>233.5760403783418</v>
      </c>
      <c r="G99" s="25" t="s">
        <v>133</v>
      </c>
      <c r="H99" s="239">
        <f t="shared" si="2"/>
        <v>165.46768651633693</v>
      </c>
      <c r="J99" s="44">
        <v>91</v>
      </c>
      <c r="K99" s="45" t="s">
        <v>104</v>
      </c>
      <c r="L99" s="80">
        <v>0.7084103585638136</v>
      </c>
      <c r="M99" s="25" t="s">
        <v>155</v>
      </c>
      <c r="N99" s="236">
        <f>'06二次波及'!H99</f>
        <v>107.02659421001889</v>
      </c>
      <c r="O99" s="25" t="s">
        <v>133</v>
      </c>
      <c r="P99" s="239">
        <f t="shared" si="3"/>
        <v>75.81874798018326</v>
      </c>
    </row>
    <row r="100" spans="2:16" s="25" customFormat="1" ht="12" customHeight="1">
      <c r="B100" s="44">
        <v>92</v>
      </c>
      <c r="C100" s="45" t="s">
        <v>105</v>
      </c>
      <c r="D100" s="80">
        <v>0.8614313205583868</v>
      </c>
      <c r="E100" s="25" t="s">
        <v>155</v>
      </c>
      <c r="F100" s="236">
        <f>'03一次波及'!H100</f>
        <v>48.78073658760241</v>
      </c>
      <c r="G100" s="25" t="s">
        <v>133</v>
      </c>
      <c r="H100" s="239">
        <f t="shared" si="2"/>
        <v>42.02125433646916</v>
      </c>
      <c r="J100" s="44">
        <v>92</v>
      </c>
      <c r="K100" s="45" t="s">
        <v>105</v>
      </c>
      <c r="L100" s="80">
        <v>0.8614313205583868</v>
      </c>
      <c r="M100" s="25" t="s">
        <v>155</v>
      </c>
      <c r="N100" s="236">
        <f>'06二次波及'!H100</f>
        <v>909.5447896863544</v>
      </c>
      <c r="O100" s="25" t="s">
        <v>133</v>
      </c>
      <c r="P100" s="239">
        <f t="shared" si="3"/>
        <v>783.5103692865165</v>
      </c>
    </row>
    <row r="101" spans="2:16" s="25" customFormat="1" ht="12" customHeight="1">
      <c r="B101" s="44">
        <v>93</v>
      </c>
      <c r="C101" s="45" t="s">
        <v>106</v>
      </c>
      <c r="D101" s="80">
        <v>0.588229972352365</v>
      </c>
      <c r="E101" s="25" t="s">
        <v>155</v>
      </c>
      <c r="F101" s="236">
        <f>'03一次波及'!H101</f>
        <v>314.0770547794925</v>
      </c>
      <c r="G101" s="25" t="s">
        <v>133</v>
      </c>
      <c r="H101" s="239">
        <f t="shared" si="2"/>
        <v>184.7495372494531</v>
      </c>
      <c r="J101" s="44">
        <v>93</v>
      </c>
      <c r="K101" s="45" t="s">
        <v>106</v>
      </c>
      <c r="L101" s="80">
        <v>0.588229972352365</v>
      </c>
      <c r="M101" s="25" t="s">
        <v>155</v>
      </c>
      <c r="N101" s="236">
        <f>'06二次波及'!H101</f>
        <v>87.65178240580546</v>
      </c>
      <c r="O101" s="25" t="s">
        <v>133</v>
      </c>
      <c r="P101" s="239">
        <f t="shared" si="3"/>
        <v>51.55940554120246</v>
      </c>
    </row>
    <row r="102" spans="2:16" s="25" customFormat="1" ht="12" customHeight="1">
      <c r="B102" s="44">
        <v>94</v>
      </c>
      <c r="C102" s="45" t="s">
        <v>107</v>
      </c>
      <c r="D102" s="80">
        <v>0.5525202584842753</v>
      </c>
      <c r="E102" s="25" t="s">
        <v>155</v>
      </c>
      <c r="F102" s="236">
        <f>'03一次波及'!H102</f>
        <v>0.8685038585862637</v>
      </c>
      <c r="G102" s="25" t="s">
        <v>133</v>
      </c>
      <c r="H102" s="239">
        <f t="shared" si="2"/>
        <v>0.4798659764406729</v>
      </c>
      <c r="J102" s="44">
        <v>94</v>
      </c>
      <c r="K102" s="45" t="s">
        <v>107</v>
      </c>
      <c r="L102" s="80">
        <v>0.5525202584842753</v>
      </c>
      <c r="M102" s="25" t="s">
        <v>155</v>
      </c>
      <c r="N102" s="236">
        <f>'06二次波及'!H102</f>
        <v>702.111754046959</v>
      </c>
      <c r="O102" s="25" t="s">
        <v>133</v>
      </c>
      <c r="P102" s="239">
        <f t="shared" si="3"/>
        <v>387.9309678308738</v>
      </c>
    </row>
    <row r="103" spans="2:16" s="25" customFormat="1" ht="12" customHeight="1">
      <c r="B103" s="47">
        <v>95</v>
      </c>
      <c r="C103" s="48" t="s">
        <v>108</v>
      </c>
      <c r="D103" s="81">
        <v>0.7094250384768004</v>
      </c>
      <c r="E103" s="25" t="s">
        <v>155</v>
      </c>
      <c r="F103" s="237">
        <f>'03一次波及'!H103</f>
        <v>0</v>
      </c>
      <c r="G103" s="25" t="s">
        <v>133</v>
      </c>
      <c r="H103" s="240">
        <f t="shared" si="2"/>
        <v>0</v>
      </c>
      <c r="J103" s="47">
        <v>95</v>
      </c>
      <c r="K103" s="48" t="s">
        <v>108</v>
      </c>
      <c r="L103" s="81">
        <v>0.7094250384768004</v>
      </c>
      <c r="M103" s="25" t="s">
        <v>155</v>
      </c>
      <c r="N103" s="237">
        <f>'06二次波及'!H103</f>
        <v>424.7701854089813</v>
      </c>
      <c r="O103" s="25" t="s">
        <v>133</v>
      </c>
      <c r="P103" s="240">
        <f t="shared" si="3"/>
        <v>301.3426051275642</v>
      </c>
    </row>
    <row r="104" spans="2:16" s="25" customFormat="1" ht="12" customHeight="1">
      <c r="B104" s="44">
        <v>96</v>
      </c>
      <c r="C104" s="45" t="s">
        <v>150</v>
      </c>
      <c r="D104" s="80">
        <v>0.7269634229676429</v>
      </c>
      <c r="E104" s="25" t="s">
        <v>155</v>
      </c>
      <c r="F104" s="236">
        <f>'03一次波及'!H104</f>
        <v>0</v>
      </c>
      <c r="G104" s="25" t="s">
        <v>133</v>
      </c>
      <c r="H104" s="239">
        <f t="shared" si="2"/>
        <v>0</v>
      </c>
      <c r="J104" s="44">
        <v>96</v>
      </c>
      <c r="K104" s="45" t="s">
        <v>150</v>
      </c>
      <c r="L104" s="80">
        <v>0.7269634229676429</v>
      </c>
      <c r="M104" s="25" t="s">
        <v>155</v>
      </c>
      <c r="N104" s="236">
        <f>'06二次波及'!H104</f>
        <v>63.53512359871056</v>
      </c>
      <c r="O104" s="25" t="s">
        <v>133</v>
      </c>
      <c r="P104" s="239">
        <f t="shared" si="3"/>
        <v>46.1877109299909</v>
      </c>
    </row>
    <row r="105" spans="2:16" s="25" customFormat="1" ht="12" customHeight="1">
      <c r="B105" s="44">
        <v>97</v>
      </c>
      <c r="C105" s="45" t="s">
        <v>110</v>
      </c>
      <c r="D105" s="80">
        <v>0.6402168651998922</v>
      </c>
      <c r="E105" s="25" t="s">
        <v>155</v>
      </c>
      <c r="F105" s="236">
        <f>'03一次波及'!H105</f>
        <v>133.94461674716692</v>
      </c>
      <c r="G105" s="25" t="s">
        <v>133</v>
      </c>
      <c r="H105" s="239">
        <f t="shared" si="2"/>
        <v>85.75360264427218</v>
      </c>
      <c r="J105" s="44">
        <v>97</v>
      </c>
      <c r="K105" s="45" t="s">
        <v>110</v>
      </c>
      <c r="L105" s="80">
        <v>0.6402168651998922</v>
      </c>
      <c r="M105" s="25" t="s">
        <v>155</v>
      </c>
      <c r="N105" s="236">
        <f>'06二次波及'!H105</f>
        <v>346.51293884354203</v>
      </c>
      <c r="O105" s="25" t="s">
        <v>133</v>
      </c>
      <c r="P105" s="239">
        <f t="shared" si="3"/>
        <v>221.84342745761444</v>
      </c>
    </row>
    <row r="106" spans="2:16" s="25" customFormat="1" ht="12" customHeight="1">
      <c r="B106" s="44">
        <v>98</v>
      </c>
      <c r="C106" s="45" t="s">
        <v>111</v>
      </c>
      <c r="D106" s="80">
        <v>0.35273599837011577</v>
      </c>
      <c r="E106" s="25" t="s">
        <v>155</v>
      </c>
      <c r="F106" s="236">
        <f>'03一次波及'!H106</f>
        <v>630.2452612254449</v>
      </c>
      <c r="G106" s="25" t="s">
        <v>133</v>
      </c>
      <c r="H106" s="239">
        <f t="shared" si="2"/>
        <v>222.3101914363917</v>
      </c>
      <c r="J106" s="44">
        <v>98</v>
      </c>
      <c r="K106" s="45" t="s">
        <v>111</v>
      </c>
      <c r="L106" s="80">
        <v>0.35273599837011577</v>
      </c>
      <c r="M106" s="25" t="s">
        <v>155</v>
      </c>
      <c r="N106" s="236">
        <f>'06二次波及'!H106</f>
        <v>293.17614733033804</v>
      </c>
      <c r="O106" s="25" t="s">
        <v>133</v>
      </c>
      <c r="P106" s="239">
        <f t="shared" si="3"/>
        <v>103.41378102687094</v>
      </c>
    </row>
    <row r="107" spans="2:16" s="25" customFormat="1" ht="12" customHeight="1">
      <c r="B107" s="44">
        <v>99</v>
      </c>
      <c r="C107" s="45" t="s">
        <v>112</v>
      </c>
      <c r="D107" s="80">
        <v>0.6347609150933904</v>
      </c>
      <c r="E107" s="25" t="s">
        <v>155</v>
      </c>
      <c r="F107" s="236">
        <f>'03一次波及'!H107</f>
        <v>3113.737389551449</v>
      </c>
      <c r="G107" s="25" t="s">
        <v>133</v>
      </c>
      <c r="H107" s="239">
        <f t="shared" si="2"/>
        <v>1976.4787947521822</v>
      </c>
      <c r="J107" s="44">
        <v>99</v>
      </c>
      <c r="K107" s="45" t="s">
        <v>112</v>
      </c>
      <c r="L107" s="80">
        <v>0.6347609150933904</v>
      </c>
      <c r="M107" s="25" t="s">
        <v>155</v>
      </c>
      <c r="N107" s="236">
        <f>'06二次波及'!H107</f>
        <v>276.7137031645939</v>
      </c>
      <c r="O107" s="25" t="s">
        <v>133</v>
      </c>
      <c r="P107" s="239">
        <f t="shared" si="3"/>
        <v>175.6470434396384</v>
      </c>
    </row>
    <row r="108" spans="2:16" s="25" customFormat="1" ht="12" customHeight="1">
      <c r="B108" s="47">
        <v>100</v>
      </c>
      <c r="C108" s="48" t="s">
        <v>113</v>
      </c>
      <c r="D108" s="81">
        <v>0.3581580061489374</v>
      </c>
      <c r="E108" s="25" t="s">
        <v>155</v>
      </c>
      <c r="F108" s="237">
        <f>'03一次波及'!H108</f>
        <v>2831.333839818445</v>
      </c>
      <c r="G108" s="25" t="s">
        <v>133</v>
      </c>
      <c r="H108" s="240">
        <f t="shared" si="2"/>
        <v>1014.0648828113892</v>
      </c>
      <c r="J108" s="47">
        <v>100</v>
      </c>
      <c r="K108" s="48" t="s">
        <v>113</v>
      </c>
      <c r="L108" s="81">
        <v>0.3581580061489374</v>
      </c>
      <c r="M108" s="25" t="s">
        <v>155</v>
      </c>
      <c r="N108" s="237">
        <f>'06二次波及'!H108</f>
        <v>545.9161677034891</v>
      </c>
      <c r="O108" s="25" t="s">
        <v>133</v>
      </c>
      <c r="P108" s="240">
        <f t="shared" si="3"/>
        <v>195.5242461491506</v>
      </c>
    </row>
    <row r="109" spans="2:16" s="25" customFormat="1" ht="12" customHeight="1">
      <c r="B109" s="44">
        <v>101</v>
      </c>
      <c r="C109" s="45" t="s">
        <v>114</v>
      </c>
      <c r="D109" s="80">
        <v>0.7187361735518384</v>
      </c>
      <c r="E109" s="25" t="s">
        <v>155</v>
      </c>
      <c r="F109" s="236">
        <f>'03一次波及'!H109</f>
        <v>8345.45269690455</v>
      </c>
      <c r="G109" s="25" t="s">
        <v>133</v>
      </c>
      <c r="H109" s="239">
        <f t="shared" si="2"/>
        <v>5998.178737931045</v>
      </c>
      <c r="J109" s="44">
        <v>101</v>
      </c>
      <c r="K109" s="45" t="s">
        <v>114</v>
      </c>
      <c r="L109" s="80">
        <v>0.7187361735518384</v>
      </c>
      <c r="M109" s="25" t="s">
        <v>155</v>
      </c>
      <c r="N109" s="236">
        <f>'06二次波及'!H109</f>
        <v>836.5156561150407</v>
      </c>
      <c r="O109" s="25" t="s">
        <v>133</v>
      </c>
      <c r="P109" s="239">
        <f t="shared" si="3"/>
        <v>601.2340617923298</v>
      </c>
    </row>
    <row r="110" spans="2:16" s="25" customFormat="1" ht="12" customHeight="1">
      <c r="B110" s="44">
        <v>102</v>
      </c>
      <c r="C110" s="45" t="s">
        <v>151</v>
      </c>
      <c r="D110" s="80">
        <v>0.6313954646568611</v>
      </c>
      <c r="E110" s="25" t="s">
        <v>155</v>
      </c>
      <c r="F110" s="236">
        <f>'03一次波及'!H110</f>
        <v>15.061137595063508</v>
      </c>
      <c r="G110" s="25" t="s">
        <v>133</v>
      </c>
      <c r="H110" s="239">
        <f t="shared" si="2"/>
        <v>9.509533970096044</v>
      </c>
      <c r="J110" s="44">
        <v>102</v>
      </c>
      <c r="K110" s="45" t="s">
        <v>151</v>
      </c>
      <c r="L110" s="80">
        <v>0.6313954646568611</v>
      </c>
      <c r="M110" s="25" t="s">
        <v>155</v>
      </c>
      <c r="N110" s="236">
        <f>'06二次波及'!H110</f>
        <v>682.5636537659515</v>
      </c>
      <c r="O110" s="25" t="s">
        <v>133</v>
      </c>
      <c r="P110" s="239">
        <f t="shared" si="3"/>
        <v>430.96759532743783</v>
      </c>
    </row>
    <row r="111" spans="2:16" s="25" customFormat="1" ht="12" customHeight="1">
      <c r="B111" s="44">
        <v>103</v>
      </c>
      <c r="C111" s="45" t="s">
        <v>152</v>
      </c>
      <c r="D111" s="80">
        <v>0.4380194654005567</v>
      </c>
      <c r="E111" s="25" t="s">
        <v>155</v>
      </c>
      <c r="F111" s="236">
        <f>'03一次波及'!H111</f>
        <v>0</v>
      </c>
      <c r="G111" s="25" t="s">
        <v>133</v>
      </c>
      <c r="H111" s="239">
        <f t="shared" si="2"/>
        <v>0</v>
      </c>
      <c r="J111" s="44">
        <v>103</v>
      </c>
      <c r="K111" s="45" t="s">
        <v>152</v>
      </c>
      <c r="L111" s="80">
        <v>0.4380194654005567</v>
      </c>
      <c r="M111" s="25" t="s">
        <v>155</v>
      </c>
      <c r="N111" s="236">
        <f>'06二次波及'!H111</f>
        <v>1214.9070864487262</v>
      </c>
      <c r="O111" s="25" t="s">
        <v>133</v>
      </c>
      <c r="P111" s="239">
        <f t="shared" si="3"/>
        <v>532.1529525176189</v>
      </c>
    </row>
    <row r="112" spans="2:16" s="25" customFormat="1" ht="12" customHeight="1">
      <c r="B112" s="44">
        <v>104</v>
      </c>
      <c r="C112" s="45" t="s">
        <v>117</v>
      </c>
      <c r="D112" s="80">
        <v>0.49485894765963007</v>
      </c>
      <c r="E112" s="25" t="s">
        <v>155</v>
      </c>
      <c r="F112" s="236">
        <f>'03一次波及'!H112</f>
        <v>0</v>
      </c>
      <c r="G112" s="25" t="s">
        <v>133</v>
      </c>
      <c r="H112" s="239">
        <f t="shared" si="2"/>
        <v>0</v>
      </c>
      <c r="J112" s="44">
        <v>104</v>
      </c>
      <c r="K112" s="45" t="s">
        <v>117</v>
      </c>
      <c r="L112" s="80">
        <v>0.49485894765963007</v>
      </c>
      <c r="M112" s="25" t="s">
        <v>155</v>
      </c>
      <c r="N112" s="236">
        <f>'06二次波及'!H112</f>
        <v>98.96265058660425</v>
      </c>
      <c r="O112" s="25" t="s">
        <v>133</v>
      </c>
      <c r="P112" s="239">
        <f t="shared" si="3"/>
        <v>48.97255312689465</v>
      </c>
    </row>
    <row r="113" spans="2:16" s="25" customFormat="1" ht="12" customHeight="1">
      <c r="B113" s="47">
        <v>105</v>
      </c>
      <c r="C113" s="48" t="s">
        <v>118</v>
      </c>
      <c r="D113" s="81">
        <v>0.6889147020538039</v>
      </c>
      <c r="E113" s="25" t="s">
        <v>155</v>
      </c>
      <c r="F113" s="237">
        <f>'03一次波及'!H113</f>
        <v>16.93646483329967</v>
      </c>
      <c r="G113" s="25" t="s">
        <v>133</v>
      </c>
      <c r="H113" s="240">
        <f t="shared" si="2"/>
        <v>11.667779624477369</v>
      </c>
      <c r="J113" s="47">
        <v>105</v>
      </c>
      <c r="K113" s="48" t="s">
        <v>118</v>
      </c>
      <c r="L113" s="81">
        <v>0.6889147020538039</v>
      </c>
      <c r="M113" s="25" t="s">
        <v>155</v>
      </c>
      <c r="N113" s="237">
        <f>'06二次波及'!H113</f>
        <v>555.5498847740305</v>
      </c>
      <c r="O113" s="25" t="s">
        <v>133</v>
      </c>
      <c r="P113" s="240">
        <f t="shared" si="3"/>
        <v>382.7264833451263</v>
      </c>
    </row>
    <row r="114" spans="2:16" s="25" customFormat="1" ht="12" customHeight="1">
      <c r="B114" s="44">
        <v>106</v>
      </c>
      <c r="C114" s="45" t="s">
        <v>119</v>
      </c>
      <c r="D114" s="80">
        <v>0.7486761662385465</v>
      </c>
      <c r="E114" s="25" t="s">
        <v>155</v>
      </c>
      <c r="F114" s="236">
        <f>'03一次波及'!H114</f>
        <v>78.27310766965904</v>
      </c>
      <c r="G114" s="25" t="s">
        <v>133</v>
      </c>
      <c r="H114" s="239">
        <f t="shared" si="2"/>
        <v>58.6012101696973</v>
      </c>
      <c r="J114" s="44">
        <v>106</v>
      </c>
      <c r="K114" s="45" t="s">
        <v>119</v>
      </c>
      <c r="L114" s="80">
        <v>0.7486761662385465</v>
      </c>
      <c r="M114" s="25" t="s">
        <v>155</v>
      </c>
      <c r="N114" s="236">
        <f>'06二次波及'!H114</f>
        <v>792.0122006778795</v>
      </c>
      <c r="O114" s="25" t="s">
        <v>133</v>
      </c>
      <c r="P114" s="239">
        <f t="shared" si="3"/>
        <v>592.9606580176692</v>
      </c>
    </row>
    <row r="115" spans="2:16" s="25" customFormat="1" ht="12" customHeight="1">
      <c r="B115" s="44">
        <v>107</v>
      </c>
      <c r="C115" s="45" t="s">
        <v>153</v>
      </c>
      <c r="D115" s="80">
        <v>0</v>
      </c>
      <c r="E115" s="25" t="s">
        <v>155</v>
      </c>
      <c r="F115" s="236">
        <f>'03一次波及'!H115</f>
        <v>143.30998559000753</v>
      </c>
      <c r="G115" s="25" t="s">
        <v>133</v>
      </c>
      <c r="H115" s="239">
        <f t="shared" si="2"/>
        <v>0</v>
      </c>
      <c r="J115" s="44">
        <v>107</v>
      </c>
      <c r="K115" s="45" t="s">
        <v>153</v>
      </c>
      <c r="L115" s="80">
        <v>0</v>
      </c>
      <c r="M115" s="25" t="s">
        <v>155</v>
      </c>
      <c r="N115" s="236">
        <f>'06二次波及'!H115</f>
        <v>49.20491333712526</v>
      </c>
      <c r="O115" s="25" t="s">
        <v>133</v>
      </c>
      <c r="P115" s="239">
        <f t="shared" si="3"/>
        <v>0</v>
      </c>
    </row>
    <row r="116" spans="2:16" s="25" customFormat="1" ht="12" customHeight="1">
      <c r="B116" s="44">
        <v>108</v>
      </c>
      <c r="C116" s="45" t="s">
        <v>121</v>
      </c>
      <c r="D116" s="80">
        <v>-0.14800321057146104</v>
      </c>
      <c r="E116" s="25" t="s">
        <v>155</v>
      </c>
      <c r="F116" s="236">
        <f>'03一次波及'!H116</f>
        <v>890.0165695876983</v>
      </c>
      <c r="G116" s="25" t="s">
        <v>133</v>
      </c>
      <c r="H116" s="239">
        <f t="shared" si="2"/>
        <v>-131.72530976077752</v>
      </c>
      <c r="J116" s="44">
        <v>108</v>
      </c>
      <c r="K116" s="45" t="s">
        <v>121</v>
      </c>
      <c r="L116" s="80">
        <v>-0.14800321057146104</v>
      </c>
      <c r="M116" s="25" t="s">
        <v>155</v>
      </c>
      <c r="N116" s="236">
        <f>'06二次波及'!H116</f>
        <v>110.39712702063521</v>
      </c>
      <c r="O116" s="25" t="s">
        <v>133</v>
      </c>
      <c r="P116" s="239">
        <f t="shared" si="3"/>
        <v>-16.339129236919405</v>
      </c>
    </row>
    <row r="117" spans="2:16" s="25" customFormat="1" ht="12.75" customHeight="1">
      <c r="B117" s="26"/>
      <c r="C117" s="43"/>
      <c r="D117" s="74"/>
      <c r="F117" s="238"/>
      <c r="H117" s="241">
        <f>SUM(H9:H116)</f>
        <v>71759.78330510519</v>
      </c>
      <c r="J117" s="26"/>
      <c r="K117" s="43"/>
      <c r="L117" s="74"/>
      <c r="N117" s="238"/>
      <c r="P117" s="241">
        <f>SUM(P9:P116)</f>
        <v>17070.519079002595</v>
      </c>
    </row>
    <row r="118" spans="2:16" s="351" customFormat="1" ht="12">
      <c r="B118" s="25"/>
      <c r="C118" s="25"/>
      <c r="D118" s="25"/>
      <c r="F118" s="25"/>
      <c r="H118" s="25"/>
      <c r="J118" s="25"/>
      <c r="K118" s="25"/>
      <c r="L118" s="25"/>
      <c r="N118" s="25"/>
      <c r="P118" s="25"/>
    </row>
    <row r="119" spans="2:16" s="351" customFormat="1" ht="12">
      <c r="B119" s="25"/>
      <c r="C119" s="25"/>
      <c r="D119" s="25"/>
      <c r="F119" s="352" t="s">
        <v>231</v>
      </c>
      <c r="G119" s="353" t="s">
        <v>230</v>
      </c>
      <c r="H119" s="353"/>
      <c r="J119" s="25"/>
      <c r="K119" s="25"/>
      <c r="L119" s="25"/>
      <c r="N119" s="352" t="s">
        <v>231</v>
      </c>
      <c r="O119" s="353" t="s">
        <v>230</v>
      </c>
      <c r="P119" s="353"/>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11">
    <mergeCell ref="B7:C8"/>
    <mergeCell ref="F7:F8"/>
    <mergeCell ref="H7:H8"/>
    <mergeCell ref="O119:P119"/>
    <mergeCell ref="B2:P3"/>
    <mergeCell ref="G119:H119"/>
    <mergeCell ref="K5:P6"/>
    <mergeCell ref="J7:K8"/>
    <mergeCell ref="N7:N8"/>
    <mergeCell ref="P7:P8"/>
    <mergeCell ref="C5:H6"/>
  </mergeCells>
  <hyperlinks>
    <hyperlink ref="O119:P119" location="フロー図!A1" display="フロー図に戻る"/>
    <hyperlink ref="G119:H119" location="フロー図!A1" display="フロー図に戻る"/>
  </hyperlinks>
  <printOptions/>
  <pageMargins left="0.5905511811023623" right="0.5905511811023623" top="0.5905511811023623" bottom="0.5905511811023623" header="0.31496062992125984" footer="0.31496062992125984"/>
  <pageSetup fitToHeight="0" fitToWidth="1" horizontalDpi="600" verticalDpi="600" orientation="portrait" paperSize="9" scale="57" r:id="rId2"/>
  <drawing r:id="rId1"/>
</worksheet>
</file>

<file path=xl/worksheets/sheet11.xml><?xml version="1.0" encoding="utf-8"?>
<worksheet xmlns="http://schemas.openxmlformats.org/spreadsheetml/2006/main" xmlns:r="http://schemas.openxmlformats.org/officeDocument/2006/relationships">
  <sheetPr>
    <tabColor indexed="17"/>
    <pageSetUpPr fitToPage="1"/>
  </sheetPr>
  <dimension ref="B1:AG119"/>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27.28125" style="25" customWidth="1"/>
    <col min="4" max="4" width="13.7109375" style="25" customWidth="1"/>
    <col min="5" max="5" width="2.421875" style="255" customWidth="1"/>
    <col min="6" max="6" width="13.421875" style="25" customWidth="1"/>
    <col min="7" max="7" width="2.421875" style="255" customWidth="1"/>
    <col min="8" max="8" width="12.421875" style="25" customWidth="1"/>
    <col min="9" max="9" width="5.28125" style="255" customWidth="1"/>
    <col min="10" max="10" width="3.7109375" style="25" customWidth="1"/>
    <col min="11" max="11" width="27.421875" style="25" customWidth="1"/>
    <col min="12" max="12" width="14.140625" style="25" customWidth="1"/>
    <col min="13" max="13" width="2.421875" style="255" customWidth="1"/>
    <col min="14" max="14" width="13.421875" style="25" customWidth="1"/>
    <col min="15" max="15" width="2.421875" style="255" customWidth="1"/>
    <col min="16" max="16" width="12.421875" style="25" customWidth="1"/>
    <col min="17" max="43" width="2.421875" style="0" customWidth="1"/>
    <col min="44" max="45" width="2.57421875" style="0" customWidth="1"/>
  </cols>
  <sheetData>
    <row r="1" spans="2:33" ht="12" customHeight="1">
      <c r="B1" s="23"/>
      <c r="C1" s="24"/>
      <c r="D1" s="24"/>
      <c r="F1" s="24"/>
      <c r="H1" s="24"/>
      <c r="J1" s="23"/>
      <c r="K1" s="24"/>
      <c r="L1" s="24"/>
      <c r="N1" s="24"/>
      <c r="P1" s="24"/>
      <c r="Q1" s="24"/>
      <c r="R1" s="24"/>
      <c r="S1" s="24"/>
      <c r="T1" s="24"/>
      <c r="U1" s="24"/>
      <c r="V1" s="24"/>
      <c r="W1" s="24"/>
      <c r="X1" s="24"/>
      <c r="Y1" s="24"/>
      <c r="Z1" s="24"/>
      <c r="AA1" s="24"/>
      <c r="AB1" s="24"/>
      <c r="AC1" s="24"/>
      <c r="AD1" s="24"/>
      <c r="AE1" s="24"/>
      <c r="AF1" s="24"/>
      <c r="AG1" s="24"/>
    </row>
    <row r="2" spans="2:33" ht="13.5" customHeight="1">
      <c r="B2" s="332" t="s">
        <v>171</v>
      </c>
      <c r="C2" s="332"/>
      <c r="D2" s="332"/>
      <c r="E2" s="332"/>
      <c r="F2" s="332"/>
      <c r="G2" s="332"/>
      <c r="H2" s="332"/>
      <c r="I2" s="332"/>
      <c r="J2" s="332"/>
      <c r="K2" s="332"/>
      <c r="L2" s="332"/>
      <c r="M2" s="332"/>
      <c r="N2" s="332"/>
      <c r="O2" s="332"/>
      <c r="P2" s="332"/>
      <c r="Q2" s="24"/>
      <c r="R2" s="24"/>
      <c r="S2" s="24"/>
      <c r="T2" s="24"/>
      <c r="U2" s="24"/>
      <c r="V2" s="24"/>
      <c r="W2" s="24"/>
      <c r="X2" s="24"/>
      <c r="Y2" s="24"/>
      <c r="Z2" s="24"/>
      <c r="AA2" s="24"/>
      <c r="AB2" s="24"/>
      <c r="AC2" s="24"/>
      <c r="AD2" s="24"/>
      <c r="AE2" s="24"/>
      <c r="AF2" s="24"/>
      <c r="AG2" s="24"/>
    </row>
    <row r="3" spans="2:33" ht="13.5" customHeight="1">
      <c r="B3" s="332"/>
      <c r="C3" s="332"/>
      <c r="D3" s="332"/>
      <c r="E3" s="332"/>
      <c r="F3" s="332"/>
      <c r="G3" s="332"/>
      <c r="H3" s="332"/>
      <c r="I3" s="332"/>
      <c r="J3" s="332"/>
      <c r="K3" s="332"/>
      <c r="L3" s="332"/>
      <c r="M3" s="332"/>
      <c r="N3" s="332"/>
      <c r="O3" s="332"/>
      <c r="P3" s="332"/>
      <c r="Q3" s="24"/>
      <c r="R3" s="24"/>
      <c r="S3" s="24"/>
      <c r="T3" s="24"/>
      <c r="U3" s="24"/>
      <c r="V3" s="24"/>
      <c r="W3" s="24"/>
      <c r="X3" s="24"/>
      <c r="Y3" s="24"/>
      <c r="Z3" s="24"/>
      <c r="AA3" s="24"/>
      <c r="AB3" s="24"/>
      <c r="AC3" s="24"/>
      <c r="AD3" s="24"/>
      <c r="AE3" s="24"/>
      <c r="AF3" s="24"/>
      <c r="AG3" s="24"/>
    </row>
    <row r="4" spans="2:33" ht="12" customHeight="1">
      <c r="B4" s="33"/>
      <c r="C4" s="42"/>
      <c r="D4" s="42"/>
      <c r="E4" s="3"/>
      <c r="F4" s="13"/>
      <c r="H4" s="13"/>
      <c r="I4" s="25"/>
      <c r="J4" s="33"/>
      <c r="K4" s="42"/>
      <c r="L4" s="42"/>
      <c r="M4" s="3"/>
      <c r="N4" s="13"/>
      <c r="P4" s="13"/>
      <c r="Q4" s="24"/>
      <c r="R4" s="24"/>
      <c r="S4" s="24"/>
      <c r="T4" s="24"/>
      <c r="U4" s="24"/>
      <c r="V4" s="24"/>
      <c r="W4" s="24"/>
      <c r="X4" s="24"/>
      <c r="Y4" s="24"/>
      <c r="Z4" s="24"/>
      <c r="AA4" s="24"/>
      <c r="AB4" s="24"/>
      <c r="AC4" s="24"/>
      <c r="AD4" s="24"/>
      <c r="AE4" s="24"/>
      <c r="AF4" s="24"/>
      <c r="AG4" s="24"/>
    </row>
    <row r="5" spans="2:33" ht="13.5" customHeight="1">
      <c r="B5" s="24"/>
      <c r="C5" s="320" t="s">
        <v>325</v>
      </c>
      <c r="D5" s="320"/>
      <c r="E5" s="320"/>
      <c r="F5" s="320"/>
      <c r="G5" s="320"/>
      <c r="H5" s="320"/>
      <c r="I5" s="90"/>
      <c r="J5" s="24"/>
      <c r="K5" s="320" t="s">
        <v>326</v>
      </c>
      <c r="L5" s="320"/>
      <c r="M5" s="320"/>
      <c r="N5" s="320"/>
      <c r="O5" s="320"/>
      <c r="P5" s="320"/>
      <c r="Q5" s="24"/>
      <c r="R5" s="24"/>
      <c r="S5" s="24"/>
      <c r="T5" s="24"/>
      <c r="U5" s="24"/>
      <c r="V5" s="24"/>
      <c r="W5" s="24"/>
      <c r="X5" s="24"/>
      <c r="Y5" s="24"/>
      <c r="Z5" s="24"/>
      <c r="AA5" s="24"/>
      <c r="AB5" s="24"/>
      <c r="AC5" s="24"/>
      <c r="AD5" s="24"/>
      <c r="AE5" s="24"/>
      <c r="AF5" s="24"/>
      <c r="AG5" s="24"/>
    </row>
    <row r="6" spans="2:16" ht="16.5" customHeight="1">
      <c r="B6" s="68"/>
      <c r="C6" s="320"/>
      <c r="D6" s="320"/>
      <c r="E6" s="320"/>
      <c r="F6" s="320"/>
      <c r="G6" s="320"/>
      <c r="H6" s="320"/>
      <c r="I6" s="90"/>
      <c r="J6" s="68"/>
      <c r="K6" s="320"/>
      <c r="L6" s="320"/>
      <c r="M6" s="320"/>
      <c r="N6" s="320"/>
      <c r="O6" s="320"/>
      <c r="P6" s="320"/>
    </row>
    <row r="7" spans="2:16" s="351" customFormat="1" ht="12" customHeight="1">
      <c r="B7" s="309" t="s">
        <v>262</v>
      </c>
      <c r="C7" s="354"/>
      <c r="D7" s="254" t="s">
        <v>173</v>
      </c>
      <c r="F7" s="313" t="s">
        <v>258</v>
      </c>
      <c r="H7" s="313" t="s">
        <v>263</v>
      </c>
      <c r="I7" s="90"/>
      <c r="J7" s="309" t="s">
        <v>265</v>
      </c>
      <c r="K7" s="354"/>
      <c r="L7" s="254" t="s">
        <v>173</v>
      </c>
      <c r="N7" s="313" t="s">
        <v>260</v>
      </c>
      <c r="P7" s="313" t="s">
        <v>264</v>
      </c>
    </row>
    <row r="8" spans="2:16" s="351" customFormat="1" ht="12">
      <c r="B8" s="355"/>
      <c r="C8" s="356"/>
      <c r="D8" s="73" t="s">
        <v>172</v>
      </c>
      <c r="F8" s="322"/>
      <c r="H8" s="322"/>
      <c r="J8" s="355"/>
      <c r="K8" s="356"/>
      <c r="L8" s="73" t="s">
        <v>172</v>
      </c>
      <c r="N8" s="322"/>
      <c r="P8" s="322"/>
    </row>
    <row r="9" spans="2:16" s="25" customFormat="1" ht="12" customHeight="1">
      <c r="B9" s="44">
        <v>1</v>
      </c>
      <c r="C9" s="45" t="s">
        <v>14</v>
      </c>
      <c r="D9" s="80">
        <v>0.44849911712772217</v>
      </c>
      <c r="E9" s="25" t="s">
        <v>155</v>
      </c>
      <c r="F9" s="236">
        <f>'03一次波及'!H9</f>
        <v>23.56865952284206</v>
      </c>
      <c r="G9" s="25" t="s">
        <v>133</v>
      </c>
      <c r="H9" s="239">
        <f>D9*F9</f>
        <v>10.570522987878546</v>
      </c>
      <c r="J9" s="44">
        <v>1</v>
      </c>
      <c r="K9" s="45" t="s">
        <v>14</v>
      </c>
      <c r="L9" s="80">
        <v>0.44849911712772217</v>
      </c>
      <c r="M9" s="25" t="s">
        <v>155</v>
      </c>
      <c r="N9" s="236">
        <f>'06二次波及'!H9</f>
        <v>23.740108011828546</v>
      </c>
      <c r="O9" s="25" t="s">
        <v>133</v>
      </c>
      <c r="P9" s="239">
        <f>L9*N9</f>
        <v>10.647417483821867</v>
      </c>
    </row>
    <row r="10" spans="2:16" s="25" customFormat="1" ht="12" customHeight="1">
      <c r="B10" s="44">
        <v>2</v>
      </c>
      <c r="C10" s="45" t="s">
        <v>15</v>
      </c>
      <c r="D10" s="80">
        <v>0.35218045112781954</v>
      </c>
      <c r="E10" s="25" t="s">
        <v>155</v>
      </c>
      <c r="F10" s="236">
        <f>'03一次波及'!H10</f>
        <v>0.01674372465214309</v>
      </c>
      <c r="G10" s="25" t="s">
        <v>133</v>
      </c>
      <c r="H10" s="239">
        <f aca="true" t="shared" si="0" ref="H10:H73">D10*F10</f>
        <v>0.005896812501551747</v>
      </c>
      <c r="J10" s="44">
        <v>2</v>
      </c>
      <c r="K10" s="45" t="s">
        <v>15</v>
      </c>
      <c r="L10" s="80">
        <v>0.35218045112781954</v>
      </c>
      <c r="M10" s="25" t="s">
        <v>155</v>
      </c>
      <c r="N10" s="236">
        <f>'06二次波及'!H10</f>
        <v>1.1570461524821238</v>
      </c>
      <c r="O10" s="25" t="s">
        <v>133</v>
      </c>
      <c r="P10" s="239">
        <f aca="true" t="shared" si="1" ref="P10:P73">L10*N10</f>
        <v>0.40748903595686226</v>
      </c>
    </row>
    <row r="11" spans="2:16" s="25" customFormat="1" ht="12" customHeight="1">
      <c r="B11" s="44">
        <v>3</v>
      </c>
      <c r="C11" s="45" t="s">
        <v>16</v>
      </c>
      <c r="D11" s="80">
        <v>0.14292206316746195</v>
      </c>
      <c r="E11" s="25" t="s">
        <v>155</v>
      </c>
      <c r="F11" s="236">
        <f>'03一次波及'!H11</f>
        <v>1.6393894580957509</v>
      </c>
      <c r="G11" s="25" t="s">
        <v>133</v>
      </c>
      <c r="H11" s="239">
        <f t="shared" si="0"/>
        <v>0.23430492368603212</v>
      </c>
      <c r="J11" s="44">
        <v>3</v>
      </c>
      <c r="K11" s="45" t="s">
        <v>16</v>
      </c>
      <c r="L11" s="80">
        <v>0.14292206316746195</v>
      </c>
      <c r="M11" s="25" t="s">
        <v>155</v>
      </c>
      <c r="N11" s="236">
        <f>'06二次波及'!H11</f>
        <v>49.48916696636996</v>
      </c>
      <c r="O11" s="25" t="s">
        <v>133</v>
      </c>
      <c r="P11" s="239">
        <f t="shared" si="1"/>
        <v>7.073093847272598</v>
      </c>
    </row>
    <row r="12" spans="2:16" s="25" customFormat="1" ht="12" customHeight="1">
      <c r="B12" s="44">
        <v>4</v>
      </c>
      <c r="C12" s="45" t="s">
        <v>17</v>
      </c>
      <c r="D12" s="80">
        <v>0.10461538461538461</v>
      </c>
      <c r="E12" s="25" t="s">
        <v>155</v>
      </c>
      <c r="F12" s="236">
        <f>'03一次波及'!H12</f>
        <v>0.34174959807452165</v>
      </c>
      <c r="G12" s="25" t="s">
        <v>133</v>
      </c>
      <c r="H12" s="239">
        <f t="shared" si="0"/>
        <v>0.035752265644719186</v>
      </c>
      <c r="J12" s="44">
        <v>4</v>
      </c>
      <c r="K12" s="45" t="s">
        <v>17</v>
      </c>
      <c r="L12" s="80">
        <v>0.10461538461538461</v>
      </c>
      <c r="M12" s="25" t="s">
        <v>155</v>
      </c>
      <c r="N12" s="236">
        <f>'06二次波及'!H12</f>
        <v>0.448882680863381</v>
      </c>
      <c r="O12" s="25" t="s">
        <v>133</v>
      </c>
      <c r="P12" s="239">
        <f t="shared" si="1"/>
        <v>0.04696003430570755</v>
      </c>
    </row>
    <row r="13" spans="2:16" s="25" customFormat="1" ht="12" customHeight="1">
      <c r="B13" s="47">
        <v>5</v>
      </c>
      <c r="C13" s="48" t="s">
        <v>18</v>
      </c>
      <c r="D13" s="81">
        <v>0.20059160658162323</v>
      </c>
      <c r="E13" s="25" t="s">
        <v>155</v>
      </c>
      <c r="F13" s="237">
        <f>'03一次波及'!H13</f>
        <v>0.03658954492551675</v>
      </c>
      <c r="G13" s="25" t="s">
        <v>133</v>
      </c>
      <c r="H13" s="240">
        <f t="shared" si="0"/>
        <v>0.007339555600699884</v>
      </c>
      <c r="J13" s="47">
        <v>5</v>
      </c>
      <c r="K13" s="48" t="s">
        <v>18</v>
      </c>
      <c r="L13" s="81">
        <v>0.20059160658162323</v>
      </c>
      <c r="M13" s="25" t="s">
        <v>155</v>
      </c>
      <c r="N13" s="237">
        <f>'06二次波及'!H13</f>
        <v>2.920756202327565</v>
      </c>
      <c r="O13" s="25" t="s">
        <v>133</v>
      </c>
      <c r="P13" s="240">
        <f t="shared" si="1"/>
        <v>0.5858791790581268</v>
      </c>
    </row>
    <row r="14" spans="2:16" s="25" customFormat="1" ht="12" customHeight="1">
      <c r="B14" s="44">
        <v>6</v>
      </c>
      <c r="C14" s="45" t="s">
        <v>140</v>
      </c>
      <c r="D14" s="80">
        <v>0</v>
      </c>
      <c r="E14" s="25" t="s">
        <v>155</v>
      </c>
      <c r="F14" s="236">
        <f>'03一次波及'!H14</f>
        <v>0</v>
      </c>
      <c r="G14" s="25" t="s">
        <v>133</v>
      </c>
      <c r="H14" s="239">
        <f t="shared" si="0"/>
        <v>0</v>
      </c>
      <c r="J14" s="44">
        <v>6</v>
      </c>
      <c r="K14" s="45" t="s">
        <v>140</v>
      </c>
      <c r="L14" s="80">
        <v>0</v>
      </c>
      <c r="M14" s="25" t="s">
        <v>155</v>
      </c>
      <c r="N14" s="236">
        <f>'06二次波及'!H14</f>
        <v>0</v>
      </c>
      <c r="O14" s="25" t="s">
        <v>133</v>
      </c>
      <c r="P14" s="239">
        <f t="shared" si="1"/>
        <v>0</v>
      </c>
    </row>
    <row r="15" spans="2:16" s="25" customFormat="1" ht="12" customHeight="1">
      <c r="B15" s="44">
        <v>7</v>
      </c>
      <c r="C15" s="45" t="s">
        <v>20</v>
      </c>
      <c r="D15" s="80">
        <v>0.0383703201761816</v>
      </c>
      <c r="E15" s="25" t="s">
        <v>155</v>
      </c>
      <c r="F15" s="236">
        <f>'03一次波及'!H15</f>
        <v>488.2056883449832</v>
      </c>
      <c r="G15" s="25" t="s">
        <v>133</v>
      </c>
      <c r="H15" s="239">
        <f t="shared" si="0"/>
        <v>18.732608573630134</v>
      </c>
      <c r="J15" s="44">
        <v>7</v>
      </c>
      <c r="K15" s="45" t="s">
        <v>20</v>
      </c>
      <c r="L15" s="80">
        <v>0.0383703201761816</v>
      </c>
      <c r="M15" s="25" t="s">
        <v>155</v>
      </c>
      <c r="N15" s="236">
        <f>'06二次波及'!H15</f>
        <v>0.08915173746925424</v>
      </c>
      <c r="O15" s="25" t="s">
        <v>133</v>
      </c>
      <c r="P15" s="239">
        <f t="shared" si="1"/>
        <v>0.0034207807109581717</v>
      </c>
    </row>
    <row r="16" spans="2:16" s="25" customFormat="1" ht="12" customHeight="1">
      <c r="B16" s="44">
        <v>8</v>
      </c>
      <c r="C16" s="45" t="s">
        <v>21</v>
      </c>
      <c r="D16" s="80">
        <v>0</v>
      </c>
      <c r="E16" s="25" t="s">
        <v>155</v>
      </c>
      <c r="F16" s="236">
        <f>'03一次波及'!H16</f>
        <v>0</v>
      </c>
      <c r="G16" s="25" t="s">
        <v>133</v>
      </c>
      <c r="H16" s="239">
        <f t="shared" si="0"/>
        <v>0</v>
      </c>
      <c r="J16" s="44">
        <v>8</v>
      </c>
      <c r="K16" s="45" t="s">
        <v>21</v>
      </c>
      <c r="L16" s="80">
        <v>0</v>
      </c>
      <c r="M16" s="25" t="s">
        <v>155</v>
      </c>
      <c r="N16" s="236">
        <f>'06二次波及'!H16</f>
        <v>0</v>
      </c>
      <c r="O16" s="25" t="s">
        <v>133</v>
      </c>
      <c r="P16" s="239">
        <f t="shared" si="1"/>
        <v>0</v>
      </c>
    </row>
    <row r="17" spans="2:16" s="25" customFormat="1" ht="12" customHeight="1">
      <c r="B17" s="44">
        <v>9</v>
      </c>
      <c r="C17" s="45" t="s">
        <v>22</v>
      </c>
      <c r="D17" s="80">
        <v>0.05992622323272162</v>
      </c>
      <c r="E17" s="25" t="s">
        <v>155</v>
      </c>
      <c r="F17" s="236">
        <f>'03一次波及'!H17</f>
        <v>0.48658412868245776</v>
      </c>
      <c r="G17" s="25" t="s">
        <v>133</v>
      </c>
      <c r="H17" s="239">
        <f t="shared" si="0"/>
        <v>0.029159149116924306</v>
      </c>
      <c r="J17" s="44">
        <v>9</v>
      </c>
      <c r="K17" s="45" t="s">
        <v>22</v>
      </c>
      <c r="L17" s="80">
        <v>0.05992622323272162</v>
      </c>
      <c r="M17" s="25" t="s">
        <v>155</v>
      </c>
      <c r="N17" s="236">
        <f>'06二次波及'!H17</f>
        <v>462.28888327611116</v>
      </c>
      <c r="O17" s="25" t="s">
        <v>133</v>
      </c>
      <c r="P17" s="239">
        <f t="shared" si="1"/>
        <v>27.703226817209828</v>
      </c>
    </row>
    <row r="18" spans="2:16" s="25" customFormat="1" ht="12" customHeight="1">
      <c r="B18" s="47">
        <v>10</v>
      </c>
      <c r="C18" s="48" t="s">
        <v>23</v>
      </c>
      <c r="D18" s="81">
        <v>0.013292107754926202</v>
      </c>
      <c r="E18" s="25" t="s">
        <v>155</v>
      </c>
      <c r="F18" s="237">
        <f>'03一次波及'!H18</f>
        <v>0.3638211574585084</v>
      </c>
      <c r="G18" s="25" t="s">
        <v>133</v>
      </c>
      <c r="H18" s="240">
        <f t="shared" si="0"/>
        <v>0.004835950028460466</v>
      </c>
      <c r="J18" s="47">
        <v>10</v>
      </c>
      <c r="K18" s="48" t="s">
        <v>23</v>
      </c>
      <c r="L18" s="81">
        <v>0.013292107754926202</v>
      </c>
      <c r="M18" s="25" t="s">
        <v>155</v>
      </c>
      <c r="N18" s="237">
        <f>'06二次波及'!H18</f>
        <v>103.8853859713112</v>
      </c>
      <c r="O18" s="25" t="s">
        <v>133</v>
      </c>
      <c r="P18" s="240">
        <f t="shared" si="1"/>
        <v>1.3808557444927672</v>
      </c>
    </row>
    <row r="19" spans="2:16" s="25" customFormat="1" ht="12" customHeight="1">
      <c r="B19" s="44">
        <v>11</v>
      </c>
      <c r="C19" s="45" t="s">
        <v>24</v>
      </c>
      <c r="D19" s="80">
        <v>0.0123417214297163</v>
      </c>
      <c r="E19" s="25" t="s">
        <v>155</v>
      </c>
      <c r="F19" s="236">
        <f>'03一次波及'!H19</f>
        <v>0.014558889225015074</v>
      </c>
      <c r="G19" s="25" t="s">
        <v>133</v>
      </c>
      <c r="H19" s="239">
        <f t="shared" si="0"/>
        <v>0.0001796817551412343</v>
      </c>
      <c r="J19" s="44">
        <v>11</v>
      </c>
      <c r="K19" s="45" t="s">
        <v>24</v>
      </c>
      <c r="L19" s="80">
        <v>0.0123417214297163</v>
      </c>
      <c r="M19" s="25" t="s">
        <v>155</v>
      </c>
      <c r="N19" s="236">
        <f>'06二次波及'!H19</f>
        <v>0.3289195649621783</v>
      </c>
      <c r="O19" s="25" t="s">
        <v>133</v>
      </c>
      <c r="P19" s="239">
        <f t="shared" si="1"/>
        <v>0.004059433643546679</v>
      </c>
    </row>
    <row r="20" spans="2:16" s="25" customFormat="1" ht="12" customHeight="1">
      <c r="B20" s="44">
        <v>12</v>
      </c>
      <c r="C20" s="45" t="s">
        <v>25</v>
      </c>
      <c r="D20" s="80">
        <v>0</v>
      </c>
      <c r="E20" s="25" t="s">
        <v>155</v>
      </c>
      <c r="F20" s="236">
        <f>'03一次波及'!H20</f>
        <v>0</v>
      </c>
      <c r="G20" s="25" t="s">
        <v>133</v>
      </c>
      <c r="H20" s="239">
        <f t="shared" si="0"/>
        <v>0</v>
      </c>
      <c r="J20" s="44">
        <v>12</v>
      </c>
      <c r="K20" s="45" t="s">
        <v>25</v>
      </c>
      <c r="L20" s="80">
        <v>0</v>
      </c>
      <c r="M20" s="25" t="s">
        <v>155</v>
      </c>
      <c r="N20" s="236">
        <f>'06二次波及'!H20</f>
        <v>0</v>
      </c>
      <c r="O20" s="25" t="s">
        <v>133</v>
      </c>
      <c r="P20" s="239">
        <f t="shared" si="1"/>
        <v>0</v>
      </c>
    </row>
    <row r="21" spans="2:16" s="25" customFormat="1" ht="12" customHeight="1">
      <c r="B21" s="44">
        <v>13</v>
      </c>
      <c r="C21" s="45" t="s">
        <v>26</v>
      </c>
      <c r="D21" s="80">
        <v>0.09416801227996731</v>
      </c>
      <c r="E21" s="25" t="s">
        <v>155</v>
      </c>
      <c r="F21" s="236">
        <f>'03一次波及'!H21</f>
        <v>10.238965624054368</v>
      </c>
      <c r="G21" s="25" t="s">
        <v>133</v>
      </c>
      <c r="H21" s="239">
        <f t="shared" si="0"/>
        <v>0.9641830406201148</v>
      </c>
      <c r="J21" s="44">
        <v>13</v>
      </c>
      <c r="K21" s="45" t="s">
        <v>26</v>
      </c>
      <c r="L21" s="80">
        <v>0.09416801227996731</v>
      </c>
      <c r="M21" s="25" t="s">
        <v>155</v>
      </c>
      <c r="N21" s="236">
        <f>'06二次波及'!H21</f>
        <v>16.255286977844467</v>
      </c>
      <c r="O21" s="25" t="s">
        <v>133</v>
      </c>
      <c r="P21" s="239">
        <f t="shared" si="1"/>
        <v>1.5307280637440503</v>
      </c>
    </row>
    <row r="22" spans="2:16" s="25" customFormat="1" ht="12" customHeight="1">
      <c r="B22" s="44">
        <v>14</v>
      </c>
      <c r="C22" s="45" t="s">
        <v>27</v>
      </c>
      <c r="D22" s="80">
        <v>0.18326430619486525</v>
      </c>
      <c r="E22" s="25" t="s">
        <v>155</v>
      </c>
      <c r="F22" s="236">
        <f>'03一次波及'!H22</f>
        <v>40.92803275597902</v>
      </c>
      <c r="G22" s="25" t="s">
        <v>133</v>
      </c>
      <c r="H22" s="239">
        <f t="shared" si="0"/>
        <v>7.5006475269452135</v>
      </c>
      <c r="J22" s="44">
        <v>14</v>
      </c>
      <c r="K22" s="45" t="s">
        <v>27</v>
      </c>
      <c r="L22" s="80">
        <v>0.18326430619486525</v>
      </c>
      <c r="M22" s="25" t="s">
        <v>155</v>
      </c>
      <c r="N22" s="236">
        <f>'06二次波及'!H22</f>
        <v>78.72080435433286</v>
      </c>
      <c r="O22" s="25" t="s">
        <v>133</v>
      </c>
      <c r="P22" s="239">
        <f t="shared" si="1"/>
        <v>14.426713593098539</v>
      </c>
    </row>
    <row r="23" spans="2:16" s="25" customFormat="1" ht="12" customHeight="1">
      <c r="B23" s="47">
        <v>15</v>
      </c>
      <c r="C23" s="48" t="s">
        <v>28</v>
      </c>
      <c r="D23" s="81">
        <v>0.06124738594648931</v>
      </c>
      <c r="E23" s="25" t="s">
        <v>155</v>
      </c>
      <c r="F23" s="237">
        <f>'03一次波及'!H23</f>
        <v>41.69822057879918</v>
      </c>
      <c r="G23" s="25" t="s">
        <v>133</v>
      </c>
      <c r="H23" s="240">
        <f t="shared" si="0"/>
        <v>2.5539070090715565</v>
      </c>
      <c r="J23" s="47">
        <v>15</v>
      </c>
      <c r="K23" s="48" t="s">
        <v>28</v>
      </c>
      <c r="L23" s="81">
        <v>0.06124738594648931</v>
      </c>
      <c r="M23" s="25" t="s">
        <v>155</v>
      </c>
      <c r="N23" s="237">
        <f>'06二次波及'!H23</f>
        <v>4.117317672457144</v>
      </c>
      <c r="O23" s="25" t="s">
        <v>133</v>
      </c>
      <c r="P23" s="240">
        <f t="shared" si="1"/>
        <v>0.2521749445492838</v>
      </c>
    </row>
    <row r="24" spans="2:16" s="25" customFormat="1" ht="12" customHeight="1">
      <c r="B24" s="44">
        <v>16</v>
      </c>
      <c r="C24" s="45" t="s">
        <v>29</v>
      </c>
      <c r="D24" s="80">
        <v>0.06782782880594099</v>
      </c>
      <c r="E24" s="25" t="s">
        <v>155</v>
      </c>
      <c r="F24" s="236">
        <f>'03一次波及'!H24</f>
        <v>13.86038274797425</v>
      </c>
      <c r="G24" s="25" t="s">
        <v>133</v>
      </c>
      <c r="H24" s="239">
        <f t="shared" si="0"/>
        <v>0.9401196682144153</v>
      </c>
      <c r="J24" s="44">
        <v>16</v>
      </c>
      <c r="K24" s="45" t="s">
        <v>29</v>
      </c>
      <c r="L24" s="80">
        <v>0.06782782880594099</v>
      </c>
      <c r="M24" s="25" t="s">
        <v>155</v>
      </c>
      <c r="N24" s="236">
        <f>'06二次波及'!H24</f>
        <v>14.004818571965526</v>
      </c>
      <c r="O24" s="25" t="s">
        <v>133</v>
      </c>
      <c r="P24" s="239">
        <f t="shared" si="1"/>
        <v>0.9499164365575407</v>
      </c>
    </row>
    <row r="25" spans="2:16" s="25" customFormat="1" ht="12" customHeight="1">
      <c r="B25" s="44">
        <v>17</v>
      </c>
      <c r="C25" s="45" t="s">
        <v>141</v>
      </c>
      <c r="D25" s="80">
        <v>0.023941942485078676</v>
      </c>
      <c r="E25" s="25" t="s">
        <v>155</v>
      </c>
      <c r="F25" s="236">
        <f>'03一次波及'!H25</f>
        <v>19.759908056650428</v>
      </c>
      <c r="G25" s="25" t="s">
        <v>133</v>
      </c>
      <c r="H25" s="239">
        <f t="shared" si="0"/>
        <v>0.4730905822027673</v>
      </c>
      <c r="J25" s="44">
        <v>17</v>
      </c>
      <c r="K25" s="45" t="s">
        <v>141</v>
      </c>
      <c r="L25" s="80">
        <v>0.023941942485078676</v>
      </c>
      <c r="M25" s="25" t="s">
        <v>155</v>
      </c>
      <c r="N25" s="236">
        <f>'06二次波及'!H25</f>
        <v>11.98296893442325</v>
      </c>
      <c r="O25" s="25" t="s">
        <v>133</v>
      </c>
      <c r="P25" s="239">
        <f t="shared" si="1"/>
        <v>0.28689555302844594</v>
      </c>
    </row>
    <row r="26" spans="2:16" s="25" customFormat="1" ht="12" customHeight="1">
      <c r="B26" s="44">
        <v>18</v>
      </c>
      <c r="C26" s="45" t="s">
        <v>31</v>
      </c>
      <c r="D26" s="80">
        <v>0.07791615561216467</v>
      </c>
      <c r="E26" s="25" t="s">
        <v>155</v>
      </c>
      <c r="F26" s="236">
        <f>'03一次波及'!H26</f>
        <v>52.17310848718241</v>
      </c>
      <c r="G26" s="25" t="s">
        <v>133</v>
      </c>
      <c r="H26" s="239">
        <f t="shared" si="0"/>
        <v>4.065128039657654</v>
      </c>
      <c r="J26" s="44">
        <v>18</v>
      </c>
      <c r="K26" s="45" t="s">
        <v>31</v>
      </c>
      <c r="L26" s="80">
        <v>0.07791615561216467</v>
      </c>
      <c r="M26" s="25" t="s">
        <v>155</v>
      </c>
      <c r="N26" s="236">
        <f>'06二次波及'!H26</f>
        <v>43.84832426500167</v>
      </c>
      <c r="O26" s="25" t="s">
        <v>133</v>
      </c>
      <c r="P26" s="239">
        <f t="shared" si="1"/>
        <v>3.4164928567645263</v>
      </c>
    </row>
    <row r="27" spans="2:16" s="25" customFormat="1" ht="12" customHeight="1">
      <c r="B27" s="44">
        <v>19</v>
      </c>
      <c r="C27" s="45" t="s">
        <v>32</v>
      </c>
      <c r="D27" s="80">
        <v>0.09822664099632994</v>
      </c>
      <c r="E27" s="25" t="s">
        <v>155</v>
      </c>
      <c r="F27" s="236">
        <f>'03一次波及'!H27</f>
        <v>189.17847136521894</v>
      </c>
      <c r="G27" s="25" t="s">
        <v>133</v>
      </c>
      <c r="H27" s="239">
        <f t="shared" si="0"/>
        <v>18.582365791025843</v>
      </c>
      <c r="J27" s="44">
        <v>19</v>
      </c>
      <c r="K27" s="45" t="s">
        <v>32</v>
      </c>
      <c r="L27" s="80">
        <v>0.09822664099632994</v>
      </c>
      <c r="M27" s="25" t="s">
        <v>155</v>
      </c>
      <c r="N27" s="236">
        <f>'06二次波及'!H27</f>
        <v>102.52906309769239</v>
      </c>
      <c r="O27" s="25" t="s">
        <v>133</v>
      </c>
      <c r="P27" s="239">
        <f t="shared" si="1"/>
        <v>10.07108547258709</v>
      </c>
    </row>
    <row r="28" spans="2:16" s="25" customFormat="1" ht="12" customHeight="1">
      <c r="B28" s="47">
        <v>20</v>
      </c>
      <c r="C28" s="48" t="s">
        <v>142</v>
      </c>
      <c r="D28" s="81">
        <v>0.029336225101307</v>
      </c>
      <c r="E28" s="25" t="s">
        <v>155</v>
      </c>
      <c r="F28" s="237">
        <f>'03一次波及'!H28</f>
        <v>8.423951857933405</v>
      </c>
      <c r="G28" s="25" t="s">
        <v>133</v>
      </c>
      <c r="H28" s="240">
        <f t="shared" si="0"/>
        <v>0.2471269479469077</v>
      </c>
      <c r="J28" s="47">
        <v>20</v>
      </c>
      <c r="K28" s="48" t="s">
        <v>142</v>
      </c>
      <c r="L28" s="81">
        <v>0.029336225101307</v>
      </c>
      <c r="M28" s="25" t="s">
        <v>155</v>
      </c>
      <c r="N28" s="237">
        <f>'06二次波及'!H28</f>
        <v>1.518724710448947</v>
      </c>
      <c r="O28" s="25" t="s">
        <v>133</v>
      </c>
      <c r="P28" s="240">
        <f t="shared" si="1"/>
        <v>0.04455364997264761</v>
      </c>
    </row>
    <row r="29" spans="2:16" s="25" customFormat="1" ht="12" customHeight="1">
      <c r="B29" s="44">
        <v>21</v>
      </c>
      <c r="C29" s="45" t="s">
        <v>34</v>
      </c>
      <c r="D29" s="80">
        <v>0.03670310216348628</v>
      </c>
      <c r="E29" s="25" t="s">
        <v>155</v>
      </c>
      <c r="F29" s="236">
        <f>'03一次波及'!H29</f>
        <v>23.506533889471882</v>
      </c>
      <c r="G29" s="25" t="s">
        <v>133</v>
      </c>
      <c r="H29" s="239">
        <f t="shared" si="0"/>
        <v>0.862762714854739</v>
      </c>
      <c r="J29" s="44">
        <v>21</v>
      </c>
      <c r="K29" s="45" t="s">
        <v>34</v>
      </c>
      <c r="L29" s="80">
        <v>0.03670310216348628</v>
      </c>
      <c r="M29" s="25" t="s">
        <v>155</v>
      </c>
      <c r="N29" s="236">
        <f>'06二次波及'!H29</f>
        <v>5.99407883591402</v>
      </c>
      <c r="O29" s="25" t="s">
        <v>133</v>
      </c>
      <c r="P29" s="239">
        <f t="shared" si="1"/>
        <v>0.22000128789054318</v>
      </c>
    </row>
    <row r="30" spans="2:16" s="25" customFormat="1" ht="12" customHeight="1">
      <c r="B30" s="44">
        <v>22</v>
      </c>
      <c r="C30" s="45" t="s">
        <v>35</v>
      </c>
      <c r="D30" s="80">
        <v>0.002252091459575932</v>
      </c>
      <c r="E30" s="25" t="s">
        <v>155</v>
      </c>
      <c r="F30" s="236">
        <f>'03一次波及'!H30</f>
        <v>5.1300662848204075</v>
      </c>
      <c r="G30" s="25" t="s">
        <v>133</v>
      </c>
      <c r="H30" s="239">
        <f t="shared" si="0"/>
        <v>0.011553378467102469</v>
      </c>
      <c r="J30" s="44">
        <v>22</v>
      </c>
      <c r="K30" s="45" t="s">
        <v>35</v>
      </c>
      <c r="L30" s="80">
        <v>0.002252091459575932</v>
      </c>
      <c r="M30" s="25" t="s">
        <v>155</v>
      </c>
      <c r="N30" s="236">
        <f>'06二次波及'!H30</f>
        <v>2.694276166708973</v>
      </c>
      <c r="O30" s="25" t="s">
        <v>133</v>
      </c>
      <c r="P30" s="239">
        <f t="shared" si="1"/>
        <v>0.006067756344784258</v>
      </c>
    </row>
    <row r="31" spans="2:16" s="25" customFormat="1" ht="12" customHeight="1">
      <c r="B31" s="44">
        <v>23</v>
      </c>
      <c r="C31" s="45" t="s">
        <v>36</v>
      </c>
      <c r="D31" s="80">
        <v>0.011813274589267998</v>
      </c>
      <c r="E31" s="25" t="s">
        <v>155</v>
      </c>
      <c r="F31" s="236">
        <f>'03一次波及'!H31</f>
        <v>8.57287986339154</v>
      </c>
      <c r="G31" s="25" t="s">
        <v>133</v>
      </c>
      <c r="H31" s="239">
        <f t="shared" si="0"/>
        <v>0.10127378384705057</v>
      </c>
      <c r="J31" s="44">
        <v>23</v>
      </c>
      <c r="K31" s="45" t="s">
        <v>36</v>
      </c>
      <c r="L31" s="80">
        <v>0.011813274589267998</v>
      </c>
      <c r="M31" s="25" t="s">
        <v>155</v>
      </c>
      <c r="N31" s="236">
        <f>'06二次波及'!H31</f>
        <v>4.267503321477767</v>
      </c>
      <c r="O31" s="25" t="s">
        <v>133</v>
      </c>
      <c r="P31" s="239">
        <f t="shared" si="1"/>
        <v>0.05041318854723008</v>
      </c>
    </row>
    <row r="32" spans="2:16" s="25" customFormat="1" ht="12" customHeight="1">
      <c r="B32" s="44">
        <v>24</v>
      </c>
      <c r="C32" s="45" t="s">
        <v>37</v>
      </c>
      <c r="D32" s="80">
        <v>0.021845873393901972</v>
      </c>
      <c r="E32" s="25" t="s">
        <v>155</v>
      </c>
      <c r="F32" s="236">
        <f>'03一次波及'!H32</f>
        <v>9.659589786706256</v>
      </c>
      <c r="G32" s="25" t="s">
        <v>133</v>
      </c>
      <c r="H32" s="239">
        <f t="shared" si="0"/>
        <v>0.21102217551741342</v>
      </c>
      <c r="J32" s="44">
        <v>24</v>
      </c>
      <c r="K32" s="45" t="s">
        <v>37</v>
      </c>
      <c r="L32" s="80">
        <v>0.021845873393901972</v>
      </c>
      <c r="M32" s="25" t="s">
        <v>155</v>
      </c>
      <c r="N32" s="236">
        <f>'06二次波及'!H32</f>
        <v>1.805505629294136</v>
      </c>
      <c r="O32" s="25" t="s">
        <v>133</v>
      </c>
      <c r="P32" s="239">
        <f t="shared" si="1"/>
        <v>0.039442847389537</v>
      </c>
    </row>
    <row r="33" spans="2:16" s="25" customFormat="1" ht="12" customHeight="1">
      <c r="B33" s="47">
        <v>25</v>
      </c>
      <c r="C33" s="48" t="s">
        <v>38</v>
      </c>
      <c r="D33" s="81">
        <v>0.020646784577813958</v>
      </c>
      <c r="E33" s="25" t="s">
        <v>155</v>
      </c>
      <c r="F33" s="237">
        <f>'03一次波及'!H33</f>
        <v>0.1679408433447198</v>
      </c>
      <c r="G33" s="25" t="s">
        <v>133</v>
      </c>
      <c r="H33" s="240">
        <f t="shared" si="0"/>
        <v>0.00346743841435483</v>
      </c>
      <c r="J33" s="47">
        <v>25</v>
      </c>
      <c r="K33" s="48" t="s">
        <v>38</v>
      </c>
      <c r="L33" s="81">
        <v>0.020646784577813958</v>
      </c>
      <c r="M33" s="25" t="s">
        <v>155</v>
      </c>
      <c r="N33" s="237">
        <f>'06二次波及'!H33</f>
        <v>0.14862912257703745</v>
      </c>
      <c r="O33" s="25" t="s">
        <v>133</v>
      </c>
      <c r="P33" s="240">
        <f t="shared" si="1"/>
        <v>0.003068713475837597</v>
      </c>
    </row>
    <row r="34" spans="2:16" s="25" customFormat="1" ht="12" customHeight="1">
      <c r="B34" s="44">
        <v>26</v>
      </c>
      <c r="C34" s="45" t="s">
        <v>39</v>
      </c>
      <c r="D34" s="80">
        <v>0.023874164797613874</v>
      </c>
      <c r="E34" s="25" t="s">
        <v>155</v>
      </c>
      <c r="F34" s="236">
        <f>'03一次波及'!H34</f>
        <v>0.36820388073937294</v>
      </c>
      <c r="G34" s="25" t="s">
        <v>133</v>
      </c>
      <c r="H34" s="239">
        <f t="shared" si="0"/>
        <v>0.008790560127892755</v>
      </c>
      <c r="J34" s="44">
        <v>26</v>
      </c>
      <c r="K34" s="45" t="s">
        <v>39</v>
      </c>
      <c r="L34" s="80">
        <v>0.023874164797613874</v>
      </c>
      <c r="M34" s="25" t="s">
        <v>155</v>
      </c>
      <c r="N34" s="236">
        <f>'06二次波及'!H34</f>
        <v>16.545769415765854</v>
      </c>
      <c r="O34" s="25" t="s">
        <v>133</v>
      </c>
      <c r="P34" s="239">
        <f t="shared" si="1"/>
        <v>0.3950164257353134</v>
      </c>
    </row>
    <row r="35" spans="2:16" s="25" customFormat="1" ht="12" customHeight="1">
      <c r="B35" s="44">
        <v>27</v>
      </c>
      <c r="C35" s="45" t="s">
        <v>40</v>
      </c>
      <c r="D35" s="80">
        <v>0.02981527781961556</v>
      </c>
      <c r="E35" s="25" t="s">
        <v>155</v>
      </c>
      <c r="F35" s="236">
        <f>'03一次波及'!H35</f>
        <v>56.27052372708866</v>
      </c>
      <c r="G35" s="25" t="s">
        <v>133</v>
      </c>
      <c r="H35" s="239">
        <f t="shared" si="0"/>
        <v>1.6777212979784175</v>
      </c>
      <c r="J35" s="44">
        <v>27</v>
      </c>
      <c r="K35" s="45" t="s">
        <v>40</v>
      </c>
      <c r="L35" s="80">
        <v>0.02981527781961556</v>
      </c>
      <c r="M35" s="25" t="s">
        <v>155</v>
      </c>
      <c r="N35" s="236">
        <f>'06二次波及'!H35</f>
        <v>79.42946910668702</v>
      </c>
      <c r="O35" s="25" t="s">
        <v>133</v>
      </c>
      <c r="P35" s="239">
        <f t="shared" si="1"/>
        <v>2.368211688480445</v>
      </c>
    </row>
    <row r="36" spans="2:16" s="25" customFormat="1" ht="12" customHeight="1">
      <c r="B36" s="44">
        <v>28</v>
      </c>
      <c r="C36" s="45" t="s">
        <v>41</v>
      </c>
      <c r="D36" s="80">
        <v>0.0014602478805545048</v>
      </c>
      <c r="E36" s="25" t="s">
        <v>155</v>
      </c>
      <c r="F36" s="236">
        <f>'03一次波及'!H36</f>
        <v>1032.3721513470987</v>
      </c>
      <c r="G36" s="25" t="s">
        <v>133</v>
      </c>
      <c r="H36" s="239">
        <f t="shared" si="0"/>
        <v>1.5075192459480953</v>
      </c>
      <c r="J36" s="44">
        <v>28</v>
      </c>
      <c r="K36" s="45" t="s">
        <v>41</v>
      </c>
      <c r="L36" s="80">
        <v>0.0014602478805545048</v>
      </c>
      <c r="M36" s="25" t="s">
        <v>155</v>
      </c>
      <c r="N36" s="236">
        <f>'06二次波及'!H36</f>
        <v>388.95652645306393</v>
      </c>
      <c r="O36" s="25" t="s">
        <v>133</v>
      </c>
      <c r="P36" s="239">
        <f t="shared" si="1"/>
        <v>0.5679729433809287</v>
      </c>
    </row>
    <row r="37" spans="2:16" s="25" customFormat="1" ht="12" customHeight="1">
      <c r="B37" s="44">
        <v>29</v>
      </c>
      <c r="C37" s="45" t="s">
        <v>42</v>
      </c>
      <c r="D37" s="80">
        <v>0.014140793114048571</v>
      </c>
      <c r="E37" s="25" t="s">
        <v>155</v>
      </c>
      <c r="F37" s="236">
        <f>'03一次波及'!H37</f>
        <v>676.199917038127</v>
      </c>
      <c r="G37" s="25" t="s">
        <v>133</v>
      </c>
      <c r="H37" s="239">
        <f t="shared" si="0"/>
        <v>9.562003130572961</v>
      </c>
      <c r="J37" s="44">
        <v>29</v>
      </c>
      <c r="K37" s="45" t="s">
        <v>42</v>
      </c>
      <c r="L37" s="80">
        <v>0.014140793114048571</v>
      </c>
      <c r="M37" s="25" t="s">
        <v>155</v>
      </c>
      <c r="N37" s="236">
        <f>'06二次波及'!H37</f>
        <v>2.1538501196406656</v>
      </c>
      <c r="O37" s="25" t="s">
        <v>133</v>
      </c>
      <c r="P37" s="239">
        <f t="shared" si="1"/>
        <v>0.030457148940507415</v>
      </c>
    </row>
    <row r="38" spans="2:16" s="25" customFormat="1" ht="12" customHeight="1">
      <c r="B38" s="47">
        <v>30</v>
      </c>
      <c r="C38" s="48" t="s">
        <v>43</v>
      </c>
      <c r="D38" s="81">
        <v>0.06826215146413075</v>
      </c>
      <c r="E38" s="25" t="s">
        <v>155</v>
      </c>
      <c r="F38" s="237">
        <f>'03一次波及'!H38</f>
        <v>412.39097503780505</v>
      </c>
      <c r="G38" s="25" t="s">
        <v>133</v>
      </c>
      <c r="H38" s="240">
        <f t="shared" si="0"/>
        <v>28.150695200471212</v>
      </c>
      <c r="J38" s="47">
        <v>30</v>
      </c>
      <c r="K38" s="48" t="s">
        <v>43</v>
      </c>
      <c r="L38" s="81">
        <v>0.06826215146413075</v>
      </c>
      <c r="M38" s="25" t="s">
        <v>155</v>
      </c>
      <c r="N38" s="237">
        <f>'06二次波及'!H38</f>
        <v>52.24433885776811</v>
      </c>
      <c r="O38" s="25" t="s">
        <v>133</v>
      </c>
      <c r="P38" s="240">
        <f t="shared" si="1"/>
        <v>3.5663109722523387</v>
      </c>
    </row>
    <row r="39" spans="2:16" s="25" customFormat="1" ht="12" customHeight="1">
      <c r="B39" s="44">
        <v>31</v>
      </c>
      <c r="C39" s="45" t="s">
        <v>44</v>
      </c>
      <c r="D39" s="80">
        <v>0.07667445311237457</v>
      </c>
      <c r="E39" s="25" t="s">
        <v>155</v>
      </c>
      <c r="F39" s="236">
        <f>'03一次波及'!H39</f>
        <v>65.24311292643934</v>
      </c>
      <c r="G39" s="25" t="s">
        <v>133</v>
      </c>
      <c r="H39" s="239">
        <f t="shared" si="0"/>
        <v>5.002480002983632</v>
      </c>
      <c r="J39" s="44">
        <v>31</v>
      </c>
      <c r="K39" s="45" t="s">
        <v>44</v>
      </c>
      <c r="L39" s="80">
        <v>0.07667445311237457</v>
      </c>
      <c r="M39" s="25" t="s">
        <v>155</v>
      </c>
      <c r="N39" s="236">
        <f>'06二次波及'!H39</f>
        <v>9.211276692594794</v>
      </c>
      <c r="O39" s="25" t="s">
        <v>133</v>
      </c>
      <c r="P39" s="239">
        <f t="shared" si="1"/>
        <v>0.7062696028714682</v>
      </c>
    </row>
    <row r="40" spans="2:16" s="25" customFormat="1" ht="12" customHeight="1">
      <c r="B40" s="44">
        <v>32</v>
      </c>
      <c r="C40" s="45" t="s">
        <v>45</v>
      </c>
      <c r="D40" s="80">
        <v>0.11678111493824181</v>
      </c>
      <c r="E40" s="25" t="s">
        <v>155</v>
      </c>
      <c r="F40" s="236">
        <f>'03一次波及'!H40</f>
        <v>2.223413635674873</v>
      </c>
      <c r="G40" s="25" t="s">
        <v>133</v>
      </c>
      <c r="H40" s="239">
        <f t="shared" si="0"/>
        <v>0.25965272334300143</v>
      </c>
      <c r="J40" s="44">
        <v>32</v>
      </c>
      <c r="K40" s="45" t="s">
        <v>45</v>
      </c>
      <c r="L40" s="80">
        <v>0.11678111493824181</v>
      </c>
      <c r="M40" s="25" t="s">
        <v>155</v>
      </c>
      <c r="N40" s="236">
        <f>'06二次波及'!H40</f>
        <v>20.919786386366365</v>
      </c>
      <c r="O40" s="25" t="s">
        <v>133</v>
      </c>
      <c r="P40" s="239">
        <f t="shared" si="1"/>
        <v>2.443035978469717</v>
      </c>
    </row>
    <row r="41" spans="2:16" s="25" customFormat="1" ht="12" customHeight="1">
      <c r="B41" s="44">
        <v>33</v>
      </c>
      <c r="C41" s="45" t="s">
        <v>46</v>
      </c>
      <c r="D41" s="80">
        <v>0.056039832161219785</v>
      </c>
      <c r="E41" s="25" t="s">
        <v>155</v>
      </c>
      <c r="F41" s="236">
        <f>'03一次波及'!H41</f>
        <v>9.598365774781609</v>
      </c>
      <c r="G41" s="25" t="s">
        <v>133</v>
      </c>
      <c r="H41" s="239">
        <f t="shared" si="0"/>
        <v>0.5378908070407576</v>
      </c>
      <c r="J41" s="44">
        <v>33</v>
      </c>
      <c r="K41" s="45" t="s">
        <v>46</v>
      </c>
      <c r="L41" s="80">
        <v>0.056039832161219785</v>
      </c>
      <c r="M41" s="25" t="s">
        <v>155</v>
      </c>
      <c r="N41" s="236">
        <f>'06二次波及'!H41</f>
        <v>5.3195493180976</v>
      </c>
      <c r="O41" s="25" t="s">
        <v>133</v>
      </c>
      <c r="P41" s="239">
        <f t="shared" si="1"/>
        <v>0.29810665095952066</v>
      </c>
    </row>
    <row r="42" spans="2:16" s="25" customFormat="1" ht="12" customHeight="1">
      <c r="B42" s="44">
        <v>34</v>
      </c>
      <c r="C42" s="45" t="s">
        <v>47</v>
      </c>
      <c r="D42" s="80">
        <v>0.03940915666051205</v>
      </c>
      <c r="E42" s="25" t="s">
        <v>155</v>
      </c>
      <c r="F42" s="236">
        <f>'03一次波及'!H42</f>
        <v>4185.80662573243</v>
      </c>
      <c r="G42" s="25" t="s">
        <v>133</v>
      </c>
      <c r="H42" s="239">
        <f t="shared" si="0"/>
        <v>164.95910906409864</v>
      </c>
      <c r="J42" s="44">
        <v>34</v>
      </c>
      <c r="K42" s="45" t="s">
        <v>47</v>
      </c>
      <c r="L42" s="80">
        <v>0.03940915666051205</v>
      </c>
      <c r="M42" s="25" t="s">
        <v>155</v>
      </c>
      <c r="N42" s="236">
        <f>'06二次波及'!H42</f>
        <v>9.034367509901767</v>
      </c>
      <c r="O42" s="25" t="s">
        <v>133</v>
      </c>
      <c r="P42" s="239">
        <f t="shared" si="1"/>
        <v>0.35603680452635883</v>
      </c>
    </row>
    <row r="43" spans="2:16" s="25" customFormat="1" ht="12" customHeight="1">
      <c r="B43" s="47">
        <v>35</v>
      </c>
      <c r="C43" s="48" t="s">
        <v>48</v>
      </c>
      <c r="D43" s="81">
        <v>0.05850596359070935</v>
      </c>
      <c r="E43" s="25" t="s">
        <v>155</v>
      </c>
      <c r="F43" s="237">
        <f>'03一次波及'!H43</f>
        <v>0.9019745623836292</v>
      </c>
      <c r="G43" s="25" t="s">
        <v>133</v>
      </c>
      <c r="H43" s="240">
        <f t="shared" si="0"/>
        <v>0.05277089090656261</v>
      </c>
      <c r="J43" s="47">
        <v>35</v>
      </c>
      <c r="K43" s="48" t="s">
        <v>48</v>
      </c>
      <c r="L43" s="81">
        <v>0.05850596359070935</v>
      </c>
      <c r="M43" s="25" t="s">
        <v>155</v>
      </c>
      <c r="N43" s="237">
        <f>'06二次波及'!H43</f>
        <v>0.4502934086988663</v>
      </c>
      <c r="O43" s="25" t="s">
        <v>133</v>
      </c>
      <c r="P43" s="240">
        <f t="shared" si="1"/>
        <v>0.026344849774472278</v>
      </c>
    </row>
    <row r="44" spans="2:16" s="25" customFormat="1" ht="12" customHeight="1">
      <c r="B44" s="44">
        <v>36</v>
      </c>
      <c r="C44" s="45" t="s">
        <v>49</v>
      </c>
      <c r="D44" s="80">
        <v>0.05957462200680026</v>
      </c>
      <c r="E44" s="25" t="s">
        <v>155</v>
      </c>
      <c r="F44" s="236">
        <f>'03一次波及'!H44</f>
        <v>76.18810784525678</v>
      </c>
      <c r="G44" s="25" t="s">
        <v>133</v>
      </c>
      <c r="H44" s="239">
        <f t="shared" si="0"/>
        <v>4.538877726294507</v>
      </c>
      <c r="J44" s="44">
        <v>36</v>
      </c>
      <c r="K44" s="45" t="s">
        <v>49</v>
      </c>
      <c r="L44" s="80">
        <v>0.05957462200680026</v>
      </c>
      <c r="M44" s="25" t="s">
        <v>155</v>
      </c>
      <c r="N44" s="236">
        <f>'06二次波及'!H44</f>
        <v>3.2093514817679107</v>
      </c>
      <c r="O44" s="25" t="s">
        <v>133</v>
      </c>
      <c r="P44" s="239">
        <f t="shared" si="1"/>
        <v>0.1911959014132876</v>
      </c>
    </row>
    <row r="45" spans="2:16" s="25" customFormat="1" ht="12" customHeight="1">
      <c r="B45" s="44">
        <v>37</v>
      </c>
      <c r="C45" s="45" t="s">
        <v>50</v>
      </c>
      <c r="D45" s="80">
        <v>0.019420320891779332</v>
      </c>
      <c r="E45" s="25" t="s">
        <v>155</v>
      </c>
      <c r="F45" s="236">
        <f>'03一次波及'!H45</f>
        <v>34.45514146581196</v>
      </c>
      <c r="G45" s="25" t="s">
        <v>133</v>
      </c>
      <c r="H45" s="239">
        <f t="shared" si="0"/>
        <v>0.6691299036377204</v>
      </c>
      <c r="J45" s="44">
        <v>37</v>
      </c>
      <c r="K45" s="45" t="s">
        <v>50</v>
      </c>
      <c r="L45" s="80">
        <v>0.019420320891779332</v>
      </c>
      <c r="M45" s="25" t="s">
        <v>155</v>
      </c>
      <c r="N45" s="236">
        <f>'06二次波及'!H45</f>
        <v>-0.8189285893381788</v>
      </c>
      <c r="O45" s="25" t="s">
        <v>133</v>
      </c>
      <c r="P45" s="239">
        <f t="shared" si="1"/>
        <v>-0.015903855992399612</v>
      </c>
    </row>
    <row r="46" spans="2:16" s="25" customFormat="1" ht="12" customHeight="1">
      <c r="B46" s="44">
        <v>38</v>
      </c>
      <c r="C46" s="45" t="s">
        <v>51</v>
      </c>
      <c r="D46" s="80">
        <v>0.015726772574228255</v>
      </c>
      <c r="E46" s="25" t="s">
        <v>155</v>
      </c>
      <c r="F46" s="236">
        <f>'03一次波及'!H46</f>
        <v>580.7327872801491</v>
      </c>
      <c r="G46" s="25" t="s">
        <v>133</v>
      </c>
      <c r="H46" s="239">
        <f t="shared" si="0"/>
        <v>9.13305247195258</v>
      </c>
      <c r="J46" s="44">
        <v>38</v>
      </c>
      <c r="K46" s="45" t="s">
        <v>51</v>
      </c>
      <c r="L46" s="80">
        <v>0.015726772574228255</v>
      </c>
      <c r="M46" s="25" t="s">
        <v>155</v>
      </c>
      <c r="N46" s="236">
        <f>'06二次波及'!H46</f>
        <v>5.474211156621992</v>
      </c>
      <c r="O46" s="25" t="s">
        <v>133</v>
      </c>
      <c r="P46" s="239">
        <f t="shared" si="1"/>
        <v>0.08609167388349709</v>
      </c>
    </row>
    <row r="47" spans="2:16" s="25" customFormat="1" ht="12" customHeight="1">
      <c r="B47" s="44">
        <v>39</v>
      </c>
      <c r="C47" s="45" t="s">
        <v>52</v>
      </c>
      <c r="D47" s="80">
        <v>0.039387360879367984</v>
      </c>
      <c r="E47" s="25" t="s">
        <v>155</v>
      </c>
      <c r="F47" s="236">
        <f>'03一次波及'!H47</f>
        <v>71.88028557752615</v>
      </c>
      <c r="G47" s="25" t="s">
        <v>133</v>
      </c>
      <c r="H47" s="239">
        <f t="shared" si="0"/>
        <v>2.8311747481540523</v>
      </c>
      <c r="J47" s="44">
        <v>39</v>
      </c>
      <c r="K47" s="45" t="s">
        <v>52</v>
      </c>
      <c r="L47" s="80">
        <v>0.039387360879367984</v>
      </c>
      <c r="M47" s="25" t="s">
        <v>155</v>
      </c>
      <c r="N47" s="236">
        <f>'06二次波及'!H47</f>
        <v>1.1622065932713546</v>
      </c>
      <c r="O47" s="25" t="s">
        <v>133</v>
      </c>
      <c r="P47" s="239">
        <f t="shared" si="1"/>
        <v>0.04577625050555969</v>
      </c>
    </row>
    <row r="48" spans="2:16" s="25" customFormat="1" ht="12" customHeight="1">
      <c r="B48" s="47">
        <v>40</v>
      </c>
      <c r="C48" s="48" t="s">
        <v>53</v>
      </c>
      <c r="D48" s="81">
        <v>0.028746523214231132</v>
      </c>
      <c r="E48" s="25" t="s">
        <v>155</v>
      </c>
      <c r="F48" s="237">
        <f>'03一次波及'!H48</f>
        <v>84.82053829624616</v>
      </c>
      <c r="G48" s="25" t="s">
        <v>133</v>
      </c>
      <c r="H48" s="240">
        <f t="shared" si="0"/>
        <v>2.438295573176621</v>
      </c>
      <c r="J48" s="47">
        <v>40</v>
      </c>
      <c r="K48" s="48" t="s">
        <v>53</v>
      </c>
      <c r="L48" s="81">
        <v>0.028746523214231132</v>
      </c>
      <c r="M48" s="25" t="s">
        <v>155</v>
      </c>
      <c r="N48" s="237">
        <f>'06二次波及'!H48</f>
        <v>4.11490871307201</v>
      </c>
      <c r="O48" s="25" t="s">
        <v>133</v>
      </c>
      <c r="P48" s="240">
        <f t="shared" si="1"/>
        <v>0.1182893188447665</v>
      </c>
    </row>
    <row r="49" spans="2:16" s="25" customFormat="1" ht="12" customHeight="1">
      <c r="B49" s="44">
        <v>41</v>
      </c>
      <c r="C49" s="45" t="s">
        <v>54</v>
      </c>
      <c r="D49" s="80">
        <v>0.014005095502992478</v>
      </c>
      <c r="E49" s="25" t="s">
        <v>155</v>
      </c>
      <c r="F49" s="236">
        <f>'03一次波及'!H49</f>
        <v>4.219889127778007</v>
      </c>
      <c r="G49" s="25" t="s">
        <v>133</v>
      </c>
      <c r="H49" s="239">
        <f t="shared" si="0"/>
        <v>0.059099950246570616</v>
      </c>
      <c r="J49" s="44">
        <v>41</v>
      </c>
      <c r="K49" s="45" t="s">
        <v>54</v>
      </c>
      <c r="L49" s="80">
        <v>0.014005095502992478</v>
      </c>
      <c r="M49" s="25" t="s">
        <v>155</v>
      </c>
      <c r="N49" s="236">
        <f>'06二次波及'!H49</f>
        <v>0.843158059865482</v>
      </c>
      <c r="O49" s="25" t="s">
        <v>133</v>
      </c>
      <c r="P49" s="239">
        <f t="shared" si="1"/>
        <v>0.011808509152533925</v>
      </c>
    </row>
    <row r="50" spans="2:16" s="25" customFormat="1" ht="12" customHeight="1">
      <c r="B50" s="44">
        <v>42</v>
      </c>
      <c r="C50" s="45" t="s">
        <v>55</v>
      </c>
      <c r="D50" s="80">
        <v>0.037503573826953636</v>
      </c>
      <c r="E50" s="25" t="s">
        <v>155</v>
      </c>
      <c r="F50" s="236">
        <f>'03一次波及'!H50</f>
        <v>138.7690992917867</v>
      </c>
      <c r="G50" s="25" t="s">
        <v>133</v>
      </c>
      <c r="H50" s="239">
        <f t="shared" si="0"/>
        <v>5.2043371601893815</v>
      </c>
      <c r="J50" s="44">
        <v>42</v>
      </c>
      <c r="K50" s="45" t="s">
        <v>55</v>
      </c>
      <c r="L50" s="80">
        <v>0.037503573826953636</v>
      </c>
      <c r="M50" s="25" t="s">
        <v>155</v>
      </c>
      <c r="N50" s="236">
        <f>'06二次波及'!H50</f>
        <v>5.109788797959295</v>
      </c>
      <c r="O50" s="25" t="s">
        <v>133</v>
      </c>
      <c r="P50" s="239">
        <f t="shared" si="1"/>
        <v>0.1916353414244071</v>
      </c>
    </row>
    <row r="51" spans="2:16" s="25" customFormat="1" ht="12" customHeight="1">
      <c r="B51" s="44">
        <v>43</v>
      </c>
      <c r="C51" s="45" t="s">
        <v>56</v>
      </c>
      <c r="D51" s="80">
        <v>0.07129202390367302</v>
      </c>
      <c r="E51" s="25" t="s">
        <v>155</v>
      </c>
      <c r="F51" s="236">
        <f>'03一次波及'!H51</f>
        <v>1292.6350678664717</v>
      </c>
      <c r="G51" s="25" t="s">
        <v>133</v>
      </c>
      <c r="H51" s="239">
        <f t="shared" si="0"/>
        <v>92.1545701570625</v>
      </c>
      <c r="J51" s="44">
        <v>43</v>
      </c>
      <c r="K51" s="45" t="s">
        <v>56</v>
      </c>
      <c r="L51" s="80">
        <v>0.07129202390367302</v>
      </c>
      <c r="M51" s="25" t="s">
        <v>155</v>
      </c>
      <c r="N51" s="236">
        <f>'06二次波及'!H51</f>
        <v>17.38544457267689</v>
      </c>
      <c r="O51" s="25" t="s">
        <v>133</v>
      </c>
      <c r="P51" s="239">
        <f t="shared" si="1"/>
        <v>1.2394435300512632</v>
      </c>
    </row>
    <row r="52" spans="2:16" s="25" customFormat="1" ht="12" customHeight="1">
      <c r="B52" s="44">
        <v>44</v>
      </c>
      <c r="C52" s="45" t="s">
        <v>57</v>
      </c>
      <c r="D52" s="80">
        <v>0.0781323315517307</v>
      </c>
      <c r="E52" s="25" t="s">
        <v>155</v>
      </c>
      <c r="F52" s="236">
        <f>'03一次波及'!H52</f>
        <v>368.0332979763604</v>
      </c>
      <c r="G52" s="25" t="s">
        <v>133</v>
      </c>
      <c r="H52" s="239">
        <f t="shared" si="0"/>
        <v>28.755299659565893</v>
      </c>
      <c r="J52" s="44">
        <v>44</v>
      </c>
      <c r="K52" s="45" t="s">
        <v>57</v>
      </c>
      <c r="L52" s="80">
        <v>0.0781323315517307</v>
      </c>
      <c r="M52" s="25" t="s">
        <v>155</v>
      </c>
      <c r="N52" s="236">
        <f>'06二次波及'!H52</f>
        <v>38.8774172630931</v>
      </c>
      <c r="O52" s="25" t="s">
        <v>133</v>
      </c>
      <c r="P52" s="239">
        <f t="shared" si="1"/>
        <v>3.037583255474969</v>
      </c>
    </row>
    <row r="53" spans="2:16" s="25" customFormat="1" ht="12" customHeight="1">
      <c r="B53" s="47">
        <v>45</v>
      </c>
      <c r="C53" s="48" t="s">
        <v>143</v>
      </c>
      <c r="D53" s="81">
        <v>0.04276400377477813</v>
      </c>
      <c r="E53" s="25" t="s">
        <v>155</v>
      </c>
      <c r="F53" s="237">
        <f>'03一次波及'!H53</f>
        <v>259.12170499265324</v>
      </c>
      <c r="G53" s="25" t="s">
        <v>133</v>
      </c>
      <c r="H53" s="240">
        <f t="shared" si="0"/>
        <v>11.081081570432769</v>
      </c>
      <c r="J53" s="47">
        <v>45</v>
      </c>
      <c r="K53" s="48" t="s">
        <v>143</v>
      </c>
      <c r="L53" s="81">
        <v>0.04276400377477813</v>
      </c>
      <c r="M53" s="25" t="s">
        <v>155</v>
      </c>
      <c r="N53" s="237">
        <f>'06二次波及'!H53</f>
        <v>9.362843638376578</v>
      </c>
      <c r="O53" s="25" t="s">
        <v>133</v>
      </c>
      <c r="P53" s="240">
        <f t="shared" si="1"/>
        <v>0.4003926806941934</v>
      </c>
    </row>
    <row r="54" spans="2:16" s="25" customFormat="1" ht="12" customHeight="1">
      <c r="B54" s="44">
        <v>46</v>
      </c>
      <c r="C54" s="45" t="s">
        <v>59</v>
      </c>
      <c r="D54" s="80">
        <v>0.04351855348447472</v>
      </c>
      <c r="E54" s="25" t="s">
        <v>155</v>
      </c>
      <c r="F54" s="236">
        <f>'03一次波及'!H54</f>
        <v>46.79907036292408</v>
      </c>
      <c r="G54" s="25" t="s">
        <v>133</v>
      </c>
      <c r="H54" s="239">
        <f t="shared" si="0"/>
        <v>2.0366278466126073</v>
      </c>
      <c r="J54" s="44">
        <v>46</v>
      </c>
      <c r="K54" s="45" t="s">
        <v>59</v>
      </c>
      <c r="L54" s="80">
        <v>0.04351855348447472</v>
      </c>
      <c r="M54" s="25" t="s">
        <v>155</v>
      </c>
      <c r="N54" s="236">
        <f>'06二次波及'!H54</f>
        <v>9.81337710543457</v>
      </c>
      <c r="O54" s="25" t="s">
        <v>133</v>
      </c>
      <c r="P54" s="239">
        <f t="shared" si="1"/>
        <v>0.42706397642617405</v>
      </c>
    </row>
    <row r="55" spans="2:16" s="25" customFormat="1" ht="12" customHeight="1">
      <c r="B55" s="44">
        <v>47</v>
      </c>
      <c r="C55" s="45" t="s">
        <v>60</v>
      </c>
      <c r="D55" s="80">
        <v>0.06234133574081973</v>
      </c>
      <c r="E55" s="25" t="s">
        <v>155</v>
      </c>
      <c r="F55" s="236">
        <f>'03一次波及'!H55</f>
        <v>23.411474112482686</v>
      </c>
      <c r="G55" s="25" t="s">
        <v>133</v>
      </c>
      <c r="H55" s="239">
        <f t="shared" si="0"/>
        <v>1.4595025678337927</v>
      </c>
      <c r="J55" s="44">
        <v>47</v>
      </c>
      <c r="K55" s="45" t="s">
        <v>60</v>
      </c>
      <c r="L55" s="80">
        <v>0.06234133574081973</v>
      </c>
      <c r="M55" s="25" t="s">
        <v>155</v>
      </c>
      <c r="N55" s="236">
        <f>'06二次波及'!H55</f>
        <v>5.032223727415898</v>
      </c>
      <c r="O55" s="25" t="s">
        <v>133</v>
      </c>
      <c r="P55" s="239">
        <f t="shared" si="1"/>
        <v>0.3137155489137538</v>
      </c>
    </row>
    <row r="56" spans="2:16" s="25" customFormat="1" ht="12" customHeight="1">
      <c r="B56" s="44">
        <v>48</v>
      </c>
      <c r="C56" s="45" t="s">
        <v>144</v>
      </c>
      <c r="D56" s="80">
        <v>0.045971537737416246</v>
      </c>
      <c r="E56" s="25" t="s">
        <v>155</v>
      </c>
      <c r="F56" s="236">
        <f>'03一次波及'!H56</f>
        <v>11.815677696826443</v>
      </c>
      <c r="G56" s="25" t="s">
        <v>133</v>
      </c>
      <c r="H56" s="239">
        <f t="shared" si="0"/>
        <v>0.5431848731328043</v>
      </c>
      <c r="J56" s="44">
        <v>48</v>
      </c>
      <c r="K56" s="45" t="s">
        <v>144</v>
      </c>
      <c r="L56" s="80">
        <v>0.045971537737416246</v>
      </c>
      <c r="M56" s="25" t="s">
        <v>155</v>
      </c>
      <c r="N56" s="236">
        <f>'06二次波及'!H56</f>
        <v>3.175380463214264</v>
      </c>
      <c r="O56" s="25" t="s">
        <v>133</v>
      </c>
      <c r="P56" s="239">
        <f t="shared" si="1"/>
        <v>0.1459771227953088</v>
      </c>
    </row>
    <row r="57" spans="2:16" s="25" customFormat="1" ht="12" customHeight="1">
      <c r="B57" s="44">
        <v>49</v>
      </c>
      <c r="C57" s="45" t="s">
        <v>62</v>
      </c>
      <c r="D57" s="80">
        <v>0.062399762507285884</v>
      </c>
      <c r="E57" s="25" t="s">
        <v>155</v>
      </c>
      <c r="F57" s="236">
        <f>'03一次波及'!H57</f>
        <v>97.92065880313042</v>
      </c>
      <c r="G57" s="25" t="s">
        <v>133</v>
      </c>
      <c r="H57" s="239">
        <f t="shared" si="0"/>
        <v>6.110225853872311</v>
      </c>
      <c r="J57" s="44">
        <v>49</v>
      </c>
      <c r="K57" s="45" t="s">
        <v>62</v>
      </c>
      <c r="L57" s="80">
        <v>0.062399762507285884</v>
      </c>
      <c r="M57" s="25" t="s">
        <v>155</v>
      </c>
      <c r="N57" s="236">
        <f>'06二次波及'!H57</f>
        <v>5.6264350140459545</v>
      </c>
      <c r="O57" s="25" t="s">
        <v>133</v>
      </c>
      <c r="P57" s="239">
        <f t="shared" si="1"/>
        <v>0.3510882086391453</v>
      </c>
    </row>
    <row r="58" spans="2:16" s="25" customFormat="1" ht="12" customHeight="1">
      <c r="B58" s="47">
        <v>50</v>
      </c>
      <c r="C58" s="48" t="s">
        <v>63</v>
      </c>
      <c r="D58" s="81">
        <v>0.05484514874959685</v>
      </c>
      <c r="E58" s="25" t="s">
        <v>155</v>
      </c>
      <c r="F58" s="237">
        <f>'03一次波及'!H58</f>
        <v>25.977187817244616</v>
      </c>
      <c r="G58" s="25" t="s">
        <v>133</v>
      </c>
      <c r="H58" s="240">
        <f t="shared" si="0"/>
        <v>1.424722729932996</v>
      </c>
      <c r="J58" s="47">
        <v>50</v>
      </c>
      <c r="K58" s="48" t="s">
        <v>63</v>
      </c>
      <c r="L58" s="81">
        <v>0.05484514874959685</v>
      </c>
      <c r="M58" s="25" t="s">
        <v>155</v>
      </c>
      <c r="N58" s="237">
        <f>'06二次波及'!H58</f>
        <v>0.594256300083559</v>
      </c>
      <c r="O58" s="25" t="s">
        <v>133</v>
      </c>
      <c r="P58" s="240">
        <f t="shared" si="1"/>
        <v>0.032592075173467856</v>
      </c>
    </row>
    <row r="59" spans="2:16" s="25" customFormat="1" ht="12" customHeight="1">
      <c r="B59" s="44">
        <v>51</v>
      </c>
      <c r="C59" s="45" t="s">
        <v>64</v>
      </c>
      <c r="D59" s="80">
        <v>0.05083303341131306</v>
      </c>
      <c r="E59" s="25" t="s">
        <v>155</v>
      </c>
      <c r="F59" s="236">
        <f>'03一次波及'!H59</f>
        <v>50.23243524871032</v>
      </c>
      <c r="G59" s="25" t="s">
        <v>133</v>
      </c>
      <c r="H59" s="239">
        <f t="shared" si="0"/>
        <v>2.553467059329311</v>
      </c>
      <c r="J59" s="44">
        <v>51</v>
      </c>
      <c r="K59" s="45" t="s">
        <v>64</v>
      </c>
      <c r="L59" s="80">
        <v>0.05083303341131306</v>
      </c>
      <c r="M59" s="25" t="s">
        <v>155</v>
      </c>
      <c r="N59" s="236">
        <f>'06二次波及'!H59</f>
        <v>26.887925833193567</v>
      </c>
      <c r="O59" s="25" t="s">
        <v>133</v>
      </c>
      <c r="P59" s="239">
        <f t="shared" si="1"/>
        <v>1.3667948322396362</v>
      </c>
    </row>
    <row r="60" spans="2:16" s="25" customFormat="1" ht="12" customHeight="1">
      <c r="B60" s="44">
        <v>52</v>
      </c>
      <c r="C60" s="45" t="s">
        <v>65</v>
      </c>
      <c r="D60" s="80">
        <v>0.033057564886432085</v>
      </c>
      <c r="E60" s="25" t="s">
        <v>155</v>
      </c>
      <c r="F60" s="236">
        <f>'03一次波及'!H60</f>
        <v>10.863264267420027</v>
      </c>
      <c r="G60" s="25" t="s">
        <v>133</v>
      </c>
      <c r="H60" s="239">
        <f t="shared" si="0"/>
        <v>0.35911306339869664</v>
      </c>
      <c r="J60" s="44">
        <v>52</v>
      </c>
      <c r="K60" s="45" t="s">
        <v>65</v>
      </c>
      <c r="L60" s="80">
        <v>0.033057564886432085</v>
      </c>
      <c r="M60" s="25" t="s">
        <v>155</v>
      </c>
      <c r="N60" s="236">
        <f>'06二次波及'!H60</f>
        <v>91.411809318988</v>
      </c>
      <c r="O60" s="25" t="s">
        <v>133</v>
      </c>
      <c r="P60" s="239">
        <f t="shared" si="1"/>
        <v>3.0218518179486034</v>
      </c>
    </row>
    <row r="61" spans="2:16" s="25" customFormat="1" ht="12" customHeight="1">
      <c r="B61" s="44">
        <v>53</v>
      </c>
      <c r="C61" s="45" t="s">
        <v>66</v>
      </c>
      <c r="D61" s="80">
        <v>0.027148051219011433</v>
      </c>
      <c r="E61" s="25" t="s">
        <v>155</v>
      </c>
      <c r="F61" s="236">
        <f>'03一次波及'!H61</f>
        <v>20.627333602476472</v>
      </c>
      <c r="G61" s="25" t="s">
        <v>133</v>
      </c>
      <c r="H61" s="239">
        <f t="shared" si="0"/>
        <v>0.5599919091516669</v>
      </c>
      <c r="J61" s="44">
        <v>53</v>
      </c>
      <c r="K61" s="45" t="s">
        <v>66</v>
      </c>
      <c r="L61" s="80">
        <v>0.027148051219011433</v>
      </c>
      <c r="M61" s="25" t="s">
        <v>155</v>
      </c>
      <c r="N61" s="236">
        <f>'06二次波及'!H61</f>
        <v>19.641882836262262</v>
      </c>
      <c r="O61" s="25" t="s">
        <v>133</v>
      </c>
      <c r="P61" s="239">
        <f t="shared" si="1"/>
        <v>0.5332388412766694</v>
      </c>
    </row>
    <row r="62" spans="2:16" s="25" customFormat="1" ht="12" customHeight="1">
      <c r="B62" s="44">
        <v>54</v>
      </c>
      <c r="C62" s="45" t="s">
        <v>67</v>
      </c>
      <c r="D62" s="80">
        <v>0.03413545624509981</v>
      </c>
      <c r="E62" s="25" t="s">
        <v>155</v>
      </c>
      <c r="F62" s="236">
        <f>'03一次波及'!H62</f>
        <v>0.06051550983342934</v>
      </c>
      <c r="G62" s="25" t="s">
        <v>133</v>
      </c>
      <c r="H62" s="239">
        <f t="shared" si="0"/>
        <v>0.0020657245380689346</v>
      </c>
      <c r="J62" s="44">
        <v>54</v>
      </c>
      <c r="K62" s="45" t="s">
        <v>67</v>
      </c>
      <c r="L62" s="80">
        <v>0.03413545624509981</v>
      </c>
      <c r="M62" s="25" t="s">
        <v>155</v>
      </c>
      <c r="N62" s="236">
        <f>'06二次波及'!H62</f>
        <v>0.6533776221266961</v>
      </c>
      <c r="O62" s="25" t="s">
        <v>133</v>
      </c>
      <c r="P62" s="239">
        <f t="shared" si="1"/>
        <v>0.022303343231633195</v>
      </c>
    </row>
    <row r="63" spans="2:16" s="25" customFormat="1" ht="12" customHeight="1">
      <c r="B63" s="47">
        <v>55</v>
      </c>
      <c r="C63" s="48" t="s">
        <v>68</v>
      </c>
      <c r="D63" s="81">
        <v>0.011662531017369727</v>
      </c>
      <c r="E63" s="25" t="s">
        <v>155</v>
      </c>
      <c r="F63" s="237">
        <f>'03一次波及'!H63</f>
        <v>0.17171020273841622</v>
      </c>
      <c r="G63" s="25" t="s">
        <v>133</v>
      </c>
      <c r="H63" s="240">
        <f t="shared" si="0"/>
        <v>0.0020025755654356236</v>
      </c>
      <c r="J63" s="47">
        <v>55</v>
      </c>
      <c r="K63" s="48" t="s">
        <v>68</v>
      </c>
      <c r="L63" s="81">
        <v>0.011662531017369727</v>
      </c>
      <c r="M63" s="25" t="s">
        <v>155</v>
      </c>
      <c r="N63" s="237">
        <f>'06二次波及'!H63</f>
        <v>0.06072945096394497</v>
      </c>
      <c r="O63" s="25" t="s">
        <v>133</v>
      </c>
      <c r="P63" s="240">
        <f t="shared" si="1"/>
        <v>0.0007082591055348421</v>
      </c>
    </row>
    <row r="64" spans="2:16" s="25" customFormat="1" ht="12" customHeight="1">
      <c r="B64" s="44">
        <v>56</v>
      </c>
      <c r="C64" s="45" t="s">
        <v>69</v>
      </c>
      <c r="D64" s="80">
        <v>0.04140397243024436</v>
      </c>
      <c r="E64" s="25" t="s">
        <v>155</v>
      </c>
      <c r="F64" s="236">
        <f>'03一次波及'!H64</f>
        <v>35.09830272558144</v>
      </c>
      <c r="G64" s="25" t="s">
        <v>133</v>
      </c>
      <c r="H64" s="239">
        <f t="shared" si="0"/>
        <v>1.4532091583983444</v>
      </c>
      <c r="J64" s="44">
        <v>56</v>
      </c>
      <c r="K64" s="45" t="s">
        <v>69</v>
      </c>
      <c r="L64" s="80">
        <v>0.04140397243024436</v>
      </c>
      <c r="M64" s="25" t="s">
        <v>155</v>
      </c>
      <c r="N64" s="236">
        <f>'06二次波及'!H64</f>
        <v>13.06607215745556</v>
      </c>
      <c r="O64" s="25" t="s">
        <v>133</v>
      </c>
      <c r="P64" s="239">
        <f t="shared" si="1"/>
        <v>0.5409872913788735</v>
      </c>
    </row>
    <row r="65" spans="2:16" s="25" customFormat="1" ht="12" customHeight="1">
      <c r="B65" s="44">
        <v>57</v>
      </c>
      <c r="C65" s="45" t="s">
        <v>145</v>
      </c>
      <c r="D65" s="80">
        <v>0.016718217251089816</v>
      </c>
      <c r="E65" s="25" t="s">
        <v>155</v>
      </c>
      <c r="F65" s="236">
        <f>'03一次波及'!H65</f>
        <v>0</v>
      </c>
      <c r="G65" s="25" t="s">
        <v>133</v>
      </c>
      <c r="H65" s="239">
        <f t="shared" si="0"/>
        <v>0</v>
      </c>
      <c r="J65" s="44">
        <v>57</v>
      </c>
      <c r="K65" s="45" t="s">
        <v>145</v>
      </c>
      <c r="L65" s="80">
        <v>0.016718217251089816</v>
      </c>
      <c r="M65" s="25" t="s">
        <v>155</v>
      </c>
      <c r="N65" s="236">
        <f>'06二次波及'!H65</f>
        <v>25.837834360712506</v>
      </c>
      <c r="O65" s="25" t="s">
        <v>133</v>
      </c>
      <c r="P65" s="239">
        <f t="shared" si="1"/>
        <v>0.431962528140065</v>
      </c>
    </row>
    <row r="66" spans="2:16" s="25" customFormat="1" ht="12" customHeight="1">
      <c r="B66" s="44">
        <v>58</v>
      </c>
      <c r="C66" s="45" t="s">
        <v>71</v>
      </c>
      <c r="D66" s="80">
        <v>0.029671717171717172</v>
      </c>
      <c r="E66" s="25" t="s">
        <v>155</v>
      </c>
      <c r="F66" s="236">
        <f>'03一次波及'!H66</f>
        <v>0.019568927550870134</v>
      </c>
      <c r="G66" s="25" t="s">
        <v>133</v>
      </c>
      <c r="H66" s="239">
        <f t="shared" si="0"/>
        <v>0.0005806436836432426</v>
      </c>
      <c r="J66" s="44">
        <v>58</v>
      </c>
      <c r="K66" s="45" t="s">
        <v>71</v>
      </c>
      <c r="L66" s="80">
        <v>0.029671717171717172</v>
      </c>
      <c r="M66" s="25" t="s">
        <v>155</v>
      </c>
      <c r="N66" s="236">
        <f>'06二次波及'!H66</f>
        <v>10.79899262294552</v>
      </c>
      <c r="O66" s="25" t="s">
        <v>133</v>
      </c>
      <c r="P66" s="239">
        <f t="shared" si="1"/>
        <v>0.3204246548474996</v>
      </c>
    </row>
    <row r="67" spans="2:16" s="25" customFormat="1" ht="12" customHeight="1">
      <c r="B67" s="44">
        <v>59</v>
      </c>
      <c r="C67" s="45" t="s">
        <v>72</v>
      </c>
      <c r="D67" s="80">
        <v>0.050226095130521134</v>
      </c>
      <c r="E67" s="25" t="s">
        <v>155</v>
      </c>
      <c r="F67" s="236">
        <f>'03一次波及'!H67</f>
        <v>51.23164027522323</v>
      </c>
      <c r="G67" s="25" t="s">
        <v>133</v>
      </c>
      <c r="H67" s="239">
        <f t="shared" si="0"/>
        <v>2.5731652381559997</v>
      </c>
      <c r="J67" s="44">
        <v>59</v>
      </c>
      <c r="K67" s="45" t="s">
        <v>72</v>
      </c>
      <c r="L67" s="80">
        <v>0.050226095130521134</v>
      </c>
      <c r="M67" s="25" t="s">
        <v>155</v>
      </c>
      <c r="N67" s="236">
        <f>'06二次波及'!H67</f>
        <v>13.434857161644613</v>
      </c>
      <c r="O67" s="25" t="s">
        <v>133</v>
      </c>
      <c r="P67" s="239">
        <f t="shared" si="1"/>
        <v>0.6747804138657255</v>
      </c>
    </row>
    <row r="68" spans="2:16" s="25" customFormat="1" ht="12" customHeight="1">
      <c r="B68" s="47">
        <v>60</v>
      </c>
      <c r="C68" s="48" t="s">
        <v>73</v>
      </c>
      <c r="D68" s="81">
        <v>0.05035709411818223</v>
      </c>
      <c r="E68" s="25" t="s">
        <v>155</v>
      </c>
      <c r="F68" s="237">
        <f>'03一次波及'!H68</f>
        <v>0.3563423934658724</v>
      </c>
      <c r="G68" s="25" t="s">
        <v>133</v>
      </c>
      <c r="H68" s="240">
        <f t="shared" si="0"/>
        <v>0.01794436744605926</v>
      </c>
      <c r="J68" s="47">
        <v>60</v>
      </c>
      <c r="K68" s="48" t="s">
        <v>73</v>
      </c>
      <c r="L68" s="81">
        <v>0.05035709411818223</v>
      </c>
      <c r="M68" s="25" t="s">
        <v>155</v>
      </c>
      <c r="N68" s="237">
        <f>'06二次波及'!H68</f>
        <v>0.3222246186456055</v>
      </c>
      <c r="O68" s="25" t="s">
        <v>133</v>
      </c>
      <c r="P68" s="240">
        <f t="shared" si="1"/>
        <v>0.016226295448332134</v>
      </c>
    </row>
    <row r="69" spans="2:16" s="25" customFormat="1" ht="12" customHeight="1">
      <c r="B69" s="44">
        <v>61</v>
      </c>
      <c r="C69" s="45" t="s">
        <v>74</v>
      </c>
      <c r="D69" s="80">
        <v>0.05448529689125035</v>
      </c>
      <c r="E69" s="25" t="s">
        <v>155</v>
      </c>
      <c r="F69" s="236">
        <f>'03一次波及'!H69</f>
        <v>5.293194235595296</v>
      </c>
      <c r="G69" s="25" t="s">
        <v>133</v>
      </c>
      <c r="H69" s="239">
        <f t="shared" si="0"/>
        <v>0.28840125942946465</v>
      </c>
      <c r="J69" s="44">
        <v>61</v>
      </c>
      <c r="K69" s="45" t="s">
        <v>74</v>
      </c>
      <c r="L69" s="80">
        <v>0.05448529689125035</v>
      </c>
      <c r="M69" s="25" t="s">
        <v>155</v>
      </c>
      <c r="N69" s="236">
        <f>'06二次波及'!H69</f>
        <v>7.594613489587866</v>
      </c>
      <c r="O69" s="25" t="s">
        <v>133</v>
      </c>
      <c r="P69" s="239">
        <f t="shared" si="1"/>
        <v>0.4137947707544897</v>
      </c>
    </row>
    <row r="70" spans="2:16" s="25" customFormat="1" ht="12" customHeight="1">
      <c r="B70" s="44">
        <v>62</v>
      </c>
      <c r="C70" s="45" t="s">
        <v>75</v>
      </c>
      <c r="D70" s="80">
        <v>0.07570370853582961</v>
      </c>
      <c r="E70" s="25" t="s">
        <v>155</v>
      </c>
      <c r="F70" s="236">
        <f>'03一次波及'!H70</f>
        <v>1.823898033334004</v>
      </c>
      <c r="G70" s="25" t="s">
        <v>133</v>
      </c>
      <c r="H70" s="239">
        <f t="shared" si="0"/>
        <v>0.13807584511459028</v>
      </c>
      <c r="J70" s="44">
        <v>62</v>
      </c>
      <c r="K70" s="45" t="s">
        <v>75</v>
      </c>
      <c r="L70" s="80">
        <v>0.07570370853582961</v>
      </c>
      <c r="M70" s="25" t="s">
        <v>155</v>
      </c>
      <c r="N70" s="236">
        <f>'06二次波及'!H70</f>
        <v>6.69094484294457</v>
      </c>
      <c r="O70" s="25" t="s">
        <v>133</v>
      </c>
      <c r="P70" s="239">
        <f t="shared" si="1"/>
        <v>0.506529338219588</v>
      </c>
    </row>
    <row r="71" spans="2:16" s="25" customFormat="1" ht="12" customHeight="1">
      <c r="B71" s="44">
        <v>63</v>
      </c>
      <c r="C71" s="45" t="s">
        <v>76</v>
      </c>
      <c r="D71" s="80">
        <v>0.08536387330404917</v>
      </c>
      <c r="E71" s="25" t="s">
        <v>155</v>
      </c>
      <c r="F71" s="236">
        <f>'03一次波及'!H71</f>
        <v>54.04720628949004</v>
      </c>
      <c r="G71" s="25" t="s">
        <v>133</v>
      </c>
      <c r="H71" s="239">
        <f t="shared" si="0"/>
        <v>4.613678870133837</v>
      </c>
      <c r="J71" s="44">
        <v>63</v>
      </c>
      <c r="K71" s="45" t="s">
        <v>76</v>
      </c>
      <c r="L71" s="80">
        <v>0.08536387330404917</v>
      </c>
      <c r="M71" s="25" t="s">
        <v>155</v>
      </c>
      <c r="N71" s="236">
        <f>'06二次波及'!H71</f>
        <v>29.458921706362744</v>
      </c>
      <c r="O71" s="25" t="s">
        <v>133</v>
      </c>
      <c r="P71" s="239">
        <f t="shared" si="1"/>
        <v>2.5147276602158533</v>
      </c>
    </row>
    <row r="72" spans="2:16" s="25" customFormat="1" ht="12" customHeight="1">
      <c r="B72" s="44">
        <v>64</v>
      </c>
      <c r="C72" s="45" t="s">
        <v>77</v>
      </c>
      <c r="D72" s="80">
        <v>0.12022277281996185</v>
      </c>
      <c r="E72" s="25" t="s">
        <v>155</v>
      </c>
      <c r="F72" s="236">
        <f>'03一次波及'!H72</f>
        <v>9.21717011779658</v>
      </c>
      <c r="G72" s="25" t="s">
        <v>133</v>
      </c>
      <c r="H72" s="239">
        <f t="shared" si="0"/>
        <v>1.1081137491147994</v>
      </c>
      <c r="J72" s="44">
        <v>64</v>
      </c>
      <c r="K72" s="45" t="s">
        <v>77</v>
      </c>
      <c r="L72" s="80">
        <v>0.12022277281996185</v>
      </c>
      <c r="M72" s="25" t="s">
        <v>155</v>
      </c>
      <c r="N72" s="236">
        <f>'06二次波及'!H72</f>
        <v>3.1008698000813313</v>
      </c>
      <c r="O72" s="25" t="s">
        <v>133</v>
      </c>
      <c r="P72" s="239">
        <f t="shared" si="1"/>
        <v>0.3727951655194584</v>
      </c>
    </row>
    <row r="73" spans="2:16" s="25" customFormat="1" ht="12" customHeight="1">
      <c r="B73" s="47">
        <v>65</v>
      </c>
      <c r="C73" s="48" t="s">
        <v>78</v>
      </c>
      <c r="D73" s="81">
        <v>0.07875988912101074</v>
      </c>
      <c r="E73" s="25" t="s">
        <v>155</v>
      </c>
      <c r="F73" s="237">
        <f>'03一次波及'!H73</f>
        <v>0</v>
      </c>
      <c r="G73" s="25" t="s">
        <v>133</v>
      </c>
      <c r="H73" s="240">
        <f t="shared" si="0"/>
        <v>0</v>
      </c>
      <c r="J73" s="47">
        <v>65</v>
      </c>
      <c r="K73" s="48" t="s">
        <v>78</v>
      </c>
      <c r="L73" s="81">
        <v>0.07875988912101074</v>
      </c>
      <c r="M73" s="25" t="s">
        <v>155</v>
      </c>
      <c r="N73" s="237">
        <f>'06二次波及'!H73</f>
        <v>0</v>
      </c>
      <c r="O73" s="25" t="s">
        <v>133</v>
      </c>
      <c r="P73" s="240">
        <f t="shared" si="1"/>
        <v>0</v>
      </c>
    </row>
    <row r="74" spans="2:16" s="25" customFormat="1" ht="12" customHeight="1">
      <c r="B74" s="44">
        <v>66</v>
      </c>
      <c r="C74" s="45" t="s">
        <v>79</v>
      </c>
      <c r="D74" s="80">
        <v>0.0557429541774718</v>
      </c>
      <c r="E74" s="25" t="s">
        <v>155</v>
      </c>
      <c r="F74" s="236">
        <f>'03一次波及'!H74</f>
        <v>466.19774155912495</v>
      </c>
      <c r="G74" s="25" t="s">
        <v>133</v>
      </c>
      <c r="H74" s="239">
        <f aca="true" t="shared" si="2" ref="H74:H116">D74*F74</f>
        <v>25.98723934537114</v>
      </c>
      <c r="J74" s="44">
        <v>66</v>
      </c>
      <c r="K74" s="45" t="s">
        <v>79</v>
      </c>
      <c r="L74" s="80">
        <v>0.0557429541774718</v>
      </c>
      <c r="M74" s="25" t="s">
        <v>155</v>
      </c>
      <c r="N74" s="236">
        <f>'06二次波及'!H74</f>
        <v>488.8334088427732</v>
      </c>
      <c r="O74" s="25" t="s">
        <v>133</v>
      </c>
      <c r="P74" s="239">
        <f aca="true" t="shared" si="3" ref="P74:P116">L74*N74</f>
        <v>27.249018309540045</v>
      </c>
    </row>
    <row r="75" spans="2:16" s="25" customFormat="1" ht="12" customHeight="1">
      <c r="B75" s="51">
        <v>67</v>
      </c>
      <c r="C75" s="52" t="s">
        <v>80</v>
      </c>
      <c r="D75" s="247">
        <v>0.09379576861513869</v>
      </c>
      <c r="E75" s="246" t="s">
        <v>155</v>
      </c>
      <c r="F75" s="250">
        <f>'03一次波及'!H75</f>
        <v>100000</v>
      </c>
      <c r="G75" s="246" t="s">
        <v>133</v>
      </c>
      <c r="H75" s="83">
        <f t="shared" si="2"/>
        <v>9379.57686151387</v>
      </c>
      <c r="J75" s="51">
        <v>67</v>
      </c>
      <c r="K75" s="52" t="s">
        <v>80</v>
      </c>
      <c r="L75" s="247">
        <v>0.09379576861513869</v>
      </c>
      <c r="M75" s="246" t="s">
        <v>155</v>
      </c>
      <c r="N75" s="250">
        <f>'06二次波及'!H75</f>
        <v>0</v>
      </c>
      <c r="O75" s="246" t="s">
        <v>133</v>
      </c>
      <c r="P75" s="83">
        <f t="shared" si="3"/>
        <v>0</v>
      </c>
    </row>
    <row r="76" spans="2:16" s="25" customFormat="1" ht="12" customHeight="1">
      <c r="B76" s="44">
        <v>68</v>
      </c>
      <c r="C76" s="45" t="s">
        <v>81</v>
      </c>
      <c r="D76" s="80">
        <v>0.07764659439303667</v>
      </c>
      <c r="E76" s="25" t="s">
        <v>155</v>
      </c>
      <c r="F76" s="236">
        <f>'03一次波及'!H76</f>
        <v>0</v>
      </c>
      <c r="G76" s="25" t="s">
        <v>133</v>
      </c>
      <c r="H76" s="239">
        <f t="shared" si="2"/>
        <v>0</v>
      </c>
      <c r="J76" s="44">
        <v>68</v>
      </c>
      <c r="K76" s="45" t="s">
        <v>81</v>
      </c>
      <c r="L76" s="80">
        <v>0.07764659439303667</v>
      </c>
      <c r="M76" s="25" t="s">
        <v>155</v>
      </c>
      <c r="N76" s="236">
        <f>'06二次波及'!H76</f>
        <v>0</v>
      </c>
      <c r="O76" s="25" t="s">
        <v>133</v>
      </c>
      <c r="P76" s="239">
        <f t="shared" si="3"/>
        <v>0</v>
      </c>
    </row>
    <row r="77" spans="2:16" s="25" customFormat="1" ht="12" customHeight="1">
      <c r="B77" s="44">
        <v>69</v>
      </c>
      <c r="C77" s="45" t="s">
        <v>82</v>
      </c>
      <c r="D77" s="80">
        <v>0.011245600076581815</v>
      </c>
      <c r="E77" s="25" t="s">
        <v>155</v>
      </c>
      <c r="F77" s="236">
        <f>'03一次波及'!H77</f>
        <v>487.1846252125174</v>
      </c>
      <c r="G77" s="25" t="s">
        <v>133</v>
      </c>
      <c r="H77" s="239">
        <f t="shared" si="2"/>
        <v>5.4786834585993684</v>
      </c>
      <c r="J77" s="44">
        <v>69</v>
      </c>
      <c r="K77" s="45" t="s">
        <v>82</v>
      </c>
      <c r="L77" s="80">
        <v>0.011245600076581815</v>
      </c>
      <c r="M77" s="25" t="s">
        <v>155</v>
      </c>
      <c r="N77" s="236">
        <f>'06二次波及'!H77</f>
        <v>417.59034057614093</v>
      </c>
      <c r="O77" s="25" t="s">
        <v>133</v>
      </c>
      <c r="P77" s="239">
        <f t="shared" si="3"/>
        <v>4.696053965962877</v>
      </c>
    </row>
    <row r="78" spans="2:16" s="25" customFormat="1" ht="12" customHeight="1">
      <c r="B78" s="47">
        <v>70</v>
      </c>
      <c r="C78" s="48" t="s">
        <v>83</v>
      </c>
      <c r="D78" s="81">
        <v>0.023951770712604716</v>
      </c>
      <c r="E78" s="25" t="s">
        <v>155</v>
      </c>
      <c r="F78" s="237">
        <f>'03一次波及'!H78</f>
        <v>87.46413525504252</v>
      </c>
      <c r="G78" s="25" t="s">
        <v>133</v>
      </c>
      <c r="H78" s="240">
        <f t="shared" si="2"/>
        <v>2.094920913205025</v>
      </c>
      <c r="J78" s="47">
        <v>70</v>
      </c>
      <c r="K78" s="48" t="s">
        <v>83</v>
      </c>
      <c r="L78" s="81">
        <v>0.023951770712604716</v>
      </c>
      <c r="M78" s="25" t="s">
        <v>155</v>
      </c>
      <c r="N78" s="237">
        <f>'06二次波及'!H78</f>
        <v>174.4613090870386</v>
      </c>
      <c r="O78" s="25" t="s">
        <v>133</v>
      </c>
      <c r="P78" s="240">
        <f t="shared" si="3"/>
        <v>4.178657273473609</v>
      </c>
    </row>
    <row r="79" spans="2:16" s="25" customFormat="1" ht="12" customHeight="1">
      <c r="B79" s="44">
        <v>71</v>
      </c>
      <c r="C79" s="45" t="s">
        <v>84</v>
      </c>
      <c r="D79" s="80">
        <v>0.023668584579976986</v>
      </c>
      <c r="E79" s="25" t="s">
        <v>155</v>
      </c>
      <c r="F79" s="236">
        <f>'03一次波及'!H79</f>
        <v>153.5297178640936</v>
      </c>
      <c r="G79" s="25" t="s">
        <v>133</v>
      </c>
      <c r="H79" s="239">
        <f t="shared" si="2"/>
        <v>3.633831112806303</v>
      </c>
      <c r="J79" s="44">
        <v>71</v>
      </c>
      <c r="K79" s="45" t="s">
        <v>84</v>
      </c>
      <c r="L79" s="80">
        <v>0.023668584579976986</v>
      </c>
      <c r="M79" s="25" t="s">
        <v>155</v>
      </c>
      <c r="N79" s="236">
        <f>'06二次波及'!H79</f>
        <v>458.10098167238635</v>
      </c>
      <c r="O79" s="25" t="s">
        <v>133</v>
      </c>
      <c r="P79" s="239">
        <f t="shared" si="3"/>
        <v>10.842601830883364</v>
      </c>
    </row>
    <row r="80" spans="2:16" s="25" customFormat="1" ht="12" customHeight="1">
      <c r="B80" s="44">
        <v>72</v>
      </c>
      <c r="C80" s="45" t="s">
        <v>85</v>
      </c>
      <c r="D80" s="80">
        <v>0.06700501187807657</v>
      </c>
      <c r="E80" s="25" t="s">
        <v>155</v>
      </c>
      <c r="F80" s="236">
        <f>'03一次波及'!H80</f>
        <v>344.1028379335248</v>
      </c>
      <c r="G80" s="25" t="s">
        <v>133</v>
      </c>
      <c r="H80" s="239">
        <f t="shared" si="2"/>
        <v>23.05661474301569</v>
      </c>
      <c r="J80" s="44">
        <v>72</v>
      </c>
      <c r="K80" s="45" t="s">
        <v>85</v>
      </c>
      <c r="L80" s="80">
        <v>0.06700501187807657</v>
      </c>
      <c r="M80" s="25" t="s">
        <v>155</v>
      </c>
      <c r="N80" s="236">
        <f>'06二次波及'!H80</f>
        <v>94.40924049595966</v>
      </c>
      <c r="O80" s="25" t="s">
        <v>133</v>
      </c>
      <c r="P80" s="239">
        <f t="shared" si="3"/>
        <v>6.325892280831965</v>
      </c>
    </row>
    <row r="81" spans="2:16" s="25" customFormat="1" ht="12" customHeight="1">
      <c r="B81" s="44">
        <v>73</v>
      </c>
      <c r="C81" s="45" t="s">
        <v>86</v>
      </c>
      <c r="D81" s="80">
        <v>0.08678102280167513</v>
      </c>
      <c r="E81" s="25" t="s">
        <v>155</v>
      </c>
      <c r="F81" s="236">
        <f>'03一次波及'!H81</f>
        <v>3710.7937535074243</v>
      </c>
      <c r="G81" s="25" t="s">
        <v>133</v>
      </c>
      <c r="H81" s="239">
        <f t="shared" si="2"/>
        <v>322.0264773354414</v>
      </c>
      <c r="J81" s="44">
        <v>73</v>
      </c>
      <c r="K81" s="45" t="s">
        <v>86</v>
      </c>
      <c r="L81" s="80">
        <v>0.08678102280167513</v>
      </c>
      <c r="M81" s="25" t="s">
        <v>155</v>
      </c>
      <c r="N81" s="236">
        <f>'06二次波及'!H81</f>
        <v>2923.9276636797986</v>
      </c>
      <c r="O81" s="25" t="s">
        <v>133</v>
      </c>
      <c r="P81" s="239">
        <f t="shared" si="3"/>
        <v>253.7414332522453</v>
      </c>
    </row>
    <row r="82" spans="2:16" s="25" customFormat="1" ht="12" customHeight="1">
      <c r="B82" s="44">
        <v>74</v>
      </c>
      <c r="C82" s="45" t="s">
        <v>87</v>
      </c>
      <c r="D82" s="80">
        <v>0.03159049115234142</v>
      </c>
      <c r="E82" s="25" t="s">
        <v>155</v>
      </c>
      <c r="F82" s="236">
        <f>'03一次波及'!H82</f>
        <v>5191.782457332491</v>
      </c>
      <c r="G82" s="25" t="s">
        <v>133</v>
      </c>
      <c r="H82" s="239">
        <f t="shared" si="2"/>
        <v>164.01095778324344</v>
      </c>
      <c r="J82" s="44">
        <v>74</v>
      </c>
      <c r="K82" s="45" t="s">
        <v>87</v>
      </c>
      <c r="L82" s="80">
        <v>0.03159049115234142</v>
      </c>
      <c r="M82" s="25" t="s">
        <v>155</v>
      </c>
      <c r="N82" s="236">
        <f>'06二次波及'!H82</f>
        <v>2662.2459328066475</v>
      </c>
      <c r="O82" s="25" t="s">
        <v>133</v>
      </c>
      <c r="P82" s="239">
        <f t="shared" si="3"/>
        <v>84.10165658568533</v>
      </c>
    </row>
    <row r="83" spans="2:16" s="25" customFormat="1" ht="12" customHeight="1">
      <c r="B83" s="47">
        <v>75</v>
      </c>
      <c r="C83" s="48" t="s">
        <v>88</v>
      </c>
      <c r="D83" s="81">
        <v>0.042098692856000215</v>
      </c>
      <c r="E83" s="25" t="s">
        <v>155</v>
      </c>
      <c r="F83" s="237">
        <f>'03一次波及'!H83</f>
        <v>546.7205925396204</v>
      </c>
      <c r="G83" s="25" t="s">
        <v>133</v>
      </c>
      <c r="H83" s="240">
        <f t="shared" si="2"/>
        <v>23.016222303375923</v>
      </c>
      <c r="J83" s="47">
        <v>75</v>
      </c>
      <c r="K83" s="48" t="s">
        <v>88</v>
      </c>
      <c r="L83" s="81">
        <v>0.042098692856000215</v>
      </c>
      <c r="M83" s="25" t="s">
        <v>155</v>
      </c>
      <c r="N83" s="237">
        <f>'06二次波及'!H83</f>
        <v>278.909215332949</v>
      </c>
      <c r="O83" s="25" t="s">
        <v>133</v>
      </c>
      <c r="P83" s="240">
        <f t="shared" si="3"/>
        <v>11.741713391009844</v>
      </c>
    </row>
    <row r="84" spans="2:16" s="25" customFormat="1" ht="12" customHeight="1">
      <c r="B84" s="44">
        <v>76</v>
      </c>
      <c r="C84" s="45" t="s">
        <v>89</v>
      </c>
      <c r="D84" s="80">
        <v>0.01162002387515027</v>
      </c>
      <c r="E84" s="25" t="s">
        <v>155</v>
      </c>
      <c r="F84" s="236">
        <f>'03一次波及'!H84</f>
        <v>0</v>
      </c>
      <c r="G84" s="25" t="s">
        <v>133</v>
      </c>
      <c r="H84" s="239">
        <f t="shared" si="2"/>
        <v>0</v>
      </c>
      <c r="J84" s="44">
        <v>76</v>
      </c>
      <c r="K84" s="45" t="s">
        <v>89</v>
      </c>
      <c r="L84" s="80">
        <v>0.01162002387515027</v>
      </c>
      <c r="M84" s="25" t="s">
        <v>155</v>
      </c>
      <c r="N84" s="236">
        <f>'06二次波及'!H84</f>
        <v>1745.1750808906665</v>
      </c>
      <c r="O84" s="25" t="s">
        <v>133</v>
      </c>
      <c r="P84" s="239">
        <f t="shared" si="3"/>
        <v>20.27897610626685</v>
      </c>
    </row>
    <row r="85" spans="2:16" s="25" customFormat="1" ht="12" customHeight="1">
      <c r="B85" s="44">
        <v>77</v>
      </c>
      <c r="C85" s="45" t="s">
        <v>146</v>
      </c>
      <c r="D85" s="80">
        <v>0</v>
      </c>
      <c r="E85" s="25" t="s">
        <v>155</v>
      </c>
      <c r="F85" s="236">
        <f>'03一次波及'!H85</f>
        <v>0</v>
      </c>
      <c r="G85" s="25" t="s">
        <v>133</v>
      </c>
      <c r="H85" s="239">
        <f t="shared" si="2"/>
        <v>0</v>
      </c>
      <c r="J85" s="44">
        <v>77</v>
      </c>
      <c r="K85" s="45" t="s">
        <v>146</v>
      </c>
      <c r="L85" s="80">
        <v>0</v>
      </c>
      <c r="M85" s="25" t="s">
        <v>155</v>
      </c>
      <c r="N85" s="236">
        <f>'06二次波及'!H85</f>
        <v>4257.583401372795</v>
      </c>
      <c r="O85" s="25" t="s">
        <v>133</v>
      </c>
      <c r="P85" s="239">
        <f t="shared" si="3"/>
        <v>0</v>
      </c>
    </row>
    <row r="86" spans="2:16" s="25" customFormat="1" ht="12" customHeight="1">
      <c r="B86" s="44">
        <v>78</v>
      </c>
      <c r="C86" s="45" t="s">
        <v>91</v>
      </c>
      <c r="D86" s="80">
        <v>0.035906506493524414</v>
      </c>
      <c r="E86" s="25" t="s">
        <v>155</v>
      </c>
      <c r="F86" s="236">
        <f>'03一次波及'!H86</f>
        <v>283.0947577525827</v>
      </c>
      <c r="G86" s="25" t="s">
        <v>133</v>
      </c>
      <c r="H86" s="239">
        <f t="shared" si="2"/>
        <v>10.164943757525833</v>
      </c>
      <c r="J86" s="44">
        <v>78</v>
      </c>
      <c r="K86" s="45" t="s">
        <v>91</v>
      </c>
      <c r="L86" s="80">
        <v>0.035906506493524414</v>
      </c>
      <c r="M86" s="25" t="s">
        <v>155</v>
      </c>
      <c r="N86" s="236">
        <f>'06二次波及'!H86</f>
        <v>648.3447057342423</v>
      </c>
      <c r="O86" s="25" t="s">
        <v>133</v>
      </c>
      <c r="P86" s="239">
        <f t="shared" si="3"/>
        <v>23.27979338648875</v>
      </c>
    </row>
    <row r="87" spans="2:16" s="25" customFormat="1" ht="12" customHeight="1">
      <c r="B87" s="44">
        <v>79</v>
      </c>
      <c r="C87" s="45" t="s">
        <v>92</v>
      </c>
      <c r="D87" s="80">
        <v>0.1629840480811619</v>
      </c>
      <c r="E87" s="25" t="s">
        <v>155</v>
      </c>
      <c r="F87" s="236">
        <f>'03一次波及'!H87</f>
        <v>1539.1125816954673</v>
      </c>
      <c r="G87" s="25" t="s">
        <v>133</v>
      </c>
      <c r="H87" s="239">
        <f t="shared" si="2"/>
        <v>250.85079901737527</v>
      </c>
      <c r="J87" s="44">
        <v>79</v>
      </c>
      <c r="K87" s="45" t="s">
        <v>92</v>
      </c>
      <c r="L87" s="80">
        <v>0.1629840480811619</v>
      </c>
      <c r="M87" s="25" t="s">
        <v>155</v>
      </c>
      <c r="N87" s="236">
        <f>'06二次波及'!H87</f>
        <v>397.90005569610366</v>
      </c>
      <c r="O87" s="25" t="s">
        <v>133</v>
      </c>
      <c r="P87" s="239">
        <f t="shared" si="3"/>
        <v>64.85136180907075</v>
      </c>
    </row>
    <row r="88" spans="2:16" s="25" customFormat="1" ht="12" customHeight="1">
      <c r="B88" s="47">
        <v>80</v>
      </c>
      <c r="C88" s="48" t="s">
        <v>93</v>
      </c>
      <c r="D88" s="81">
        <v>0</v>
      </c>
      <c r="E88" s="25" t="s">
        <v>155</v>
      </c>
      <c r="F88" s="237">
        <f>'03一次波及'!H88</f>
        <v>1381.6030451900187</v>
      </c>
      <c r="G88" s="25" t="s">
        <v>133</v>
      </c>
      <c r="H88" s="240">
        <f t="shared" si="2"/>
        <v>0</v>
      </c>
      <c r="J88" s="47">
        <v>80</v>
      </c>
      <c r="K88" s="48" t="s">
        <v>93</v>
      </c>
      <c r="L88" s="81">
        <v>0</v>
      </c>
      <c r="M88" s="25" t="s">
        <v>155</v>
      </c>
      <c r="N88" s="237">
        <f>'06二次波及'!H88</f>
        <v>107.51155523790324</v>
      </c>
      <c r="O88" s="25" t="s">
        <v>133</v>
      </c>
      <c r="P88" s="240">
        <f t="shared" si="3"/>
        <v>0</v>
      </c>
    </row>
    <row r="89" spans="2:16" s="25" customFormat="1" ht="12" customHeight="1">
      <c r="B89" s="44">
        <v>81</v>
      </c>
      <c r="C89" s="45" t="s">
        <v>147</v>
      </c>
      <c r="D89" s="80">
        <v>0.03449212187916353</v>
      </c>
      <c r="E89" s="25" t="s">
        <v>155</v>
      </c>
      <c r="F89" s="236">
        <f>'03一次波及'!H89</f>
        <v>87.80087036409847</v>
      </c>
      <c r="G89" s="25" t="s">
        <v>133</v>
      </c>
      <c r="H89" s="239">
        <f t="shared" si="2"/>
        <v>3.0284383216951216</v>
      </c>
      <c r="J89" s="44">
        <v>81</v>
      </c>
      <c r="K89" s="45" t="s">
        <v>147</v>
      </c>
      <c r="L89" s="80">
        <v>0.03449212187916353</v>
      </c>
      <c r="M89" s="25" t="s">
        <v>155</v>
      </c>
      <c r="N89" s="236">
        <f>'06二次波及'!H89</f>
        <v>12.686856729811005</v>
      </c>
      <c r="O89" s="25" t="s">
        <v>133</v>
      </c>
      <c r="P89" s="239">
        <f t="shared" si="3"/>
        <v>0.4375966085881272</v>
      </c>
    </row>
    <row r="90" spans="2:16" s="25" customFormat="1" ht="12" customHeight="1">
      <c r="B90" s="44">
        <v>82</v>
      </c>
      <c r="C90" s="45" t="s">
        <v>95</v>
      </c>
      <c r="D90" s="80">
        <v>0.013829520312036677</v>
      </c>
      <c r="E90" s="25" t="s">
        <v>155</v>
      </c>
      <c r="F90" s="236">
        <f>'03一次波及'!H90</f>
        <v>48.28188158147907</v>
      </c>
      <c r="G90" s="25" t="s">
        <v>133</v>
      </c>
      <c r="H90" s="239">
        <f t="shared" si="2"/>
        <v>0.6677152620344143</v>
      </c>
      <c r="J90" s="44">
        <v>82</v>
      </c>
      <c r="K90" s="45" t="s">
        <v>95</v>
      </c>
      <c r="L90" s="80">
        <v>0.013829520312036677</v>
      </c>
      <c r="M90" s="25" t="s">
        <v>155</v>
      </c>
      <c r="N90" s="236">
        <f>'06二次波及'!H90</f>
        <v>85.39048104787621</v>
      </c>
      <c r="O90" s="25" t="s">
        <v>133</v>
      </c>
      <c r="P90" s="239">
        <f t="shared" si="3"/>
        <v>1.180909392106187</v>
      </c>
    </row>
    <row r="91" spans="2:16" s="25" customFormat="1" ht="12" customHeight="1">
      <c r="B91" s="44">
        <v>83</v>
      </c>
      <c r="C91" s="45" t="s">
        <v>96</v>
      </c>
      <c r="D91" s="80">
        <v>0.08501216459839323</v>
      </c>
      <c r="E91" s="25" t="s">
        <v>155</v>
      </c>
      <c r="F91" s="236">
        <f>'03一次波及'!H91</f>
        <v>19.502959209312063</v>
      </c>
      <c r="G91" s="25" t="s">
        <v>133</v>
      </c>
      <c r="H91" s="239">
        <f t="shared" si="2"/>
        <v>1.657988778457786</v>
      </c>
      <c r="J91" s="44">
        <v>83</v>
      </c>
      <c r="K91" s="45" t="s">
        <v>96</v>
      </c>
      <c r="L91" s="80">
        <v>0.08501216459839323</v>
      </c>
      <c r="M91" s="25" t="s">
        <v>155</v>
      </c>
      <c r="N91" s="236">
        <f>'06二次波及'!H91</f>
        <v>3.44357217856961</v>
      </c>
      <c r="O91" s="25" t="s">
        <v>133</v>
      </c>
      <c r="P91" s="239">
        <f t="shared" si="3"/>
        <v>0.29274552485100724</v>
      </c>
    </row>
    <row r="92" spans="2:16" s="25" customFormat="1" ht="12" customHeight="1">
      <c r="B92" s="44">
        <v>84</v>
      </c>
      <c r="C92" s="45" t="s">
        <v>97</v>
      </c>
      <c r="D92" s="80">
        <v>0.0616336494752792</v>
      </c>
      <c r="E92" s="25" t="s">
        <v>155</v>
      </c>
      <c r="F92" s="236">
        <f>'03一次波及'!H92</f>
        <v>183.3033476341075</v>
      </c>
      <c r="G92" s="25" t="s">
        <v>133</v>
      </c>
      <c r="H92" s="239">
        <f t="shared" si="2"/>
        <v>11.29765427572583</v>
      </c>
      <c r="J92" s="44">
        <v>84</v>
      </c>
      <c r="K92" s="45" t="s">
        <v>97</v>
      </c>
      <c r="L92" s="80">
        <v>0.0616336494752792</v>
      </c>
      <c r="M92" s="25" t="s">
        <v>155</v>
      </c>
      <c r="N92" s="236">
        <f>'06二次波及'!H92</f>
        <v>38.08871761941301</v>
      </c>
      <c r="O92" s="25" t="s">
        <v>133</v>
      </c>
      <c r="P92" s="239">
        <f t="shared" si="3"/>
        <v>2.3475466707177923</v>
      </c>
    </row>
    <row r="93" spans="2:16" s="25" customFormat="1" ht="12" customHeight="1">
      <c r="B93" s="47">
        <v>85</v>
      </c>
      <c r="C93" s="48" t="s">
        <v>98</v>
      </c>
      <c r="D93" s="81">
        <v>0.049134215853592775</v>
      </c>
      <c r="E93" s="25" t="s">
        <v>155</v>
      </c>
      <c r="F93" s="237">
        <f>'03一次波及'!H93</f>
        <v>188.84641192824773</v>
      </c>
      <c r="G93" s="25" t="s">
        <v>133</v>
      </c>
      <c r="H93" s="240">
        <f t="shared" si="2"/>
        <v>9.278820366859021</v>
      </c>
      <c r="J93" s="47">
        <v>85</v>
      </c>
      <c r="K93" s="48" t="s">
        <v>98</v>
      </c>
      <c r="L93" s="81">
        <v>0.049134215853592775</v>
      </c>
      <c r="M93" s="25" t="s">
        <v>155</v>
      </c>
      <c r="N93" s="237">
        <f>'06二次波及'!H93</f>
        <v>184.39397703442881</v>
      </c>
      <c r="O93" s="25" t="s">
        <v>133</v>
      </c>
      <c r="P93" s="240">
        <f t="shared" si="3"/>
        <v>9.060053469712054</v>
      </c>
    </row>
    <row r="94" spans="2:16" s="25" customFormat="1" ht="12" customHeight="1">
      <c r="B94" s="44">
        <v>86</v>
      </c>
      <c r="C94" s="45" t="s">
        <v>148</v>
      </c>
      <c r="D94" s="80">
        <v>0.03508286082951793</v>
      </c>
      <c r="E94" s="25" t="s">
        <v>155</v>
      </c>
      <c r="F94" s="236">
        <f>'03一次波及'!H94</f>
        <v>1819.1864661660416</v>
      </c>
      <c r="G94" s="25" t="s">
        <v>133</v>
      </c>
      <c r="H94" s="239">
        <f t="shared" si="2"/>
        <v>63.82226561544576</v>
      </c>
      <c r="J94" s="44">
        <v>86</v>
      </c>
      <c r="K94" s="45" t="s">
        <v>148</v>
      </c>
      <c r="L94" s="80">
        <v>0.03508286082951793</v>
      </c>
      <c r="M94" s="25" t="s">
        <v>155</v>
      </c>
      <c r="N94" s="236">
        <f>'06二次波及'!H94</f>
        <v>1190.7299687591426</v>
      </c>
      <c r="O94" s="25" t="s">
        <v>133</v>
      </c>
      <c r="P94" s="239">
        <f t="shared" si="3"/>
        <v>41.774213779513225</v>
      </c>
    </row>
    <row r="95" spans="2:16" s="25" customFormat="1" ht="12" customHeight="1">
      <c r="B95" s="44">
        <v>87</v>
      </c>
      <c r="C95" s="45" t="s">
        <v>149</v>
      </c>
      <c r="D95" s="80">
        <v>0.016377700366892275</v>
      </c>
      <c r="E95" s="25" t="s">
        <v>155</v>
      </c>
      <c r="F95" s="236">
        <f>'03一次波及'!H95</f>
        <v>150.2568231147329</v>
      </c>
      <c r="G95" s="25" t="s">
        <v>133</v>
      </c>
      <c r="H95" s="239">
        <f t="shared" si="2"/>
        <v>2.4608612270542287</v>
      </c>
      <c r="J95" s="44">
        <v>87</v>
      </c>
      <c r="K95" s="45" t="s">
        <v>149</v>
      </c>
      <c r="L95" s="80">
        <v>0.016377700366892275</v>
      </c>
      <c r="M95" s="25" t="s">
        <v>155</v>
      </c>
      <c r="N95" s="236">
        <f>'06二次波及'!H95</f>
        <v>157.75647447424072</v>
      </c>
      <c r="O95" s="25" t="s">
        <v>133</v>
      </c>
      <c r="P95" s="239">
        <f t="shared" si="3"/>
        <v>2.5836882698764043</v>
      </c>
    </row>
    <row r="96" spans="2:16" s="25" customFormat="1" ht="12" customHeight="1">
      <c r="B96" s="44">
        <v>88</v>
      </c>
      <c r="C96" s="45" t="s">
        <v>101</v>
      </c>
      <c r="D96" s="80">
        <v>0.08241157198923185</v>
      </c>
      <c r="E96" s="25" t="s">
        <v>155</v>
      </c>
      <c r="F96" s="236">
        <f>'03一次波及'!H96</f>
        <v>643.3705921618215</v>
      </c>
      <c r="G96" s="25" t="s">
        <v>133</v>
      </c>
      <c r="H96" s="239">
        <f t="shared" si="2"/>
        <v>53.02118187169868</v>
      </c>
      <c r="J96" s="44">
        <v>88</v>
      </c>
      <c r="K96" s="45" t="s">
        <v>101</v>
      </c>
      <c r="L96" s="80">
        <v>0.08241157198923185</v>
      </c>
      <c r="M96" s="25" t="s">
        <v>155</v>
      </c>
      <c r="N96" s="236">
        <f>'06二次波及'!H96</f>
        <v>302.47236155871343</v>
      </c>
      <c r="O96" s="25" t="s">
        <v>133</v>
      </c>
      <c r="P96" s="239">
        <f t="shared" si="3"/>
        <v>24.927222799348876</v>
      </c>
    </row>
    <row r="97" spans="2:16" s="25" customFormat="1" ht="12" customHeight="1">
      <c r="B97" s="44">
        <v>89</v>
      </c>
      <c r="C97" s="45" t="s">
        <v>102</v>
      </c>
      <c r="D97" s="80">
        <v>0.05823651352263414</v>
      </c>
      <c r="E97" s="25" t="s">
        <v>155</v>
      </c>
      <c r="F97" s="236">
        <f>'03一次波及'!H97</f>
        <v>62.04586330239406</v>
      </c>
      <c r="G97" s="25" t="s">
        <v>133</v>
      </c>
      <c r="H97" s="239">
        <f t="shared" si="2"/>
        <v>3.613334757233381</v>
      </c>
      <c r="J97" s="44">
        <v>89</v>
      </c>
      <c r="K97" s="45" t="s">
        <v>102</v>
      </c>
      <c r="L97" s="80">
        <v>0.05823651352263414</v>
      </c>
      <c r="M97" s="25" t="s">
        <v>155</v>
      </c>
      <c r="N97" s="236">
        <f>'06二次波及'!H97</f>
        <v>32.833029834552676</v>
      </c>
      <c r="O97" s="25" t="s">
        <v>133</v>
      </c>
      <c r="P97" s="239">
        <f t="shared" si="3"/>
        <v>1.912081185948977</v>
      </c>
    </row>
    <row r="98" spans="2:16" s="25" customFormat="1" ht="12" customHeight="1">
      <c r="B98" s="47">
        <v>90</v>
      </c>
      <c r="C98" s="48" t="s">
        <v>103</v>
      </c>
      <c r="D98" s="81">
        <v>0.04126092026533616</v>
      </c>
      <c r="E98" s="25" t="s">
        <v>155</v>
      </c>
      <c r="F98" s="237">
        <f>'03一次波及'!H98</f>
        <v>188.6072564876766</v>
      </c>
      <c r="G98" s="25" t="s">
        <v>133</v>
      </c>
      <c r="H98" s="240">
        <f t="shared" si="2"/>
        <v>7.782108971401831</v>
      </c>
      <c r="J98" s="47">
        <v>90</v>
      </c>
      <c r="K98" s="48" t="s">
        <v>103</v>
      </c>
      <c r="L98" s="81">
        <v>0.04126092026533616</v>
      </c>
      <c r="M98" s="25" t="s">
        <v>155</v>
      </c>
      <c r="N98" s="237">
        <f>'06二次波及'!H98</f>
        <v>183.24088587832819</v>
      </c>
      <c r="O98" s="25" t="s">
        <v>133</v>
      </c>
      <c r="P98" s="240">
        <f t="shared" si="3"/>
        <v>7.560687581575262</v>
      </c>
    </row>
    <row r="99" spans="2:16" s="25" customFormat="1" ht="12" customHeight="1">
      <c r="B99" s="44">
        <v>91</v>
      </c>
      <c r="C99" s="45" t="s">
        <v>104</v>
      </c>
      <c r="D99" s="80">
        <v>0.052887305550016875</v>
      </c>
      <c r="E99" s="25" t="s">
        <v>155</v>
      </c>
      <c r="F99" s="236">
        <f>'03一次波及'!H99</f>
        <v>233.5760403783418</v>
      </c>
      <c r="G99" s="25" t="s">
        <v>133</v>
      </c>
      <c r="H99" s="239">
        <f t="shared" si="2"/>
        <v>12.353207416652442</v>
      </c>
      <c r="J99" s="44">
        <v>91</v>
      </c>
      <c r="K99" s="45" t="s">
        <v>104</v>
      </c>
      <c r="L99" s="80">
        <v>0.052887305550016875</v>
      </c>
      <c r="M99" s="25" t="s">
        <v>155</v>
      </c>
      <c r="N99" s="236">
        <f>'06二次波及'!H99</f>
        <v>107.02659421001889</v>
      </c>
      <c r="O99" s="25" t="s">
        <v>133</v>
      </c>
      <c r="P99" s="239">
        <f t="shared" si="3"/>
        <v>5.660348189962936</v>
      </c>
    </row>
    <row r="100" spans="2:16" s="25" customFormat="1" ht="12" customHeight="1">
      <c r="B100" s="44">
        <v>92</v>
      </c>
      <c r="C100" s="45" t="s">
        <v>105</v>
      </c>
      <c r="D100" s="80">
        <v>0.0936639273871536</v>
      </c>
      <c r="E100" s="25" t="s">
        <v>155</v>
      </c>
      <c r="F100" s="236">
        <f>'03一次波及'!H100</f>
        <v>48.78073658760241</v>
      </c>
      <c r="G100" s="25" t="s">
        <v>133</v>
      </c>
      <c r="H100" s="239">
        <f t="shared" si="2"/>
        <v>4.568995369633059</v>
      </c>
      <c r="J100" s="44">
        <v>92</v>
      </c>
      <c r="K100" s="45" t="s">
        <v>105</v>
      </c>
      <c r="L100" s="80">
        <v>0.0936639273871536</v>
      </c>
      <c r="M100" s="25" t="s">
        <v>155</v>
      </c>
      <c r="N100" s="236">
        <f>'06二次波及'!H100</f>
        <v>909.5447896863544</v>
      </c>
      <c r="O100" s="25" t="s">
        <v>133</v>
      </c>
      <c r="P100" s="239">
        <f t="shared" si="3"/>
        <v>85.19153713654659</v>
      </c>
    </row>
    <row r="101" spans="2:16" s="25" customFormat="1" ht="12" customHeight="1">
      <c r="B101" s="44">
        <v>93</v>
      </c>
      <c r="C101" s="45" t="s">
        <v>106</v>
      </c>
      <c r="D101" s="80">
        <v>0.06901172973833661</v>
      </c>
      <c r="E101" s="25" t="s">
        <v>155</v>
      </c>
      <c r="F101" s="236">
        <f>'03一次波及'!H101</f>
        <v>314.0770547794925</v>
      </c>
      <c r="G101" s="25" t="s">
        <v>133</v>
      </c>
      <c r="H101" s="239">
        <f t="shared" si="2"/>
        <v>21.67500082145508</v>
      </c>
      <c r="J101" s="44">
        <v>93</v>
      </c>
      <c r="K101" s="45" t="s">
        <v>106</v>
      </c>
      <c r="L101" s="80">
        <v>0.06901172973833661</v>
      </c>
      <c r="M101" s="25" t="s">
        <v>155</v>
      </c>
      <c r="N101" s="236">
        <f>'06二次波及'!H101</f>
        <v>87.65178240580546</v>
      </c>
      <c r="O101" s="25" t="s">
        <v>133</v>
      </c>
      <c r="P101" s="239">
        <f t="shared" si="3"/>
        <v>6.049001118472934</v>
      </c>
    </row>
    <row r="102" spans="2:16" s="25" customFormat="1" ht="12" customHeight="1">
      <c r="B102" s="44">
        <v>94</v>
      </c>
      <c r="C102" s="45" t="s">
        <v>107</v>
      </c>
      <c r="D102" s="80">
        <v>0.08097536352417893</v>
      </c>
      <c r="E102" s="25" t="s">
        <v>155</v>
      </c>
      <c r="F102" s="236">
        <f>'03一次波及'!H102</f>
        <v>0.8685038585862637</v>
      </c>
      <c r="G102" s="25" t="s">
        <v>133</v>
      </c>
      <c r="H102" s="239">
        <f t="shared" si="2"/>
        <v>0.07032741567117479</v>
      </c>
      <c r="J102" s="44">
        <v>94</v>
      </c>
      <c r="K102" s="45" t="s">
        <v>107</v>
      </c>
      <c r="L102" s="80">
        <v>0.08097536352417893</v>
      </c>
      <c r="M102" s="25" t="s">
        <v>155</v>
      </c>
      <c r="N102" s="236">
        <f>'06二次波及'!H102</f>
        <v>702.111754046959</v>
      </c>
      <c r="O102" s="25" t="s">
        <v>133</v>
      </c>
      <c r="P102" s="239">
        <f t="shared" si="3"/>
        <v>56.85375451855142</v>
      </c>
    </row>
    <row r="103" spans="2:16" s="25" customFormat="1" ht="12" customHeight="1">
      <c r="B103" s="47">
        <v>95</v>
      </c>
      <c r="C103" s="48" t="s">
        <v>108</v>
      </c>
      <c r="D103" s="81">
        <v>0.28154466864077693</v>
      </c>
      <c r="E103" s="25" t="s">
        <v>155</v>
      </c>
      <c r="F103" s="237">
        <f>'03一次波及'!H103</f>
        <v>0</v>
      </c>
      <c r="G103" s="25" t="s">
        <v>133</v>
      </c>
      <c r="H103" s="240">
        <f t="shared" si="2"/>
        <v>0</v>
      </c>
      <c r="J103" s="47">
        <v>95</v>
      </c>
      <c r="K103" s="48" t="s">
        <v>108</v>
      </c>
      <c r="L103" s="81">
        <v>0.28154466864077693</v>
      </c>
      <c r="M103" s="25" t="s">
        <v>155</v>
      </c>
      <c r="N103" s="237">
        <f>'06二次波及'!H103</f>
        <v>424.7701854089813</v>
      </c>
      <c r="O103" s="25" t="s">
        <v>133</v>
      </c>
      <c r="P103" s="240">
        <f t="shared" si="3"/>
        <v>119.59178109945303</v>
      </c>
    </row>
    <row r="104" spans="2:16" s="25" customFormat="1" ht="12" customHeight="1">
      <c r="B104" s="44">
        <v>96</v>
      </c>
      <c r="C104" s="45" t="s">
        <v>150</v>
      </c>
      <c r="D104" s="80">
        <v>0.23383165693596922</v>
      </c>
      <c r="E104" s="25" t="s">
        <v>155</v>
      </c>
      <c r="F104" s="236">
        <f>'03一次波及'!H104</f>
        <v>0</v>
      </c>
      <c r="G104" s="25" t="s">
        <v>133</v>
      </c>
      <c r="H104" s="239">
        <f t="shared" si="2"/>
        <v>0</v>
      </c>
      <c r="J104" s="44">
        <v>96</v>
      </c>
      <c r="K104" s="45" t="s">
        <v>150</v>
      </c>
      <c r="L104" s="80">
        <v>0.23383165693596922</v>
      </c>
      <c r="M104" s="25" t="s">
        <v>155</v>
      </c>
      <c r="N104" s="236">
        <f>'06二次波及'!H104</f>
        <v>63.53512359871056</v>
      </c>
      <c r="O104" s="25" t="s">
        <v>133</v>
      </c>
      <c r="P104" s="239">
        <f t="shared" si="3"/>
        <v>14.85652322471809</v>
      </c>
    </row>
    <row r="105" spans="2:16" s="25" customFormat="1" ht="12" customHeight="1">
      <c r="B105" s="44">
        <v>97</v>
      </c>
      <c r="C105" s="45" t="s">
        <v>110</v>
      </c>
      <c r="D105" s="80">
        <v>0.13599553016005014</v>
      </c>
      <c r="E105" s="25" t="s">
        <v>155</v>
      </c>
      <c r="F105" s="236">
        <f>'03一次波及'!H105</f>
        <v>133.94461674716692</v>
      </c>
      <c r="G105" s="25" t="s">
        <v>133</v>
      </c>
      <c r="H105" s="239">
        <f t="shared" si="2"/>
        <v>18.215869166615697</v>
      </c>
      <c r="J105" s="44">
        <v>97</v>
      </c>
      <c r="K105" s="45" t="s">
        <v>110</v>
      </c>
      <c r="L105" s="80">
        <v>0.13599553016005014</v>
      </c>
      <c r="M105" s="25" t="s">
        <v>155</v>
      </c>
      <c r="N105" s="236">
        <f>'06二次波及'!H105</f>
        <v>346.51293884354203</v>
      </c>
      <c r="O105" s="25" t="s">
        <v>133</v>
      </c>
      <c r="P105" s="239">
        <f t="shared" si="3"/>
        <v>47.124210825344534</v>
      </c>
    </row>
    <row r="106" spans="2:16" s="25" customFormat="1" ht="12" customHeight="1">
      <c r="B106" s="44">
        <v>98</v>
      </c>
      <c r="C106" s="45" t="s">
        <v>111</v>
      </c>
      <c r="D106" s="80">
        <v>0.029393566107462944</v>
      </c>
      <c r="E106" s="25" t="s">
        <v>155</v>
      </c>
      <c r="F106" s="236">
        <f>'03一次波及'!H106</f>
        <v>630.2452612254449</v>
      </c>
      <c r="G106" s="25" t="s">
        <v>133</v>
      </c>
      <c r="H106" s="239">
        <f t="shared" si="2"/>
        <v>18.525155749745366</v>
      </c>
      <c r="J106" s="44">
        <v>98</v>
      </c>
      <c r="K106" s="45" t="s">
        <v>111</v>
      </c>
      <c r="L106" s="80">
        <v>0.029393566107462944</v>
      </c>
      <c r="M106" s="25" t="s">
        <v>155</v>
      </c>
      <c r="N106" s="236">
        <f>'06二次波及'!H106</f>
        <v>293.17614733033804</v>
      </c>
      <c r="O106" s="25" t="s">
        <v>133</v>
      </c>
      <c r="P106" s="239">
        <f t="shared" si="3"/>
        <v>8.617492467685587</v>
      </c>
    </row>
    <row r="107" spans="2:16" s="25" customFormat="1" ht="12" customHeight="1">
      <c r="B107" s="44">
        <v>99</v>
      </c>
      <c r="C107" s="45" t="s">
        <v>112</v>
      </c>
      <c r="D107" s="80">
        <v>0.014742031113921571</v>
      </c>
      <c r="E107" s="25" t="s">
        <v>155</v>
      </c>
      <c r="F107" s="236">
        <f>'03一次波及'!H107</f>
        <v>3113.737389551449</v>
      </c>
      <c r="G107" s="25" t="s">
        <v>133</v>
      </c>
      <c r="H107" s="239">
        <f t="shared" si="2"/>
        <v>45.90281347734839</v>
      </c>
      <c r="J107" s="44">
        <v>99</v>
      </c>
      <c r="K107" s="45" t="s">
        <v>112</v>
      </c>
      <c r="L107" s="80">
        <v>0.014742031113921571</v>
      </c>
      <c r="M107" s="25" t="s">
        <v>155</v>
      </c>
      <c r="N107" s="236">
        <f>'06二次波及'!H107</f>
        <v>276.7137031645939</v>
      </c>
      <c r="O107" s="25" t="s">
        <v>133</v>
      </c>
      <c r="P107" s="239">
        <f t="shared" si="3"/>
        <v>4.079322021700901</v>
      </c>
    </row>
    <row r="108" spans="2:16" s="25" customFormat="1" ht="12" customHeight="1">
      <c r="B108" s="47">
        <v>100</v>
      </c>
      <c r="C108" s="48" t="s">
        <v>113</v>
      </c>
      <c r="D108" s="81">
        <v>0.06844345291733273</v>
      </c>
      <c r="E108" s="25" t="s">
        <v>155</v>
      </c>
      <c r="F108" s="237">
        <f>'03一次波及'!H108</f>
        <v>2831.333839818445</v>
      </c>
      <c r="G108" s="25" t="s">
        <v>133</v>
      </c>
      <c r="H108" s="240">
        <f t="shared" si="2"/>
        <v>193.78626435886463</v>
      </c>
      <c r="J108" s="47">
        <v>100</v>
      </c>
      <c r="K108" s="48" t="s">
        <v>113</v>
      </c>
      <c r="L108" s="81">
        <v>0.06844345291733273</v>
      </c>
      <c r="M108" s="25" t="s">
        <v>155</v>
      </c>
      <c r="N108" s="237">
        <f>'06二次波及'!H108</f>
        <v>545.9161677034891</v>
      </c>
      <c r="O108" s="25" t="s">
        <v>133</v>
      </c>
      <c r="P108" s="240">
        <f t="shared" si="3"/>
        <v>37.364387521024476</v>
      </c>
    </row>
    <row r="109" spans="2:16" s="25" customFormat="1" ht="12" customHeight="1">
      <c r="B109" s="44">
        <v>101</v>
      </c>
      <c r="C109" s="45" t="s">
        <v>114</v>
      </c>
      <c r="D109" s="80">
        <v>0.13102670342745779</v>
      </c>
      <c r="E109" s="25" t="s">
        <v>155</v>
      </c>
      <c r="F109" s="236">
        <f>'03一次波及'!H109</f>
        <v>8345.45269690455</v>
      </c>
      <c r="G109" s="25" t="s">
        <v>133</v>
      </c>
      <c r="H109" s="239">
        <f t="shared" si="2"/>
        <v>1093.4771554851902</v>
      </c>
      <c r="J109" s="44">
        <v>101</v>
      </c>
      <c r="K109" s="45" t="s">
        <v>114</v>
      </c>
      <c r="L109" s="80">
        <v>0.13102670342745779</v>
      </c>
      <c r="M109" s="25" t="s">
        <v>155</v>
      </c>
      <c r="N109" s="236">
        <f>'06二次波及'!H109</f>
        <v>836.5156561150407</v>
      </c>
      <c r="O109" s="25" t="s">
        <v>133</v>
      </c>
      <c r="P109" s="239">
        <f t="shared" si="3"/>
        <v>109.6058887862107</v>
      </c>
    </row>
    <row r="110" spans="2:16" s="25" customFormat="1" ht="12" customHeight="1">
      <c r="B110" s="44">
        <v>102</v>
      </c>
      <c r="C110" s="45" t="s">
        <v>151</v>
      </c>
      <c r="D110" s="80">
        <v>0.09434797525371581</v>
      </c>
      <c r="E110" s="25" t="s">
        <v>155</v>
      </c>
      <c r="F110" s="236">
        <f>'03一次波及'!H110</f>
        <v>15.061137595063508</v>
      </c>
      <c r="G110" s="25" t="s">
        <v>133</v>
      </c>
      <c r="H110" s="239">
        <f t="shared" si="2"/>
        <v>1.4209878371118607</v>
      </c>
      <c r="J110" s="44">
        <v>102</v>
      </c>
      <c r="K110" s="45" t="s">
        <v>151</v>
      </c>
      <c r="L110" s="80">
        <v>0.09434797525371581</v>
      </c>
      <c r="M110" s="25" t="s">
        <v>155</v>
      </c>
      <c r="N110" s="236">
        <f>'06二次波及'!H110</f>
        <v>682.5636537659515</v>
      </c>
      <c r="O110" s="25" t="s">
        <v>133</v>
      </c>
      <c r="P110" s="239">
        <f t="shared" si="3"/>
        <v>64.39849871459583</v>
      </c>
    </row>
    <row r="111" spans="2:16" s="25" customFormat="1" ht="12" customHeight="1">
      <c r="B111" s="44">
        <v>103</v>
      </c>
      <c r="C111" s="45" t="s">
        <v>152</v>
      </c>
      <c r="D111" s="80">
        <v>0.20198155143147997</v>
      </c>
      <c r="E111" s="25" t="s">
        <v>155</v>
      </c>
      <c r="F111" s="236">
        <f>'03一次波及'!H111</f>
        <v>0</v>
      </c>
      <c r="G111" s="25" t="s">
        <v>133</v>
      </c>
      <c r="H111" s="239">
        <f t="shared" si="2"/>
        <v>0</v>
      </c>
      <c r="J111" s="44">
        <v>103</v>
      </c>
      <c r="K111" s="45" t="s">
        <v>152</v>
      </c>
      <c r="L111" s="80">
        <v>0.20198155143147997</v>
      </c>
      <c r="M111" s="25" t="s">
        <v>155</v>
      </c>
      <c r="N111" s="236">
        <f>'06二次波及'!H111</f>
        <v>1214.9070864487262</v>
      </c>
      <c r="O111" s="25" t="s">
        <v>133</v>
      </c>
      <c r="P111" s="239">
        <f t="shared" si="3"/>
        <v>245.38881816601287</v>
      </c>
    </row>
    <row r="112" spans="2:16" s="25" customFormat="1" ht="12" customHeight="1">
      <c r="B112" s="44">
        <v>104</v>
      </c>
      <c r="C112" s="45" t="s">
        <v>117</v>
      </c>
      <c r="D112" s="80">
        <v>0.11861306857041859</v>
      </c>
      <c r="E112" s="25" t="s">
        <v>155</v>
      </c>
      <c r="F112" s="236">
        <f>'03一次波及'!H112</f>
        <v>0</v>
      </c>
      <c r="G112" s="25" t="s">
        <v>133</v>
      </c>
      <c r="H112" s="239">
        <f t="shared" si="2"/>
        <v>0</v>
      </c>
      <c r="J112" s="44">
        <v>104</v>
      </c>
      <c r="K112" s="45" t="s">
        <v>117</v>
      </c>
      <c r="L112" s="80">
        <v>0.11861306857041859</v>
      </c>
      <c r="M112" s="25" t="s">
        <v>155</v>
      </c>
      <c r="N112" s="236">
        <f>'06二次波及'!H112</f>
        <v>98.96265058660425</v>
      </c>
      <c r="O112" s="25" t="s">
        <v>133</v>
      </c>
      <c r="P112" s="239">
        <f t="shared" si="3"/>
        <v>11.738263659939266</v>
      </c>
    </row>
    <row r="113" spans="2:16" s="25" customFormat="1" ht="12" customHeight="1">
      <c r="B113" s="47">
        <v>105</v>
      </c>
      <c r="C113" s="48" t="s">
        <v>118</v>
      </c>
      <c r="D113" s="81">
        <v>0.1919655770899624</v>
      </c>
      <c r="E113" s="25" t="s">
        <v>155</v>
      </c>
      <c r="F113" s="237">
        <f>'03一次波及'!H113</f>
        <v>16.93646483329967</v>
      </c>
      <c r="G113" s="25" t="s">
        <v>133</v>
      </c>
      <c r="H113" s="240">
        <f t="shared" si="2"/>
        <v>3.251218245588225</v>
      </c>
      <c r="J113" s="47">
        <v>105</v>
      </c>
      <c r="K113" s="48" t="s">
        <v>118</v>
      </c>
      <c r="L113" s="81">
        <v>0.1919655770899624</v>
      </c>
      <c r="M113" s="25" t="s">
        <v>155</v>
      </c>
      <c r="N113" s="237">
        <f>'06二次波及'!H113</f>
        <v>555.5498847740305</v>
      </c>
      <c r="O113" s="25" t="s">
        <v>133</v>
      </c>
      <c r="P113" s="240">
        <f t="shared" si="3"/>
        <v>106.64645423290888</v>
      </c>
    </row>
    <row r="114" spans="2:16" s="25" customFormat="1" ht="12" customHeight="1">
      <c r="B114" s="44">
        <v>106</v>
      </c>
      <c r="C114" s="45" t="s">
        <v>119</v>
      </c>
      <c r="D114" s="80">
        <v>0.13686378306613312</v>
      </c>
      <c r="E114" s="25" t="s">
        <v>155</v>
      </c>
      <c r="F114" s="236">
        <f>'03一次波及'!H114</f>
        <v>78.27310766965904</v>
      </c>
      <c r="G114" s="25" t="s">
        <v>133</v>
      </c>
      <c r="H114" s="239">
        <f t="shared" si="2"/>
        <v>10.712753628012296</v>
      </c>
      <c r="J114" s="44">
        <v>106</v>
      </c>
      <c r="K114" s="45" t="s">
        <v>119</v>
      </c>
      <c r="L114" s="80">
        <v>0.13686378306613312</v>
      </c>
      <c r="M114" s="25" t="s">
        <v>155</v>
      </c>
      <c r="N114" s="236">
        <f>'06二次波及'!H114</f>
        <v>792.0122006778795</v>
      </c>
      <c r="O114" s="25" t="s">
        <v>133</v>
      </c>
      <c r="P114" s="239">
        <f t="shared" si="3"/>
        <v>108.39778601930799</v>
      </c>
    </row>
    <row r="115" spans="2:16" s="25" customFormat="1" ht="12" customHeight="1">
      <c r="B115" s="44">
        <v>107</v>
      </c>
      <c r="C115" s="45" t="s">
        <v>153</v>
      </c>
      <c r="D115" s="80">
        <v>0</v>
      </c>
      <c r="E115" s="25" t="s">
        <v>155</v>
      </c>
      <c r="F115" s="236">
        <f>'03一次波及'!H115</f>
        <v>143.30998559000753</v>
      </c>
      <c r="G115" s="25" t="s">
        <v>133</v>
      </c>
      <c r="H115" s="239">
        <f t="shared" si="2"/>
        <v>0</v>
      </c>
      <c r="J115" s="44">
        <v>107</v>
      </c>
      <c r="K115" s="45" t="s">
        <v>153</v>
      </c>
      <c r="L115" s="80">
        <v>0</v>
      </c>
      <c r="M115" s="25" t="s">
        <v>155</v>
      </c>
      <c r="N115" s="236">
        <f>'06二次波及'!H115</f>
        <v>49.20491333712526</v>
      </c>
      <c r="O115" s="25" t="s">
        <v>133</v>
      </c>
      <c r="P115" s="239">
        <f t="shared" si="3"/>
        <v>0</v>
      </c>
    </row>
    <row r="116" spans="2:16" s="25" customFormat="1" ht="12" customHeight="1">
      <c r="B116" s="44">
        <v>108</v>
      </c>
      <c r="C116" s="45" t="s">
        <v>121</v>
      </c>
      <c r="D116" s="80">
        <v>0.0090460951252364</v>
      </c>
      <c r="E116" s="25" t="s">
        <v>155</v>
      </c>
      <c r="F116" s="236">
        <f>'03一次波及'!H116</f>
        <v>890.0165695876983</v>
      </c>
      <c r="G116" s="25" t="s">
        <v>133</v>
      </c>
      <c r="H116" s="239">
        <f t="shared" si="2"/>
        <v>8.0511745515269</v>
      </c>
      <c r="J116" s="44">
        <v>108</v>
      </c>
      <c r="K116" s="45" t="s">
        <v>121</v>
      </c>
      <c r="L116" s="80">
        <v>0.0090460951252364</v>
      </c>
      <c r="M116" s="25" t="s">
        <v>155</v>
      </c>
      <c r="N116" s="236">
        <f>'06二次波及'!H116</f>
        <v>110.39712702063521</v>
      </c>
      <c r="O116" s="25" t="s">
        <v>133</v>
      </c>
      <c r="P116" s="239">
        <f t="shared" si="3"/>
        <v>0.9986629125814718</v>
      </c>
    </row>
    <row r="117" spans="2:16" s="25" customFormat="1" ht="12.75" customHeight="1">
      <c r="B117" s="26"/>
      <c r="C117" s="43"/>
      <c r="D117" s="74"/>
      <c r="F117" s="238"/>
      <c r="H117" s="241">
        <f>SUM(H9:H116)</f>
        <v>12258.503717430505</v>
      </c>
      <c r="J117" s="26"/>
      <c r="K117" s="43"/>
      <c r="L117" s="74"/>
      <c r="N117" s="238"/>
      <c r="P117" s="241">
        <f>SUM(P9:P116)</f>
        <v>1743.1482286241196</v>
      </c>
    </row>
    <row r="118" spans="2:16" s="351" customFormat="1" ht="12.75" customHeight="1">
      <c r="B118" s="25"/>
      <c r="C118" s="25"/>
      <c r="D118" s="25"/>
      <c r="F118" s="25"/>
      <c r="H118" s="25"/>
      <c r="J118" s="25"/>
      <c r="K118" s="25"/>
      <c r="L118" s="25"/>
      <c r="N118" s="25"/>
      <c r="P118" s="25"/>
    </row>
    <row r="119" spans="2:16" s="351" customFormat="1" ht="12">
      <c r="B119" s="25"/>
      <c r="C119" s="25"/>
      <c r="D119" s="25"/>
      <c r="F119" s="352" t="s">
        <v>231</v>
      </c>
      <c r="G119" s="353" t="s">
        <v>230</v>
      </c>
      <c r="H119" s="353"/>
      <c r="J119" s="25"/>
      <c r="K119" s="25"/>
      <c r="L119" s="25"/>
      <c r="N119" s="352" t="s">
        <v>231</v>
      </c>
      <c r="O119" s="353" t="s">
        <v>230</v>
      </c>
      <c r="P119" s="353"/>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11">
    <mergeCell ref="J7:K8"/>
    <mergeCell ref="N7:N8"/>
    <mergeCell ref="P7:P8"/>
    <mergeCell ref="O119:P119"/>
    <mergeCell ref="B2:P3"/>
    <mergeCell ref="G119:H119"/>
    <mergeCell ref="C5:H6"/>
    <mergeCell ref="K5:P6"/>
    <mergeCell ref="B7:C8"/>
    <mergeCell ref="F7:F8"/>
    <mergeCell ref="H7:H8"/>
  </mergeCells>
  <hyperlinks>
    <hyperlink ref="G119:H119" location="フロー図!A1" display="フロー図に戻る"/>
    <hyperlink ref="O119:P119" location="フロー図!A1" display="フロー図に戻る"/>
  </hyperlinks>
  <printOptions/>
  <pageMargins left="0.5905511811023623" right="0.5905511811023623" top="0.5905511811023623" bottom="0.5905511811023623" header="0.31496062992125984" footer="0.31496062992125984"/>
  <pageSetup fitToHeight="0" fitToWidth="1"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sheetPr>
    <tabColor indexed="17"/>
  </sheetPr>
  <dimension ref="A1:L118"/>
  <sheetViews>
    <sheetView showGridLines="0" zoomScalePageLayoutView="0" workbookViewId="0" topLeftCell="A1">
      <selection activeCell="A1" sqref="A1"/>
    </sheetView>
  </sheetViews>
  <sheetFormatPr defaultColWidth="9.140625" defaultRowHeight="15"/>
  <cols>
    <col min="1" max="1" width="4.28125" style="0" customWidth="1"/>
    <col min="2" max="2" width="4.140625" style="0" bestFit="1" customWidth="1"/>
    <col min="3" max="3" width="40.421875" style="0" bestFit="1" customWidth="1"/>
    <col min="4" max="4" width="14.7109375" style="0" customWidth="1"/>
    <col min="5" max="5" width="3.28125" style="0" bestFit="1" customWidth="1"/>
    <col min="6" max="6" width="13.421875" style="0" customWidth="1"/>
    <col min="7" max="7" width="3.28125" style="0" bestFit="1" customWidth="1"/>
    <col min="8" max="8" width="12.28125" style="0" bestFit="1" customWidth="1"/>
    <col min="9" max="9" width="3.28125" style="0" customWidth="1"/>
    <col min="10" max="10" width="12.28125" style="0" customWidth="1"/>
    <col min="11" max="11" width="3.28125" style="0" customWidth="1"/>
    <col min="12" max="12" width="12.28125" style="0" customWidth="1"/>
  </cols>
  <sheetData>
    <row r="1" spans="1:12" ht="13.5">
      <c r="A1" s="124"/>
      <c r="B1" s="334" t="s">
        <v>212</v>
      </c>
      <c r="C1" s="334"/>
      <c r="D1" s="334"/>
      <c r="E1" s="334"/>
      <c r="F1" s="334"/>
      <c r="G1" s="334"/>
      <c r="H1" s="334"/>
      <c r="I1" s="334"/>
      <c r="J1" s="335"/>
      <c r="K1" s="335"/>
      <c r="L1" s="335"/>
    </row>
    <row r="2" spans="2:12" ht="13.5">
      <c r="B2" s="334"/>
      <c r="C2" s="334"/>
      <c r="D2" s="334"/>
      <c r="E2" s="334"/>
      <c r="F2" s="334"/>
      <c r="G2" s="334"/>
      <c r="H2" s="334"/>
      <c r="I2" s="334"/>
      <c r="J2" s="335"/>
      <c r="K2" s="335"/>
      <c r="L2" s="335"/>
    </row>
    <row r="3" spans="2:9" ht="13.5">
      <c r="B3" s="24"/>
      <c r="C3" s="316" t="s">
        <v>327</v>
      </c>
      <c r="D3" s="316"/>
      <c r="E3" s="316"/>
      <c r="F3" s="316"/>
      <c r="G3" s="316"/>
      <c r="H3" s="316"/>
      <c r="I3" s="90"/>
    </row>
    <row r="4" spans="2:9" ht="13.5">
      <c r="B4" s="24"/>
      <c r="C4" s="316"/>
      <c r="D4" s="316"/>
      <c r="E4" s="316"/>
      <c r="F4" s="316"/>
      <c r="G4" s="316"/>
      <c r="H4" s="316"/>
      <c r="I4" s="90"/>
    </row>
    <row r="5" spans="2:9" ht="13.5">
      <c r="B5" s="68"/>
      <c r="C5" s="316"/>
      <c r="D5" s="316"/>
      <c r="E5" s="316"/>
      <c r="F5" s="316"/>
      <c r="G5" s="316"/>
      <c r="H5" s="316"/>
      <c r="I5" s="90"/>
    </row>
    <row r="6" spans="2:12" ht="21" customHeight="1">
      <c r="B6" s="309"/>
      <c r="C6" s="310"/>
      <c r="D6" s="313" t="s">
        <v>210</v>
      </c>
      <c r="F6" s="313" t="s">
        <v>257</v>
      </c>
      <c r="H6" s="313" t="s">
        <v>241</v>
      </c>
      <c r="I6" s="90"/>
      <c r="J6" s="313" t="s">
        <v>218</v>
      </c>
      <c r="L6" s="313" t="s">
        <v>232</v>
      </c>
    </row>
    <row r="7" spans="2:12" ht="21" customHeight="1">
      <c r="B7" s="311"/>
      <c r="C7" s="312"/>
      <c r="D7" s="315"/>
      <c r="F7" s="315"/>
      <c r="H7" s="315"/>
      <c r="J7" s="322"/>
      <c r="L7" s="322"/>
    </row>
    <row r="8" spans="2:12" ht="13.5">
      <c r="B8" s="44">
        <v>1</v>
      </c>
      <c r="C8" s="45" t="s">
        <v>14</v>
      </c>
      <c r="D8" s="239">
        <f>'03一次波及'!H9</f>
        <v>23.56865952284206</v>
      </c>
      <c r="E8" s="119" t="s">
        <v>211</v>
      </c>
      <c r="F8" s="236">
        <f>'06二次波及'!H9</f>
        <v>23.740108011828546</v>
      </c>
      <c r="G8" s="119" t="s">
        <v>133</v>
      </c>
      <c r="H8" s="239">
        <f aca="true" t="shared" si="0" ref="H8:H39">D8+F8</f>
        <v>47.30876753467061</v>
      </c>
      <c r="I8" s="119" t="s">
        <v>214</v>
      </c>
      <c r="J8" s="242">
        <f>'CO2量表（参考）'!E10</f>
        <v>0.9409330134840788</v>
      </c>
      <c r="K8" s="119" t="s">
        <v>133</v>
      </c>
      <c r="L8" s="239">
        <f>H8*J8</f>
        <v>44.51438120061537</v>
      </c>
    </row>
    <row r="9" spans="2:12" ht="13.5">
      <c r="B9" s="44">
        <v>2</v>
      </c>
      <c r="C9" s="45" t="s">
        <v>15</v>
      </c>
      <c r="D9" s="239">
        <f>'03一次波及'!H10</f>
        <v>0.01674372465214309</v>
      </c>
      <c r="E9" s="119" t="s">
        <v>211</v>
      </c>
      <c r="F9" s="236">
        <f>'06二次波及'!H10</f>
        <v>1.1570461524821238</v>
      </c>
      <c r="G9" s="119" t="s">
        <v>133</v>
      </c>
      <c r="H9" s="239">
        <f t="shared" si="0"/>
        <v>1.173789877134267</v>
      </c>
      <c r="I9" s="119" t="s">
        <v>213</v>
      </c>
      <c r="J9" s="242">
        <f>'CO2量表（参考）'!E11</f>
        <v>0.07028615053595852</v>
      </c>
      <c r="K9" s="119" t="s">
        <v>133</v>
      </c>
      <c r="L9" s="239">
        <f aca="true" t="shared" si="1" ref="L9:L72">H9*J9</f>
        <v>0.08250117200184334</v>
      </c>
    </row>
    <row r="10" spans="2:12" ht="13.5">
      <c r="B10" s="44">
        <v>3</v>
      </c>
      <c r="C10" s="45" t="s">
        <v>16</v>
      </c>
      <c r="D10" s="239">
        <f>'03一次波及'!H11</f>
        <v>1.6393894580957509</v>
      </c>
      <c r="E10" s="119" t="s">
        <v>211</v>
      </c>
      <c r="F10" s="236">
        <f>'06二次波及'!H11</f>
        <v>49.48916696636996</v>
      </c>
      <c r="G10" s="119" t="s">
        <v>133</v>
      </c>
      <c r="H10" s="239">
        <f t="shared" si="0"/>
        <v>51.12855642446571</v>
      </c>
      <c r="I10" s="119" t="s">
        <v>213</v>
      </c>
      <c r="J10" s="242">
        <f>'CO2量表（参考）'!E12</f>
        <v>0.3955873216757666</v>
      </c>
      <c r="K10" s="119" t="s">
        <v>133</v>
      </c>
      <c r="L10" s="239">
        <f t="shared" si="1"/>
        <v>20.2258086971027</v>
      </c>
    </row>
    <row r="11" spans="2:12" ht="13.5">
      <c r="B11" s="44">
        <v>4</v>
      </c>
      <c r="C11" s="45" t="s">
        <v>17</v>
      </c>
      <c r="D11" s="239">
        <f>'03一次波及'!H12</f>
        <v>0.34174959807452165</v>
      </c>
      <c r="E11" s="119" t="s">
        <v>211</v>
      </c>
      <c r="F11" s="236">
        <f>'06二次波及'!H12</f>
        <v>0.448882680863381</v>
      </c>
      <c r="G11" s="119" t="s">
        <v>133</v>
      </c>
      <c r="H11" s="239">
        <f t="shared" si="0"/>
        <v>0.7906322789379027</v>
      </c>
      <c r="I11" s="119" t="s">
        <v>213</v>
      </c>
      <c r="J11" s="242">
        <f>'CO2量表（参考）'!E13</f>
        <v>0.4605261291141276</v>
      </c>
      <c r="K11" s="119" t="s">
        <v>133</v>
      </c>
      <c r="L11" s="239">
        <f t="shared" si="1"/>
        <v>0.3641068229719535</v>
      </c>
    </row>
    <row r="12" spans="2:12" ht="13.5">
      <c r="B12" s="47">
        <v>5</v>
      </c>
      <c r="C12" s="48" t="s">
        <v>18</v>
      </c>
      <c r="D12" s="240">
        <f>'03一次波及'!H13</f>
        <v>0.03658954492551675</v>
      </c>
      <c r="E12" s="119" t="s">
        <v>211</v>
      </c>
      <c r="F12" s="237">
        <f>'06二次波及'!H13</f>
        <v>2.920756202327565</v>
      </c>
      <c r="G12" s="119" t="s">
        <v>133</v>
      </c>
      <c r="H12" s="240">
        <f t="shared" si="0"/>
        <v>2.9573457472530817</v>
      </c>
      <c r="I12" s="119" t="s">
        <v>213</v>
      </c>
      <c r="J12" s="243">
        <f>'CO2量表（参考）'!E14</f>
        <v>5.526161245286207</v>
      </c>
      <c r="K12" s="119" t="s">
        <v>133</v>
      </c>
      <c r="L12" s="240">
        <f t="shared" si="1"/>
        <v>16.34276945738196</v>
      </c>
    </row>
    <row r="13" spans="2:12" ht="13.5">
      <c r="B13" s="44">
        <v>6</v>
      </c>
      <c r="C13" s="45" t="s">
        <v>140</v>
      </c>
      <c r="D13" s="239">
        <f>'03一次波及'!H14</f>
        <v>0</v>
      </c>
      <c r="E13" s="119" t="s">
        <v>211</v>
      </c>
      <c r="F13" s="236">
        <f>'06二次波及'!H14</f>
        <v>0</v>
      </c>
      <c r="G13" s="119" t="s">
        <v>133</v>
      </c>
      <c r="H13" s="239">
        <f t="shared" si="0"/>
        <v>0</v>
      </c>
      <c r="I13" s="119" t="s">
        <v>213</v>
      </c>
      <c r="J13" s="242">
        <f>'CO2量表（参考）'!E15</f>
        <v>0.657011923829863</v>
      </c>
      <c r="K13" s="119" t="s">
        <v>133</v>
      </c>
      <c r="L13" s="239">
        <f t="shared" si="1"/>
        <v>0</v>
      </c>
    </row>
    <row r="14" spans="2:12" ht="13.5">
      <c r="B14" s="44">
        <v>7</v>
      </c>
      <c r="C14" s="45" t="s">
        <v>20</v>
      </c>
      <c r="D14" s="239">
        <f>'03一次波及'!H15</f>
        <v>488.2056883449832</v>
      </c>
      <c r="E14" s="119" t="s">
        <v>211</v>
      </c>
      <c r="F14" s="236">
        <f>'06二次波及'!H15</f>
        <v>0.08915173746925424</v>
      </c>
      <c r="G14" s="119" t="s">
        <v>133</v>
      </c>
      <c r="H14" s="239">
        <f t="shared" si="0"/>
        <v>488.2948400824524</v>
      </c>
      <c r="I14" s="119" t="s">
        <v>213</v>
      </c>
      <c r="J14" s="242">
        <f>'CO2量表（参考）'!E16</f>
        <v>1.0576382434809615</v>
      </c>
      <c r="K14" s="119" t="s">
        <v>133</v>
      </c>
      <c r="L14" s="239">
        <f t="shared" si="1"/>
        <v>516.4392969656219</v>
      </c>
    </row>
    <row r="15" spans="2:12" ht="13.5">
      <c r="B15" s="44">
        <v>8</v>
      </c>
      <c r="C15" s="45" t="s">
        <v>21</v>
      </c>
      <c r="D15" s="239">
        <f>'03一次波及'!H16</f>
        <v>0</v>
      </c>
      <c r="E15" s="119" t="s">
        <v>211</v>
      </c>
      <c r="F15" s="236">
        <f>'06二次波及'!H16</f>
        <v>0</v>
      </c>
      <c r="G15" s="119" t="s">
        <v>133</v>
      </c>
      <c r="H15" s="239">
        <f t="shared" si="0"/>
        <v>0</v>
      </c>
      <c r="I15" s="119" t="s">
        <v>213</v>
      </c>
      <c r="J15" s="242">
        <f>'CO2量表（参考）'!E17</f>
        <v>0.15960673654764132</v>
      </c>
      <c r="K15" s="119" t="s">
        <v>133</v>
      </c>
      <c r="L15" s="239">
        <f t="shared" si="1"/>
        <v>0</v>
      </c>
    </row>
    <row r="16" spans="2:12" ht="13.5">
      <c r="B16" s="44">
        <v>9</v>
      </c>
      <c r="C16" s="45" t="s">
        <v>22</v>
      </c>
      <c r="D16" s="239">
        <f>'03一次波及'!H17</f>
        <v>0.48658412868245776</v>
      </c>
      <c r="E16" s="119" t="s">
        <v>211</v>
      </c>
      <c r="F16" s="236">
        <f>'06二次波及'!H17</f>
        <v>462.28888327611116</v>
      </c>
      <c r="G16" s="119" t="s">
        <v>133</v>
      </c>
      <c r="H16" s="239">
        <f t="shared" si="0"/>
        <v>462.77546740479363</v>
      </c>
      <c r="I16" s="119" t="s">
        <v>213</v>
      </c>
      <c r="J16" s="242">
        <f>'CO2量表（参考）'!E18</f>
        <v>0.47114394489142775</v>
      </c>
      <c r="K16" s="119" t="s">
        <v>133</v>
      </c>
      <c r="L16" s="239">
        <f t="shared" si="1"/>
        <v>218.0338593120688</v>
      </c>
    </row>
    <row r="17" spans="2:12" ht="13.5">
      <c r="B17" s="47">
        <v>10</v>
      </c>
      <c r="C17" s="48" t="s">
        <v>23</v>
      </c>
      <c r="D17" s="240">
        <f>'03一次波及'!H18</f>
        <v>0.3638211574585084</v>
      </c>
      <c r="E17" s="119" t="s">
        <v>211</v>
      </c>
      <c r="F17" s="237">
        <f>'06二次波及'!H18</f>
        <v>103.8853859713112</v>
      </c>
      <c r="G17" s="119" t="s">
        <v>133</v>
      </c>
      <c r="H17" s="240">
        <f t="shared" si="0"/>
        <v>104.2492071287697</v>
      </c>
      <c r="I17" s="119" t="s">
        <v>213</v>
      </c>
      <c r="J17" s="243">
        <f>'CO2量表（参考）'!E19</f>
        <v>0.3236217899626025</v>
      </c>
      <c r="K17" s="119" t="s">
        <v>133</v>
      </c>
      <c r="L17" s="240">
        <f t="shared" si="1"/>
        <v>33.73731501319455</v>
      </c>
    </row>
    <row r="18" spans="2:12" ht="13.5">
      <c r="B18" s="44">
        <v>11</v>
      </c>
      <c r="C18" s="45" t="s">
        <v>24</v>
      </c>
      <c r="D18" s="239">
        <f>'03一次波及'!H19</f>
        <v>0.014558889225015074</v>
      </c>
      <c r="E18" s="119" t="s">
        <v>211</v>
      </c>
      <c r="F18" s="236">
        <f>'06二次波及'!H19</f>
        <v>0.3289195649621783</v>
      </c>
      <c r="G18" s="119" t="s">
        <v>133</v>
      </c>
      <c r="H18" s="239">
        <f t="shared" si="0"/>
        <v>0.34347845418719336</v>
      </c>
      <c r="I18" s="119" t="s">
        <v>213</v>
      </c>
      <c r="J18" s="242">
        <f>'CO2量表（参考）'!E20</f>
        <v>0.3790711466991401</v>
      </c>
      <c r="K18" s="119" t="s">
        <v>133</v>
      </c>
      <c r="L18" s="239">
        <f t="shared" si="1"/>
        <v>0.13020277149518744</v>
      </c>
    </row>
    <row r="19" spans="2:12" ht="13.5">
      <c r="B19" s="44">
        <v>12</v>
      </c>
      <c r="C19" s="45" t="s">
        <v>25</v>
      </c>
      <c r="D19" s="239">
        <f>'03一次波及'!H20</f>
        <v>0</v>
      </c>
      <c r="E19" s="119" t="s">
        <v>211</v>
      </c>
      <c r="F19" s="236">
        <f>'06二次波及'!H20</f>
        <v>0</v>
      </c>
      <c r="G19" s="119" t="s">
        <v>133</v>
      </c>
      <c r="H19" s="239">
        <f t="shared" si="0"/>
        <v>0</v>
      </c>
      <c r="I19" s="119" t="s">
        <v>213</v>
      </c>
      <c r="J19" s="242">
        <f>'CO2量表（参考）'!E21</f>
        <v>0.03138544104181504</v>
      </c>
      <c r="K19" s="119" t="s">
        <v>133</v>
      </c>
      <c r="L19" s="239">
        <f t="shared" si="1"/>
        <v>0</v>
      </c>
    </row>
    <row r="20" spans="2:12" ht="13.5">
      <c r="B20" s="44">
        <v>13</v>
      </c>
      <c r="C20" s="45" t="s">
        <v>26</v>
      </c>
      <c r="D20" s="239">
        <f>'03一次波及'!H21</f>
        <v>10.238965624054368</v>
      </c>
      <c r="E20" s="119" t="s">
        <v>211</v>
      </c>
      <c r="F20" s="236">
        <f>'06二次波及'!H21</f>
        <v>16.255286977844467</v>
      </c>
      <c r="G20" s="119" t="s">
        <v>133</v>
      </c>
      <c r="H20" s="239">
        <f t="shared" si="0"/>
        <v>26.494252601898836</v>
      </c>
      <c r="I20" s="119" t="s">
        <v>213</v>
      </c>
      <c r="J20" s="242">
        <f>'CO2量表（参考）'!E22</f>
        <v>1.2848925374836098</v>
      </c>
      <c r="K20" s="119" t="s">
        <v>133</v>
      </c>
      <c r="L20" s="239">
        <f t="shared" si="1"/>
        <v>34.042267454385524</v>
      </c>
    </row>
    <row r="21" spans="2:12" ht="13.5">
      <c r="B21" s="44">
        <v>14</v>
      </c>
      <c r="C21" s="45" t="s">
        <v>27</v>
      </c>
      <c r="D21" s="239">
        <f>'03一次波及'!H22</f>
        <v>40.92803275597902</v>
      </c>
      <c r="E21" s="119" t="s">
        <v>211</v>
      </c>
      <c r="F21" s="236">
        <f>'06二次波及'!H22</f>
        <v>78.72080435433286</v>
      </c>
      <c r="G21" s="119" t="s">
        <v>133</v>
      </c>
      <c r="H21" s="239">
        <f t="shared" si="0"/>
        <v>119.64883711031187</v>
      </c>
      <c r="I21" s="119" t="s">
        <v>213</v>
      </c>
      <c r="J21" s="242">
        <f>'CO2量表（参考）'!E23</f>
        <v>0.11926228406812546</v>
      </c>
      <c r="K21" s="119" t="s">
        <v>133</v>
      </c>
      <c r="L21" s="239">
        <f t="shared" si="1"/>
        <v>14.269593599870886</v>
      </c>
    </row>
    <row r="22" spans="2:12" ht="13.5">
      <c r="B22" s="47">
        <v>15</v>
      </c>
      <c r="C22" s="48" t="s">
        <v>28</v>
      </c>
      <c r="D22" s="240">
        <f>'03一次波及'!H23</f>
        <v>41.69822057879918</v>
      </c>
      <c r="E22" s="119" t="s">
        <v>211</v>
      </c>
      <c r="F22" s="237">
        <f>'06二次波及'!H23</f>
        <v>4.117317672457144</v>
      </c>
      <c r="G22" s="119" t="s">
        <v>133</v>
      </c>
      <c r="H22" s="240">
        <f t="shared" si="0"/>
        <v>45.81553825125633</v>
      </c>
      <c r="I22" s="119" t="s">
        <v>213</v>
      </c>
      <c r="J22" s="243">
        <f>'CO2量表（参考）'!E24</f>
        <v>0.16659362379648898</v>
      </c>
      <c r="K22" s="119" t="s">
        <v>133</v>
      </c>
      <c r="L22" s="240">
        <f t="shared" si="1"/>
        <v>7.632576543463448</v>
      </c>
    </row>
    <row r="23" spans="2:12" ht="13.5">
      <c r="B23" s="44">
        <v>16</v>
      </c>
      <c r="C23" s="45" t="s">
        <v>29</v>
      </c>
      <c r="D23" s="239">
        <f>'03一次波及'!H24</f>
        <v>13.86038274797425</v>
      </c>
      <c r="E23" s="119" t="s">
        <v>211</v>
      </c>
      <c r="F23" s="236">
        <f>'06二次波及'!H24</f>
        <v>14.004818571965526</v>
      </c>
      <c r="G23" s="119" t="s">
        <v>133</v>
      </c>
      <c r="H23" s="239">
        <f t="shared" si="0"/>
        <v>27.865201319939775</v>
      </c>
      <c r="I23" s="119" t="s">
        <v>213</v>
      </c>
      <c r="J23" s="242">
        <f>'CO2量表（参考）'!E25</f>
        <v>0.18442050602326007</v>
      </c>
      <c r="K23" s="119" t="s">
        <v>133</v>
      </c>
      <c r="L23" s="239">
        <f t="shared" si="1"/>
        <v>5.1389145278633075</v>
      </c>
    </row>
    <row r="24" spans="2:12" ht="13.5">
      <c r="B24" s="44">
        <v>17</v>
      </c>
      <c r="C24" s="45" t="s">
        <v>141</v>
      </c>
      <c r="D24" s="239">
        <f>'03一次波及'!H25</f>
        <v>19.759908056650428</v>
      </c>
      <c r="E24" s="119" t="s">
        <v>211</v>
      </c>
      <c r="F24" s="236">
        <f>'06二次波及'!H25</f>
        <v>11.98296893442325</v>
      </c>
      <c r="G24" s="119" t="s">
        <v>133</v>
      </c>
      <c r="H24" s="239">
        <f t="shared" si="0"/>
        <v>31.74287699107368</v>
      </c>
      <c r="I24" s="119" t="s">
        <v>213</v>
      </c>
      <c r="J24" s="242">
        <f>'CO2量表（参考）'!E26</f>
        <v>3.2676320552976335</v>
      </c>
      <c r="K24" s="119" t="s">
        <v>133</v>
      </c>
      <c r="L24" s="239">
        <f t="shared" si="1"/>
        <v>103.72404238340205</v>
      </c>
    </row>
    <row r="25" spans="2:12" ht="13.5">
      <c r="B25" s="44">
        <v>18</v>
      </c>
      <c r="C25" s="45" t="s">
        <v>31</v>
      </c>
      <c r="D25" s="239">
        <f>'03一次波及'!H26</f>
        <v>52.17310848718241</v>
      </c>
      <c r="E25" s="119" t="s">
        <v>211</v>
      </c>
      <c r="F25" s="236">
        <f>'06二次波及'!H26</f>
        <v>43.84832426500167</v>
      </c>
      <c r="G25" s="119" t="s">
        <v>133</v>
      </c>
      <c r="H25" s="239">
        <f t="shared" si="0"/>
        <v>96.02143275218408</v>
      </c>
      <c r="I25" s="119" t="s">
        <v>213</v>
      </c>
      <c r="J25" s="242">
        <f>'CO2量表（参考）'!E27</f>
        <v>0.2688496649686055</v>
      </c>
      <c r="K25" s="119" t="s">
        <v>133</v>
      </c>
      <c r="L25" s="239">
        <f t="shared" si="1"/>
        <v>25.815330025230175</v>
      </c>
    </row>
    <row r="26" spans="2:12" ht="13.5">
      <c r="B26" s="44">
        <v>19</v>
      </c>
      <c r="C26" s="45" t="s">
        <v>32</v>
      </c>
      <c r="D26" s="239">
        <f>'03一次波及'!H27</f>
        <v>189.17847136521894</v>
      </c>
      <c r="E26" s="119" t="s">
        <v>211</v>
      </c>
      <c r="F26" s="236">
        <f>'06二次波及'!H27</f>
        <v>102.52906309769239</v>
      </c>
      <c r="G26" s="119" t="s">
        <v>133</v>
      </c>
      <c r="H26" s="239">
        <f t="shared" si="0"/>
        <v>291.7075344629113</v>
      </c>
      <c r="I26" s="119" t="s">
        <v>213</v>
      </c>
      <c r="J26" s="242">
        <f>'CO2量表（参考）'!E28</f>
        <v>0.1552298375626181</v>
      </c>
      <c r="K26" s="119" t="s">
        <v>133</v>
      </c>
      <c r="L26" s="239">
        <f t="shared" si="1"/>
        <v>45.281713190469546</v>
      </c>
    </row>
    <row r="27" spans="2:12" ht="13.5">
      <c r="B27" s="47">
        <v>20</v>
      </c>
      <c r="C27" s="48" t="s">
        <v>142</v>
      </c>
      <c r="D27" s="240">
        <f>'03一次波及'!H28</f>
        <v>8.423951857933405</v>
      </c>
      <c r="E27" s="119" t="s">
        <v>211</v>
      </c>
      <c r="F27" s="237">
        <f>'06二次波及'!H28</f>
        <v>1.518724710448947</v>
      </c>
      <c r="G27" s="119" t="s">
        <v>133</v>
      </c>
      <c r="H27" s="240">
        <f t="shared" si="0"/>
        <v>9.942676568382351</v>
      </c>
      <c r="I27" s="119" t="s">
        <v>213</v>
      </c>
      <c r="J27" s="243">
        <f>'CO2量表（参考）'!E29</f>
        <v>3.2522509430062523</v>
      </c>
      <c r="K27" s="119" t="s">
        <v>133</v>
      </c>
      <c r="L27" s="240">
        <f t="shared" si="1"/>
        <v>32.33607924552767</v>
      </c>
    </row>
    <row r="28" spans="2:12" ht="13.5">
      <c r="B28" s="44">
        <v>21</v>
      </c>
      <c r="C28" s="45" t="s">
        <v>34</v>
      </c>
      <c r="D28" s="239">
        <f>'03一次波及'!H29</f>
        <v>23.506533889471882</v>
      </c>
      <c r="E28" s="119" t="s">
        <v>211</v>
      </c>
      <c r="F28" s="236">
        <f>'06二次波及'!H29</f>
        <v>5.99407883591402</v>
      </c>
      <c r="G28" s="119" t="s">
        <v>133</v>
      </c>
      <c r="H28" s="239">
        <f t="shared" si="0"/>
        <v>29.500612725385903</v>
      </c>
      <c r="I28" s="119" t="s">
        <v>213</v>
      </c>
      <c r="J28" s="242">
        <f>'CO2量表（参考）'!E30</f>
        <v>3.4767361425176584</v>
      </c>
      <c r="K28" s="119" t="s">
        <v>133</v>
      </c>
      <c r="L28" s="239">
        <f t="shared" si="1"/>
        <v>102.56584648876553</v>
      </c>
    </row>
    <row r="29" spans="2:12" ht="13.5">
      <c r="B29" s="44">
        <v>22</v>
      </c>
      <c r="C29" s="45" t="s">
        <v>35</v>
      </c>
      <c r="D29" s="239">
        <f>'03一次波及'!H30</f>
        <v>5.1300662848204075</v>
      </c>
      <c r="E29" s="119" t="s">
        <v>211</v>
      </c>
      <c r="F29" s="236">
        <f>'06二次波及'!H30</f>
        <v>2.694276166708973</v>
      </c>
      <c r="G29" s="119" t="s">
        <v>133</v>
      </c>
      <c r="H29" s="239">
        <f t="shared" si="0"/>
        <v>7.824342451529381</v>
      </c>
      <c r="I29" s="119" t="s">
        <v>213</v>
      </c>
      <c r="J29" s="242">
        <f>'CO2量表（参考）'!E31</f>
        <v>1.5901183588709333</v>
      </c>
      <c r="K29" s="119" t="s">
        <v>133</v>
      </c>
      <c r="L29" s="239">
        <f t="shared" si="1"/>
        <v>12.441630578270074</v>
      </c>
    </row>
    <row r="30" spans="2:12" ht="13.5">
      <c r="B30" s="44">
        <v>23</v>
      </c>
      <c r="C30" s="45" t="s">
        <v>36</v>
      </c>
      <c r="D30" s="239">
        <f>'03一次波及'!H31</f>
        <v>8.57287986339154</v>
      </c>
      <c r="E30" s="119" t="s">
        <v>211</v>
      </c>
      <c r="F30" s="236">
        <f>'06二次波及'!H31</f>
        <v>4.267503321477767</v>
      </c>
      <c r="G30" s="119" t="s">
        <v>133</v>
      </c>
      <c r="H30" s="239">
        <f t="shared" si="0"/>
        <v>12.840383184869307</v>
      </c>
      <c r="I30" s="119" t="s">
        <v>213</v>
      </c>
      <c r="J30" s="242">
        <f>'CO2量表（参考）'!E32</f>
        <v>3.675415553514242</v>
      </c>
      <c r="K30" s="119" t="s">
        <v>133</v>
      </c>
      <c r="L30" s="239">
        <f t="shared" si="1"/>
        <v>47.19374407075139</v>
      </c>
    </row>
    <row r="31" spans="2:12" ht="13.5">
      <c r="B31" s="44">
        <v>24</v>
      </c>
      <c r="C31" s="45" t="s">
        <v>37</v>
      </c>
      <c r="D31" s="239">
        <f>'03一次波及'!H32</f>
        <v>9.659589786706256</v>
      </c>
      <c r="E31" s="119" t="s">
        <v>211</v>
      </c>
      <c r="F31" s="236">
        <f>'06二次波及'!H32</f>
        <v>1.805505629294136</v>
      </c>
      <c r="G31" s="119" t="s">
        <v>133</v>
      </c>
      <c r="H31" s="239">
        <f t="shared" si="0"/>
        <v>11.465095416000391</v>
      </c>
      <c r="I31" s="119" t="s">
        <v>213</v>
      </c>
      <c r="J31" s="242">
        <f>'CO2量表（参考）'!E33</f>
        <v>0.7921837218109217</v>
      </c>
      <c r="K31" s="119" t="s">
        <v>133</v>
      </c>
      <c r="L31" s="239">
        <f t="shared" si="1"/>
        <v>9.082461957564528</v>
      </c>
    </row>
    <row r="32" spans="2:12" ht="13.5">
      <c r="B32" s="47">
        <v>25</v>
      </c>
      <c r="C32" s="48" t="s">
        <v>38</v>
      </c>
      <c r="D32" s="240">
        <f>'03一次波及'!H33</f>
        <v>0.1679408433447198</v>
      </c>
      <c r="E32" s="119" t="s">
        <v>211</v>
      </c>
      <c r="F32" s="237">
        <f>'06二次波及'!H33</f>
        <v>0.14862912257703745</v>
      </c>
      <c r="G32" s="119" t="s">
        <v>133</v>
      </c>
      <c r="H32" s="240">
        <f t="shared" si="0"/>
        <v>0.31656996592175723</v>
      </c>
      <c r="I32" s="119" t="s">
        <v>213</v>
      </c>
      <c r="J32" s="243">
        <f>'CO2量表（参考）'!E34</f>
        <v>4.723953848108567</v>
      </c>
      <c r="K32" s="119" t="s">
        <v>133</v>
      </c>
      <c r="L32" s="240">
        <f t="shared" si="1"/>
        <v>1.4954619087116832</v>
      </c>
    </row>
    <row r="33" spans="2:12" ht="13.5">
      <c r="B33" s="44">
        <v>26</v>
      </c>
      <c r="C33" s="45" t="s">
        <v>39</v>
      </c>
      <c r="D33" s="239">
        <f>'03一次波及'!H34</f>
        <v>0.36820388073937294</v>
      </c>
      <c r="E33" s="119" t="s">
        <v>211</v>
      </c>
      <c r="F33" s="236">
        <f>'06二次波及'!H34</f>
        <v>16.545769415765854</v>
      </c>
      <c r="G33" s="119" t="s">
        <v>133</v>
      </c>
      <c r="H33" s="239">
        <f t="shared" si="0"/>
        <v>16.913973296505226</v>
      </c>
      <c r="I33" s="119" t="s">
        <v>213</v>
      </c>
      <c r="J33" s="242">
        <f>'CO2量表（参考）'!E35</f>
        <v>0.22659997358113707</v>
      </c>
      <c r="K33" s="119" t="s">
        <v>133</v>
      </c>
      <c r="L33" s="239">
        <f t="shared" si="1"/>
        <v>3.832705902140142</v>
      </c>
    </row>
    <row r="34" spans="2:12" ht="13.5">
      <c r="B34" s="44">
        <v>27</v>
      </c>
      <c r="C34" s="45" t="s">
        <v>40</v>
      </c>
      <c r="D34" s="239">
        <f>'03一次波及'!H35</f>
        <v>56.27052372708866</v>
      </c>
      <c r="E34" s="119" t="s">
        <v>211</v>
      </c>
      <c r="F34" s="236">
        <f>'06二次波及'!H35</f>
        <v>79.42946910668702</v>
      </c>
      <c r="G34" s="119" t="s">
        <v>133</v>
      </c>
      <c r="H34" s="239">
        <f t="shared" si="0"/>
        <v>135.6999928337757</v>
      </c>
      <c r="I34" s="119" t="s">
        <v>213</v>
      </c>
      <c r="J34" s="242">
        <f>'CO2量表（参考）'!E36</f>
        <v>0.821731122465083</v>
      </c>
      <c r="K34" s="119" t="s">
        <v>133</v>
      </c>
      <c r="L34" s="239">
        <f t="shared" si="1"/>
        <v>111.50890742980222</v>
      </c>
    </row>
    <row r="35" spans="2:12" ht="13.5">
      <c r="B35" s="44">
        <v>28</v>
      </c>
      <c r="C35" s="45" t="s">
        <v>41</v>
      </c>
      <c r="D35" s="239">
        <f>'03一次波及'!H36</f>
        <v>1032.3721513470987</v>
      </c>
      <c r="E35" s="119" t="s">
        <v>211</v>
      </c>
      <c r="F35" s="236">
        <f>'06二次波及'!H36</f>
        <v>388.95652645306393</v>
      </c>
      <c r="G35" s="119" t="s">
        <v>133</v>
      </c>
      <c r="H35" s="239">
        <f t="shared" si="0"/>
        <v>1421.3286778001625</v>
      </c>
      <c r="I35" s="119" t="s">
        <v>213</v>
      </c>
      <c r="J35" s="242">
        <f>'CO2量表（参考）'!E37</f>
        <v>2.1465058382927618</v>
      </c>
      <c r="K35" s="119" t="s">
        <v>133</v>
      </c>
      <c r="L35" s="239">
        <f t="shared" si="1"/>
        <v>3050.8903050309805</v>
      </c>
    </row>
    <row r="36" spans="2:12" ht="13.5">
      <c r="B36" s="44">
        <v>29</v>
      </c>
      <c r="C36" s="45" t="s">
        <v>42</v>
      </c>
      <c r="D36" s="239">
        <f>'03一次波及'!H37</f>
        <v>676.199917038127</v>
      </c>
      <c r="E36" s="119" t="s">
        <v>211</v>
      </c>
      <c r="F36" s="236">
        <f>'06二次波及'!H37</f>
        <v>2.1538501196406656</v>
      </c>
      <c r="G36" s="119" t="s">
        <v>133</v>
      </c>
      <c r="H36" s="239">
        <f t="shared" si="0"/>
        <v>678.3537671577676</v>
      </c>
      <c r="I36" s="119" t="s">
        <v>213</v>
      </c>
      <c r="J36" s="242">
        <f>'CO2量表（参考）'!E38</f>
        <v>6.146854358975182</v>
      </c>
      <c r="K36" s="119" t="s">
        <v>133</v>
      </c>
      <c r="L36" s="239">
        <f t="shared" si="1"/>
        <v>4169.741810580959</v>
      </c>
    </row>
    <row r="37" spans="2:12" ht="13.5">
      <c r="B37" s="47">
        <v>30</v>
      </c>
      <c r="C37" s="48" t="s">
        <v>43</v>
      </c>
      <c r="D37" s="240">
        <f>'03一次波及'!H38</f>
        <v>412.39097503780505</v>
      </c>
      <c r="E37" s="119" t="s">
        <v>211</v>
      </c>
      <c r="F37" s="237">
        <f>'06二次波及'!H38</f>
        <v>52.24433885776811</v>
      </c>
      <c r="G37" s="119" t="s">
        <v>133</v>
      </c>
      <c r="H37" s="240">
        <f t="shared" si="0"/>
        <v>464.6353138955732</v>
      </c>
      <c r="I37" s="119" t="s">
        <v>213</v>
      </c>
      <c r="J37" s="243">
        <f>'CO2量表（参考）'!E39</f>
        <v>0.0929635263974599</v>
      </c>
      <c r="K37" s="119" t="s">
        <v>133</v>
      </c>
      <c r="L37" s="240">
        <f t="shared" si="1"/>
        <v>43.194137268523185</v>
      </c>
    </row>
    <row r="38" spans="2:12" ht="13.5">
      <c r="B38" s="44">
        <v>31</v>
      </c>
      <c r="C38" s="45" t="s">
        <v>44</v>
      </c>
      <c r="D38" s="239">
        <f>'03一次波及'!H39</f>
        <v>65.24311292643934</v>
      </c>
      <c r="E38" s="119" t="s">
        <v>211</v>
      </c>
      <c r="F38" s="236">
        <f>'06二次波及'!H39</f>
        <v>9.211276692594794</v>
      </c>
      <c r="G38" s="119" t="s">
        <v>133</v>
      </c>
      <c r="H38" s="239">
        <f t="shared" si="0"/>
        <v>74.45438961903413</v>
      </c>
      <c r="I38" s="119" t="s">
        <v>213</v>
      </c>
      <c r="J38" s="242">
        <f>'CO2量表（参考）'!E40</f>
        <v>0.30098478519699867</v>
      </c>
      <c r="K38" s="119" t="s">
        <v>133</v>
      </c>
      <c r="L38" s="239">
        <f t="shared" si="1"/>
        <v>22.409638466458635</v>
      </c>
    </row>
    <row r="39" spans="2:12" ht="13.5">
      <c r="B39" s="44">
        <v>32</v>
      </c>
      <c r="C39" s="45" t="s">
        <v>45</v>
      </c>
      <c r="D39" s="239">
        <f>'03一次波及'!H40</f>
        <v>2.223413635674873</v>
      </c>
      <c r="E39" s="119" t="s">
        <v>211</v>
      </c>
      <c r="F39" s="236">
        <f>'06二次波及'!H40</f>
        <v>20.919786386366365</v>
      </c>
      <c r="G39" s="119" t="s">
        <v>133</v>
      </c>
      <c r="H39" s="239">
        <f t="shared" si="0"/>
        <v>23.14320002204124</v>
      </c>
      <c r="I39" s="119" t="s">
        <v>213</v>
      </c>
      <c r="J39" s="242">
        <f>'CO2量表（参考）'!E41</f>
        <v>0.22402789131800768</v>
      </c>
      <c r="K39" s="119" t="s">
        <v>133</v>
      </c>
      <c r="L39" s="239">
        <f t="shared" si="1"/>
        <v>5.184722299288768</v>
      </c>
    </row>
    <row r="40" spans="2:12" ht="13.5">
      <c r="B40" s="44">
        <v>33</v>
      </c>
      <c r="C40" s="45" t="s">
        <v>46</v>
      </c>
      <c r="D40" s="239">
        <f>'03一次波及'!H41</f>
        <v>9.598365774781609</v>
      </c>
      <c r="E40" s="119" t="s">
        <v>211</v>
      </c>
      <c r="F40" s="236">
        <f>'06二次波及'!H41</f>
        <v>5.3195493180976</v>
      </c>
      <c r="G40" s="119" t="s">
        <v>133</v>
      </c>
      <c r="H40" s="239">
        <f aca="true" t="shared" si="2" ref="H40:H71">D40+F40</f>
        <v>14.917915092879209</v>
      </c>
      <c r="I40" s="119" t="s">
        <v>213</v>
      </c>
      <c r="J40" s="242">
        <f>'CO2量表（参考）'!E42</f>
        <v>2.773848897573563</v>
      </c>
      <c r="K40" s="119" t="s">
        <v>133</v>
      </c>
      <c r="L40" s="239">
        <f t="shared" si="1"/>
        <v>41.380042334479015</v>
      </c>
    </row>
    <row r="41" spans="2:12" ht="13.5">
      <c r="B41" s="44">
        <v>34</v>
      </c>
      <c r="C41" s="45" t="s">
        <v>47</v>
      </c>
      <c r="D41" s="239">
        <f>'03一次波及'!H42</f>
        <v>4185.80662573243</v>
      </c>
      <c r="E41" s="119" t="s">
        <v>211</v>
      </c>
      <c r="F41" s="236">
        <f>'06二次波及'!H42</f>
        <v>9.034367509901767</v>
      </c>
      <c r="G41" s="119" t="s">
        <v>133</v>
      </c>
      <c r="H41" s="239">
        <f t="shared" si="2"/>
        <v>4194.840993242332</v>
      </c>
      <c r="I41" s="119" t="s">
        <v>213</v>
      </c>
      <c r="J41" s="242">
        <f>'CO2量表（参考）'!E43</f>
        <v>17.42698238414413</v>
      </c>
      <c r="K41" s="119" t="s">
        <v>133</v>
      </c>
      <c r="L41" s="239">
        <f t="shared" si="1"/>
        <v>73103.42009351977</v>
      </c>
    </row>
    <row r="42" spans="2:12" ht="13.5">
      <c r="B42" s="47">
        <v>35</v>
      </c>
      <c r="C42" s="48" t="s">
        <v>48</v>
      </c>
      <c r="D42" s="240">
        <f>'03一次波及'!H43</f>
        <v>0.9019745623836292</v>
      </c>
      <c r="E42" s="119" t="s">
        <v>211</v>
      </c>
      <c r="F42" s="237">
        <f>'06二次波及'!H43</f>
        <v>0.4502934086988663</v>
      </c>
      <c r="G42" s="119" t="s">
        <v>133</v>
      </c>
      <c r="H42" s="240">
        <f t="shared" si="2"/>
        <v>1.3522679710824954</v>
      </c>
      <c r="I42" s="119" t="s">
        <v>213</v>
      </c>
      <c r="J42" s="243">
        <f>'CO2量表（参考）'!E44</f>
        <v>3.7603084106926974</v>
      </c>
      <c r="K42" s="119" t="s">
        <v>133</v>
      </c>
      <c r="L42" s="240">
        <f t="shared" si="1"/>
        <v>5.084944625171857</v>
      </c>
    </row>
    <row r="43" spans="2:12" ht="13.5">
      <c r="B43" s="44">
        <v>36</v>
      </c>
      <c r="C43" s="45" t="s">
        <v>49</v>
      </c>
      <c r="D43" s="239">
        <f>'03一次波及'!H44</f>
        <v>76.18810784525678</v>
      </c>
      <c r="E43" s="119" t="s">
        <v>211</v>
      </c>
      <c r="F43" s="236">
        <f>'06二次波及'!H44</f>
        <v>3.2093514817679107</v>
      </c>
      <c r="G43" s="119" t="s">
        <v>133</v>
      </c>
      <c r="H43" s="239">
        <f t="shared" si="2"/>
        <v>79.39745932702469</v>
      </c>
      <c r="I43" s="119" t="s">
        <v>213</v>
      </c>
      <c r="J43" s="242">
        <f>'CO2量表（参考）'!E45</f>
        <v>3.265945508516338</v>
      </c>
      <c r="K43" s="119" t="s">
        <v>133</v>
      </c>
      <c r="L43" s="239">
        <f t="shared" si="1"/>
        <v>259.3077756767049</v>
      </c>
    </row>
    <row r="44" spans="2:12" ht="13.5">
      <c r="B44" s="44">
        <v>37</v>
      </c>
      <c r="C44" s="45" t="s">
        <v>50</v>
      </c>
      <c r="D44" s="239">
        <f>'03一次波及'!H45</f>
        <v>34.45514146581196</v>
      </c>
      <c r="E44" s="119" t="s">
        <v>211</v>
      </c>
      <c r="F44" s="236">
        <f>'06二次波及'!H45</f>
        <v>-0.8189285893381788</v>
      </c>
      <c r="G44" s="119" t="s">
        <v>133</v>
      </c>
      <c r="H44" s="239">
        <f t="shared" si="2"/>
        <v>33.636212876473785</v>
      </c>
      <c r="I44" s="119" t="s">
        <v>213</v>
      </c>
      <c r="J44" s="242">
        <f>'CO2量表（参考）'!E46</f>
        <v>19.168483186671732</v>
      </c>
      <c r="K44" s="119" t="s">
        <v>133</v>
      </c>
      <c r="L44" s="239">
        <f t="shared" si="1"/>
        <v>644.755180985999</v>
      </c>
    </row>
    <row r="45" spans="2:12" ht="13.5">
      <c r="B45" s="44">
        <v>38</v>
      </c>
      <c r="C45" s="45" t="s">
        <v>51</v>
      </c>
      <c r="D45" s="239">
        <f>'03一次波及'!H46</f>
        <v>580.7327872801491</v>
      </c>
      <c r="E45" s="119" t="s">
        <v>211</v>
      </c>
      <c r="F45" s="236">
        <f>'06二次波及'!H46</f>
        <v>5.474211156621992</v>
      </c>
      <c r="G45" s="119" t="s">
        <v>133</v>
      </c>
      <c r="H45" s="239">
        <f t="shared" si="2"/>
        <v>586.2069984367711</v>
      </c>
      <c r="I45" s="119" t="s">
        <v>213</v>
      </c>
      <c r="J45" s="242">
        <f>'CO2量表（参考）'!E47</f>
        <v>1.3204154790103244</v>
      </c>
      <c r="K45" s="119" t="s">
        <v>133</v>
      </c>
      <c r="L45" s="239">
        <f t="shared" si="1"/>
        <v>774.0367946400936</v>
      </c>
    </row>
    <row r="46" spans="2:12" ht="13.5">
      <c r="B46" s="44">
        <v>39</v>
      </c>
      <c r="C46" s="45" t="s">
        <v>52</v>
      </c>
      <c r="D46" s="239">
        <f>'03一次波及'!H47</f>
        <v>71.88028557752615</v>
      </c>
      <c r="E46" s="119" t="s">
        <v>211</v>
      </c>
      <c r="F46" s="236">
        <f>'06二次波及'!H47</f>
        <v>1.1622065932713546</v>
      </c>
      <c r="G46" s="119" t="s">
        <v>133</v>
      </c>
      <c r="H46" s="239">
        <f t="shared" si="2"/>
        <v>73.0424921707975</v>
      </c>
      <c r="I46" s="119" t="s">
        <v>213</v>
      </c>
      <c r="J46" s="242">
        <f>'CO2量表（参考）'!E48</f>
        <v>4.427623043876714</v>
      </c>
      <c r="K46" s="119" t="s">
        <v>133</v>
      </c>
      <c r="L46" s="239">
        <f t="shared" si="1"/>
        <v>323.4046215176075</v>
      </c>
    </row>
    <row r="47" spans="2:12" ht="13.5">
      <c r="B47" s="47">
        <v>40</v>
      </c>
      <c r="C47" s="48" t="s">
        <v>53</v>
      </c>
      <c r="D47" s="240">
        <f>'03一次波及'!H48</f>
        <v>84.82053829624616</v>
      </c>
      <c r="E47" s="119" t="s">
        <v>211</v>
      </c>
      <c r="F47" s="237">
        <f>'06二次波及'!H48</f>
        <v>4.11490871307201</v>
      </c>
      <c r="G47" s="119" t="s">
        <v>133</v>
      </c>
      <c r="H47" s="240">
        <f t="shared" si="2"/>
        <v>88.93544700931817</v>
      </c>
      <c r="I47" s="119" t="s">
        <v>213</v>
      </c>
      <c r="J47" s="243">
        <f>'CO2量表（参考）'!E49</f>
        <v>0.3366306599400804</v>
      </c>
      <c r="K47" s="119" t="s">
        <v>133</v>
      </c>
      <c r="L47" s="240">
        <f t="shared" si="1"/>
        <v>29.938398218812825</v>
      </c>
    </row>
    <row r="48" spans="2:12" ht="13.5">
      <c r="B48" s="44">
        <v>41</v>
      </c>
      <c r="C48" s="45" t="s">
        <v>54</v>
      </c>
      <c r="D48" s="239">
        <f>'03一次波及'!H49</f>
        <v>4.219889127778007</v>
      </c>
      <c r="E48" s="119" t="s">
        <v>211</v>
      </c>
      <c r="F48" s="236">
        <f>'06二次波及'!H49</f>
        <v>0.843158059865482</v>
      </c>
      <c r="G48" s="119" t="s">
        <v>133</v>
      </c>
      <c r="H48" s="239">
        <f t="shared" si="2"/>
        <v>5.063047187643489</v>
      </c>
      <c r="I48" s="119" t="s">
        <v>213</v>
      </c>
      <c r="J48" s="242">
        <f>'CO2量表（参考）'!E50</f>
        <v>1.0591235613495906</v>
      </c>
      <c r="K48" s="119" t="s">
        <v>133</v>
      </c>
      <c r="L48" s="239">
        <f t="shared" si="1"/>
        <v>5.362392568658001</v>
      </c>
    </row>
    <row r="49" spans="2:12" ht="13.5">
      <c r="B49" s="44">
        <v>42</v>
      </c>
      <c r="C49" s="45" t="s">
        <v>55</v>
      </c>
      <c r="D49" s="239">
        <f>'03一次波及'!H50</f>
        <v>138.7690992917867</v>
      </c>
      <c r="E49" s="119" t="s">
        <v>211</v>
      </c>
      <c r="F49" s="236">
        <f>'06二次波及'!H50</f>
        <v>5.109788797959295</v>
      </c>
      <c r="G49" s="119" t="s">
        <v>133</v>
      </c>
      <c r="H49" s="239">
        <f t="shared" si="2"/>
        <v>143.87888808974597</v>
      </c>
      <c r="I49" s="119" t="s">
        <v>213</v>
      </c>
      <c r="J49" s="242">
        <f>'CO2量表（参考）'!E51</f>
        <v>0.3999963301299231</v>
      </c>
      <c r="K49" s="119" t="s">
        <v>133</v>
      </c>
      <c r="L49" s="239">
        <f t="shared" si="1"/>
        <v>57.55102721907229</v>
      </c>
    </row>
    <row r="50" spans="2:12" ht="13.5">
      <c r="B50" s="44">
        <v>43</v>
      </c>
      <c r="C50" s="45" t="s">
        <v>56</v>
      </c>
      <c r="D50" s="239">
        <f>'03一次波及'!H51</f>
        <v>1292.6350678664717</v>
      </c>
      <c r="E50" s="119" t="s">
        <v>211</v>
      </c>
      <c r="F50" s="236">
        <f>'06二次波及'!H51</f>
        <v>17.38544457267689</v>
      </c>
      <c r="G50" s="119" t="s">
        <v>133</v>
      </c>
      <c r="H50" s="239">
        <f t="shared" si="2"/>
        <v>1310.0205124391487</v>
      </c>
      <c r="I50" s="119" t="s">
        <v>213</v>
      </c>
      <c r="J50" s="242">
        <f>'CO2量表（参考）'!E52</f>
        <v>0.2071485016186486</v>
      </c>
      <c r="K50" s="119" t="s">
        <v>133</v>
      </c>
      <c r="L50" s="239">
        <f t="shared" si="1"/>
        <v>271.36878624146385</v>
      </c>
    </row>
    <row r="51" spans="2:12" ht="13.5">
      <c r="B51" s="44">
        <v>44</v>
      </c>
      <c r="C51" s="45" t="s">
        <v>57</v>
      </c>
      <c r="D51" s="239">
        <f>'03一次波及'!H52</f>
        <v>368.0332979763604</v>
      </c>
      <c r="E51" s="119" t="s">
        <v>211</v>
      </c>
      <c r="F51" s="236">
        <f>'06二次波及'!H52</f>
        <v>38.8774172630931</v>
      </c>
      <c r="G51" s="119" t="s">
        <v>133</v>
      </c>
      <c r="H51" s="239">
        <f t="shared" si="2"/>
        <v>406.9107152394535</v>
      </c>
      <c r="I51" s="119" t="s">
        <v>213</v>
      </c>
      <c r="J51" s="242">
        <f>'CO2量表（参考）'!E53</f>
        <v>0.29700586536732</v>
      </c>
      <c r="K51" s="119" t="s">
        <v>133</v>
      </c>
      <c r="L51" s="239">
        <f t="shared" si="1"/>
        <v>120.85486910692902</v>
      </c>
    </row>
    <row r="52" spans="2:12" ht="13.5">
      <c r="B52" s="47">
        <v>45</v>
      </c>
      <c r="C52" s="48" t="s">
        <v>143</v>
      </c>
      <c r="D52" s="240">
        <f>'03一次波及'!H53</f>
        <v>259.12170499265324</v>
      </c>
      <c r="E52" s="119" t="s">
        <v>211</v>
      </c>
      <c r="F52" s="237">
        <f>'06二次波及'!H53</f>
        <v>9.362843638376578</v>
      </c>
      <c r="G52" s="119" t="s">
        <v>133</v>
      </c>
      <c r="H52" s="240">
        <f t="shared" si="2"/>
        <v>268.48454863102984</v>
      </c>
      <c r="I52" s="119" t="s">
        <v>213</v>
      </c>
      <c r="J52" s="243">
        <f>'CO2量表（参考）'!E54</f>
        <v>0.1088886166667349</v>
      </c>
      <c r="K52" s="119" t="s">
        <v>133</v>
      </c>
      <c r="L52" s="240">
        <f t="shared" si="1"/>
        <v>29.234911096825552</v>
      </c>
    </row>
    <row r="53" spans="2:12" ht="13.5">
      <c r="B53" s="44">
        <v>46</v>
      </c>
      <c r="C53" s="45" t="s">
        <v>59</v>
      </c>
      <c r="D53" s="239">
        <f>'03一次波及'!H54</f>
        <v>46.79907036292408</v>
      </c>
      <c r="E53" s="119" t="s">
        <v>211</v>
      </c>
      <c r="F53" s="236">
        <f>'06二次波及'!H54</f>
        <v>9.81337710543457</v>
      </c>
      <c r="G53" s="119" t="s">
        <v>133</v>
      </c>
      <c r="H53" s="239">
        <f t="shared" si="2"/>
        <v>56.612447468358646</v>
      </c>
      <c r="I53" s="119" t="s">
        <v>213</v>
      </c>
      <c r="J53" s="242">
        <f>'CO2量表（参考）'!E55</f>
        <v>0.07692400180444355</v>
      </c>
      <c r="K53" s="119" t="s">
        <v>133</v>
      </c>
      <c r="L53" s="239">
        <f t="shared" si="1"/>
        <v>4.354856011209986</v>
      </c>
    </row>
    <row r="54" spans="2:12" ht="13.5">
      <c r="B54" s="44">
        <v>47</v>
      </c>
      <c r="C54" s="45" t="s">
        <v>60</v>
      </c>
      <c r="D54" s="239">
        <f>'03一次波及'!H55</f>
        <v>23.411474112482686</v>
      </c>
      <c r="E54" s="119" t="s">
        <v>211</v>
      </c>
      <c r="F54" s="236">
        <f>'06二次波及'!H55</f>
        <v>5.032223727415898</v>
      </c>
      <c r="G54" s="119" t="s">
        <v>133</v>
      </c>
      <c r="H54" s="239">
        <f t="shared" si="2"/>
        <v>28.443697839898583</v>
      </c>
      <c r="I54" s="119" t="s">
        <v>213</v>
      </c>
      <c r="J54" s="242">
        <f>'CO2量表（参考）'!E56</f>
        <v>0.1391578201639935</v>
      </c>
      <c r="K54" s="119" t="s">
        <v>133</v>
      </c>
      <c r="L54" s="239">
        <f t="shared" si="1"/>
        <v>3.9581629888035774</v>
      </c>
    </row>
    <row r="55" spans="2:12" ht="13.5">
      <c r="B55" s="44">
        <v>48</v>
      </c>
      <c r="C55" s="45" t="s">
        <v>144</v>
      </c>
      <c r="D55" s="239">
        <f>'03一次波及'!H56</f>
        <v>11.815677696826443</v>
      </c>
      <c r="E55" s="119" t="s">
        <v>211</v>
      </c>
      <c r="F55" s="236">
        <f>'06二次波及'!H56</f>
        <v>3.175380463214264</v>
      </c>
      <c r="G55" s="119" t="s">
        <v>133</v>
      </c>
      <c r="H55" s="239">
        <f t="shared" si="2"/>
        <v>14.991058160040707</v>
      </c>
      <c r="I55" s="119" t="s">
        <v>213</v>
      </c>
      <c r="J55" s="242">
        <f>'CO2量表（参考）'!E57</f>
        <v>0.0552978126674113</v>
      </c>
      <c r="K55" s="119" t="s">
        <v>133</v>
      </c>
      <c r="L55" s="239">
        <f t="shared" si="1"/>
        <v>0.8289727258201985</v>
      </c>
    </row>
    <row r="56" spans="2:12" ht="13.5">
      <c r="B56" s="44">
        <v>49</v>
      </c>
      <c r="C56" s="45" t="s">
        <v>62</v>
      </c>
      <c r="D56" s="239">
        <f>'03一次波及'!H57</f>
        <v>97.92065880313042</v>
      </c>
      <c r="E56" s="119" t="s">
        <v>211</v>
      </c>
      <c r="F56" s="236">
        <f>'06二次波及'!H57</f>
        <v>5.6264350140459545</v>
      </c>
      <c r="G56" s="119" t="s">
        <v>133</v>
      </c>
      <c r="H56" s="239">
        <f t="shared" si="2"/>
        <v>103.54709381717637</v>
      </c>
      <c r="I56" s="119" t="s">
        <v>213</v>
      </c>
      <c r="J56" s="242">
        <f>'CO2量表（参考）'!E58</f>
        <v>0.08164763523837237</v>
      </c>
      <c r="K56" s="119" t="s">
        <v>133</v>
      </c>
      <c r="L56" s="239">
        <f t="shared" si="1"/>
        <v>8.45437534597834</v>
      </c>
    </row>
    <row r="57" spans="2:12" ht="13.5">
      <c r="B57" s="47">
        <v>50</v>
      </c>
      <c r="C57" s="48" t="s">
        <v>63</v>
      </c>
      <c r="D57" s="240">
        <f>'03一次波及'!H58</f>
        <v>25.977187817244616</v>
      </c>
      <c r="E57" s="119" t="s">
        <v>211</v>
      </c>
      <c r="F57" s="237">
        <f>'06二次波及'!H58</f>
        <v>0.594256300083559</v>
      </c>
      <c r="G57" s="119" t="s">
        <v>133</v>
      </c>
      <c r="H57" s="240">
        <f t="shared" si="2"/>
        <v>26.571444117328173</v>
      </c>
      <c r="I57" s="119" t="s">
        <v>213</v>
      </c>
      <c r="J57" s="243">
        <f>'CO2量表（参考）'!E59</f>
        <v>0.020977379942534537</v>
      </c>
      <c r="K57" s="119" t="s">
        <v>133</v>
      </c>
      <c r="L57" s="240">
        <f t="shared" si="1"/>
        <v>0.5573992788710174</v>
      </c>
    </row>
    <row r="58" spans="2:12" ht="13.5">
      <c r="B58" s="44">
        <v>51</v>
      </c>
      <c r="C58" s="45" t="s">
        <v>64</v>
      </c>
      <c r="D58" s="239">
        <f>'03一次波及'!H59</f>
        <v>50.23243524871032</v>
      </c>
      <c r="E58" s="119" t="s">
        <v>211</v>
      </c>
      <c r="F58" s="236">
        <f>'06二次波及'!H59</f>
        <v>26.887925833193567</v>
      </c>
      <c r="G58" s="119" t="s">
        <v>133</v>
      </c>
      <c r="H58" s="239">
        <f t="shared" si="2"/>
        <v>77.12036108190388</v>
      </c>
      <c r="I58" s="119" t="s">
        <v>213</v>
      </c>
      <c r="J58" s="242">
        <f>'CO2量表（参考）'!E60</f>
        <v>0.2747451523092933</v>
      </c>
      <c r="K58" s="119" t="s">
        <v>133</v>
      </c>
      <c r="L58" s="239">
        <f t="shared" si="1"/>
        <v>21.188445351595377</v>
      </c>
    </row>
    <row r="59" spans="2:12" ht="13.5">
      <c r="B59" s="44">
        <v>52</v>
      </c>
      <c r="C59" s="45" t="s">
        <v>65</v>
      </c>
      <c r="D59" s="239">
        <f>'03一次波及'!H60</f>
        <v>10.863264267420027</v>
      </c>
      <c r="E59" s="119" t="s">
        <v>211</v>
      </c>
      <c r="F59" s="236">
        <f>'06二次波及'!H60</f>
        <v>91.411809318988</v>
      </c>
      <c r="G59" s="119" t="s">
        <v>133</v>
      </c>
      <c r="H59" s="239">
        <f t="shared" si="2"/>
        <v>102.27507358640803</v>
      </c>
      <c r="I59" s="119" t="s">
        <v>213</v>
      </c>
      <c r="J59" s="242">
        <f>'CO2量表（参考）'!E61</f>
        <v>0.0424315612677746</v>
      </c>
      <c r="K59" s="119" t="s">
        <v>133</v>
      </c>
      <c r="L59" s="239">
        <f t="shared" si="1"/>
        <v>4.339691051047828</v>
      </c>
    </row>
    <row r="60" spans="2:12" ht="13.5">
      <c r="B60" s="44">
        <v>53</v>
      </c>
      <c r="C60" s="45" t="s">
        <v>66</v>
      </c>
      <c r="D60" s="239">
        <f>'03一次波及'!H61</f>
        <v>20.627333602476472</v>
      </c>
      <c r="E60" s="119" t="s">
        <v>211</v>
      </c>
      <c r="F60" s="236">
        <f>'06二次波及'!H61</f>
        <v>19.641882836262262</v>
      </c>
      <c r="G60" s="119" t="s">
        <v>133</v>
      </c>
      <c r="H60" s="239">
        <f t="shared" si="2"/>
        <v>40.26921643873874</v>
      </c>
      <c r="I60" s="119" t="s">
        <v>213</v>
      </c>
      <c r="J60" s="242">
        <f>'CO2量表（参考）'!E62</f>
        <v>0.04736022853463353</v>
      </c>
      <c r="K60" s="119" t="s">
        <v>133</v>
      </c>
      <c r="L60" s="239">
        <f t="shared" si="1"/>
        <v>1.907159293449288</v>
      </c>
    </row>
    <row r="61" spans="2:12" ht="13.5">
      <c r="B61" s="44">
        <v>54</v>
      </c>
      <c r="C61" s="45" t="s">
        <v>67</v>
      </c>
      <c r="D61" s="239">
        <f>'03一次波及'!H62</f>
        <v>0.06051550983342934</v>
      </c>
      <c r="E61" s="119" t="s">
        <v>211</v>
      </c>
      <c r="F61" s="236">
        <f>'06二次波及'!H62</f>
        <v>0.6533776221266961</v>
      </c>
      <c r="G61" s="119" t="s">
        <v>133</v>
      </c>
      <c r="H61" s="239">
        <f t="shared" si="2"/>
        <v>0.7138931319601255</v>
      </c>
      <c r="I61" s="119" t="s">
        <v>213</v>
      </c>
      <c r="J61" s="242">
        <f>'CO2量表（参考）'!E63</f>
        <v>0.01774656900933438</v>
      </c>
      <c r="K61" s="119" t="s">
        <v>133</v>
      </c>
      <c r="L61" s="239">
        <f t="shared" si="1"/>
        <v>0.012669153731620223</v>
      </c>
    </row>
    <row r="62" spans="2:12" ht="13.5">
      <c r="B62" s="47">
        <v>55</v>
      </c>
      <c r="C62" s="48" t="s">
        <v>68</v>
      </c>
      <c r="D62" s="240">
        <f>'03一次波及'!H63</f>
        <v>0.17171020273841622</v>
      </c>
      <c r="E62" s="119" t="s">
        <v>211</v>
      </c>
      <c r="F62" s="237">
        <f>'06二次波及'!H63</f>
        <v>0.06072945096394497</v>
      </c>
      <c r="G62" s="119" t="s">
        <v>133</v>
      </c>
      <c r="H62" s="240">
        <f t="shared" si="2"/>
        <v>0.2324396537023612</v>
      </c>
      <c r="I62" s="119" t="s">
        <v>213</v>
      </c>
      <c r="J62" s="243">
        <f>'CO2量表（参考）'!E64</f>
        <v>0.27081433617473594</v>
      </c>
      <c r="K62" s="119" t="s">
        <v>133</v>
      </c>
      <c r="L62" s="240">
        <f t="shared" si="1"/>
        <v>0.06294799051809045</v>
      </c>
    </row>
    <row r="63" spans="2:12" ht="13.5">
      <c r="B63" s="44">
        <v>56</v>
      </c>
      <c r="C63" s="45" t="s">
        <v>69</v>
      </c>
      <c r="D63" s="239">
        <f>'03一次波及'!H64</f>
        <v>35.09830272558144</v>
      </c>
      <c r="E63" s="119" t="s">
        <v>211</v>
      </c>
      <c r="F63" s="236">
        <f>'06二次波及'!H64</f>
        <v>13.06607215745556</v>
      </c>
      <c r="G63" s="119" t="s">
        <v>133</v>
      </c>
      <c r="H63" s="239">
        <f t="shared" si="2"/>
        <v>48.164374883037</v>
      </c>
      <c r="I63" s="119" t="s">
        <v>213</v>
      </c>
      <c r="J63" s="242">
        <f>'CO2量表（参考）'!E65</f>
        <v>0.1568084906995095</v>
      </c>
      <c r="K63" s="119" t="s">
        <v>133</v>
      </c>
      <c r="L63" s="239">
        <f t="shared" si="1"/>
        <v>7.552582930894396</v>
      </c>
    </row>
    <row r="64" spans="2:12" ht="13.5">
      <c r="B64" s="44">
        <v>57</v>
      </c>
      <c r="C64" s="45" t="s">
        <v>145</v>
      </c>
      <c r="D64" s="239">
        <f>'03一次波及'!H65</f>
        <v>0</v>
      </c>
      <c r="E64" s="119" t="s">
        <v>211</v>
      </c>
      <c r="F64" s="236">
        <f>'06二次波及'!H65</f>
        <v>25.837834360712506</v>
      </c>
      <c r="G64" s="119" t="s">
        <v>133</v>
      </c>
      <c r="H64" s="239">
        <f t="shared" si="2"/>
        <v>25.837834360712506</v>
      </c>
      <c r="I64" s="119" t="s">
        <v>213</v>
      </c>
      <c r="J64" s="242">
        <f>'CO2量表（参考）'!E66</f>
        <v>0.06028961095949173</v>
      </c>
      <c r="K64" s="119" t="s">
        <v>133</v>
      </c>
      <c r="L64" s="239">
        <f t="shared" si="1"/>
        <v>1.5577529816431448</v>
      </c>
    </row>
    <row r="65" spans="2:12" ht="13.5">
      <c r="B65" s="44">
        <v>58</v>
      </c>
      <c r="C65" s="45" t="s">
        <v>71</v>
      </c>
      <c r="D65" s="239">
        <f>'03一次波及'!H66</f>
        <v>0.019568927550870134</v>
      </c>
      <c r="E65" s="119" t="s">
        <v>211</v>
      </c>
      <c r="F65" s="236">
        <f>'06二次波及'!H66</f>
        <v>10.79899262294552</v>
      </c>
      <c r="G65" s="119" t="s">
        <v>133</v>
      </c>
      <c r="H65" s="239">
        <f t="shared" si="2"/>
        <v>10.818561550496389</v>
      </c>
      <c r="I65" s="119" t="s">
        <v>213</v>
      </c>
      <c r="J65" s="242">
        <f>'CO2量表（参考）'!E67</f>
        <v>0.1171023498400017</v>
      </c>
      <c r="K65" s="119" t="s">
        <v>133</v>
      </c>
      <c r="L65" s="239">
        <f t="shared" si="1"/>
        <v>1.2668789794518194</v>
      </c>
    </row>
    <row r="66" spans="2:12" ht="13.5">
      <c r="B66" s="44">
        <v>59</v>
      </c>
      <c r="C66" s="45" t="s">
        <v>72</v>
      </c>
      <c r="D66" s="239">
        <f>'03一次波及'!H67</f>
        <v>51.23164027522323</v>
      </c>
      <c r="E66" s="119" t="s">
        <v>211</v>
      </c>
      <c r="F66" s="236">
        <f>'06二次波及'!H67</f>
        <v>13.434857161644613</v>
      </c>
      <c r="G66" s="119" t="s">
        <v>133</v>
      </c>
      <c r="H66" s="239">
        <f t="shared" si="2"/>
        <v>64.66649743686784</v>
      </c>
      <c r="I66" s="119" t="s">
        <v>213</v>
      </c>
      <c r="J66" s="242">
        <f>'CO2量表（参考）'!E68</f>
        <v>0.1817879534860667</v>
      </c>
      <c r="K66" s="119" t="s">
        <v>133</v>
      </c>
      <c r="L66" s="239">
        <f t="shared" si="1"/>
        <v>11.755590228160182</v>
      </c>
    </row>
    <row r="67" spans="2:12" ht="13.5">
      <c r="B67" s="47">
        <v>60</v>
      </c>
      <c r="C67" s="48" t="s">
        <v>73</v>
      </c>
      <c r="D67" s="240">
        <f>'03一次波及'!H68</f>
        <v>0.3563423934658724</v>
      </c>
      <c r="E67" s="119" t="s">
        <v>211</v>
      </c>
      <c r="F67" s="237">
        <f>'06二次波及'!H68</f>
        <v>0.3222246186456055</v>
      </c>
      <c r="G67" s="119" t="s">
        <v>133</v>
      </c>
      <c r="H67" s="240">
        <f t="shared" si="2"/>
        <v>0.6785670121114779</v>
      </c>
      <c r="I67" s="119" t="s">
        <v>213</v>
      </c>
      <c r="J67" s="243">
        <f>'CO2量表（参考）'!E69</f>
        <v>0.36831072330100867</v>
      </c>
      <c r="K67" s="119" t="s">
        <v>133</v>
      </c>
      <c r="L67" s="240">
        <f t="shared" si="1"/>
        <v>0.24992350703898272</v>
      </c>
    </row>
    <row r="68" spans="2:12" ht="13.5">
      <c r="B68" s="44">
        <v>61</v>
      </c>
      <c r="C68" s="45" t="s">
        <v>74</v>
      </c>
      <c r="D68" s="239">
        <f>'03一次波及'!H69</f>
        <v>5.293194235595296</v>
      </c>
      <c r="E68" s="119" t="s">
        <v>211</v>
      </c>
      <c r="F68" s="236">
        <f>'06二次波及'!H69</f>
        <v>7.594613489587866</v>
      </c>
      <c r="G68" s="119" t="s">
        <v>133</v>
      </c>
      <c r="H68" s="239">
        <f t="shared" si="2"/>
        <v>12.887807725183162</v>
      </c>
      <c r="I68" s="119" t="s">
        <v>213</v>
      </c>
      <c r="J68" s="242">
        <f>'CO2量表（参考）'!E70</f>
        <v>0.5524495515695067</v>
      </c>
      <c r="K68" s="119" t="s">
        <v>133</v>
      </c>
      <c r="L68" s="239">
        <f t="shared" si="1"/>
        <v>7.119863598491462</v>
      </c>
    </row>
    <row r="69" spans="2:12" ht="13.5">
      <c r="B69" s="44">
        <v>62</v>
      </c>
      <c r="C69" s="45" t="s">
        <v>75</v>
      </c>
      <c r="D69" s="239">
        <f>'03一次波及'!H70</f>
        <v>1.823898033334004</v>
      </c>
      <c r="E69" s="119" t="s">
        <v>211</v>
      </c>
      <c r="F69" s="236">
        <f>'06二次波及'!H70</f>
        <v>6.69094484294457</v>
      </c>
      <c r="G69" s="119" t="s">
        <v>133</v>
      </c>
      <c r="H69" s="239">
        <f t="shared" si="2"/>
        <v>8.514842876278575</v>
      </c>
      <c r="I69" s="119" t="s">
        <v>213</v>
      </c>
      <c r="J69" s="242">
        <f>'CO2量表（参考）'!E71</f>
        <v>0.11483649068026829</v>
      </c>
      <c r="K69" s="119" t="s">
        <v>133</v>
      </c>
      <c r="L69" s="239">
        <f t="shared" si="1"/>
        <v>0.9778146746057134</v>
      </c>
    </row>
    <row r="70" spans="2:12" ht="13.5">
      <c r="B70" s="44">
        <v>63</v>
      </c>
      <c r="C70" s="45" t="s">
        <v>76</v>
      </c>
      <c r="D70" s="239">
        <f>'03一次波及'!H71</f>
        <v>54.04720628949004</v>
      </c>
      <c r="E70" s="119" t="s">
        <v>211</v>
      </c>
      <c r="F70" s="236">
        <f>'06二次波及'!H71</f>
        <v>29.458921706362744</v>
      </c>
      <c r="G70" s="119" t="s">
        <v>133</v>
      </c>
      <c r="H70" s="239">
        <f t="shared" si="2"/>
        <v>83.50612799585278</v>
      </c>
      <c r="I70" s="119" t="s">
        <v>213</v>
      </c>
      <c r="J70" s="242">
        <f>'CO2量表（参考）'!E72</f>
        <v>0.07366771523002366</v>
      </c>
      <c r="K70" s="119" t="s">
        <v>133</v>
      </c>
      <c r="L70" s="239">
        <f t="shared" si="1"/>
        <v>6.151705657160389</v>
      </c>
    </row>
    <row r="71" spans="2:12" ht="13.5">
      <c r="B71" s="44">
        <v>64</v>
      </c>
      <c r="C71" s="45" t="s">
        <v>77</v>
      </c>
      <c r="D71" s="239">
        <f>'03一次波及'!H72</f>
        <v>9.21717011779658</v>
      </c>
      <c r="E71" s="119" t="s">
        <v>211</v>
      </c>
      <c r="F71" s="236">
        <f>'06二次波及'!H72</f>
        <v>3.1008698000813313</v>
      </c>
      <c r="G71" s="119" t="s">
        <v>133</v>
      </c>
      <c r="H71" s="239">
        <f t="shared" si="2"/>
        <v>12.318039917877911</v>
      </c>
      <c r="I71" s="119" t="s">
        <v>213</v>
      </c>
      <c r="J71" s="242">
        <f>'CO2量表（参考）'!E73</f>
        <v>0.4571713765211019</v>
      </c>
      <c r="K71" s="119" t="s">
        <v>133</v>
      </c>
      <c r="L71" s="239">
        <f t="shared" si="1"/>
        <v>5.631455265298126</v>
      </c>
    </row>
    <row r="72" spans="2:12" ht="13.5">
      <c r="B72" s="47">
        <v>65</v>
      </c>
      <c r="C72" s="48" t="s">
        <v>78</v>
      </c>
      <c r="D72" s="240">
        <f>'03一次波及'!H73</f>
        <v>0</v>
      </c>
      <c r="E72" s="119" t="s">
        <v>211</v>
      </c>
      <c r="F72" s="237">
        <f>'06二次波及'!H73</f>
        <v>0</v>
      </c>
      <c r="G72" s="119" t="s">
        <v>133</v>
      </c>
      <c r="H72" s="240">
        <f aca="true" t="shared" si="3" ref="H72:H103">D72+F72</f>
        <v>0</v>
      </c>
      <c r="I72" s="119" t="s">
        <v>213</v>
      </c>
      <c r="J72" s="243">
        <f>'CO2量表（参考）'!E74</f>
        <v>0.10639133686802543</v>
      </c>
      <c r="K72" s="119" t="s">
        <v>133</v>
      </c>
      <c r="L72" s="240">
        <f t="shared" si="1"/>
        <v>0</v>
      </c>
    </row>
    <row r="73" spans="2:12" ht="13.5">
      <c r="B73" s="44">
        <v>66</v>
      </c>
      <c r="C73" s="45" t="s">
        <v>79</v>
      </c>
      <c r="D73" s="239">
        <f>'03一次波及'!H74</f>
        <v>466.19774155912495</v>
      </c>
      <c r="E73" s="119" t="s">
        <v>211</v>
      </c>
      <c r="F73" s="236">
        <f>'06二次波及'!H74</f>
        <v>488.8334088427732</v>
      </c>
      <c r="G73" s="119" t="s">
        <v>133</v>
      </c>
      <c r="H73" s="239">
        <f t="shared" si="3"/>
        <v>955.0311504018982</v>
      </c>
      <c r="I73" s="119" t="s">
        <v>213</v>
      </c>
      <c r="J73" s="242">
        <f>'CO2量表（参考）'!E75</f>
        <v>0.17527404645299693</v>
      </c>
      <c r="K73" s="119" t="s">
        <v>133</v>
      </c>
      <c r="L73" s="239">
        <f aca="true" t="shared" si="4" ref="L73:L115">H73*J73</f>
        <v>167.3921742196014</v>
      </c>
    </row>
    <row r="74" spans="2:12" ht="13.5">
      <c r="B74" s="51">
        <v>67</v>
      </c>
      <c r="C74" s="52" t="s">
        <v>80</v>
      </c>
      <c r="D74" s="83">
        <f>'03一次波及'!H75</f>
        <v>100000</v>
      </c>
      <c r="E74" s="251" t="s">
        <v>211</v>
      </c>
      <c r="F74" s="250">
        <f>'06二次波及'!H75</f>
        <v>0</v>
      </c>
      <c r="G74" s="251" t="s">
        <v>133</v>
      </c>
      <c r="H74" s="83">
        <f t="shared" si="3"/>
        <v>100000</v>
      </c>
      <c r="I74" s="251" t="s">
        <v>213</v>
      </c>
      <c r="J74" s="247">
        <f>'CO2量表（参考）'!E76</f>
        <v>0.41174024507838114</v>
      </c>
      <c r="K74" s="251" t="s">
        <v>133</v>
      </c>
      <c r="L74" s="83">
        <f t="shared" si="4"/>
        <v>41174.02450783811</v>
      </c>
    </row>
    <row r="75" spans="2:12" ht="13.5">
      <c r="B75" s="44">
        <v>68</v>
      </c>
      <c r="C75" s="45" t="s">
        <v>81</v>
      </c>
      <c r="D75" s="239">
        <f>'03一次波及'!H76</f>
        <v>0</v>
      </c>
      <c r="E75" s="119" t="s">
        <v>211</v>
      </c>
      <c r="F75" s="236">
        <f>'06二次波及'!H76</f>
        <v>0</v>
      </c>
      <c r="G75" s="119" t="s">
        <v>133</v>
      </c>
      <c r="H75" s="239">
        <f t="shared" si="3"/>
        <v>0</v>
      </c>
      <c r="I75" s="119" t="s">
        <v>213</v>
      </c>
      <c r="J75" s="242">
        <f>'CO2量表（参考）'!E77</f>
        <v>0.24159541894991476</v>
      </c>
      <c r="K75" s="119" t="s">
        <v>133</v>
      </c>
      <c r="L75" s="239">
        <f t="shared" si="4"/>
        <v>0</v>
      </c>
    </row>
    <row r="76" spans="2:12" ht="13.5">
      <c r="B76" s="44">
        <v>69</v>
      </c>
      <c r="C76" s="45" t="s">
        <v>82</v>
      </c>
      <c r="D76" s="239">
        <f>'03一次波及'!H77</f>
        <v>487.1846252125174</v>
      </c>
      <c r="E76" s="119" t="s">
        <v>211</v>
      </c>
      <c r="F76" s="236">
        <f>'06二次波及'!H77</f>
        <v>417.59034057614093</v>
      </c>
      <c r="G76" s="119" t="s">
        <v>133</v>
      </c>
      <c r="H76" s="239">
        <f t="shared" si="3"/>
        <v>904.7749657886584</v>
      </c>
      <c r="I76" s="119" t="s">
        <v>213</v>
      </c>
      <c r="J76" s="242">
        <f>'CO2量表（参考）'!E78</f>
        <v>27.20938561461569</v>
      </c>
      <c r="K76" s="119" t="s">
        <v>133</v>
      </c>
      <c r="L76" s="239">
        <f t="shared" si="4"/>
        <v>24618.370938594326</v>
      </c>
    </row>
    <row r="77" spans="2:12" ht="13.5">
      <c r="B77" s="47">
        <v>70</v>
      </c>
      <c r="C77" s="48" t="s">
        <v>83</v>
      </c>
      <c r="D77" s="240">
        <f>'03一次波及'!H78</f>
        <v>87.46413525504252</v>
      </c>
      <c r="E77" s="119" t="s">
        <v>211</v>
      </c>
      <c r="F77" s="237">
        <f>'06二次波及'!H78</f>
        <v>174.4613090870386</v>
      </c>
      <c r="G77" s="119" t="s">
        <v>133</v>
      </c>
      <c r="H77" s="240">
        <f t="shared" si="3"/>
        <v>261.9254443420811</v>
      </c>
      <c r="I77" s="119" t="s">
        <v>213</v>
      </c>
      <c r="J77" s="243">
        <f>'CO2量表（参考）'!E79</f>
        <v>0.7429223660661988</v>
      </c>
      <c r="K77" s="119" t="s">
        <v>133</v>
      </c>
      <c r="L77" s="240">
        <f t="shared" si="4"/>
        <v>194.59027084355935</v>
      </c>
    </row>
    <row r="78" spans="2:12" ht="13.5">
      <c r="B78" s="44">
        <v>71</v>
      </c>
      <c r="C78" s="45" t="s">
        <v>84</v>
      </c>
      <c r="D78" s="239">
        <f>'03一次波及'!H79</f>
        <v>153.5297178640936</v>
      </c>
      <c r="E78" s="119" t="s">
        <v>211</v>
      </c>
      <c r="F78" s="236">
        <f>'06二次波及'!H79</f>
        <v>458.10098167238635</v>
      </c>
      <c r="G78" s="119" t="s">
        <v>133</v>
      </c>
      <c r="H78" s="239">
        <f t="shared" si="3"/>
        <v>611.6306995364799</v>
      </c>
      <c r="I78" s="119" t="s">
        <v>213</v>
      </c>
      <c r="J78" s="242">
        <f>'CO2量表（参考）'!E80</f>
        <v>1.167700488538968</v>
      </c>
      <c r="K78" s="119" t="s">
        <v>133</v>
      </c>
      <c r="L78" s="239">
        <f t="shared" si="4"/>
        <v>714.2014666541783</v>
      </c>
    </row>
    <row r="79" spans="2:12" ht="13.5">
      <c r="B79" s="44">
        <v>72</v>
      </c>
      <c r="C79" s="45" t="s">
        <v>85</v>
      </c>
      <c r="D79" s="239">
        <f>'03一次波及'!H80</f>
        <v>344.1028379335248</v>
      </c>
      <c r="E79" s="119" t="s">
        <v>211</v>
      </c>
      <c r="F79" s="236">
        <f>'06二次波及'!H80</f>
        <v>94.40924049595966</v>
      </c>
      <c r="G79" s="119" t="s">
        <v>133</v>
      </c>
      <c r="H79" s="239">
        <f t="shared" si="3"/>
        <v>438.5120784294845</v>
      </c>
      <c r="I79" s="119" t="s">
        <v>213</v>
      </c>
      <c r="J79" s="242">
        <f>'CO2量表（参考）'!E81</f>
        <v>6.213873816329379</v>
      </c>
      <c r="K79" s="119" t="s">
        <v>133</v>
      </c>
      <c r="L79" s="239">
        <f t="shared" si="4"/>
        <v>2724.8587222971487</v>
      </c>
    </row>
    <row r="80" spans="2:12" ht="13.5">
      <c r="B80" s="44">
        <v>73</v>
      </c>
      <c r="C80" s="45" t="s">
        <v>86</v>
      </c>
      <c r="D80" s="239">
        <f>'03一次波及'!H81</f>
        <v>3710.7937535074243</v>
      </c>
      <c r="E80" s="119" t="s">
        <v>211</v>
      </c>
      <c r="F80" s="236">
        <f>'06二次波及'!H81</f>
        <v>2923.9276636797986</v>
      </c>
      <c r="G80" s="119" t="s">
        <v>133</v>
      </c>
      <c r="H80" s="239">
        <f t="shared" si="3"/>
        <v>6634.721417187223</v>
      </c>
      <c r="I80" s="119" t="s">
        <v>213</v>
      </c>
      <c r="J80" s="242">
        <f>'CO2量表（参考）'!E82</f>
        <v>0.1727614049171075</v>
      </c>
      <c r="K80" s="119" t="s">
        <v>133</v>
      </c>
      <c r="L80" s="239">
        <f t="shared" si="4"/>
        <v>1146.2237932668872</v>
      </c>
    </row>
    <row r="81" spans="2:12" ht="13.5">
      <c r="B81" s="44">
        <v>74</v>
      </c>
      <c r="C81" s="45" t="s">
        <v>87</v>
      </c>
      <c r="D81" s="239">
        <f>'03一次波及'!H82</f>
        <v>5191.782457332491</v>
      </c>
      <c r="E81" s="119" t="s">
        <v>211</v>
      </c>
      <c r="F81" s="236">
        <f>'06二次波及'!H82</f>
        <v>2662.2459328066475</v>
      </c>
      <c r="G81" s="119" t="s">
        <v>133</v>
      </c>
      <c r="H81" s="239">
        <f t="shared" si="3"/>
        <v>7854.028390139138</v>
      </c>
      <c r="I81" s="119" t="s">
        <v>213</v>
      </c>
      <c r="J81" s="242">
        <f>'CO2量表（参考）'!E83</f>
        <v>0.024465824900866948</v>
      </c>
      <c r="K81" s="119" t="s">
        <v>133</v>
      </c>
      <c r="L81" s="239">
        <f t="shared" si="4"/>
        <v>192.15528335958206</v>
      </c>
    </row>
    <row r="82" spans="2:12" ht="13.5">
      <c r="B82" s="47">
        <v>75</v>
      </c>
      <c r="C82" s="48" t="s">
        <v>88</v>
      </c>
      <c r="D82" s="240">
        <f>'03一次波及'!H83</f>
        <v>546.7205925396204</v>
      </c>
      <c r="E82" s="119" t="s">
        <v>211</v>
      </c>
      <c r="F82" s="237">
        <f>'06二次波及'!H83</f>
        <v>278.909215332949</v>
      </c>
      <c r="G82" s="119" t="s">
        <v>133</v>
      </c>
      <c r="H82" s="240">
        <f t="shared" si="3"/>
        <v>825.6298078725694</v>
      </c>
      <c r="I82" s="119" t="s">
        <v>213</v>
      </c>
      <c r="J82" s="243">
        <f>'CO2量表（参考）'!E84</f>
        <v>0.11709432875923616</v>
      </c>
      <c r="K82" s="119" t="s">
        <v>133</v>
      </c>
      <c r="L82" s="240">
        <f t="shared" si="4"/>
        <v>96.67656815645562</v>
      </c>
    </row>
    <row r="83" spans="2:12" ht="13.5">
      <c r="B83" s="44">
        <v>76</v>
      </c>
      <c r="C83" s="45" t="s">
        <v>89</v>
      </c>
      <c r="D83" s="239">
        <f>'03一次波及'!H84</f>
        <v>0</v>
      </c>
      <c r="E83" s="119" t="s">
        <v>211</v>
      </c>
      <c r="F83" s="236">
        <f>'06二次波及'!H84</f>
        <v>1745.1750808906665</v>
      </c>
      <c r="G83" s="119" t="s">
        <v>133</v>
      </c>
      <c r="H83" s="239">
        <f t="shared" si="3"/>
        <v>1745.1750808906665</v>
      </c>
      <c r="I83" s="119" t="s">
        <v>213</v>
      </c>
      <c r="J83" s="242">
        <f>'CO2量表（参考）'!E85</f>
        <v>0.06966157244498249</v>
      </c>
      <c r="K83" s="119" t="s">
        <v>133</v>
      </c>
      <c r="L83" s="239">
        <f t="shared" si="4"/>
        <v>121.57164032664333</v>
      </c>
    </row>
    <row r="84" spans="2:12" ht="13.5">
      <c r="B84" s="44">
        <v>77</v>
      </c>
      <c r="C84" s="45" t="s">
        <v>146</v>
      </c>
      <c r="D84" s="239">
        <f>'03一次波及'!H85</f>
        <v>0</v>
      </c>
      <c r="E84" s="119" t="s">
        <v>211</v>
      </c>
      <c r="F84" s="236">
        <f>'06二次波及'!H85</f>
        <v>4257.583401372795</v>
      </c>
      <c r="G84" s="119" t="s">
        <v>133</v>
      </c>
      <c r="H84" s="239">
        <f t="shared" si="3"/>
        <v>4257.583401372795</v>
      </c>
      <c r="I84" s="119" t="s">
        <v>213</v>
      </c>
      <c r="J84" s="242">
        <f>'CO2量表（参考）'!E86</f>
        <v>0</v>
      </c>
      <c r="K84" s="119" t="s">
        <v>133</v>
      </c>
      <c r="L84" s="239">
        <f t="shared" si="4"/>
        <v>0</v>
      </c>
    </row>
    <row r="85" spans="2:12" ht="13.5">
      <c r="B85" s="44">
        <v>78</v>
      </c>
      <c r="C85" s="45" t="s">
        <v>91</v>
      </c>
      <c r="D85" s="239">
        <f>'03一次波及'!H86</f>
        <v>283.0947577525827</v>
      </c>
      <c r="E85" s="119" t="s">
        <v>211</v>
      </c>
      <c r="F85" s="236">
        <f>'06二次波及'!H86</f>
        <v>648.3447057342423</v>
      </c>
      <c r="G85" s="119" t="s">
        <v>133</v>
      </c>
      <c r="H85" s="239">
        <f t="shared" si="3"/>
        <v>931.439463486825</v>
      </c>
      <c r="I85" s="119" t="s">
        <v>213</v>
      </c>
      <c r="J85" s="242">
        <f>'CO2量表（参考）'!E87</f>
        <v>0.16348606058824988</v>
      </c>
      <c r="K85" s="119" t="s">
        <v>133</v>
      </c>
      <c r="L85" s="239">
        <f t="shared" si="4"/>
        <v>152.27736856189404</v>
      </c>
    </row>
    <row r="86" spans="2:12" ht="13.5">
      <c r="B86" s="44">
        <v>79</v>
      </c>
      <c r="C86" s="45" t="s">
        <v>92</v>
      </c>
      <c r="D86" s="239">
        <f>'03一次波及'!H87</f>
        <v>1539.1125816954673</v>
      </c>
      <c r="E86" s="119" t="s">
        <v>211</v>
      </c>
      <c r="F86" s="236">
        <f>'06二次波及'!H87</f>
        <v>397.90005569610366</v>
      </c>
      <c r="G86" s="119" t="s">
        <v>133</v>
      </c>
      <c r="H86" s="239">
        <f t="shared" si="3"/>
        <v>1937.012637391571</v>
      </c>
      <c r="I86" s="119" t="s">
        <v>213</v>
      </c>
      <c r="J86" s="242">
        <f>'CO2量表（参考）'!E88</f>
        <v>2.4137064771506873</v>
      </c>
      <c r="K86" s="119" t="s">
        <v>133</v>
      </c>
      <c r="L86" s="239">
        <f t="shared" si="4"/>
        <v>4675.37994919477</v>
      </c>
    </row>
    <row r="87" spans="2:12" ht="13.5">
      <c r="B87" s="47">
        <v>80</v>
      </c>
      <c r="C87" s="48" t="s">
        <v>93</v>
      </c>
      <c r="D87" s="240">
        <f>'03一次波及'!H88</f>
        <v>1381.6030451900187</v>
      </c>
      <c r="E87" s="119" t="s">
        <v>211</v>
      </c>
      <c r="F87" s="237">
        <f>'06二次波及'!H88</f>
        <v>107.51155523790324</v>
      </c>
      <c r="G87" s="119" t="s">
        <v>133</v>
      </c>
      <c r="H87" s="240">
        <f t="shared" si="3"/>
        <v>1489.114600427922</v>
      </c>
      <c r="I87" s="119" t="s">
        <v>213</v>
      </c>
      <c r="J87" s="243">
        <f>'CO2量表（参考）'!E89</f>
        <v>7.779420823775838</v>
      </c>
      <c r="K87" s="119" t="s">
        <v>133</v>
      </c>
      <c r="L87" s="240">
        <f t="shared" si="4"/>
        <v>11584.449131557612</v>
      </c>
    </row>
    <row r="88" spans="2:12" ht="13.5">
      <c r="B88" s="44">
        <v>81</v>
      </c>
      <c r="C88" s="45" t="s">
        <v>147</v>
      </c>
      <c r="D88" s="239">
        <f>'03一次波及'!H89</f>
        <v>87.80087036409847</v>
      </c>
      <c r="E88" s="119" t="s">
        <v>211</v>
      </c>
      <c r="F88" s="236">
        <f>'06二次波及'!H89</f>
        <v>12.686856729811005</v>
      </c>
      <c r="G88" s="119" t="s">
        <v>133</v>
      </c>
      <c r="H88" s="239">
        <f t="shared" si="3"/>
        <v>100.48772709390948</v>
      </c>
      <c r="I88" s="119" t="s">
        <v>213</v>
      </c>
      <c r="J88" s="242">
        <f>'CO2量表（参考）'!E90</f>
        <v>9.717591106953424</v>
      </c>
      <c r="K88" s="119" t="s">
        <v>133</v>
      </c>
      <c r="L88" s="239">
        <f t="shared" si="4"/>
        <v>976.4986431657375</v>
      </c>
    </row>
    <row r="89" spans="2:12" ht="13.5">
      <c r="B89" s="44">
        <v>82</v>
      </c>
      <c r="C89" s="45" t="s">
        <v>95</v>
      </c>
      <c r="D89" s="239">
        <f>'03一次波及'!H90</f>
        <v>48.28188158147907</v>
      </c>
      <c r="E89" s="119" t="s">
        <v>211</v>
      </c>
      <c r="F89" s="236">
        <f>'06二次波及'!H90</f>
        <v>85.39048104787621</v>
      </c>
      <c r="G89" s="119" t="s">
        <v>133</v>
      </c>
      <c r="H89" s="239">
        <f t="shared" si="3"/>
        <v>133.6723626293553</v>
      </c>
      <c r="I89" s="119" t="s">
        <v>213</v>
      </c>
      <c r="J89" s="242">
        <f>'CO2量表（参考）'!E91</f>
        <v>9.165289579033205</v>
      </c>
      <c r="K89" s="119" t="s">
        <v>133</v>
      </c>
      <c r="L89" s="239">
        <f t="shared" si="4"/>
        <v>1225.1459122115778</v>
      </c>
    </row>
    <row r="90" spans="2:12" ht="13.5">
      <c r="B90" s="44">
        <v>83</v>
      </c>
      <c r="C90" s="45" t="s">
        <v>96</v>
      </c>
      <c r="D90" s="239">
        <f>'03一次波及'!H91</f>
        <v>19.502959209312063</v>
      </c>
      <c r="E90" s="119" t="s">
        <v>211</v>
      </c>
      <c r="F90" s="236">
        <f>'06二次波及'!H91</f>
        <v>3.44357217856961</v>
      </c>
      <c r="G90" s="119" t="s">
        <v>133</v>
      </c>
      <c r="H90" s="239">
        <f t="shared" si="3"/>
        <v>22.946531387881674</v>
      </c>
      <c r="I90" s="119" t="s">
        <v>213</v>
      </c>
      <c r="J90" s="242">
        <f>'CO2量表（参考）'!E92</f>
        <v>0.5563907491503102</v>
      </c>
      <c r="K90" s="119" t="s">
        <v>133</v>
      </c>
      <c r="L90" s="239">
        <f t="shared" si="4"/>
        <v>12.767237789304591</v>
      </c>
    </row>
    <row r="91" spans="2:12" ht="13.5">
      <c r="B91" s="44">
        <v>84</v>
      </c>
      <c r="C91" s="45" t="s">
        <v>97</v>
      </c>
      <c r="D91" s="239">
        <f>'03一次波及'!H92</f>
        <v>183.3033476341075</v>
      </c>
      <c r="E91" s="119" t="s">
        <v>211</v>
      </c>
      <c r="F91" s="236">
        <f>'06二次波及'!H92</f>
        <v>38.08871761941301</v>
      </c>
      <c r="G91" s="119" t="s">
        <v>133</v>
      </c>
      <c r="H91" s="239">
        <f t="shared" si="3"/>
        <v>221.3920652535205</v>
      </c>
      <c r="I91" s="119" t="s">
        <v>213</v>
      </c>
      <c r="J91" s="242">
        <f>'CO2量表（参考）'!E93</f>
        <v>0.07200189460463433</v>
      </c>
      <c r="K91" s="119" t="s">
        <v>133</v>
      </c>
      <c r="L91" s="239">
        <f t="shared" si="4"/>
        <v>15.940648148686309</v>
      </c>
    </row>
    <row r="92" spans="2:12" ht="13.5">
      <c r="B92" s="47">
        <v>85</v>
      </c>
      <c r="C92" s="48" t="s">
        <v>98</v>
      </c>
      <c r="D92" s="240">
        <f>'03一次波及'!H93</f>
        <v>188.84641192824773</v>
      </c>
      <c r="E92" s="119" t="s">
        <v>211</v>
      </c>
      <c r="F92" s="237">
        <f>'06二次波及'!H93</f>
        <v>184.39397703442881</v>
      </c>
      <c r="G92" s="119" t="s">
        <v>133</v>
      </c>
      <c r="H92" s="240">
        <f t="shared" si="3"/>
        <v>373.24038896267655</v>
      </c>
      <c r="I92" s="119" t="s">
        <v>213</v>
      </c>
      <c r="J92" s="243">
        <f>'CO2量表（参考）'!E94</f>
        <v>0.09260647530069377</v>
      </c>
      <c r="K92" s="119" t="s">
        <v>133</v>
      </c>
      <c r="L92" s="240">
        <f t="shared" si="4"/>
        <v>34.56447686169344</v>
      </c>
    </row>
    <row r="93" spans="2:12" ht="13.5">
      <c r="B93" s="44">
        <v>86</v>
      </c>
      <c r="C93" s="45" t="s">
        <v>148</v>
      </c>
      <c r="D93" s="239">
        <f>'03一次波及'!H94</f>
        <v>1819.1864661660416</v>
      </c>
      <c r="E93" s="119" t="s">
        <v>211</v>
      </c>
      <c r="F93" s="236">
        <f>'06二次波及'!H94</f>
        <v>1190.7299687591426</v>
      </c>
      <c r="G93" s="119" t="s">
        <v>133</v>
      </c>
      <c r="H93" s="239">
        <f t="shared" si="3"/>
        <v>3009.916434925184</v>
      </c>
      <c r="I93" s="119" t="s">
        <v>213</v>
      </c>
      <c r="J93" s="242">
        <f>'CO2量表（参考）'!E95</f>
        <v>0.07013842726159135</v>
      </c>
      <c r="K93" s="119" t="s">
        <v>133</v>
      </c>
      <c r="L93" s="239">
        <f t="shared" si="4"/>
        <v>211.11080493446838</v>
      </c>
    </row>
    <row r="94" spans="2:12" ht="13.5">
      <c r="B94" s="44">
        <v>87</v>
      </c>
      <c r="C94" s="45" t="s">
        <v>149</v>
      </c>
      <c r="D94" s="239">
        <f>'03一次波及'!H95</f>
        <v>150.2568231147329</v>
      </c>
      <c r="E94" s="119" t="s">
        <v>211</v>
      </c>
      <c r="F94" s="236">
        <f>'06二次波及'!H95</f>
        <v>157.75647447424072</v>
      </c>
      <c r="G94" s="119" t="s">
        <v>133</v>
      </c>
      <c r="H94" s="239">
        <f t="shared" si="3"/>
        <v>308.0132975889736</v>
      </c>
      <c r="I94" s="119" t="s">
        <v>213</v>
      </c>
      <c r="J94" s="242">
        <f>'CO2量表（参考）'!E96</f>
        <v>0.097117818503497</v>
      </c>
      <c r="K94" s="119" t="s">
        <v>133</v>
      </c>
      <c r="L94" s="239">
        <f t="shared" si="4"/>
        <v>29.91357953190955</v>
      </c>
    </row>
    <row r="95" spans="2:12" ht="13.5">
      <c r="B95" s="44">
        <v>88</v>
      </c>
      <c r="C95" s="45" t="s">
        <v>101</v>
      </c>
      <c r="D95" s="239">
        <f>'03一次波及'!H96</f>
        <v>643.3705921618215</v>
      </c>
      <c r="E95" s="119" t="s">
        <v>211</v>
      </c>
      <c r="F95" s="236">
        <f>'06二次波及'!H96</f>
        <v>302.47236155871343</v>
      </c>
      <c r="G95" s="119" t="s">
        <v>133</v>
      </c>
      <c r="H95" s="239">
        <f t="shared" si="3"/>
        <v>945.842953720535</v>
      </c>
      <c r="I95" s="119" t="s">
        <v>213</v>
      </c>
      <c r="J95" s="242">
        <f>'CO2量表（参考）'!E97</f>
        <v>0.03164324462417538</v>
      </c>
      <c r="K95" s="119" t="s">
        <v>133</v>
      </c>
      <c r="L95" s="239">
        <f t="shared" si="4"/>
        <v>29.92953996063148</v>
      </c>
    </row>
    <row r="96" spans="2:12" ht="13.5">
      <c r="B96" s="44">
        <v>89</v>
      </c>
      <c r="C96" s="45" t="s">
        <v>102</v>
      </c>
      <c r="D96" s="239">
        <f>'03一次波及'!H97</f>
        <v>62.04586330239406</v>
      </c>
      <c r="E96" s="119" t="s">
        <v>211</v>
      </c>
      <c r="F96" s="236">
        <f>'06二次波及'!H97</f>
        <v>32.833029834552676</v>
      </c>
      <c r="G96" s="119" t="s">
        <v>133</v>
      </c>
      <c r="H96" s="239">
        <f t="shared" si="3"/>
        <v>94.87889313694674</v>
      </c>
      <c r="I96" s="119" t="s">
        <v>213</v>
      </c>
      <c r="J96" s="242">
        <f>'CO2量表（参考）'!E98</f>
        <v>0.03748496465924142</v>
      </c>
      <c r="K96" s="119" t="s">
        <v>133</v>
      </c>
      <c r="L96" s="239">
        <f t="shared" si="4"/>
        <v>3.556531956146392</v>
      </c>
    </row>
    <row r="97" spans="2:12" ht="13.5">
      <c r="B97" s="47">
        <v>90</v>
      </c>
      <c r="C97" s="48" t="s">
        <v>103</v>
      </c>
      <c r="D97" s="240">
        <f>'03一次波及'!H98</f>
        <v>188.6072564876766</v>
      </c>
      <c r="E97" s="119" t="s">
        <v>211</v>
      </c>
      <c r="F97" s="237">
        <f>'06二次波及'!H98</f>
        <v>183.24088587832819</v>
      </c>
      <c r="G97" s="119" t="s">
        <v>133</v>
      </c>
      <c r="H97" s="240">
        <f t="shared" si="3"/>
        <v>371.8481423660048</v>
      </c>
      <c r="I97" s="119" t="s">
        <v>213</v>
      </c>
      <c r="J97" s="243">
        <f>'CO2量表（参考）'!E99</f>
        <v>0.05317842818842135</v>
      </c>
      <c r="K97" s="119" t="s">
        <v>133</v>
      </c>
      <c r="L97" s="240">
        <f t="shared" si="4"/>
        <v>19.774299735808466</v>
      </c>
    </row>
    <row r="98" spans="2:12" ht="13.5">
      <c r="B98" s="44">
        <v>91</v>
      </c>
      <c r="C98" s="45" t="s">
        <v>104</v>
      </c>
      <c r="D98" s="239">
        <f>'03一次波及'!H99</f>
        <v>233.5760403783418</v>
      </c>
      <c r="E98" s="119" t="s">
        <v>211</v>
      </c>
      <c r="F98" s="236">
        <f>'06二次波及'!H99</f>
        <v>107.02659421001889</v>
      </c>
      <c r="G98" s="119" t="s">
        <v>133</v>
      </c>
      <c r="H98" s="239">
        <f t="shared" si="3"/>
        <v>340.6026345883607</v>
      </c>
      <c r="I98" s="119" t="s">
        <v>213</v>
      </c>
      <c r="J98" s="242">
        <f>'CO2量表（参考）'!E100</f>
        <v>0.30319563270182215</v>
      </c>
      <c r="K98" s="119" t="s">
        <v>133</v>
      </c>
      <c r="L98" s="239">
        <f t="shared" si="4"/>
        <v>103.26923129392554</v>
      </c>
    </row>
    <row r="99" spans="2:12" ht="13.5">
      <c r="B99" s="44">
        <v>92</v>
      </c>
      <c r="C99" s="45" t="s">
        <v>105</v>
      </c>
      <c r="D99" s="239">
        <f>'03一次波及'!H100</f>
        <v>48.78073658760241</v>
      </c>
      <c r="E99" s="119" t="s">
        <v>211</v>
      </c>
      <c r="F99" s="236">
        <f>'06二次波及'!H100</f>
        <v>909.5447896863544</v>
      </c>
      <c r="G99" s="119" t="s">
        <v>133</v>
      </c>
      <c r="H99" s="239">
        <f t="shared" si="3"/>
        <v>958.3255262739568</v>
      </c>
      <c r="I99" s="119" t="s">
        <v>213</v>
      </c>
      <c r="J99" s="242">
        <f>'CO2量表（参考）'!E101</f>
        <v>0.25748035681641485</v>
      </c>
      <c r="K99" s="119" t="s">
        <v>133</v>
      </c>
      <c r="L99" s="239">
        <f t="shared" si="4"/>
        <v>246.74999845129693</v>
      </c>
    </row>
    <row r="100" spans="2:12" ht="13.5">
      <c r="B100" s="44">
        <v>93</v>
      </c>
      <c r="C100" s="45" t="s">
        <v>106</v>
      </c>
      <c r="D100" s="239">
        <f>'03一次波及'!H101</f>
        <v>314.0770547794925</v>
      </c>
      <c r="E100" s="119" t="s">
        <v>211</v>
      </c>
      <c r="F100" s="236">
        <f>'06二次波及'!H101</f>
        <v>87.65178240580546</v>
      </c>
      <c r="G100" s="119" t="s">
        <v>133</v>
      </c>
      <c r="H100" s="239">
        <f t="shared" si="3"/>
        <v>401.728837185298</v>
      </c>
      <c r="I100" s="119" t="s">
        <v>213</v>
      </c>
      <c r="J100" s="242">
        <f>'CO2量表（参考）'!E102</f>
        <v>0.5371718097494714</v>
      </c>
      <c r="K100" s="119" t="s">
        <v>133</v>
      </c>
      <c r="L100" s="239">
        <f t="shared" si="4"/>
        <v>215.79740649937727</v>
      </c>
    </row>
    <row r="101" spans="2:12" ht="13.5">
      <c r="B101" s="44">
        <v>94</v>
      </c>
      <c r="C101" s="45" t="s">
        <v>107</v>
      </c>
      <c r="D101" s="239">
        <f>'03一次波及'!H102</f>
        <v>0.8685038585862637</v>
      </c>
      <c r="E101" s="119" t="s">
        <v>211</v>
      </c>
      <c r="F101" s="236">
        <f>'06二次波及'!H102</f>
        <v>702.111754046959</v>
      </c>
      <c r="G101" s="119" t="s">
        <v>133</v>
      </c>
      <c r="H101" s="239">
        <f t="shared" si="3"/>
        <v>702.9802579055453</v>
      </c>
      <c r="I101" s="119" t="s">
        <v>213</v>
      </c>
      <c r="J101" s="242">
        <f>'CO2量表（参考）'!E103</f>
        <v>0.24090880956331126</v>
      </c>
      <c r="K101" s="119" t="s">
        <v>133</v>
      </c>
      <c r="L101" s="239">
        <f t="shared" si="4"/>
        <v>169.35413707853445</v>
      </c>
    </row>
    <row r="102" spans="2:12" ht="13.5">
      <c r="B102" s="47">
        <v>95</v>
      </c>
      <c r="C102" s="48" t="s">
        <v>108</v>
      </c>
      <c r="D102" s="240">
        <f>'03一次波及'!H103</f>
        <v>0</v>
      </c>
      <c r="E102" s="119" t="s">
        <v>211</v>
      </c>
      <c r="F102" s="237">
        <f>'06二次波及'!H103</f>
        <v>424.7701854089813</v>
      </c>
      <c r="G102" s="119" t="s">
        <v>133</v>
      </c>
      <c r="H102" s="240">
        <f t="shared" si="3"/>
        <v>424.7701854089813</v>
      </c>
      <c r="I102" s="119" t="s">
        <v>213</v>
      </c>
      <c r="J102" s="243">
        <f>'CO2量表（参考）'!E104</f>
        <v>0.18755624341591184</v>
      </c>
      <c r="K102" s="119" t="s">
        <v>133</v>
      </c>
      <c r="L102" s="240">
        <f t="shared" si="4"/>
        <v>79.6683002903889</v>
      </c>
    </row>
    <row r="103" spans="2:12" ht="13.5">
      <c r="B103" s="44">
        <v>96</v>
      </c>
      <c r="C103" s="45" t="s">
        <v>150</v>
      </c>
      <c r="D103" s="239">
        <f>'03一次波及'!H104</f>
        <v>0</v>
      </c>
      <c r="E103" s="119" t="s">
        <v>211</v>
      </c>
      <c r="F103" s="236">
        <f>'06二次波及'!H104</f>
        <v>63.53512359871056</v>
      </c>
      <c r="G103" s="119" t="s">
        <v>133</v>
      </c>
      <c r="H103" s="239">
        <f t="shared" si="3"/>
        <v>63.53512359871056</v>
      </c>
      <c r="I103" s="119" t="s">
        <v>213</v>
      </c>
      <c r="J103" s="242">
        <f>'CO2量表（参考）'!E105</f>
        <v>0.21234072105425317</v>
      </c>
      <c r="K103" s="119" t="s">
        <v>133</v>
      </c>
      <c r="L103" s="239">
        <f t="shared" si="4"/>
        <v>13.491093957221297</v>
      </c>
    </row>
    <row r="104" spans="2:12" ht="13.5">
      <c r="B104" s="44">
        <v>97</v>
      </c>
      <c r="C104" s="45" t="s">
        <v>110</v>
      </c>
      <c r="D104" s="239">
        <f>'03一次波及'!H105</f>
        <v>133.94461674716692</v>
      </c>
      <c r="E104" s="119" t="s">
        <v>211</v>
      </c>
      <c r="F104" s="236">
        <f>'06二次波及'!H105</f>
        <v>346.51293884354203</v>
      </c>
      <c r="G104" s="119" t="s">
        <v>133</v>
      </c>
      <c r="H104" s="239">
        <f aca="true" t="shared" si="5" ref="H104:H115">D104+F104</f>
        <v>480.4575555907089</v>
      </c>
      <c r="I104" s="119" t="s">
        <v>213</v>
      </c>
      <c r="J104" s="242">
        <f>'CO2量表（参考）'!E106</f>
        <v>0.27507049807240996</v>
      </c>
      <c r="K104" s="119" t="s">
        <v>133</v>
      </c>
      <c r="L104" s="239">
        <f t="shared" si="4"/>
        <v>132.1596991189889</v>
      </c>
    </row>
    <row r="105" spans="2:12" ht="13.5">
      <c r="B105" s="44">
        <v>98</v>
      </c>
      <c r="C105" s="45" t="s">
        <v>111</v>
      </c>
      <c r="D105" s="239">
        <f>'03一次波及'!H106</f>
        <v>630.2452612254449</v>
      </c>
      <c r="E105" s="119" t="s">
        <v>211</v>
      </c>
      <c r="F105" s="236">
        <f>'06二次波及'!H106</f>
        <v>293.17614733033804</v>
      </c>
      <c r="G105" s="119" t="s">
        <v>133</v>
      </c>
      <c r="H105" s="239">
        <f t="shared" si="5"/>
        <v>923.4214085557829</v>
      </c>
      <c r="I105" s="119" t="s">
        <v>213</v>
      </c>
      <c r="J105" s="242">
        <f>'CO2量表（参考）'!E107</f>
        <v>0.09836440608738713</v>
      </c>
      <c r="K105" s="119" t="s">
        <v>133</v>
      </c>
      <c r="L105" s="239">
        <f t="shared" si="4"/>
        <v>90.83179842096806</v>
      </c>
    </row>
    <row r="106" spans="2:12" ht="13.5">
      <c r="B106" s="44">
        <v>99</v>
      </c>
      <c r="C106" s="45" t="s">
        <v>112</v>
      </c>
      <c r="D106" s="239">
        <f>'03一次波及'!H107</f>
        <v>3113.737389551449</v>
      </c>
      <c r="E106" s="119" t="s">
        <v>211</v>
      </c>
      <c r="F106" s="236">
        <f>'06二次波及'!H107</f>
        <v>276.7137031645939</v>
      </c>
      <c r="G106" s="119" t="s">
        <v>133</v>
      </c>
      <c r="H106" s="239">
        <f t="shared" si="5"/>
        <v>3390.4510927160427</v>
      </c>
      <c r="I106" s="119" t="s">
        <v>213</v>
      </c>
      <c r="J106" s="242">
        <f>'CO2量表（参考）'!E108</f>
        <v>0.06306484718198271</v>
      </c>
      <c r="K106" s="119" t="s">
        <v>133</v>
      </c>
      <c r="L106" s="239">
        <f t="shared" si="4"/>
        <v>213.81828004012354</v>
      </c>
    </row>
    <row r="107" spans="2:12" ht="13.5">
      <c r="B107" s="47">
        <v>100</v>
      </c>
      <c r="C107" s="48" t="s">
        <v>113</v>
      </c>
      <c r="D107" s="240">
        <f>'03一次波及'!H108</f>
        <v>2831.333839818445</v>
      </c>
      <c r="E107" s="119" t="s">
        <v>211</v>
      </c>
      <c r="F107" s="237">
        <f>'06二次波及'!H108</f>
        <v>545.9161677034891</v>
      </c>
      <c r="G107" s="119" t="s">
        <v>133</v>
      </c>
      <c r="H107" s="240">
        <f t="shared" si="5"/>
        <v>3377.250007521934</v>
      </c>
      <c r="I107" s="119" t="s">
        <v>213</v>
      </c>
      <c r="J107" s="243">
        <f>'CO2量表（参考）'!E109</f>
        <v>0.047763458541887654</v>
      </c>
      <c r="K107" s="119" t="s">
        <v>133</v>
      </c>
      <c r="L107" s="240">
        <f t="shared" si="4"/>
        <v>161.30914071986368</v>
      </c>
    </row>
    <row r="108" spans="2:12" ht="13.5">
      <c r="B108" s="44">
        <v>101</v>
      </c>
      <c r="C108" s="45" t="s">
        <v>114</v>
      </c>
      <c r="D108" s="239">
        <f>'03一次波及'!H109</f>
        <v>8345.45269690455</v>
      </c>
      <c r="E108" s="119" t="s">
        <v>211</v>
      </c>
      <c r="F108" s="236">
        <f>'06二次波及'!H109</f>
        <v>836.5156561150407</v>
      </c>
      <c r="G108" s="119" t="s">
        <v>133</v>
      </c>
      <c r="H108" s="239">
        <f t="shared" si="5"/>
        <v>9181.96835301959</v>
      </c>
      <c r="I108" s="119" t="s">
        <v>213</v>
      </c>
      <c r="J108" s="242">
        <f>'CO2量表（参考）'!E110</f>
        <v>0.0788786328453517</v>
      </c>
      <c r="K108" s="119" t="s">
        <v>133</v>
      </c>
      <c r="L108" s="239">
        <f t="shared" si="4"/>
        <v>724.2611105154709</v>
      </c>
    </row>
    <row r="109" spans="2:12" ht="13.5">
      <c r="B109" s="44">
        <v>102</v>
      </c>
      <c r="C109" s="45" t="s">
        <v>151</v>
      </c>
      <c r="D109" s="239">
        <f>'03一次波及'!H110</f>
        <v>15.061137595063508</v>
      </c>
      <c r="E109" s="119" t="s">
        <v>211</v>
      </c>
      <c r="F109" s="236">
        <f>'06二次波及'!H110</f>
        <v>682.5636537659515</v>
      </c>
      <c r="G109" s="119" t="s">
        <v>133</v>
      </c>
      <c r="H109" s="239">
        <f t="shared" si="5"/>
        <v>697.624791361015</v>
      </c>
      <c r="I109" s="119" t="s">
        <v>213</v>
      </c>
      <c r="J109" s="242">
        <f>'CO2量表（参考）'!E111</f>
        <v>0.40546057525236007</v>
      </c>
      <c r="K109" s="119" t="s">
        <v>133</v>
      </c>
      <c r="L109" s="239">
        <f t="shared" si="4"/>
        <v>282.8593492155448</v>
      </c>
    </row>
    <row r="110" spans="2:12" ht="13.5">
      <c r="B110" s="44">
        <v>103</v>
      </c>
      <c r="C110" s="45" t="s">
        <v>152</v>
      </c>
      <c r="D110" s="239">
        <f>'03一次波及'!H111</f>
        <v>0</v>
      </c>
      <c r="E110" s="119" t="s">
        <v>211</v>
      </c>
      <c r="F110" s="236">
        <f>'06二次波及'!H111</f>
        <v>1214.9070864487262</v>
      </c>
      <c r="G110" s="119" t="s">
        <v>133</v>
      </c>
      <c r="H110" s="239">
        <f t="shared" si="5"/>
        <v>1214.9070864487262</v>
      </c>
      <c r="I110" s="119" t="s">
        <v>213</v>
      </c>
      <c r="J110" s="242">
        <f>'CO2量表（参考）'!E112</f>
        <v>0.34058110448335577</v>
      </c>
      <c r="K110" s="119" t="s">
        <v>133</v>
      </c>
      <c r="L110" s="239">
        <f t="shared" si="4"/>
        <v>413.77439734736294</v>
      </c>
    </row>
    <row r="111" spans="2:12" ht="13.5">
      <c r="B111" s="44">
        <v>104</v>
      </c>
      <c r="C111" s="45" t="s">
        <v>117</v>
      </c>
      <c r="D111" s="239">
        <f>'03一次波及'!H112</f>
        <v>0</v>
      </c>
      <c r="E111" s="119" t="s">
        <v>211</v>
      </c>
      <c r="F111" s="236">
        <f>'06二次波及'!H112</f>
        <v>98.96265058660425</v>
      </c>
      <c r="G111" s="119" t="s">
        <v>133</v>
      </c>
      <c r="H111" s="239">
        <f t="shared" si="5"/>
        <v>98.96265058660425</v>
      </c>
      <c r="I111" s="119" t="s">
        <v>213</v>
      </c>
      <c r="J111" s="242">
        <f>'CO2量表（参考）'!E113</f>
        <v>0.4146009455412304</v>
      </c>
      <c r="K111" s="119" t="s">
        <v>133</v>
      </c>
      <c r="L111" s="239">
        <f t="shared" si="4"/>
        <v>41.03000850647252</v>
      </c>
    </row>
    <row r="112" spans="2:12" ht="13.5">
      <c r="B112" s="47">
        <v>105</v>
      </c>
      <c r="C112" s="48" t="s">
        <v>118</v>
      </c>
      <c r="D112" s="240">
        <f>'03一次波及'!H113</f>
        <v>16.93646483329967</v>
      </c>
      <c r="E112" s="119" t="s">
        <v>211</v>
      </c>
      <c r="F112" s="237">
        <f>'06二次波及'!H113</f>
        <v>555.5498847740305</v>
      </c>
      <c r="G112" s="119" t="s">
        <v>133</v>
      </c>
      <c r="H112" s="240">
        <f t="shared" si="5"/>
        <v>572.4863496073301</v>
      </c>
      <c r="I112" s="119" t="s">
        <v>213</v>
      </c>
      <c r="J112" s="243">
        <f>'CO2量表（参考）'!E114</f>
        <v>0.7352836396668568</v>
      </c>
      <c r="K112" s="119" t="s">
        <v>133</v>
      </c>
      <c r="L112" s="240">
        <f t="shared" si="4"/>
        <v>420.93984679887035</v>
      </c>
    </row>
    <row r="113" spans="2:12" ht="13.5">
      <c r="B113" s="44">
        <v>106</v>
      </c>
      <c r="C113" s="45" t="s">
        <v>119</v>
      </c>
      <c r="D113" s="239">
        <f>'03一次波及'!H114</f>
        <v>78.27310766965904</v>
      </c>
      <c r="E113" s="119" t="s">
        <v>211</v>
      </c>
      <c r="F113" s="236">
        <f>'06二次波及'!H114</f>
        <v>792.0122006778795</v>
      </c>
      <c r="G113" s="119" t="s">
        <v>133</v>
      </c>
      <c r="H113" s="239">
        <f t="shared" si="5"/>
        <v>870.2853083475385</v>
      </c>
      <c r="I113" s="119" t="s">
        <v>213</v>
      </c>
      <c r="J113" s="242">
        <f>'CO2量表（参考）'!E115</f>
        <v>0.29018645504918467</v>
      </c>
      <c r="K113" s="119" t="s">
        <v>133</v>
      </c>
      <c r="L113" s="239">
        <f t="shared" si="4"/>
        <v>252.5450085107588</v>
      </c>
    </row>
    <row r="114" spans="2:12" ht="13.5">
      <c r="B114" s="44">
        <v>107</v>
      </c>
      <c r="C114" s="45" t="s">
        <v>153</v>
      </c>
      <c r="D114" s="239">
        <f>'03一次波及'!H115</f>
        <v>143.30998559000753</v>
      </c>
      <c r="E114" s="119" t="s">
        <v>211</v>
      </c>
      <c r="F114" s="236">
        <f>'06二次波及'!H115</f>
        <v>49.20491333712526</v>
      </c>
      <c r="G114" s="119" t="s">
        <v>133</v>
      </c>
      <c r="H114" s="239">
        <f t="shared" si="5"/>
        <v>192.51489892713278</v>
      </c>
      <c r="I114" s="119" t="s">
        <v>213</v>
      </c>
      <c r="J114" s="242">
        <f>'CO2量表（参考）'!E116</f>
        <v>0</v>
      </c>
      <c r="K114" s="119" t="s">
        <v>133</v>
      </c>
      <c r="L114" s="239">
        <f t="shared" si="4"/>
        <v>0</v>
      </c>
    </row>
    <row r="115" spans="2:12" ht="13.5">
      <c r="B115" s="44">
        <v>108</v>
      </c>
      <c r="C115" s="45" t="s">
        <v>121</v>
      </c>
      <c r="D115" s="239">
        <f>'03一次波及'!H116</f>
        <v>890.0165695876983</v>
      </c>
      <c r="E115" s="119" t="s">
        <v>211</v>
      </c>
      <c r="F115" s="236">
        <f>'06二次波及'!H116</f>
        <v>110.39712702063521</v>
      </c>
      <c r="G115" s="119" t="s">
        <v>133</v>
      </c>
      <c r="H115" s="239">
        <f t="shared" si="5"/>
        <v>1000.4136966083336</v>
      </c>
      <c r="I115" s="119" t="s">
        <v>213</v>
      </c>
      <c r="J115" s="242">
        <f>'CO2量表（参考）'!E117</f>
        <v>0.5358142186315136</v>
      </c>
      <c r="K115" s="119" t="s">
        <v>133</v>
      </c>
      <c r="L115" s="239">
        <f t="shared" si="4"/>
        <v>536.0358831564583</v>
      </c>
    </row>
    <row r="116" spans="2:12" ht="13.5">
      <c r="B116" s="26"/>
      <c r="C116" s="43"/>
      <c r="D116" s="241">
        <f>SUM(D8:D115)</f>
        <v>145113.5717934335</v>
      </c>
      <c r="E116" s="25"/>
      <c r="F116" s="241">
        <f>SUM(F8:F115)</f>
        <v>26817.5255352772</v>
      </c>
      <c r="G116" s="25"/>
      <c r="H116" s="241">
        <f>SUM(H8:H115)</f>
        <v>171931.0973287108</v>
      </c>
      <c r="I116" s="25"/>
      <c r="J116" s="244">
        <f>'CO2量表（参考）'!E118</f>
        <v>1.1965851857670389</v>
      </c>
      <c r="L116" s="241">
        <f>SUM(L8:L115)</f>
        <v>178670.54839421858</v>
      </c>
    </row>
    <row r="118" spans="10:12" ht="17.25">
      <c r="J118" s="158" t="s">
        <v>231</v>
      </c>
      <c r="K118" s="280" t="s">
        <v>230</v>
      </c>
      <c r="L118" s="280"/>
    </row>
  </sheetData>
  <sheetProtection/>
  <mergeCells count="9">
    <mergeCell ref="K118:L118"/>
    <mergeCell ref="B1:L2"/>
    <mergeCell ref="J6:J7"/>
    <mergeCell ref="L6:L7"/>
    <mergeCell ref="C3:H5"/>
    <mergeCell ref="B6:C7"/>
    <mergeCell ref="D6:D7"/>
    <mergeCell ref="F6:F7"/>
    <mergeCell ref="H6:H7"/>
  </mergeCells>
  <hyperlinks>
    <hyperlink ref="K118:L118" location="フロー図!A1" display="フロー図に戻る"/>
  </hyperlinks>
  <printOptions/>
  <pageMargins left="0.7874015748031497" right="0.78" top="0.67" bottom="0.66" header="0.5118110236220472" footer="0.5118110236220472"/>
  <pageSetup horizontalDpi="600" verticalDpi="600" orientation="portrait" paperSize="9" scale="50" r:id="rId2"/>
  <drawing r:id="rId1"/>
</worksheet>
</file>

<file path=xl/worksheets/sheet13.xml><?xml version="1.0" encoding="utf-8"?>
<worksheet xmlns="http://schemas.openxmlformats.org/spreadsheetml/2006/main" xmlns:r="http://schemas.openxmlformats.org/officeDocument/2006/relationships">
  <sheetPr>
    <tabColor rgb="FFFF0000"/>
  </sheetPr>
  <dimension ref="B1:AE20"/>
  <sheetViews>
    <sheetView showGridLines="0" zoomScalePageLayoutView="0" workbookViewId="0" topLeftCell="A1">
      <selection activeCell="A1" sqref="A1"/>
    </sheetView>
  </sheetViews>
  <sheetFormatPr defaultColWidth="9.140625" defaultRowHeight="15"/>
  <cols>
    <col min="1" max="1" width="5.7109375" style="0" customWidth="1"/>
    <col min="2" max="2" width="5.00390625" style="0" customWidth="1"/>
    <col min="3" max="3" width="7.28125" style="0" customWidth="1"/>
    <col min="4" max="4" width="4.8515625" style="0" customWidth="1"/>
    <col min="5" max="5" width="19.57421875" style="0" customWidth="1"/>
    <col min="6" max="6" width="18.421875" style="0" customWidth="1"/>
    <col min="7" max="7" width="7.421875" style="0" customWidth="1"/>
    <col min="8" max="8" width="13.140625" style="0" customWidth="1"/>
  </cols>
  <sheetData>
    <row r="1" spans="3:31" ht="12" customHeight="1">
      <c r="C1" s="23"/>
      <c r="D1" s="24"/>
      <c r="E1" s="24"/>
      <c r="G1" s="24"/>
      <c r="H1" s="24"/>
      <c r="I1" s="24"/>
      <c r="J1" s="24"/>
      <c r="K1" s="24"/>
      <c r="L1" s="24"/>
      <c r="M1" s="24"/>
      <c r="N1" s="24"/>
      <c r="O1" s="24"/>
      <c r="P1" s="24"/>
      <c r="Q1" s="24"/>
      <c r="R1" s="24"/>
      <c r="S1" s="24"/>
      <c r="T1" s="24"/>
      <c r="U1" s="24"/>
      <c r="V1" s="24"/>
      <c r="W1" s="24"/>
      <c r="X1" s="24"/>
      <c r="Y1" s="24"/>
      <c r="Z1" s="24"/>
      <c r="AA1" s="24"/>
      <c r="AB1" s="24"/>
      <c r="AC1" s="24"/>
      <c r="AD1" s="24"/>
      <c r="AE1" s="24"/>
    </row>
    <row r="2" spans="2:31" ht="13.5" customHeight="1">
      <c r="B2" s="339" t="s">
        <v>250</v>
      </c>
      <c r="C2" s="339"/>
      <c r="D2" s="339"/>
      <c r="E2" s="339"/>
      <c r="F2" s="339"/>
      <c r="G2" s="339"/>
      <c r="H2" s="339"/>
      <c r="I2" s="24"/>
      <c r="J2" s="24"/>
      <c r="K2" s="24"/>
      <c r="L2" s="24"/>
      <c r="M2" s="24"/>
      <c r="N2" s="24"/>
      <c r="O2" s="24"/>
      <c r="P2" s="24"/>
      <c r="Q2" s="24"/>
      <c r="R2" s="24"/>
      <c r="S2" s="24"/>
      <c r="T2" s="24"/>
      <c r="U2" s="24"/>
      <c r="V2" s="24"/>
      <c r="W2" s="24"/>
      <c r="X2" s="24"/>
      <c r="Y2" s="24"/>
      <c r="Z2" s="24"/>
      <c r="AA2" s="24"/>
      <c r="AB2" s="24"/>
      <c r="AC2" s="24"/>
      <c r="AD2" s="24"/>
      <c r="AE2" s="24"/>
    </row>
    <row r="3" spans="2:31" ht="13.5" customHeight="1">
      <c r="B3" s="339"/>
      <c r="C3" s="339"/>
      <c r="D3" s="339"/>
      <c r="E3" s="339"/>
      <c r="F3" s="339"/>
      <c r="G3" s="339"/>
      <c r="H3" s="339"/>
      <c r="I3" s="24"/>
      <c r="J3" s="24"/>
      <c r="K3" s="24"/>
      <c r="L3" s="24"/>
      <c r="M3" s="24"/>
      <c r="N3" s="24"/>
      <c r="O3" s="24"/>
      <c r="P3" s="24"/>
      <c r="Q3" s="24"/>
      <c r="R3" s="24"/>
      <c r="S3" s="24"/>
      <c r="T3" s="24"/>
      <c r="U3" s="24"/>
      <c r="V3" s="24"/>
      <c r="W3" s="24"/>
      <c r="X3" s="24"/>
      <c r="Y3" s="24"/>
      <c r="Z3" s="24"/>
      <c r="AA3" s="24"/>
      <c r="AB3" s="24"/>
      <c r="AC3" s="24"/>
      <c r="AD3" s="24"/>
      <c r="AE3" s="24"/>
    </row>
    <row r="4" spans="3:31" ht="15.75" customHeight="1" thickBot="1">
      <c r="C4" s="33"/>
      <c r="D4" s="42"/>
      <c r="E4" s="42"/>
      <c r="F4" s="3"/>
      <c r="G4" s="13"/>
      <c r="H4" s="24"/>
      <c r="I4" s="24"/>
      <c r="J4" s="24"/>
      <c r="K4" s="24"/>
      <c r="L4" s="24"/>
      <c r="M4" s="24"/>
      <c r="N4" s="24"/>
      <c r="O4" s="24"/>
      <c r="P4" s="24"/>
      <c r="Q4" s="24"/>
      <c r="R4" s="24"/>
      <c r="S4" s="24"/>
      <c r="T4" s="24"/>
      <c r="U4" s="24"/>
      <c r="V4" s="24"/>
      <c r="W4" s="24"/>
      <c r="X4" s="24"/>
      <c r="Y4" s="24"/>
      <c r="Z4" s="24"/>
      <c r="AA4" s="24"/>
      <c r="AB4" s="24"/>
      <c r="AC4" s="24"/>
      <c r="AD4" s="24"/>
      <c r="AE4" s="24"/>
    </row>
    <row r="5" spans="2:31" ht="25.5" customHeight="1">
      <c r="B5" s="145"/>
      <c r="C5" s="154"/>
      <c r="D5" s="340" t="s">
        <v>233</v>
      </c>
      <c r="E5" s="340"/>
      <c r="F5" s="190">
        <f>F6+F7</f>
        <v>888.3030238410779</v>
      </c>
      <c r="G5" s="173" t="s">
        <v>224</v>
      </c>
      <c r="H5" s="155"/>
      <c r="I5" s="24"/>
      <c r="J5" s="24"/>
      <c r="K5" s="24"/>
      <c r="L5" s="24"/>
      <c r="M5" s="24"/>
      <c r="N5" s="24"/>
      <c r="O5" s="24"/>
      <c r="P5" s="24"/>
      <c r="Q5" s="24"/>
      <c r="R5" s="24"/>
      <c r="S5" s="24"/>
      <c r="T5" s="24"/>
      <c r="U5" s="24"/>
      <c r="V5" s="24"/>
      <c r="W5" s="24"/>
      <c r="X5" s="24"/>
      <c r="Y5" s="24"/>
      <c r="Z5" s="24"/>
      <c r="AA5" s="24"/>
      <c r="AB5" s="24"/>
      <c r="AC5" s="24"/>
      <c r="AD5" s="24"/>
      <c r="AE5" s="24"/>
    </row>
    <row r="6" spans="2:14" ht="25.5" customHeight="1">
      <c r="B6" s="162"/>
      <c r="C6" s="341"/>
      <c r="D6" s="341"/>
      <c r="E6" s="163" t="s">
        <v>266</v>
      </c>
      <c r="F6" s="191">
        <f>'Ⅰ粗付加価値'!H117/100</f>
        <v>717.5978330510519</v>
      </c>
      <c r="G6" s="174" t="s">
        <v>224</v>
      </c>
      <c r="H6" s="164"/>
      <c r="I6" s="90"/>
      <c r="J6" s="90"/>
      <c r="K6" s="90"/>
      <c r="L6" s="3"/>
      <c r="M6" s="3"/>
      <c r="N6" s="3"/>
    </row>
    <row r="7" spans="2:8" ht="25.5" customHeight="1">
      <c r="B7" s="147"/>
      <c r="C7" s="342"/>
      <c r="D7" s="342"/>
      <c r="E7" s="92" t="s">
        <v>267</v>
      </c>
      <c r="F7" s="192">
        <f>'Ⅰ粗付加価値'!P117/100</f>
        <v>170.70519079002597</v>
      </c>
      <c r="G7" s="175" t="s">
        <v>224</v>
      </c>
      <c r="H7" s="148"/>
    </row>
    <row r="8" spans="2:31" ht="27" customHeight="1">
      <c r="B8" s="165"/>
      <c r="C8" s="166"/>
      <c r="D8" s="344" t="s">
        <v>225</v>
      </c>
      <c r="E8" s="344"/>
      <c r="F8" s="167">
        <f>F9+F10</f>
        <v>14001.651946054624</v>
      </c>
      <c r="G8" s="176" t="s">
        <v>226</v>
      </c>
      <c r="H8" s="168"/>
      <c r="I8" s="24"/>
      <c r="J8" s="24"/>
      <c r="K8" s="24"/>
      <c r="L8" s="24"/>
      <c r="M8" s="24"/>
      <c r="N8" s="24"/>
      <c r="O8" s="24"/>
      <c r="P8" s="24"/>
      <c r="Q8" s="24"/>
      <c r="R8" s="24"/>
      <c r="S8" s="24"/>
      <c r="T8" s="24"/>
      <c r="U8" s="24"/>
      <c r="V8" s="24"/>
      <c r="W8" s="24"/>
      <c r="X8" s="24"/>
      <c r="Y8" s="24"/>
      <c r="Z8" s="24"/>
      <c r="AA8" s="24"/>
      <c r="AB8" s="24"/>
      <c r="AC8" s="24"/>
      <c r="AD8" s="24"/>
      <c r="AE8" s="24"/>
    </row>
    <row r="9" spans="2:14" ht="27" customHeight="1">
      <c r="B9" s="147"/>
      <c r="C9" s="342"/>
      <c r="D9" s="342"/>
      <c r="E9" s="91" t="s">
        <v>266</v>
      </c>
      <c r="F9" s="93">
        <f>'Ⅱ労働誘発'!H117</f>
        <v>12258.503717430505</v>
      </c>
      <c r="G9" s="175" t="s">
        <v>226</v>
      </c>
      <c r="H9" s="156"/>
      <c r="I9" s="90"/>
      <c r="J9" s="90"/>
      <c r="K9" s="90"/>
      <c r="L9" s="3"/>
      <c r="M9" s="3"/>
      <c r="N9" s="3"/>
    </row>
    <row r="10" spans="2:8" ht="27" customHeight="1">
      <c r="B10" s="147"/>
      <c r="C10" s="342"/>
      <c r="D10" s="342"/>
      <c r="E10" s="92" t="s">
        <v>267</v>
      </c>
      <c r="F10" s="161">
        <f>'Ⅱ労働誘発'!P117</f>
        <v>1743.1482286241196</v>
      </c>
      <c r="G10" s="175" t="s">
        <v>226</v>
      </c>
      <c r="H10" s="148"/>
    </row>
    <row r="11" spans="2:8" ht="30.75" customHeight="1" thickBot="1">
      <c r="B11" s="169"/>
      <c r="C11" s="170"/>
      <c r="D11" s="343" t="s">
        <v>227</v>
      </c>
      <c r="E11" s="343"/>
      <c r="F11" s="171">
        <f>'ⅢＣＯ２発生量'!L116</f>
        <v>178670.54839421858</v>
      </c>
      <c r="G11" s="177" t="s">
        <v>228</v>
      </c>
      <c r="H11" s="172"/>
    </row>
    <row r="13" spans="2:8" ht="21" customHeight="1">
      <c r="B13" s="336" t="s">
        <v>275</v>
      </c>
      <c r="C13" s="337"/>
      <c r="D13" s="337"/>
      <c r="E13" s="337"/>
      <c r="F13" s="337"/>
      <c r="G13" s="337"/>
      <c r="H13" s="337"/>
    </row>
    <row r="14" spans="2:8" ht="21" customHeight="1">
      <c r="B14" s="337"/>
      <c r="C14" s="337"/>
      <c r="D14" s="337"/>
      <c r="E14" s="337"/>
      <c r="F14" s="337"/>
      <c r="G14" s="337"/>
      <c r="H14" s="337"/>
    </row>
    <row r="15" spans="2:8" ht="10.5" customHeight="1">
      <c r="B15" s="197"/>
      <c r="C15" s="197"/>
      <c r="D15" s="197"/>
      <c r="E15" s="197"/>
      <c r="F15" s="197"/>
      <c r="G15" s="197"/>
      <c r="H15" s="197"/>
    </row>
    <row r="16" spans="2:8" ht="21" customHeight="1">
      <c r="B16" s="198"/>
      <c r="C16" s="338" t="s">
        <v>276</v>
      </c>
      <c r="D16" s="267"/>
      <c r="E16" s="267"/>
      <c r="F16" s="267"/>
      <c r="G16" s="267"/>
      <c r="H16" s="267"/>
    </row>
    <row r="17" spans="2:8" ht="21" customHeight="1">
      <c r="B17" s="199"/>
      <c r="C17" s="267"/>
      <c r="D17" s="267"/>
      <c r="E17" s="267"/>
      <c r="F17" s="267"/>
      <c r="G17" s="267"/>
      <c r="H17" s="267"/>
    </row>
    <row r="18" spans="3:8" ht="13.5">
      <c r="C18" s="267"/>
      <c r="D18" s="267"/>
      <c r="E18" s="267"/>
      <c r="F18" s="267"/>
      <c r="G18" s="267"/>
      <c r="H18" s="267"/>
    </row>
    <row r="20" spans="6:8" ht="17.25">
      <c r="F20" s="158" t="s">
        <v>231</v>
      </c>
      <c r="G20" s="159" t="s">
        <v>230</v>
      </c>
      <c r="H20" s="159"/>
    </row>
  </sheetData>
  <sheetProtection/>
  <mergeCells count="8">
    <mergeCell ref="B13:H14"/>
    <mergeCell ref="C16:H18"/>
    <mergeCell ref="B2:H3"/>
    <mergeCell ref="D5:E5"/>
    <mergeCell ref="C6:D7"/>
    <mergeCell ref="D11:E11"/>
    <mergeCell ref="D8:E8"/>
    <mergeCell ref="C9:D10"/>
  </mergeCells>
  <hyperlinks>
    <hyperlink ref="G20:H20" location="フロー図!A1" display="フロー図に戻る"/>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20"/>
  </sheetPr>
  <dimension ref="A2:H125"/>
  <sheetViews>
    <sheetView showGridLines="0" zoomScalePageLayoutView="0" workbookViewId="0" topLeftCell="A1">
      <selection activeCell="A1" sqref="A1"/>
    </sheetView>
  </sheetViews>
  <sheetFormatPr defaultColWidth="9.140625" defaultRowHeight="15"/>
  <cols>
    <col min="1" max="1" width="4.140625" style="100" bestFit="1" customWidth="1"/>
    <col min="2" max="2" width="33.140625" style="100" bestFit="1" customWidth="1"/>
    <col min="3" max="3" width="13.140625" style="100" bestFit="1" customWidth="1"/>
    <col min="4" max="4" width="13.57421875" style="100" bestFit="1" customWidth="1"/>
    <col min="5" max="5" width="14.28125" style="100" bestFit="1" customWidth="1"/>
    <col min="6" max="16384" width="9.00390625" style="100" customWidth="1"/>
  </cols>
  <sheetData>
    <row r="2" spans="1:8" ht="12" customHeight="1">
      <c r="A2" s="347" t="s">
        <v>310</v>
      </c>
      <c r="B2" s="348"/>
      <c r="C2" s="348"/>
      <c r="D2" s="348"/>
      <c r="E2" s="348"/>
      <c r="F2" s="223"/>
      <c r="G2" s="223"/>
      <c r="H2" s="223"/>
    </row>
    <row r="3" spans="1:8" ht="12" customHeight="1">
      <c r="A3" s="348"/>
      <c r="B3" s="348"/>
      <c r="C3" s="348"/>
      <c r="D3" s="348"/>
      <c r="E3" s="348"/>
      <c r="F3" s="223"/>
      <c r="G3" s="223"/>
      <c r="H3" s="223"/>
    </row>
    <row r="5" spans="1:5" ht="13.5">
      <c r="A5" s="99"/>
      <c r="E5" s="100" t="s">
        <v>204</v>
      </c>
    </row>
    <row r="6" spans="1:5" ht="13.5">
      <c r="A6" s="101"/>
      <c r="B6" s="102"/>
      <c r="C6" s="179" t="s">
        <v>239</v>
      </c>
      <c r="D6" s="103"/>
      <c r="E6" s="104" t="s">
        <v>174</v>
      </c>
    </row>
    <row r="7" spans="1:5" ht="13.5">
      <c r="A7" s="105"/>
      <c r="B7" s="106" t="s">
        <v>123</v>
      </c>
      <c r="C7" s="180" t="s">
        <v>238</v>
      </c>
      <c r="D7" s="107" t="s">
        <v>175</v>
      </c>
      <c r="E7" s="108" t="s">
        <v>176</v>
      </c>
    </row>
    <row r="8" spans="1:5" ht="13.5">
      <c r="A8" s="109"/>
      <c r="B8" s="110"/>
      <c r="C8" s="181" t="s">
        <v>128</v>
      </c>
      <c r="D8" s="111" t="s">
        <v>177</v>
      </c>
      <c r="E8" s="112" t="s">
        <v>178</v>
      </c>
    </row>
    <row r="9" spans="1:5" ht="13.5">
      <c r="A9" s="113"/>
      <c r="B9" s="114"/>
      <c r="C9" s="115" t="s">
        <v>205</v>
      </c>
      <c r="D9" s="116" t="s">
        <v>206</v>
      </c>
      <c r="E9" s="117" t="s">
        <v>207</v>
      </c>
    </row>
    <row r="10" spans="1:5" ht="13.5">
      <c r="A10" s="118">
        <v>1</v>
      </c>
      <c r="B10" s="118" t="s">
        <v>14</v>
      </c>
      <c r="C10" s="222">
        <v>6379672</v>
      </c>
      <c r="D10" s="222">
        <v>6002844</v>
      </c>
      <c r="E10" s="126">
        <f aca="true" t="shared" si="0" ref="E10:E41">D10/C10</f>
        <v>0.9409330134840788</v>
      </c>
    </row>
    <row r="11" spans="1:5" ht="13.5">
      <c r="A11" s="118">
        <v>2</v>
      </c>
      <c r="B11" s="118" t="s">
        <v>15</v>
      </c>
      <c r="C11" s="222">
        <v>3028406</v>
      </c>
      <c r="D11" s="222">
        <v>212855</v>
      </c>
      <c r="E11" s="126">
        <f t="shared" si="0"/>
        <v>0.07028615053595852</v>
      </c>
    </row>
    <row r="12" spans="1:5" ht="13.5">
      <c r="A12" s="118">
        <v>3</v>
      </c>
      <c r="B12" s="118" t="s">
        <v>16</v>
      </c>
      <c r="C12" s="222">
        <v>867591</v>
      </c>
      <c r="D12" s="222">
        <v>343208</v>
      </c>
      <c r="E12" s="126">
        <f t="shared" si="0"/>
        <v>0.3955873216757666</v>
      </c>
    </row>
    <row r="13" spans="1:5" ht="13.5">
      <c r="A13" s="118">
        <v>4</v>
      </c>
      <c r="B13" s="118" t="s">
        <v>17</v>
      </c>
      <c r="C13" s="222">
        <v>1268738</v>
      </c>
      <c r="D13" s="222">
        <v>584287</v>
      </c>
      <c r="E13" s="126">
        <f t="shared" si="0"/>
        <v>0.4605261291141276</v>
      </c>
    </row>
    <row r="14" spans="1:5" ht="13.5">
      <c r="A14" s="118">
        <v>5</v>
      </c>
      <c r="B14" s="118" t="s">
        <v>18</v>
      </c>
      <c r="C14" s="222">
        <v>1610168</v>
      </c>
      <c r="D14" s="222">
        <v>8898048</v>
      </c>
      <c r="E14" s="126">
        <f t="shared" si="0"/>
        <v>5.526161245286207</v>
      </c>
    </row>
    <row r="15" spans="1:5" ht="13.5">
      <c r="A15" s="118">
        <v>6</v>
      </c>
      <c r="B15" s="118" t="s">
        <v>19</v>
      </c>
      <c r="C15" s="222">
        <v>22476</v>
      </c>
      <c r="D15" s="222">
        <v>14767</v>
      </c>
      <c r="E15" s="126">
        <f t="shared" si="0"/>
        <v>0.657011923829863</v>
      </c>
    </row>
    <row r="16" spans="1:5" ht="13.5">
      <c r="A16" s="118">
        <v>7</v>
      </c>
      <c r="B16" s="118" t="s">
        <v>20</v>
      </c>
      <c r="C16" s="222">
        <v>862934</v>
      </c>
      <c r="D16" s="222">
        <v>912672</v>
      </c>
      <c r="E16" s="126">
        <f t="shared" si="0"/>
        <v>1.0576382434809615</v>
      </c>
    </row>
    <row r="17" spans="1:5" ht="13.5">
      <c r="A17" s="118">
        <v>8</v>
      </c>
      <c r="B17" s="118" t="s">
        <v>179</v>
      </c>
      <c r="C17" s="222">
        <v>122971</v>
      </c>
      <c r="D17" s="222">
        <v>19627</v>
      </c>
      <c r="E17" s="126">
        <f t="shared" si="0"/>
        <v>0.15960673654764132</v>
      </c>
    </row>
    <row r="18" spans="1:5" ht="13.5">
      <c r="A18" s="118">
        <v>9</v>
      </c>
      <c r="B18" s="118" t="s">
        <v>22</v>
      </c>
      <c r="C18" s="222">
        <v>24152903</v>
      </c>
      <c r="D18" s="222">
        <v>11379494</v>
      </c>
      <c r="E18" s="126">
        <f t="shared" si="0"/>
        <v>0.47114394489142775</v>
      </c>
    </row>
    <row r="19" spans="1:5" ht="13.5">
      <c r="A19" s="118">
        <v>10</v>
      </c>
      <c r="B19" s="118" t="s">
        <v>23</v>
      </c>
      <c r="C19" s="222">
        <v>7984759</v>
      </c>
      <c r="D19" s="222">
        <v>2584042</v>
      </c>
      <c r="E19" s="126">
        <f t="shared" si="0"/>
        <v>0.3236217899626025</v>
      </c>
    </row>
    <row r="20" spans="1:5" ht="13.5">
      <c r="A20" s="118">
        <v>11</v>
      </c>
      <c r="B20" s="118" t="s">
        <v>180</v>
      </c>
      <c r="C20" s="222">
        <v>1392728</v>
      </c>
      <c r="D20" s="222">
        <v>527943</v>
      </c>
      <c r="E20" s="126">
        <f t="shared" si="0"/>
        <v>0.3790711466991401</v>
      </c>
    </row>
    <row r="21" spans="1:5" ht="13.5">
      <c r="A21" s="118">
        <v>12</v>
      </c>
      <c r="B21" s="118" t="s">
        <v>25</v>
      </c>
      <c r="C21" s="222">
        <v>2358960</v>
      </c>
      <c r="D21" s="222">
        <v>74037</v>
      </c>
      <c r="E21" s="126">
        <f t="shared" si="0"/>
        <v>0.03138544104181504</v>
      </c>
    </row>
    <row r="22" spans="1:5" ht="13.5">
      <c r="A22" s="118">
        <v>13</v>
      </c>
      <c r="B22" s="118" t="s">
        <v>26</v>
      </c>
      <c r="C22" s="222">
        <v>2104920</v>
      </c>
      <c r="D22" s="222">
        <v>2704596</v>
      </c>
      <c r="E22" s="126">
        <f t="shared" si="0"/>
        <v>1.2848925374836098</v>
      </c>
    </row>
    <row r="23" spans="1:5" ht="13.5">
      <c r="A23" s="118">
        <v>14</v>
      </c>
      <c r="B23" s="118" t="s">
        <v>27</v>
      </c>
      <c r="C23" s="222">
        <v>2269871</v>
      </c>
      <c r="D23" s="222">
        <v>270710</v>
      </c>
      <c r="E23" s="126">
        <f t="shared" si="0"/>
        <v>0.11926228406812546</v>
      </c>
    </row>
    <row r="24" spans="1:5" ht="13.5">
      <c r="A24" s="118">
        <v>15</v>
      </c>
      <c r="B24" s="118" t="s">
        <v>28</v>
      </c>
      <c r="C24" s="222">
        <v>2505378</v>
      </c>
      <c r="D24" s="222">
        <v>417380</v>
      </c>
      <c r="E24" s="126">
        <f t="shared" si="0"/>
        <v>0.16659362379648898</v>
      </c>
    </row>
    <row r="25" spans="1:5" ht="13.5">
      <c r="A25" s="118">
        <v>16</v>
      </c>
      <c r="B25" s="118" t="s">
        <v>29</v>
      </c>
      <c r="C25" s="222">
        <v>2420284</v>
      </c>
      <c r="D25" s="222">
        <v>446350</v>
      </c>
      <c r="E25" s="126">
        <f t="shared" si="0"/>
        <v>0.18442050602326007</v>
      </c>
    </row>
    <row r="26" spans="1:5" ht="13.5">
      <c r="A26" s="118">
        <v>17</v>
      </c>
      <c r="B26" s="118" t="s">
        <v>30</v>
      </c>
      <c r="C26" s="222">
        <v>4574807</v>
      </c>
      <c r="D26" s="222">
        <v>14948786</v>
      </c>
      <c r="E26" s="126">
        <f t="shared" si="0"/>
        <v>3.2676320552976335</v>
      </c>
    </row>
    <row r="27" spans="1:5" ht="13.5">
      <c r="A27" s="118">
        <v>18</v>
      </c>
      <c r="B27" s="118" t="s">
        <v>31</v>
      </c>
      <c r="C27" s="222">
        <v>3329091</v>
      </c>
      <c r="D27" s="222">
        <v>895025</v>
      </c>
      <c r="E27" s="126">
        <f t="shared" si="0"/>
        <v>0.2688496649686055</v>
      </c>
    </row>
    <row r="28" spans="1:5" ht="13.5">
      <c r="A28" s="118">
        <v>19</v>
      </c>
      <c r="B28" s="118" t="s">
        <v>181</v>
      </c>
      <c r="C28" s="222">
        <v>6295903</v>
      </c>
      <c r="D28" s="222">
        <v>977312</v>
      </c>
      <c r="E28" s="126">
        <f t="shared" si="0"/>
        <v>0.1552298375626181</v>
      </c>
    </row>
    <row r="29" spans="1:5" ht="13.5">
      <c r="A29" s="118">
        <v>20</v>
      </c>
      <c r="B29" s="118" t="s">
        <v>33</v>
      </c>
      <c r="C29" s="222">
        <v>309648</v>
      </c>
      <c r="D29" s="222">
        <v>1007053</v>
      </c>
      <c r="E29" s="126">
        <f t="shared" si="0"/>
        <v>3.2522509430062523</v>
      </c>
    </row>
    <row r="30" spans="1:5" ht="13.5">
      <c r="A30" s="118">
        <v>21</v>
      </c>
      <c r="B30" s="118" t="s">
        <v>182</v>
      </c>
      <c r="C30" s="222">
        <v>1945808</v>
      </c>
      <c r="D30" s="222">
        <v>6765061</v>
      </c>
      <c r="E30" s="126">
        <f t="shared" si="0"/>
        <v>3.4767361425176584</v>
      </c>
    </row>
    <row r="31" spans="1:5" ht="13.5">
      <c r="A31" s="118">
        <v>22</v>
      </c>
      <c r="B31" s="118" t="s">
        <v>183</v>
      </c>
      <c r="C31" s="222">
        <v>2925425</v>
      </c>
      <c r="D31" s="222">
        <v>4651772</v>
      </c>
      <c r="E31" s="126">
        <f t="shared" si="0"/>
        <v>1.5901183588709333</v>
      </c>
    </row>
    <row r="32" spans="1:5" ht="13.5">
      <c r="A32" s="118">
        <v>23</v>
      </c>
      <c r="B32" s="118" t="s">
        <v>184</v>
      </c>
      <c r="C32" s="222">
        <v>5462714</v>
      </c>
      <c r="D32" s="222">
        <v>20077744</v>
      </c>
      <c r="E32" s="126">
        <f t="shared" si="0"/>
        <v>3.675415553514242</v>
      </c>
    </row>
    <row r="33" spans="1:5" ht="13.5">
      <c r="A33" s="118">
        <v>24</v>
      </c>
      <c r="B33" s="118" t="s">
        <v>37</v>
      </c>
      <c r="C33" s="222">
        <v>2920546</v>
      </c>
      <c r="D33" s="222">
        <v>2313609</v>
      </c>
      <c r="E33" s="126">
        <f t="shared" si="0"/>
        <v>0.7921837218109217</v>
      </c>
    </row>
    <row r="34" spans="1:5" ht="13.5">
      <c r="A34" s="118">
        <v>25</v>
      </c>
      <c r="B34" s="118" t="s">
        <v>38</v>
      </c>
      <c r="C34" s="222">
        <v>495841</v>
      </c>
      <c r="D34" s="222">
        <v>2342330</v>
      </c>
      <c r="E34" s="126">
        <f t="shared" si="0"/>
        <v>4.723953848108567</v>
      </c>
    </row>
    <row r="35" spans="1:5" ht="13.5">
      <c r="A35" s="118">
        <v>26</v>
      </c>
      <c r="B35" s="118" t="s">
        <v>39</v>
      </c>
      <c r="C35" s="222">
        <v>6646766</v>
      </c>
      <c r="D35" s="222">
        <v>1506157</v>
      </c>
      <c r="E35" s="126">
        <f t="shared" si="0"/>
        <v>0.22659997358113707</v>
      </c>
    </row>
    <row r="36" spans="1:5" ht="13.5">
      <c r="A36" s="118">
        <v>27</v>
      </c>
      <c r="B36" s="118" t="s">
        <v>185</v>
      </c>
      <c r="C36" s="222">
        <v>6780202</v>
      </c>
      <c r="D36" s="222">
        <v>5571503</v>
      </c>
      <c r="E36" s="126">
        <f t="shared" si="0"/>
        <v>0.821731122465083</v>
      </c>
    </row>
    <row r="37" spans="1:5" ht="13.5">
      <c r="A37" s="118">
        <v>28</v>
      </c>
      <c r="B37" s="118" t="s">
        <v>41</v>
      </c>
      <c r="C37" s="222">
        <v>15674017</v>
      </c>
      <c r="D37" s="222">
        <v>33644369</v>
      </c>
      <c r="E37" s="126">
        <f t="shared" si="0"/>
        <v>2.1465058382927618</v>
      </c>
    </row>
    <row r="38" spans="1:5" ht="13.5">
      <c r="A38" s="118">
        <v>29</v>
      </c>
      <c r="B38" s="118" t="s">
        <v>42</v>
      </c>
      <c r="C38" s="222">
        <v>1246153</v>
      </c>
      <c r="D38" s="222">
        <v>7659921</v>
      </c>
      <c r="E38" s="126">
        <f t="shared" si="0"/>
        <v>6.146854358975182</v>
      </c>
    </row>
    <row r="39" spans="1:5" ht="13.5">
      <c r="A39" s="118">
        <v>30</v>
      </c>
      <c r="B39" s="118" t="s">
        <v>43</v>
      </c>
      <c r="C39" s="222">
        <v>10635171</v>
      </c>
      <c r="D39" s="222">
        <v>988683</v>
      </c>
      <c r="E39" s="126">
        <f t="shared" si="0"/>
        <v>0.0929635263974599</v>
      </c>
    </row>
    <row r="40" spans="1:5" ht="13.5">
      <c r="A40" s="118">
        <v>31</v>
      </c>
      <c r="B40" s="118" t="s">
        <v>44</v>
      </c>
      <c r="C40" s="222">
        <v>3000959</v>
      </c>
      <c r="D40" s="222">
        <v>903243</v>
      </c>
      <c r="E40" s="126">
        <f t="shared" si="0"/>
        <v>0.30098478519699867</v>
      </c>
    </row>
    <row r="41" spans="1:5" ht="13.5">
      <c r="A41" s="118">
        <v>32</v>
      </c>
      <c r="B41" s="118" t="s">
        <v>45</v>
      </c>
      <c r="C41" s="222">
        <v>475847</v>
      </c>
      <c r="D41" s="222">
        <v>106603</v>
      </c>
      <c r="E41" s="126">
        <f t="shared" si="0"/>
        <v>0.22402789131800768</v>
      </c>
    </row>
    <row r="42" spans="1:5" ht="13.5">
      <c r="A42" s="118">
        <v>33</v>
      </c>
      <c r="B42" s="118" t="s">
        <v>46</v>
      </c>
      <c r="C42" s="222">
        <v>1711316</v>
      </c>
      <c r="D42" s="222">
        <v>4746932</v>
      </c>
      <c r="E42" s="126">
        <f aca="true" t="shared" si="1" ref="E42:E73">D42/C42</f>
        <v>2.773848897573563</v>
      </c>
    </row>
    <row r="43" spans="1:5" ht="13.5">
      <c r="A43" s="118">
        <v>34</v>
      </c>
      <c r="B43" s="118" t="s">
        <v>47</v>
      </c>
      <c r="C43" s="222">
        <v>2998208</v>
      </c>
      <c r="D43" s="222">
        <v>52249718</v>
      </c>
      <c r="E43" s="126">
        <f t="shared" si="1"/>
        <v>17.42698238414413</v>
      </c>
    </row>
    <row r="44" spans="1:5" ht="13.5">
      <c r="A44" s="118">
        <v>35</v>
      </c>
      <c r="B44" s="118" t="s">
        <v>48</v>
      </c>
      <c r="C44" s="222">
        <v>733697</v>
      </c>
      <c r="D44" s="222">
        <v>2758927</v>
      </c>
      <c r="E44" s="126">
        <f t="shared" si="1"/>
        <v>3.7603084106926974</v>
      </c>
    </row>
    <row r="45" spans="1:5" ht="13.5">
      <c r="A45" s="118">
        <v>36</v>
      </c>
      <c r="B45" s="118" t="s">
        <v>49</v>
      </c>
      <c r="C45" s="222">
        <v>1712708</v>
      </c>
      <c r="D45" s="222">
        <v>5593611</v>
      </c>
      <c r="E45" s="126">
        <f t="shared" si="1"/>
        <v>3.265945508516338</v>
      </c>
    </row>
    <row r="46" spans="1:5" ht="13.5">
      <c r="A46" s="118">
        <v>37</v>
      </c>
      <c r="B46" s="118" t="s">
        <v>50</v>
      </c>
      <c r="C46" s="222">
        <v>7582080</v>
      </c>
      <c r="D46" s="222">
        <v>145336973</v>
      </c>
      <c r="E46" s="126">
        <f t="shared" si="1"/>
        <v>19.168483186671732</v>
      </c>
    </row>
    <row r="47" spans="1:5" ht="13.5">
      <c r="A47" s="118">
        <v>38</v>
      </c>
      <c r="B47" s="118" t="s">
        <v>51</v>
      </c>
      <c r="C47" s="222">
        <v>13830109</v>
      </c>
      <c r="D47" s="222">
        <v>18261490</v>
      </c>
      <c r="E47" s="126">
        <f t="shared" si="1"/>
        <v>1.3204154790103244</v>
      </c>
    </row>
    <row r="48" spans="1:5" ht="13.5">
      <c r="A48" s="118">
        <v>39</v>
      </c>
      <c r="B48" s="118" t="s">
        <v>52</v>
      </c>
      <c r="C48" s="222">
        <v>1900826</v>
      </c>
      <c r="D48" s="222">
        <v>8416141</v>
      </c>
      <c r="E48" s="126">
        <f t="shared" si="1"/>
        <v>4.427623043876714</v>
      </c>
    </row>
    <row r="49" spans="1:5" ht="13.5">
      <c r="A49" s="118">
        <v>40</v>
      </c>
      <c r="B49" s="118" t="s">
        <v>53</v>
      </c>
      <c r="C49" s="222">
        <v>2001015</v>
      </c>
      <c r="D49" s="222">
        <v>673603</v>
      </c>
      <c r="E49" s="126">
        <f t="shared" si="1"/>
        <v>0.3366306599400804</v>
      </c>
    </row>
    <row r="50" spans="1:5" ht="13.5">
      <c r="A50" s="118">
        <v>41</v>
      </c>
      <c r="B50" s="118" t="s">
        <v>54</v>
      </c>
      <c r="C50" s="222">
        <v>2152712</v>
      </c>
      <c r="D50" s="222">
        <v>2279988</v>
      </c>
      <c r="E50" s="126">
        <f t="shared" si="1"/>
        <v>1.0591235613495906</v>
      </c>
    </row>
    <row r="51" spans="1:5" ht="13.5">
      <c r="A51" s="118">
        <v>42</v>
      </c>
      <c r="B51" s="118" t="s">
        <v>55</v>
      </c>
      <c r="C51" s="222">
        <v>5177295</v>
      </c>
      <c r="D51" s="222">
        <v>2070899</v>
      </c>
      <c r="E51" s="126">
        <f t="shared" si="1"/>
        <v>0.3999963301299231</v>
      </c>
    </row>
    <row r="52" spans="1:5" ht="13.5">
      <c r="A52" s="118">
        <v>43</v>
      </c>
      <c r="B52" s="118" t="s">
        <v>56</v>
      </c>
      <c r="C52" s="222">
        <v>4673343</v>
      </c>
      <c r="D52" s="222">
        <v>968076</v>
      </c>
      <c r="E52" s="126">
        <f t="shared" si="1"/>
        <v>0.2071485016186486</v>
      </c>
    </row>
    <row r="53" spans="1:5" ht="13.5">
      <c r="A53" s="118">
        <v>44</v>
      </c>
      <c r="B53" s="118" t="s">
        <v>57</v>
      </c>
      <c r="C53" s="222">
        <v>7811105</v>
      </c>
      <c r="D53" s="222">
        <v>2319944</v>
      </c>
      <c r="E53" s="126">
        <f t="shared" si="1"/>
        <v>0.29700586536732</v>
      </c>
    </row>
    <row r="54" spans="1:5" ht="13.5">
      <c r="A54" s="118">
        <v>45</v>
      </c>
      <c r="B54" s="118" t="s">
        <v>58</v>
      </c>
      <c r="C54" s="222">
        <v>9526533</v>
      </c>
      <c r="D54" s="222">
        <v>1037331</v>
      </c>
      <c r="E54" s="126">
        <f t="shared" si="1"/>
        <v>0.1088886166667349</v>
      </c>
    </row>
    <row r="55" spans="1:5" ht="13.5">
      <c r="A55" s="118">
        <v>46</v>
      </c>
      <c r="B55" s="118" t="s">
        <v>59</v>
      </c>
      <c r="C55" s="222">
        <v>12974637</v>
      </c>
      <c r="D55" s="222">
        <v>998061</v>
      </c>
      <c r="E55" s="126">
        <f t="shared" si="1"/>
        <v>0.07692400180444355</v>
      </c>
    </row>
    <row r="56" spans="1:5" ht="13.5">
      <c r="A56" s="118">
        <v>47</v>
      </c>
      <c r="B56" s="118" t="s">
        <v>186</v>
      </c>
      <c r="C56" s="222">
        <v>3878934</v>
      </c>
      <c r="D56" s="222">
        <v>539784</v>
      </c>
      <c r="E56" s="126">
        <f t="shared" si="1"/>
        <v>0.1391578201639935</v>
      </c>
    </row>
    <row r="57" spans="1:5" ht="13.5">
      <c r="A57" s="118">
        <v>48</v>
      </c>
      <c r="B57" s="118" t="s">
        <v>61</v>
      </c>
      <c r="C57" s="222">
        <v>3998386</v>
      </c>
      <c r="D57" s="222">
        <v>221102</v>
      </c>
      <c r="E57" s="126">
        <f t="shared" si="1"/>
        <v>0.0552978126674113</v>
      </c>
    </row>
    <row r="58" spans="1:5" ht="13.5">
      <c r="A58" s="118">
        <v>49</v>
      </c>
      <c r="B58" s="118" t="s">
        <v>187</v>
      </c>
      <c r="C58" s="222">
        <v>6855765</v>
      </c>
      <c r="D58" s="222">
        <v>559757</v>
      </c>
      <c r="E58" s="126">
        <f t="shared" si="1"/>
        <v>0.08164763523837237</v>
      </c>
    </row>
    <row r="59" spans="1:5" ht="13.5">
      <c r="A59" s="118">
        <v>50</v>
      </c>
      <c r="B59" s="118" t="s">
        <v>208</v>
      </c>
      <c r="C59" s="222">
        <v>2654812</v>
      </c>
      <c r="D59" s="222">
        <v>55691</v>
      </c>
      <c r="E59" s="126">
        <f t="shared" si="1"/>
        <v>0.020977379942534537</v>
      </c>
    </row>
    <row r="60" spans="1:5" ht="13.5">
      <c r="A60" s="118">
        <v>51</v>
      </c>
      <c r="B60" s="118" t="s">
        <v>188</v>
      </c>
      <c r="C60" s="222">
        <v>3670820</v>
      </c>
      <c r="D60" s="222">
        <v>1008540</v>
      </c>
      <c r="E60" s="126">
        <f t="shared" si="1"/>
        <v>0.2747451523092933</v>
      </c>
    </row>
    <row r="61" spans="1:5" ht="13.5">
      <c r="A61" s="118">
        <v>52</v>
      </c>
      <c r="B61" s="118" t="s">
        <v>209</v>
      </c>
      <c r="C61" s="222">
        <v>2650692</v>
      </c>
      <c r="D61" s="222">
        <v>112473</v>
      </c>
      <c r="E61" s="126">
        <f t="shared" si="1"/>
        <v>0.0424315612677746</v>
      </c>
    </row>
    <row r="62" spans="1:5" ht="13.5">
      <c r="A62" s="118">
        <v>53</v>
      </c>
      <c r="B62" s="118" t="s">
        <v>189</v>
      </c>
      <c r="C62" s="222">
        <v>7330180</v>
      </c>
      <c r="D62" s="222">
        <v>347159</v>
      </c>
      <c r="E62" s="126">
        <f t="shared" si="1"/>
        <v>0.04736022853463353</v>
      </c>
    </row>
    <row r="63" spans="1:5" ht="13.5">
      <c r="A63" s="118">
        <v>54</v>
      </c>
      <c r="B63" s="118" t="s">
        <v>190</v>
      </c>
      <c r="C63" s="222">
        <v>3681444</v>
      </c>
      <c r="D63" s="222">
        <v>65333</v>
      </c>
      <c r="E63" s="126">
        <f t="shared" si="1"/>
        <v>0.01774656900933438</v>
      </c>
    </row>
    <row r="64" spans="1:5" ht="13.5">
      <c r="A64" s="118">
        <v>55</v>
      </c>
      <c r="B64" s="118" t="s">
        <v>191</v>
      </c>
      <c r="C64" s="222">
        <v>5242012</v>
      </c>
      <c r="D64" s="222">
        <v>1419612</v>
      </c>
      <c r="E64" s="126">
        <f t="shared" si="1"/>
        <v>0.27081433617473594</v>
      </c>
    </row>
    <row r="65" spans="1:5" ht="13.5">
      <c r="A65" s="118">
        <v>56</v>
      </c>
      <c r="B65" s="118" t="s">
        <v>192</v>
      </c>
      <c r="C65" s="222">
        <v>10969744</v>
      </c>
      <c r="D65" s="222">
        <v>1720149</v>
      </c>
      <c r="E65" s="126">
        <f t="shared" si="1"/>
        <v>0.1568084906995095</v>
      </c>
    </row>
    <row r="66" spans="1:5" ht="13.5">
      <c r="A66" s="118">
        <v>57</v>
      </c>
      <c r="B66" s="118" t="s">
        <v>70</v>
      </c>
      <c r="C66" s="222">
        <v>14621408</v>
      </c>
      <c r="D66" s="222">
        <v>881519</v>
      </c>
      <c r="E66" s="126">
        <f t="shared" si="1"/>
        <v>0.06028961095949173</v>
      </c>
    </row>
    <row r="67" spans="1:5" ht="13.5">
      <c r="A67" s="118">
        <v>58</v>
      </c>
      <c r="B67" s="118" t="s">
        <v>71</v>
      </c>
      <c r="C67" s="222">
        <v>4095981</v>
      </c>
      <c r="D67" s="222">
        <v>479649</v>
      </c>
      <c r="E67" s="126">
        <f t="shared" si="1"/>
        <v>0.1171023498400017</v>
      </c>
    </row>
    <row r="68" spans="1:5" ht="13.5">
      <c r="A68" s="118">
        <v>59</v>
      </c>
      <c r="B68" s="118" t="s">
        <v>193</v>
      </c>
      <c r="C68" s="222">
        <v>28648620</v>
      </c>
      <c r="D68" s="222">
        <v>5207974</v>
      </c>
      <c r="E68" s="126">
        <f t="shared" si="1"/>
        <v>0.1817879534860667</v>
      </c>
    </row>
    <row r="69" spans="1:5" ht="13.5">
      <c r="A69" s="118">
        <v>60</v>
      </c>
      <c r="B69" s="118" t="s">
        <v>73</v>
      </c>
      <c r="C69" s="222">
        <v>2439109</v>
      </c>
      <c r="D69" s="222">
        <v>898350</v>
      </c>
      <c r="E69" s="126">
        <f t="shared" si="1"/>
        <v>0.36831072330100867</v>
      </c>
    </row>
    <row r="70" spans="1:5" ht="13.5">
      <c r="A70" s="118">
        <v>61</v>
      </c>
      <c r="B70" s="118" t="s">
        <v>74</v>
      </c>
      <c r="C70" s="222">
        <v>3211200</v>
      </c>
      <c r="D70" s="222">
        <v>1774026</v>
      </c>
      <c r="E70" s="126">
        <f t="shared" si="1"/>
        <v>0.5524495515695067</v>
      </c>
    </row>
    <row r="71" spans="1:5" ht="13.5">
      <c r="A71" s="118">
        <v>62</v>
      </c>
      <c r="B71" s="118" t="s">
        <v>75</v>
      </c>
      <c r="C71" s="222">
        <v>3722693</v>
      </c>
      <c r="D71" s="222">
        <v>427501</v>
      </c>
      <c r="E71" s="126">
        <f t="shared" si="1"/>
        <v>0.11483649068026829</v>
      </c>
    </row>
    <row r="72" spans="1:5" ht="13.5">
      <c r="A72" s="118">
        <v>63</v>
      </c>
      <c r="B72" s="118" t="s">
        <v>76</v>
      </c>
      <c r="C72" s="222">
        <v>4316382</v>
      </c>
      <c r="D72" s="222">
        <v>317978</v>
      </c>
      <c r="E72" s="126">
        <f t="shared" si="1"/>
        <v>0.07366771523002366</v>
      </c>
    </row>
    <row r="73" spans="1:5" ht="13.5">
      <c r="A73" s="118">
        <v>64</v>
      </c>
      <c r="B73" s="118" t="s">
        <v>77</v>
      </c>
      <c r="C73" s="222">
        <v>870586</v>
      </c>
      <c r="D73" s="222">
        <v>398007</v>
      </c>
      <c r="E73" s="126">
        <f t="shared" si="1"/>
        <v>0.4571713765211019</v>
      </c>
    </row>
    <row r="74" spans="1:5" ht="13.5">
      <c r="A74" s="118">
        <v>65</v>
      </c>
      <c r="B74" s="118" t="s">
        <v>78</v>
      </c>
      <c r="C74" s="222">
        <v>30715358</v>
      </c>
      <c r="D74" s="222">
        <v>3267848</v>
      </c>
      <c r="E74" s="126">
        <f aca="true" t="shared" si="2" ref="E74:E105">D74/C74</f>
        <v>0.10639133686802543</v>
      </c>
    </row>
    <row r="75" spans="1:5" ht="13.5">
      <c r="A75" s="118">
        <v>66</v>
      </c>
      <c r="B75" s="118" t="s">
        <v>79</v>
      </c>
      <c r="C75" s="222">
        <v>9119713</v>
      </c>
      <c r="D75" s="222">
        <v>1598449</v>
      </c>
      <c r="E75" s="126">
        <f t="shared" si="2"/>
        <v>0.17527404645299693</v>
      </c>
    </row>
    <row r="76" spans="1:5" ht="13.5">
      <c r="A76" s="118">
        <v>67</v>
      </c>
      <c r="B76" s="118" t="s">
        <v>80</v>
      </c>
      <c r="C76" s="222">
        <v>16205999</v>
      </c>
      <c r="D76" s="222">
        <v>6672662</v>
      </c>
      <c r="E76" s="126">
        <f t="shared" si="2"/>
        <v>0.41174024507838114</v>
      </c>
    </row>
    <row r="77" spans="1:5" ht="13.5">
      <c r="A77" s="118">
        <v>68</v>
      </c>
      <c r="B77" s="118" t="s">
        <v>81</v>
      </c>
      <c r="C77" s="222">
        <v>7196254</v>
      </c>
      <c r="D77" s="222">
        <v>1738582</v>
      </c>
      <c r="E77" s="126">
        <f t="shared" si="2"/>
        <v>0.24159541894991476</v>
      </c>
    </row>
    <row r="78" spans="1:5" ht="13.5">
      <c r="A78" s="118">
        <v>69</v>
      </c>
      <c r="B78" s="118" t="s">
        <v>82</v>
      </c>
      <c r="C78" s="222">
        <v>15783367</v>
      </c>
      <c r="D78" s="222">
        <v>429455719</v>
      </c>
      <c r="E78" s="126">
        <f t="shared" si="2"/>
        <v>27.20938561461569</v>
      </c>
    </row>
    <row r="79" spans="1:5" ht="13.5">
      <c r="A79" s="118">
        <v>70</v>
      </c>
      <c r="B79" s="118" t="s">
        <v>83</v>
      </c>
      <c r="C79" s="222">
        <v>2893799</v>
      </c>
      <c r="D79" s="222">
        <v>2149868</v>
      </c>
      <c r="E79" s="126">
        <f t="shared" si="2"/>
        <v>0.7429223660661988</v>
      </c>
    </row>
    <row r="80" spans="1:5" ht="13.5">
      <c r="A80" s="118">
        <v>71</v>
      </c>
      <c r="B80" s="118" t="s">
        <v>84</v>
      </c>
      <c r="C80" s="222">
        <v>4558490</v>
      </c>
      <c r="D80" s="222">
        <v>5322951</v>
      </c>
      <c r="E80" s="126">
        <f t="shared" si="2"/>
        <v>1.167700488538968</v>
      </c>
    </row>
    <row r="81" spans="1:5" ht="13.5">
      <c r="A81" s="118">
        <v>72</v>
      </c>
      <c r="B81" s="118" t="s">
        <v>85</v>
      </c>
      <c r="C81" s="222">
        <v>3747981</v>
      </c>
      <c r="D81" s="222">
        <v>23289481</v>
      </c>
      <c r="E81" s="126">
        <f t="shared" si="2"/>
        <v>6.213873816329379</v>
      </c>
    </row>
    <row r="82" spans="1:5" ht="13.5">
      <c r="A82" s="118">
        <v>73</v>
      </c>
      <c r="B82" s="118" t="s">
        <v>86</v>
      </c>
      <c r="C82" s="222">
        <v>106274512</v>
      </c>
      <c r="D82" s="222">
        <v>18360134</v>
      </c>
      <c r="E82" s="126">
        <f t="shared" si="2"/>
        <v>0.1727614049171075</v>
      </c>
    </row>
    <row r="83" spans="1:5" ht="13.5">
      <c r="A83" s="118">
        <v>74</v>
      </c>
      <c r="B83" s="118" t="s">
        <v>87</v>
      </c>
      <c r="C83" s="222">
        <v>41586785</v>
      </c>
      <c r="D83" s="222">
        <v>1017455</v>
      </c>
      <c r="E83" s="126">
        <f t="shared" si="2"/>
        <v>0.024465824900866948</v>
      </c>
    </row>
    <row r="84" spans="1:5" ht="13.5">
      <c r="A84" s="118">
        <v>75</v>
      </c>
      <c r="B84" s="118" t="s">
        <v>88</v>
      </c>
      <c r="C84" s="222">
        <v>8597325</v>
      </c>
      <c r="D84" s="222">
        <v>1006698</v>
      </c>
      <c r="E84" s="126">
        <f t="shared" si="2"/>
        <v>0.11709432875923616</v>
      </c>
    </row>
    <row r="85" spans="1:5" ht="13.5">
      <c r="A85" s="118">
        <v>76</v>
      </c>
      <c r="B85" s="118" t="s">
        <v>89</v>
      </c>
      <c r="C85" s="222">
        <v>11929791</v>
      </c>
      <c r="D85" s="222">
        <v>831048</v>
      </c>
      <c r="E85" s="126">
        <f t="shared" si="2"/>
        <v>0.06966157244498249</v>
      </c>
    </row>
    <row r="86" spans="1:5" ht="13.5">
      <c r="A86" s="118">
        <v>77</v>
      </c>
      <c r="B86" s="118" t="s">
        <v>194</v>
      </c>
      <c r="C86" s="222">
        <v>45678819</v>
      </c>
      <c r="D86" s="222">
        <v>0</v>
      </c>
      <c r="E86" s="126">
        <f t="shared" si="2"/>
        <v>0</v>
      </c>
    </row>
    <row r="87" spans="1:5" ht="13.5">
      <c r="A87" s="118">
        <v>78</v>
      </c>
      <c r="B87" s="118" t="s">
        <v>91</v>
      </c>
      <c r="C87" s="222">
        <v>6533346</v>
      </c>
      <c r="D87" s="222">
        <v>1068111</v>
      </c>
      <c r="E87" s="126">
        <f t="shared" si="2"/>
        <v>0.16348606058824988</v>
      </c>
    </row>
    <row r="88" spans="1:5" ht="13.5">
      <c r="A88" s="118">
        <v>79</v>
      </c>
      <c r="B88" s="118" t="s">
        <v>195</v>
      </c>
      <c r="C88" s="222">
        <v>17039900</v>
      </c>
      <c r="D88" s="222">
        <v>41129317</v>
      </c>
      <c r="E88" s="126">
        <f t="shared" si="2"/>
        <v>2.4137064771506873</v>
      </c>
    </row>
    <row r="89" spans="1:5" ht="13.5">
      <c r="A89" s="118">
        <v>80</v>
      </c>
      <c r="B89" s="118" t="s">
        <v>93</v>
      </c>
      <c r="C89" s="222">
        <v>9960768</v>
      </c>
      <c r="D89" s="222">
        <v>77489006</v>
      </c>
      <c r="E89" s="126">
        <f t="shared" si="2"/>
        <v>7.779420823775838</v>
      </c>
    </row>
    <row r="90" spans="1:5" ht="13.5">
      <c r="A90" s="118">
        <v>81</v>
      </c>
      <c r="B90" s="118" t="s">
        <v>94</v>
      </c>
      <c r="C90" s="222">
        <v>5107541</v>
      </c>
      <c r="D90" s="222">
        <v>49632995</v>
      </c>
      <c r="E90" s="126">
        <f t="shared" si="2"/>
        <v>9.717591106953424</v>
      </c>
    </row>
    <row r="91" spans="1:5" ht="13.5">
      <c r="A91" s="118">
        <v>82</v>
      </c>
      <c r="B91" s="118" t="s">
        <v>95</v>
      </c>
      <c r="C91" s="222">
        <v>2867162</v>
      </c>
      <c r="D91" s="222">
        <v>26278370</v>
      </c>
      <c r="E91" s="126">
        <f t="shared" si="2"/>
        <v>9.165289579033205</v>
      </c>
    </row>
    <row r="92" spans="1:5" ht="13.5">
      <c r="A92" s="118">
        <v>83</v>
      </c>
      <c r="B92" s="118" t="s">
        <v>196</v>
      </c>
      <c r="C92" s="222">
        <v>526957</v>
      </c>
      <c r="D92" s="222">
        <v>293194</v>
      </c>
      <c r="E92" s="126">
        <f t="shared" si="2"/>
        <v>0.5563907491503102</v>
      </c>
    </row>
    <row r="93" spans="1:5" ht="13.5">
      <c r="A93" s="118">
        <v>84</v>
      </c>
      <c r="B93" s="118" t="s">
        <v>97</v>
      </c>
      <c r="C93" s="222">
        <v>1879020</v>
      </c>
      <c r="D93" s="222">
        <v>135293</v>
      </c>
      <c r="E93" s="126">
        <f t="shared" si="2"/>
        <v>0.07200189460463433</v>
      </c>
    </row>
    <row r="94" spans="1:5" ht="13.5">
      <c r="A94" s="118">
        <v>85</v>
      </c>
      <c r="B94" s="118" t="s">
        <v>98</v>
      </c>
      <c r="C94" s="222">
        <v>6829706</v>
      </c>
      <c r="D94" s="222">
        <v>632475</v>
      </c>
      <c r="E94" s="126">
        <f t="shared" si="2"/>
        <v>0.09260647530069377</v>
      </c>
    </row>
    <row r="95" spans="1:5" ht="13.5">
      <c r="A95" s="118">
        <v>86</v>
      </c>
      <c r="B95" s="118" t="s">
        <v>99</v>
      </c>
      <c r="C95" s="222">
        <v>16358194</v>
      </c>
      <c r="D95" s="222">
        <v>1147338</v>
      </c>
      <c r="E95" s="126">
        <f t="shared" si="2"/>
        <v>0.07013842726159135</v>
      </c>
    </row>
    <row r="96" spans="1:5" ht="13.5">
      <c r="A96" s="118">
        <v>87</v>
      </c>
      <c r="B96" s="118" t="s">
        <v>100</v>
      </c>
      <c r="C96" s="222">
        <v>3678429</v>
      </c>
      <c r="D96" s="222">
        <v>357241</v>
      </c>
      <c r="E96" s="126">
        <f t="shared" si="2"/>
        <v>0.097117818503497</v>
      </c>
    </row>
    <row r="97" spans="1:5" ht="13.5">
      <c r="A97" s="118">
        <v>88</v>
      </c>
      <c r="B97" s="118" t="s">
        <v>197</v>
      </c>
      <c r="C97" s="222">
        <v>17403051</v>
      </c>
      <c r="D97" s="222">
        <v>550689</v>
      </c>
      <c r="E97" s="126">
        <f t="shared" si="2"/>
        <v>0.03164324462417538</v>
      </c>
    </row>
    <row r="98" spans="1:5" ht="13.5">
      <c r="A98" s="118">
        <v>89</v>
      </c>
      <c r="B98" s="118" t="s">
        <v>198</v>
      </c>
      <c r="C98" s="222">
        <v>1216301</v>
      </c>
      <c r="D98" s="222">
        <v>45593</v>
      </c>
      <c r="E98" s="126">
        <f t="shared" si="2"/>
        <v>0.03748496465924142</v>
      </c>
    </row>
    <row r="99" spans="1:5" ht="13.5">
      <c r="A99" s="118">
        <v>90</v>
      </c>
      <c r="B99" s="118" t="s">
        <v>199</v>
      </c>
      <c r="C99" s="222">
        <v>7279982</v>
      </c>
      <c r="D99" s="222">
        <v>387138</v>
      </c>
      <c r="E99" s="126">
        <f t="shared" si="2"/>
        <v>0.05317842818842135</v>
      </c>
    </row>
    <row r="100" spans="1:5" ht="13.5">
      <c r="A100" s="118">
        <v>91</v>
      </c>
      <c r="B100" s="118" t="s">
        <v>104</v>
      </c>
      <c r="C100" s="222">
        <v>38537877</v>
      </c>
      <c r="D100" s="222">
        <v>11684516</v>
      </c>
      <c r="E100" s="126">
        <f t="shared" si="2"/>
        <v>0.30319563270182215</v>
      </c>
    </row>
    <row r="101" spans="1:5" ht="13.5">
      <c r="A101" s="118">
        <v>92</v>
      </c>
      <c r="B101" s="118" t="s">
        <v>105</v>
      </c>
      <c r="C101" s="222">
        <v>23139070</v>
      </c>
      <c r="D101" s="222">
        <v>5957856</v>
      </c>
      <c r="E101" s="126">
        <f t="shared" si="2"/>
        <v>0.25748035681641485</v>
      </c>
    </row>
    <row r="102" spans="1:5" ht="13.5">
      <c r="A102" s="118">
        <v>93</v>
      </c>
      <c r="B102" s="118" t="s">
        <v>106</v>
      </c>
      <c r="C102" s="222">
        <v>13154108</v>
      </c>
      <c r="D102" s="222">
        <v>7066016</v>
      </c>
      <c r="E102" s="126">
        <f t="shared" si="2"/>
        <v>0.5371718097494714</v>
      </c>
    </row>
    <row r="103" spans="1:5" ht="13.5">
      <c r="A103" s="118">
        <v>94</v>
      </c>
      <c r="B103" s="118" t="s">
        <v>107</v>
      </c>
      <c r="C103" s="222">
        <v>37207531</v>
      </c>
      <c r="D103" s="222">
        <v>8963622</v>
      </c>
      <c r="E103" s="126">
        <f t="shared" si="2"/>
        <v>0.24090880956331126</v>
      </c>
    </row>
    <row r="104" spans="1:5" ht="13.5">
      <c r="A104" s="118">
        <v>95</v>
      </c>
      <c r="B104" s="118" t="s">
        <v>108</v>
      </c>
      <c r="C104" s="222">
        <v>6616330</v>
      </c>
      <c r="D104" s="222">
        <v>1240934</v>
      </c>
      <c r="E104" s="126">
        <f t="shared" si="2"/>
        <v>0.18755624341591184</v>
      </c>
    </row>
    <row r="105" spans="1:5" ht="13.5">
      <c r="A105" s="118">
        <v>96</v>
      </c>
      <c r="B105" s="118" t="s">
        <v>109</v>
      </c>
      <c r="C105" s="222">
        <v>6387536</v>
      </c>
      <c r="D105" s="222">
        <v>1356334</v>
      </c>
      <c r="E105" s="126">
        <f t="shared" si="2"/>
        <v>0.21234072105425317</v>
      </c>
    </row>
    <row r="106" spans="1:5" ht="13.5">
      <c r="A106" s="118">
        <v>97</v>
      </c>
      <c r="B106" s="118" t="s">
        <v>110</v>
      </c>
      <c r="C106" s="222">
        <v>5030634</v>
      </c>
      <c r="D106" s="222">
        <v>1383779</v>
      </c>
      <c r="E106" s="126">
        <f aca="true" t="shared" si="3" ref="E106:E118">D106/C106</f>
        <v>0.27507049807240996</v>
      </c>
    </row>
    <row r="107" spans="1:5" ht="13.5">
      <c r="A107" s="118">
        <v>98</v>
      </c>
      <c r="B107" s="118" t="s">
        <v>200</v>
      </c>
      <c r="C107" s="222">
        <v>9083306</v>
      </c>
      <c r="D107" s="222">
        <v>893474</v>
      </c>
      <c r="E107" s="126">
        <f t="shared" si="3"/>
        <v>0.09836440608738713</v>
      </c>
    </row>
    <row r="108" spans="1:5" ht="13.5">
      <c r="A108" s="118">
        <v>99</v>
      </c>
      <c r="B108" s="118" t="s">
        <v>112</v>
      </c>
      <c r="C108" s="222">
        <v>12098737</v>
      </c>
      <c r="D108" s="222">
        <v>763005</v>
      </c>
      <c r="E108" s="126">
        <f t="shared" si="3"/>
        <v>0.06306484718198271</v>
      </c>
    </row>
    <row r="109" spans="1:5" ht="13.5">
      <c r="A109" s="118">
        <v>100</v>
      </c>
      <c r="B109" s="118" t="s">
        <v>113</v>
      </c>
      <c r="C109" s="222">
        <v>12659971</v>
      </c>
      <c r="D109" s="222">
        <v>604684</v>
      </c>
      <c r="E109" s="126">
        <f t="shared" si="3"/>
        <v>0.047763458541887654</v>
      </c>
    </row>
    <row r="110" spans="1:5" ht="13.5">
      <c r="A110" s="118">
        <v>101</v>
      </c>
      <c r="B110" s="118" t="s">
        <v>114</v>
      </c>
      <c r="C110" s="222">
        <v>29907136</v>
      </c>
      <c r="D110" s="222">
        <v>2359034</v>
      </c>
      <c r="E110" s="126">
        <f t="shared" si="3"/>
        <v>0.0788786328453517</v>
      </c>
    </row>
    <row r="111" spans="1:5" ht="13.5">
      <c r="A111" s="118">
        <v>102</v>
      </c>
      <c r="B111" s="118" t="s">
        <v>115</v>
      </c>
      <c r="C111" s="222">
        <v>10025061</v>
      </c>
      <c r="D111" s="222">
        <v>4064767</v>
      </c>
      <c r="E111" s="126">
        <f t="shared" si="3"/>
        <v>0.40546057525236007</v>
      </c>
    </row>
    <row r="112" spans="1:5" ht="13.5">
      <c r="A112" s="118">
        <v>103</v>
      </c>
      <c r="B112" s="118" t="s">
        <v>116</v>
      </c>
      <c r="C112" s="222">
        <v>20949107</v>
      </c>
      <c r="D112" s="222">
        <v>7134870</v>
      </c>
      <c r="E112" s="126">
        <f t="shared" si="3"/>
        <v>0.34058110448335577</v>
      </c>
    </row>
    <row r="113" spans="1:5" ht="13.5">
      <c r="A113" s="118">
        <v>104</v>
      </c>
      <c r="B113" s="118" t="s">
        <v>201</v>
      </c>
      <c r="C113" s="222">
        <v>6555822</v>
      </c>
      <c r="D113" s="222">
        <v>2718050</v>
      </c>
      <c r="E113" s="126">
        <f t="shared" si="3"/>
        <v>0.4146009455412304</v>
      </c>
    </row>
    <row r="114" spans="1:5" ht="13.5">
      <c r="A114" s="118">
        <v>105</v>
      </c>
      <c r="B114" s="118" t="s">
        <v>202</v>
      </c>
      <c r="C114" s="222">
        <v>6335415</v>
      </c>
      <c r="D114" s="222">
        <v>4658327</v>
      </c>
      <c r="E114" s="126">
        <f t="shared" si="3"/>
        <v>0.7352836396668568</v>
      </c>
    </row>
    <row r="115" spans="1:5" ht="13.5">
      <c r="A115" s="118">
        <v>106</v>
      </c>
      <c r="B115" s="118" t="s">
        <v>119</v>
      </c>
      <c r="C115" s="222">
        <v>8156604</v>
      </c>
      <c r="D115" s="222">
        <v>2366936</v>
      </c>
      <c r="E115" s="126">
        <f t="shared" si="3"/>
        <v>0.29018645504918467</v>
      </c>
    </row>
    <row r="116" spans="1:5" ht="13.5">
      <c r="A116" s="118">
        <v>107</v>
      </c>
      <c r="B116" s="118" t="s">
        <v>120</v>
      </c>
      <c r="C116" s="222">
        <v>1517809</v>
      </c>
      <c r="D116" s="222">
        <v>0</v>
      </c>
      <c r="E116" s="126">
        <f t="shared" si="3"/>
        <v>0</v>
      </c>
    </row>
    <row r="117" spans="1:5" ht="13.5">
      <c r="A117" s="118">
        <v>108</v>
      </c>
      <c r="B117" s="118" t="s">
        <v>121</v>
      </c>
      <c r="C117" s="222">
        <v>3968019</v>
      </c>
      <c r="D117" s="222">
        <v>2126121</v>
      </c>
      <c r="E117" s="126">
        <f t="shared" si="3"/>
        <v>0.5358142186315136</v>
      </c>
    </row>
    <row r="118" spans="1:5" ht="13.5">
      <c r="A118" s="118">
        <v>109</v>
      </c>
      <c r="B118" s="118" t="s">
        <v>203</v>
      </c>
      <c r="C118" s="222">
        <f>SUM(C10:C117)</f>
        <v>972014632</v>
      </c>
      <c r="D118" s="222">
        <f>SUM(D10:D117)</f>
        <v>1163098309</v>
      </c>
      <c r="E118" s="126">
        <f t="shared" si="3"/>
        <v>1.1965851857670389</v>
      </c>
    </row>
    <row r="120" spans="1:5" ht="13.5">
      <c r="A120" s="345" t="s">
        <v>306</v>
      </c>
      <c r="B120" s="346"/>
      <c r="C120" s="346"/>
      <c r="D120" s="346"/>
      <c r="E120" s="346"/>
    </row>
    <row r="121" spans="1:5" ht="13.5">
      <c r="A121" s="346"/>
      <c r="B121" s="346"/>
      <c r="C121" s="346"/>
      <c r="D121" s="346"/>
      <c r="E121" s="346"/>
    </row>
    <row r="122" spans="1:5" ht="13.5">
      <c r="A122" s="346"/>
      <c r="B122" s="346"/>
      <c r="C122" s="346"/>
      <c r="D122" s="346"/>
      <c r="E122" s="346"/>
    </row>
    <row r="123" spans="1:5" ht="13.5">
      <c r="A123" s="346"/>
      <c r="B123" s="346"/>
      <c r="C123" s="346"/>
      <c r="D123" s="346"/>
      <c r="E123" s="346"/>
    </row>
    <row r="125" spans="4:6" ht="17.25">
      <c r="D125" s="158" t="s">
        <v>231</v>
      </c>
      <c r="E125" s="159" t="s">
        <v>230</v>
      </c>
      <c r="F125" s="159"/>
    </row>
  </sheetData>
  <sheetProtection/>
  <mergeCells count="2">
    <mergeCell ref="A120:E123"/>
    <mergeCell ref="A2:E3"/>
  </mergeCells>
  <hyperlinks>
    <hyperlink ref="E125:F125" location="フロー図!A1" display="フロー図に戻る"/>
  </hyperlinks>
  <printOptions/>
  <pageMargins left="0.7874015748031497" right="0.7874015748031497" top="0.7874015748031497" bottom="0.5905511811023623"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indexed="20"/>
  </sheetPr>
  <dimension ref="A2:I19"/>
  <sheetViews>
    <sheetView showGridLines="0" zoomScalePageLayoutView="0" workbookViewId="0" topLeftCell="A1">
      <selection activeCell="A1" sqref="A1"/>
    </sheetView>
  </sheetViews>
  <sheetFormatPr defaultColWidth="9.140625" defaultRowHeight="15"/>
  <cols>
    <col min="1" max="1" width="3.421875" style="209" bestFit="1" customWidth="1"/>
    <col min="2" max="2" width="3.421875" style="0" bestFit="1" customWidth="1"/>
    <col min="3" max="6" width="13.8515625" style="0" customWidth="1"/>
    <col min="7" max="7" width="21.8515625" style="0" customWidth="1"/>
    <col min="8" max="8" width="3.7109375" style="0" customWidth="1"/>
  </cols>
  <sheetData>
    <row r="2" spans="2:8" ht="13.5">
      <c r="B2" s="347" t="s">
        <v>297</v>
      </c>
      <c r="C2" s="347"/>
      <c r="D2" s="347"/>
      <c r="E2" s="347"/>
      <c r="F2" s="347"/>
      <c r="G2" s="347"/>
      <c r="H2" s="347"/>
    </row>
    <row r="3" spans="2:8" ht="13.5">
      <c r="B3" s="347"/>
      <c r="C3" s="347"/>
      <c r="D3" s="347"/>
      <c r="E3" s="347"/>
      <c r="F3" s="347"/>
      <c r="G3" s="347"/>
      <c r="H3" s="347"/>
    </row>
    <row r="6" spans="1:8" ht="18" customHeight="1">
      <c r="A6"/>
      <c r="B6" s="210" t="s">
        <v>302</v>
      </c>
      <c r="C6" s="349" t="s">
        <v>304</v>
      </c>
      <c r="D6" s="349"/>
      <c r="E6" s="349"/>
      <c r="F6" s="349"/>
      <c r="G6" s="349"/>
      <c r="H6" s="349"/>
    </row>
    <row r="7" spans="1:8" ht="18" customHeight="1">
      <c r="A7"/>
      <c r="B7" s="210"/>
      <c r="C7" s="349"/>
      <c r="D7" s="349"/>
      <c r="E7" s="349"/>
      <c r="F7" s="349"/>
      <c r="G7" s="349"/>
      <c r="H7" s="349"/>
    </row>
    <row r="8" spans="1:8" ht="18" customHeight="1">
      <c r="A8"/>
      <c r="B8" s="210"/>
      <c r="C8" s="350"/>
      <c r="D8" s="350"/>
      <c r="E8" s="350"/>
      <c r="F8" s="350"/>
      <c r="G8" s="350"/>
      <c r="H8" s="350"/>
    </row>
    <row r="9" spans="1:8" ht="18" customHeight="1">
      <c r="A9"/>
      <c r="B9" s="210"/>
      <c r="C9" s="212"/>
      <c r="D9" s="212"/>
      <c r="E9" s="212"/>
      <c r="F9" s="212"/>
      <c r="G9" s="212"/>
      <c r="H9" s="211"/>
    </row>
    <row r="10" spans="1:9" ht="18" customHeight="1">
      <c r="A10"/>
      <c r="B10" s="210"/>
      <c r="C10" s="218" t="s">
        <v>305</v>
      </c>
      <c r="D10" s="121"/>
      <c r="E10" s="121"/>
      <c r="F10" s="121"/>
      <c r="G10" s="121"/>
      <c r="H10" s="121"/>
      <c r="I10" s="213"/>
    </row>
    <row r="11" spans="1:8" ht="18" customHeight="1">
      <c r="A11"/>
      <c r="B11" s="210"/>
      <c r="C11" s="211"/>
      <c r="D11" s="211"/>
      <c r="E11" s="211"/>
      <c r="F11" s="211"/>
      <c r="G11" s="211"/>
      <c r="H11" s="211"/>
    </row>
    <row r="12" spans="1:8" ht="18" customHeight="1">
      <c r="A12"/>
      <c r="B12" s="210" t="s">
        <v>302</v>
      </c>
      <c r="C12" s="211" t="s">
        <v>298</v>
      </c>
      <c r="D12" s="211"/>
      <c r="E12" s="211"/>
      <c r="F12" s="211"/>
      <c r="G12" s="211"/>
      <c r="H12" s="211"/>
    </row>
    <row r="13" spans="1:8" ht="18" customHeight="1">
      <c r="A13"/>
      <c r="B13" s="210"/>
      <c r="C13" s="211"/>
      <c r="D13" s="211"/>
      <c r="E13" s="211"/>
      <c r="F13" s="211"/>
      <c r="G13" s="211"/>
      <c r="H13" s="211"/>
    </row>
    <row r="14" spans="1:8" ht="18" customHeight="1">
      <c r="A14"/>
      <c r="B14" s="210"/>
      <c r="C14" s="212" t="s">
        <v>299</v>
      </c>
      <c r="D14" s="212"/>
      <c r="E14" s="212"/>
      <c r="F14" s="212"/>
      <c r="G14" s="211"/>
      <c r="H14" s="211"/>
    </row>
    <row r="15" spans="1:8" ht="18" customHeight="1">
      <c r="A15"/>
      <c r="B15" s="210"/>
      <c r="C15" s="211"/>
      <c r="D15" s="211"/>
      <c r="E15" s="211"/>
      <c r="F15" s="211"/>
      <c r="G15" s="211"/>
      <c r="H15" s="211"/>
    </row>
    <row r="16" spans="1:8" ht="18" customHeight="1">
      <c r="A16"/>
      <c r="B16" s="210" t="s">
        <v>303</v>
      </c>
      <c r="C16" s="211" t="s">
        <v>300</v>
      </c>
      <c r="D16" s="211"/>
      <c r="E16" s="211"/>
      <c r="F16" s="211"/>
      <c r="G16" s="211"/>
      <c r="H16" s="211"/>
    </row>
    <row r="17" spans="2:8" ht="18" customHeight="1">
      <c r="B17" s="211"/>
      <c r="C17" s="211"/>
      <c r="D17" s="211"/>
      <c r="E17" s="211"/>
      <c r="F17" s="211"/>
      <c r="G17" s="211"/>
      <c r="H17" s="211"/>
    </row>
    <row r="18" spans="2:8" ht="18" customHeight="1">
      <c r="B18" s="211"/>
      <c r="C18" s="211"/>
      <c r="D18" s="211"/>
      <c r="E18" s="211"/>
      <c r="F18" s="211" t="s">
        <v>301</v>
      </c>
      <c r="G18" s="211"/>
      <c r="H18" s="211"/>
    </row>
    <row r="19" spans="2:8" ht="17.25">
      <c r="B19" s="211"/>
      <c r="C19" s="211"/>
      <c r="D19" s="211"/>
      <c r="E19" s="211"/>
      <c r="F19" s="211"/>
      <c r="G19" s="211"/>
      <c r="H19" s="211"/>
    </row>
  </sheetData>
  <sheetProtection/>
  <mergeCells count="2">
    <mergeCell ref="B2:H3"/>
    <mergeCell ref="C6:H8"/>
  </mergeCells>
  <hyperlinks>
    <hyperlink ref="C14:F14" r:id="rId1" display="http://www.pref.osaka.jp/toukei/gdp/index.html"/>
    <hyperlink ref="C10" r:id="rId2" display="http://www.cger.nies.go.jp/publications/report/d031/jpn/page/2005_beta.htm"/>
    <hyperlink ref="C10:H10" r:id="rId3" display="http://www.cger.nies.go.jp/publications/report/d031/jpn/page/2005_beta.htm"/>
  </hyperlinks>
  <printOptions/>
  <pageMargins left="0.75" right="0.75" top="1" bottom="1" header="0.512" footer="0.512"/>
  <pageSetup horizontalDpi="600" verticalDpi="600" orientation="portrait" paperSize="9" scale="95" r:id="rId4"/>
</worksheet>
</file>

<file path=xl/worksheets/sheet2.xml><?xml version="1.0" encoding="utf-8"?>
<worksheet xmlns="http://schemas.openxmlformats.org/spreadsheetml/2006/main" xmlns:r="http://schemas.openxmlformats.org/officeDocument/2006/relationships">
  <sheetPr>
    <tabColor indexed="60"/>
  </sheetPr>
  <dimension ref="A2:J51"/>
  <sheetViews>
    <sheetView showGridLines="0" zoomScalePageLayoutView="0" workbookViewId="0" topLeftCell="A1">
      <selection activeCell="A1" sqref="A1"/>
    </sheetView>
  </sheetViews>
  <sheetFormatPr defaultColWidth="9.140625" defaultRowHeight="15"/>
  <cols>
    <col min="1" max="8" width="9.140625" style="0" customWidth="1"/>
    <col min="9" max="9" width="10.8515625" style="0" customWidth="1"/>
  </cols>
  <sheetData>
    <row r="1" ht="10.5" customHeight="1"/>
    <row r="2" spans="1:10" ht="21.75" customHeight="1">
      <c r="A2" s="278" t="s">
        <v>215</v>
      </c>
      <c r="B2" s="278"/>
      <c r="C2" s="278"/>
      <c r="D2" s="278"/>
      <c r="E2" s="278"/>
      <c r="F2" s="278"/>
      <c r="G2" s="278"/>
      <c r="H2" s="278"/>
      <c r="I2" s="278"/>
      <c r="J2" s="128"/>
    </row>
    <row r="3" spans="1:10" ht="10.5" customHeight="1">
      <c r="A3" s="221"/>
      <c r="B3" s="221"/>
      <c r="C3" s="221"/>
      <c r="D3" s="221"/>
      <c r="E3" s="221"/>
      <c r="F3" s="221"/>
      <c r="G3" s="221"/>
      <c r="H3" s="221"/>
      <c r="I3" s="221"/>
      <c r="J3" s="128"/>
    </row>
    <row r="4" spans="1:9" s="129" customFormat="1" ht="39" customHeight="1">
      <c r="A4" s="279" t="s">
        <v>283</v>
      </c>
      <c r="B4" s="279"/>
      <c r="C4" s="279"/>
      <c r="D4" s="279"/>
      <c r="E4" s="279"/>
      <c r="F4" s="279"/>
      <c r="G4" s="279"/>
      <c r="H4" s="279"/>
      <c r="I4" s="279"/>
    </row>
    <row r="5" spans="1:10" s="127" customFormat="1" ht="13.5">
      <c r="A5" s="275"/>
      <c r="B5" s="275"/>
      <c r="C5" s="275"/>
      <c r="D5" s="275"/>
      <c r="E5" s="275"/>
      <c r="F5" s="275"/>
      <c r="G5" s="275"/>
      <c r="H5" s="275"/>
      <c r="I5" s="275"/>
      <c r="J5" s="130"/>
    </row>
    <row r="6" spans="1:10" s="127" customFormat="1" ht="13.5">
      <c r="A6" s="273" t="s">
        <v>219</v>
      </c>
      <c r="B6" s="273"/>
      <c r="C6" s="273"/>
      <c r="D6" s="273"/>
      <c r="E6" s="273"/>
      <c r="F6" s="273"/>
      <c r="G6" s="273"/>
      <c r="H6" s="273"/>
      <c r="I6" s="273"/>
      <c r="J6" s="130"/>
    </row>
    <row r="7" spans="1:10" s="127" customFormat="1" ht="13.5">
      <c r="A7" s="273" t="s">
        <v>220</v>
      </c>
      <c r="B7" s="273"/>
      <c r="C7" s="273"/>
      <c r="D7" s="273"/>
      <c r="E7" s="273"/>
      <c r="F7" s="273"/>
      <c r="G7" s="273"/>
      <c r="H7" s="273"/>
      <c r="I7" s="273"/>
      <c r="J7" s="130"/>
    </row>
    <row r="8" spans="1:10" s="127" customFormat="1" ht="58.5" customHeight="1">
      <c r="A8" s="274" t="s">
        <v>308</v>
      </c>
      <c r="B8" s="274"/>
      <c r="C8" s="274"/>
      <c r="D8" s="274"/>
      <c r="E8" s="274"/>
      <c r="F8" s="274"/>
      <c r="G8" s="274"/>
      <c r="H8" s="274"/>
      <c r="I8" s="274"/>
      <c r="J8" s="130"/>
    </row>
    <row r="9" spans="1:10" s="127" customFormat="1" ht="13.5">
      <c r="A9" s="275" t="s">
        <v>284</v>
      </c>
      <c r="B9" s="275"/>
      <c r="C9" s="275"/>
      <c r="D9" s="275"/>
      <c r="E9" s="275"/>
      <c r="F9" s="275"/>
      <c r="G9" s="275"/>
      <c r="H9" s="275"/>
      <c r="I9" s="275"/>
      <c r="J9" s="130"/>
    </row>
    <row r="10" spans="1:10" s="127" customFormat="1" ht="13.5">
      <c r="A10" s="273" t="s">
        <v>285</v>
      </c>
      <c r="B10" s="273"/>
      <c r="C10" s="273"/>
      <c r="D10" s="273"/>
      <c r="E10" s="273"/>
      <c r="F10" s="273"/>
      <c r="G10" s="273"/>
      <c r="H10" s="273"/>
      <c r="I10" s="273"/>
      <c r="J10" s="130"/>
    </row>
    <row r="11" spans="1:10" s="127" customFormat="1" ht="39.75" customHeight="1">
      <c r="A11" s="274" t="s">
        <v>286</v>
      </c>
      <c r="B11" s="274"/>
      <c r="C11" s="274"/>
      <c r="D11" s="274"/>
      <c r="E11" s="274"/>
      <c r="F11" s="274"/>
      <c r="G11" s="274"/>
      <c r="H11" s="274"/>
      <c r="I11" s="274"/>
      <c r="J11" s="130"/>
    </row>
    <row r="12" spans="1:10" s="127" customFormat="1" ht="13.5">
      <c r="A12" s="275" t="s">
        <v>284</v>
      </c>
      <c r="B12" s="275"/>
      <c r="C12" s="275"/>
      <c r="D12" s="275"/>
      <c r="E12" s="275"/>
      <c r="F12" s="275"/>
      <c r="G12" s="275"/>
      <c r="H12" s="275"/>
      <c r="I12" s="275"/>
      <c r="J12" s="130"/>
    </row>
    <row r="13" spans="1:10" s="127" customFormat="1" ht="13.5">
      <c r="A13" s="273" t="s">
        <v>287</v>
      </c>
      <c r="B13" s="273"/>
      <c r="C13" s="273"/>
      <c r="D13" s="273"/>
      <c r="E13" s="273"/>
      <c r="F13" s="273"/>
      <c r="G13" s="273"/>
      <c r="H13" s="273"/>
      <c r="I13" s="273"/>
      <c r="J13" s="130"/>
    </row>
    <row r="14" spans="1:10" s="127" customFormat="1" ht="29.25" customHeight="1">
      <c r="A14" s="274" t="s">
        <v>288</v>
      </c>
      <c r="B14" s="274"/>
      <c r="C14" s="274"/>
      <c r="D14" s="274"/>
      <c r="E14" s="274"/>
      <c r="F14" s="274"/>
      <c r="G14" s="274"/>
      <c r="H14" s="274"/>
      <c r="I14" s="274"/>
      <c r="J14" s="130"/>
    </row>
    <row r="15" spans="1:10" s="127" customFormat="1" ht="13.5">
      <c r="A15" s="275" t="s">
        <v>284</v>
      </c>
      <c r="B15" s="275"/>
      <c r="C15" s="275"/>
      <c r="D15" s="275"/>
      <c r="E15" s="275"/>
      <c r="F15" s="275"/>
      <c r="G15" s="275"/>
      <c r="H15" s="275"/>
      <c r="I15" s="275"/>
      <c r="J15" s="130"/>
    </row>
    <row r="16" spans="1:10" s="127" customFormat="1" ht="13.5">
      <c r="A16" s="273" t="s">
        <v>289</v>
      </c>
      <c r="B16" s="273"/>
      <c r="C16" s="273"/>
      <c r="D16" s="273"/>
      <c r="E16" s="273"/>
      <c r="F16" s="273"/>
      <c r="G16" s="273"/>
      <c r="H16" s="273"/>
      <c r="I16" s="273"/>
      <c r="J16" s="130"/>
    </row>
    <row r="17" spans="1:10" s="127" customFormat="1" ht="16.5" customHeight="1">
      <c r="A17" s="274" t="s">
        <v>290</v>
      </c>
      <c r="B17" s="274"/>
      <c r="C17" s="274"/>
      <c r="D17" s="274"/>
      <c r="E17" s="274"/>
      <c r="F17" s="274"/>
      <c r="G17" s="274"/>
      <c r="H17" s="274"/>
      <c r="I17" s="274"/>
      <c r="J17" s="130"/>
    </row>
    <row r="18" spans="1:10" s="127" customFormat="1" ht="13.5">
      <c r="A18" s="275" t="s">
        <v>284</v>
      </c>
      <c r="B18" s="275"/>
      <c r="C18" s="275"/>
      <c r="D18" s="275"/>
      <c r="E18" s="275"/>
      <c r="F18" s="275"/>
      <c r="G18" s="275"/>
      <c r="H18" s="275"/>
      <c r="I18" s="275"/>
      <c r="J18" s="130"/>
    </row>
    <row r="19" spans="1:10" s="127" customFormat="1" ht="13.5">
      <c r="A19" s="273" t="s">
        <v>291</v>
      </c>
      <c r="B19" s="273"/>
      <c r="C19" s="273"/>
      <c r="D19" s="273"/>
      <c r="E19" s="273"/>
      <c r="F19" s="273"/>
      <c r="G19" s="273"/>
      <c r="H19" s="273"/>
      <c r="I19" s="273"/>
      <c r="J19" s="130"/>
    </row>
    <row r="20" spans="1:10" s="127" customFormat="1" ht="32.25" customHeight="1">
      <c r="A20" s="274" t="s">
        <v>292</v>
      </c>
      <c r="B20" s="274"/>
      <c r="C20" s="274"/>
      <c r="D20" s="274"/>
      <c r="E20" s="274"/>
      <c r="F20" s="274"/>
      <c r="G20" s="274"/>
      <c r="H20" s="274"/>
      <c r="I20" s="274"/>
      <c r="J20" s="130"/>
    </row>
    <row r="21" spans="1:10" s="127" customFormat="1" ht="13.5">
      <c r="A21" s="275" t="s">
        <v>284</v>
      </c>
      <c r="B21" s="275"/>
      <c r="C21" s="275"/>
      <c r="D21" s="275"/>
      <c r="E21" s="275"/>
      <c r="F21" s="275"/>
      <c r="G21" s="275"/>
      <c r="H21" s="275"/>
      <c r="I21" s="275"/>
      <c r="J21" s="130"/>
    </row>
    <row r="22" spans="1:10" s="127" customFormat="1" ht="13.5">
      <c r="A22" s="273" t="s">
        <v>293</v>
      </c>
      <c r="B22" s="273"/>
      <c r="C22" s="273"/>
      <c r="D22" s="273"/>
      <c r="E22" s="273"/>
      <c r="F22" s="273"/>
      <c r="G22" s="273"/>
      <c r="H22" s="273"/>
      <c r="I22" s="273"/>
      <c r="J22" s="130"/>
    </row>
    <row r="23" spans="1:10" s="127" customFormat="1" ht="33" customHeight="1">
      <c r="A23" s="274" t="s">
        <v>294</v>
      </c>
      <c r="B23" s="274"/>
      <c r="C23" s="274"/>
      <c r="D23" s="274"/>
      <c r="E23" s="274"/>
      <c r="F23" s="274"/>
      <c r="G23" s="274"/>
      <c r="H23" s="274"/>
      <c r="I23" s="274"/>
      <c r="J23" s="130"/>
    </row>
    <row r="24" spans="1:10" s="127" customFormat="1" ht="13.5">
      <c r="A24" s="275" t="s">
        <v>284</v>
      </c>
      <c r="B24" s="275"/>
      <c r="C24" s="275"/>
      <c r="D24" s="275"/>
      <c r="E24" s="275"/>
      <c r="F24" s="275"/>
      <c r="G24" s="275"/>
      <c r="H24" s="275"/>
      <c r="I24" s="275"/>
      <c r="J24" s="130"/>
    </row>
    <row r="25" spans="1:10" s="127" customFormat="1" ht="13.5">
      <c r="A25" s="273" t="s">
        <v>295</v>
      </c>
      <c r="B25" s="273"/>
      <c r="C25" s="273"/>
      <c r="D25" s="273"/>
      <c r="E25" s="273"/>
      <c r="F25" s="273"/>
      <c r="G25" s="273"/>
      <c r="H25" s="273"/>
      <c r="I25" s="273"/>
      <c r="J25" s="130"/>
    </row>
    <row r="26" spans="1:10" s="127" customFormat="1" ht="33.75" customHeight="1">
      <c r="A26" s="274" t="s">
        <v>277</v>
      </c>
      <c r="B26" s="274"/>
      <c r="C26" s="274"/>
      <c r="D26" s="274"/>
      <c r="E26" s="274"/>
      <c r="F26" s="274"/>
      <c r="G26" s="274"/>
      <c r="H26" s="274"/>
      <c r="I26" s="274"/>
      <c r="J26" s="130"/>
    </row>
    <row r="27" spans="1:10" s="127" customFormat="1" ht="13.5">
      <c r="A27" s="275" t="s">
        <v>312</v>
      </c>
      <c r="B27" s="275"/>
      <c r="C27" s="275"/>
      <c r="D27" s="275"/>
      <c r="E27" s="275"/>
      <c r="F27" s="275"/>
      <c r="G27" s="275"/>
      <c r="H27" s="275"/>
      <c r="I27" s="275"/>
      <c r="J27" s="130"/>
    </row>
    <row r="28" spans="1:10" s="127" customFormat="1" ht="13.5">
      <c r="A28" s="273" t="s">
        <v>313</v>
      </c>
      <c r="B28" s="273"/>
      <c r="C28" s="273"/>
      <c r="D28" s="273"/>
      <c r="E28" s="273"/>
      <c r="F28" s="273"/>
      <c r="G28" s="273"/>
      <c r="H28" s="273"/>
      <c r="I28" s="273"/>
      <c r="J28" s="130"/>
    </row>
    <row r="29" spans="1:10" s="127" customFormat="1" ht="13.5">
      <c r="A29" s="273" t="s">
        <v>314</v>
      </c>
      <c r="B29" s="273"/>
      <c r="C29" s="273"/>
      <c r="D29" s="273"/>
      <c r="E29" s="273"/>
      <c r="F29" s="273"/>
      <c r="G29" s="273"/>
      <c r="H29" s="273"/>
      <c r="I29" s="273"/>
      <c r="J29" s="130"/>
    </row>
    <row r="30" spans="1:10" s="127" customFormat="1" ht="27" customHeight="1">
      <c r="A30" s="276" t="s">
        <v>315</v>
      </c>
      <c r="B30" s="276"/>
      <c r="C30" s="276"/>
      <c r="D30" s="276"/>
      <c r="E30" s="276"/>
      <c r="F30" s="276"/>
      <c r="G30" s="276"/>
      <c r="H30" s="276"/>
      <c r="I30" s="276"/>
      <c r="J30" s="130"/>
    </row>
    <row r="31" spans="1:10" s="127" customFormat="1" ht="12.75" customHeight="1">
      <c r="A31" s="275" t="s">
        <v>312</v>
      </c>
      <c r="B31" s="275"/>
      <c r="C31" s="275"/>
      <c r="D31" s="275"/>
      <c r="E31" s="275"/>
      <c r="F31" s="275"/>
      <c r="G31" s="275"/>
      <c r="H31" s="275"/>
      <c r="I31" s="275"/>
      <c r="J31" s="130"/>
    </row>
    <row r="32" spans="1:10" s="127" customFormat="1" ht="13.5">
      <c r="A32" s="273" t="s">
        <v>316</v>
      </c>
      <c r="B32" s="273"/>
      <c r="C32" s="273"/>
      <c r="D32" s="273"/>
      <c r="E32" s="273"/>
      <c r="F32" s="273"/>
      <c r="G32" s="273"/>
      <c r="H32" s="273"/>
      <c r="I32" s="273"/>
      <c r="J32" s="130"/>
    </row>
    <row r="33" spans="1:10" s="127" customFormat="1" ht="62.25" customHeight="1">
      <c r="A33" s="274" t="s">
        <v>317</v>
      </c>
      <c r="B33" s="274"/>
      <c r="C33" s="274"/>
      <c r="D33" s="274"/>
      <c r="E33" s="274"/>
      <c r="F33" s="274"/>
      <c r="G33" s="274"/>
      <c r="H33" s="274"/>
      <c r="I33" s="274"/>
      <c r="J33" s="130"/>
    </row>
    <row r="34" spans="1:10" s="127" customFormat="1" ht="13.5">
      <c r="A34" s="196"/>
      <c r="B34" s="196"/>
      <c r="C34" s="196"/>
      <c r="D34" s="196"/>
      <c r="E34" s="196"/>
      <c r="F34" s="196"/>
      <c r="G34" s="196"/>
      <c r="H34" s="196"/>
      <c r="I34" s="196"/>
      <c r="J34" s="130"/>
    </row>
    <row r="35" spans="1:10" s="127" customFormat="1" ht="13.5">
      <c r="A35" s="273" t="s">
        <v>278</v>
      </c>
      <c r="B35" s="273"/>
      <c r="C35" s="273"/>
      <c r="D35" s="273"/>
      <c r="E35" s="273"/>
      <c r="F35" s="273"/>
      <c r="G35" s="273"/>
      <c r="H35" s="273"/>
      <c r="I35" s="273"/>
      <c r="J35" s="130"/>
    </row>
    <row r="36" spans="1:10" s="127" customFormat="1" ht="13.5">
      <c r="A36" s="273" t="s">
        <v>279</v>
      </c>
      <c r="B36" s="273"/>
      <c r="C36" s="273"/>
      <c r="D36" s="273"/>
      <c r="E36" s="273"/>
      <c r="F36" s="273"/>
      <c r="G36" s="273"/>
      <c r="H36" s="273"/>
      <c r="I36" s="273"/>
      <c r="J36" s="130"/>
    </row>
    <row r="37" spans="1:10" s="127" customFormat="1" ht="86.25" customHeight="1">
      <c r="A37" s="274" t="s">
        <v>280</v>
      </c>
      <c r="B37" s="274"/>
      <c r="C37" s="274"/>
      <c r="D37" s="274"/>
      <c r="E37" s="274"/>
      <c r="F37" s="274"/>
      <c r="G37" s="274"/>
      <c r="H37" s="274"/>
      <c r="I37" s="274"/>
      <c r="J37" s="130"/>
    </row>
    <row r="38" spans="1:10" s="127" customFormat="1" ht="13.5">
      <c r="A38" s="196"/>
      <c r="B38" s="196"/>
      <c r="C38" s="196"/>
      <c r="D38" s="196"/>
      <c r="E38" s="196"/>
      <c r="F38" s="196"/>
      <c r="G38" s="196"/>
      <c r="H38" s="196"/>
      <c r="I38" s="196"/>
      <c r="J38" s="130"/>
    </row>
    <row r="39" spans="1:10" s="127" customFormat="1" ht="18" customHeight="1">
      <c r="A39" s="273" t="s">
        <v>281</v>
      </c>
      <c r="B39" s="273"/>
      <c r="C39" s="273"/>
      <c r="D39" s="273"/>
      <c r="E39" s="273"/>
      <c r="F39" s="273"/>
      <c r="G39" s="273"/>
      <c r="H39" s="273"/>
      <c r="I39" s="273"/>
      <c r="J39" s="130"/>
    </row>
    <row r="40" spans="1:10" s="127" customFormat="1" ht="96.75" customHeight="1">
      <c r="A40" s="274" t="s">
        <v>311</v>
      </c>
      <c r="B40" s="274"/>
      <c r="C40" s="274"/>
      <c r="D40" s="274"/>
      <c r="E40" s="274"/>
      <c r="F40" s="274"/>
      <c r="G40" s="274"/>
      <c r="H40" s="274"/>
      <c r="I40" s="274"/>
      <c r="J40" s="130"/>
    </row>
    <row r="41" spans="1:10" s="127" customFormat="1" ht="13.5">
      <c r="A41" s="196"/>
      <c r="B41" s="196"/>
      <c r="C41" s="196"/>
      <c r="D41" s="196"/>
      <c r="E41" s="196"/>
      <c r="F41" s="196"/>
      <c r="G41" s="196"/>
      <c r="H41" s="196"/>
      <c r="I41" s="196"/>
      <c r="J41" s="130"/>
    </row>
    <row r="42" spans="1:10" s="127" customFormat="1" ht="13.5">
      <c r="A42" s="273" t="s">
        <v>282</v>
      </c>
      <c r="B42" s="273"/>
      <c r="C42" s="273"/>
      <c r="D42" s="273"/>
      <c r="E42" s="273"/>
      <c r="F42" s="273"/>
      <c r="G42" s="273"/>
      <c r="H42" s="273"/>
      <c r="I42" s="273"/>
      <c r="J42" s="130"/>
    </row>
    <row r="43" spans="1:10" s="127" customFormat="1" ht="101.25" customHeight="1">
      <c r="A43" s="274" t="s">
        <v>321</v>
      </c>
      <c r="B43" s="274"/>
      <c r="C43" s="274"/>
      <c r="D43" s="274"/>
      <c r="E43" s="274"/>
      <c r="F43" s="274"/>
      <c r="G43" s="274"/>
      <c r="H43" s="274"/>
      <c r="I43" s="274"/>
      <c r="J43" s="130"/>
    </row>
    <row r="44" spans="1:10" ht="13.5">
      <c r="A44" s="202"/>
      <c r="B44" s="202"/>
      <c r="C44" s="202"/>
      <c r="D44" s="202"/>
      <c r="E44" s="202"/>
      <c r="F44" s="202"/>
      <c r="G44" s="203" t="s">
        <v>296</v>
      </c>
      <c r="H44" s="277" t="s">
        <v>230</v>
      </c>
      <c r="I44" s="277"/>
      <c r="J44" s="128"/>
    </row>
    <row r="45" spans="1:10" ht="13.5">
      <c r="A45" s="128"/>
      <c r="B45" s="128"/>
      <c r="C45" s="128"/>
      <c r="D45" s="128"/>
      <c r="E45" s="128"/>
      <c r="F45" s="128"/>
      <c r="G45" s="128"/>
      <c r="H45" s="128"/>
      <c r="I45" s="128"/>
      <c r="J45" s="128"/>
    </row>
    <row r="46" spans="1:10" ht="13.5">
      <c r="A46" s="128"/>
      <c r="B46" s="128"/>
      <c r="C46" s="128"/>
      <c r="D46" s="128"/>
      <c r="E46" s="128"/>
      <c r="F46" s="128"/>
      <c r="G46" s="128"/>
      <c r="H46" s="128"/>
      <c r="I46" s="128"/>
      <c r="J46" s="128"/>
    </row>
    <row r="47" spans="1:10" ht="13.5">
      <c r="A47" s="128"/>
      <c r="B47" s="128"/>
      <c r="C47" s="128"/>
      <c r="D47" s="128"/>
      <c r="E47" s="128"/>
      <c r="F47" s="128"/>
      <c r="G47" s="128"/>
      <c r="H47" s="128"/>
      <c r="I47" s="128"/>
      <c r="J47" s="128"/>
    </row>
    <row r="48" spans="1:10" ht="13.5">
      <c r="A48" s="128"/>
      <c r="B48" s="128"/>
      <c r="C48" s="128"/>
      <c r="D48" s="128"/>
      <c r="E48" s="128"/>
      <c r="F48" s="128"/>
      <c r="G48" s="128"/>
      <c r="H48" s="128"/>
      <c r="I48" s="128"/>
      <c r="J48" s="128"/>
    </row>
    <row r="49" spans="1:10" ht="13.5">
      <c r="A49" s="128"/>
      <c r="B49" s="128"/>
      <c r="C49" s="128"/>
      <c r="D49" s="128"/>
      <c r="E49" s="128"/>
      <c r="F49" s="128"/>
      <c r="G49" s="128"/>
      <c r="H49" s="128"/>
      <c r="I49" s="128"/>
      <c r="J49" s="128"/>
    </row>
    <row r="50" spans="1:10" ht="13.5">
      <c r="A50" s="128"/>
      <c r="B50" s="128"/>
      <c r="C50" s="128"/>
      <c r="D50" s="128"/>
      <c r="E50" s="128"/>
      <c r="F50" s="128"/>
      <c r="G50" s="128"/>
      <c r="H50" s="128"/>
      <c r="I50" s="128"/>
      <c r="J50" s="128"/>
    </row>
    <row r="51" spans="1:10" ht="13.5">
      <c r="A51" s="128"/>
      <c r="B51" s="128"/>
      <c r="C51" s="128"/>
      <c r="D51" s="128"/>
      <c r="E51" s="128"/>
      <c r="F51" s="128"/>
      <c r="G51" s="128"/>
      <c r="H51" s="128"/>
      <c r="I51" s="128"/>
      <c r="J51" s="128"/>
    </row>
  </sheetData>
  <sheetProtection/>
  <mergeCells count="39">
    <mergeCell ref="A40:I40"/>
    <mergeCell ref="A35:I35"/>
    <mergeCell ref="A36:I36"/>
    <mergeCell ref="A37:I37"/>
    <mergeCell ref="A2:I2"/>
    <mergeCell ref="A4:I4"/>
    <mergeCell ref="A5:I5"/>
    <mergeCell ref="A6:I6"/>
    <mergeCell ref="A7:I7"/>
    <mergeCell ref="A8:I8"/>
    <mergeCell ref="A10:I10"/>
    <mergeCell ref="A11:I11"/>
    <mergeCell ref="A12:I12"/>
    <mergeCell ref="A25:I25"/>
    <mergeCell ref="A24:I24"/>
    <mergeCell ref="A21:I21"/>
    <mergeCell ref="A22:I22"/>
    <mergeCell ref="A23:I23"/>
    <mergeCell ref="A9:I9"/>
    <mergeCell ref="H44:I44"/>
    <mergeCell ref="A13:I13"/>
    <mergeCell ref="A14:I14"/>
    <mergeCell ref="A26:I26"/>
    <mergeCell ref="A15:I15"/>
    <mergeCell ref="A16:I16"/>
    <mergeCell ref="A17:I17"/>
    <mergeCell ref="A18:I18"/>
    <mergeCell ref="A19:I19"/>
    <mergeCell ref="A20:I20"/>
    <mergeCell ref="A42:I42"/>
    <mergeCell ref="A43:I43"/>
    <mergeCell ref="A33:I33"/>
    <mergeCell ref="A27:I27"/>
    <mergeCell ref="A28:I28"/>
    <mergeCell ref="A29:I29"/>
    <mergeCell ref="A30:I30"/>
    <mergeCell ref="A31:I31"/>
    <mergeCell ref="A32:I32"/>
    <mergeCell ref="A39:I39"/>
  </mergeCells>
  <hyperlinks>
    <hyperlink ref="H44:I44" location="フロー図!A1" display="フロー図に戻る"/>
  </hyperlinks>
  <printOptions/>
  <pageMargins left="0.75" right="0.75" top="0.65" bottom="0.7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B1:AM114"/>
  <sheetViews>
    <sheetView showGridLines="0" zoomScalePageLayoutView="0" workbookViewId="0" topLeftCell="A1">
      <selection activeCell="A1" sqref="A1"/>
    </sheetView>
  </sheetViews>
  <sheetFormatPr defaultColWidth="9.140625" defaultRowHeight="15"/>
  <cols>
    <col min="1" max="1" width="2.140625" style="0" customWidth="1"/>
    <col min="2" max="2" width="3.7109375" style="25" customWidth="1"/>
    <col min="3" max="3" width="26.7109375" style="25" customWidth="1"/>
    <col min="4" max="4" width="14.421875" style="25" customWidth="1"/>
    <col min="5" max="17" width="2.421875" style="0" customWidth="1"/>
    <col min="18" max="21" width="2.421875" style="34" customWidth="1"/>
    <col min="22" max="22" width="1.7109375" style="34" customWidth="1"/>
    <col min="23" max="38" width="2.421875" style="34" customWidth="1"/>
    <col min="39" max="39" width="9.00390625" style="34" customWidth="1"/>
  </cols>
  <sheetData>
    <row r="1" spans="2:3" ht="24.75" customHeight="1">
      <c r="B1" s="23"/>
      <c r="C1" s="24"/>
    </row>
    <row r="2" spans="2:36" ht="13.5" customHeight="1">
      <c r="B2"/>
      <c r="C2" s="257" t="s">
        <v>309</v>
      </c>
      <c r="D2" s="257"/>
      <c r="E2" s="257"/>
      <c r="F2" s="257"/>
      <c r="G2" s="257"/>
      <c r="H2" s="257"/>
      <c r="I2" s="257"/>
      <c r="J2" s="257"/>
      <c r="K2" s="257"/>
      <c r="L2" s="257"/>
      <c r="M2" s="257"/>
      <c r="N2" s="257"/>
      <c r="O2" s="257"/>
      <c r="P2" s="257"/>
      <c r="Q2" s="257"/>
      <c r="R2" s="35"/>
      <c r="S2" s="35"/>
      <c r="T2" s="35"/>
      <c r="U2" s="35"/>
      <c r="V2" s="35"/>
      <c r="W2" s="35"/>
      <c r="X2" s="35"/>
      <c r="Y2" s="35"/>
      <c r="Z2" s="35"/>
      <c r="AA2" s="35"/>
      <c r="AB2" s="35"/>
      <c r="AC2" s="35"/>
      <c r="AD2" s="35"/>
      <c r="AE2" s="35"/>
      <c r="AF2" s="35"/>
      <c r="AG2" s="35"/>
      <c r="AH2" s="35"/>
      <c r="AI2" s="35"/>
      <c r="AJ2" s="35"/>
    </row>
    <row r="3" spans="2:36" ht="13.5" customHeight="1">
      <c r="B3"/>
      <c r="C3" s="257"/>
      <c r="D3" s="257"/>
      <c r="E3" s="257"/>
      <c r="F3" s="257"/>
      <c r="G3" s="257"/>
      <c r="H3" s="257"/>
      <c r="I3" s="257"/>
      <c r="J3" s="257"/>
      <c r="K3" s="257"/>
      <c r="L3" s="257"/>
      <c r="M3" s="257"/>
      <c r="N3" s="257"/>
      <c r="O3" s="257"/>
      <c r="P3" s="257"/>
      <c r="Q3" s="257"/>
      <c r="R3" s="35"/>
      <c r="S3" s="35"/>
      <c r="T3" s="35"/>
      <c r="U3" s="35"/>
      <c r="V3" s="35"/>
      <c r="W3" s="35"/>
      <c r="X3" s="35"/>
      <c r="Y3" s="35"/>
      <c r="Z3" s="35"/>
      <c r="AA3" s="35"/>
      <c r="AB3" s="35"/>
      <c r="AC3" s="35"/>
      <c r="AD3" s="35"/>
      <c r="AE3" s="35"/>
      <c r="AF3" s="35"/>
      <c r="AG3" s="35"/>
      <c r="AH3" s="35"/>
      <c r="AI3" s="35"/>
      <c r="AJ3" s="35"/>
    </row>
    <row r="4" spans="2:39" s="3" customFormat="1" ht="20.25" customHeight="1">
      <c r="B4" s="33"/>
      <c r="C4" s="42" t="s">
        <v>124</v>
      </c>
      <c r="D4" s="50" t="s">
        <v>128</v>
      </c>
      <c r="R4" s="19"/>
      <c r="S4" s="19"/>
      <c r="T4" s="19"/>
      <c r="U4" s="19"/>
      <c r="V4" s="19"/>
      <c r="W4" s="19"/>
      <c r="X4" s="19"/>
      <c r="Y4" s="19"/>
      <c r="Z4" s="19"/>
      <c r="AA4" s="19"/>
      <c r="AB4" s="19"/>
      <c r="AC4" s="19"/>
      <c r="AD4" s="19"/>
      <c r="AE4" s="19"/>
      <c r="AF4" s="19"/>
      <c r="AG4" s="19"/>
      <c r="AH4" s="19"/>
      <c r="AI4" s="19"/>
      <c r="AJ4" s="19"/>
      <c r="AK4" s="19"/>
      <c r="AL4" s="19"/>
      <c r="AM4" s="19"/>
    </row>
    <row r="5" spans="2:13" ht="27" customHeight="1">
      <c r="B5" s="36"/>
      <c r="C5" s="75" t="s">
        <v>123</v>
      </c>
      <c r="D5" s="37" t="s">
        <v>122</v>
      </c>
      <c r="F5" s="19"/>
      <c r="G5" s="19"/>
      <c r="H5" s="34"/>
      <c r="I5" s="34"/>
      <c r="J5" s="34"/>
      <c r="K5" s="34"/>
      <c r="L5" s="34"/>
      <c r="M5" s="34"/>
    </row>
    <row r="6" spans="2:37" ht="12" customHeight="1">
      <c r="B6" s="44">
        <v>1</v>
      </c>
      <c r="C6" s="45" t="s">
        <v>14</v>
      </c>
      <c r="D6" s="46"/>
      <c r="E6" s="19"/>
      <c r="F6" s="19"/>
      <c r="G6" s="28"/>
      <c r="H6" s="34"/>
      <c r="I6" s="34"/>
      <c r="J6" s="34"/>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2:37" ht="12" customHeight="1">
      <c r="B7" s="44">
        <v>2</v>
      </c>
      <c r="C7" s="45" t="s">
        <v>15</v>
      </c>
      <c r="D7" s="46"/>
      <c r="E7" s="19"/>
      <c r="F7" s="1"/>
      <c r="G7" s="19" t="s">
        <v>127</v>
      </c>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2:37" ht="12" customHeight="1">
      <c r="B8" s="44">
        <v>3</v>
      </c>
      <c r="C8" s="45" t="s">
        <v>16</v>
      </c>
      <c r="D8" s="46"/>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row>
    <row r="9" spans="2:37" ht="12" customHeight="1">
      <c r="B9" s="44">
        <v>4</v>
      </c>
      <c r="C9" s="45" t="s">
        <v>17</v>
      </c>
      <c r="D9" s="46"/>
      <c r="E9" s="19"/>
      <c r="F9" s="1"/>
      <c r="G9" s="19" t="s">
        <v>126</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row>
    <row r="10" spans="2:37" ht="12" customHeight="1">
      <c r="B10" s="47">
        <v>5</v>
      </c>
      <c r="C10" s="48" t="s">
        <v>18</v>
      </c>
      <c r="D10" s="49"/>
      <c r="E10" s="19"/>
      <c r="F10" s="19"/>
      <c r="G10" s="294" t="s">
        <v>129</v>
      </c>
      <c r="H10" s="294"/>
      <c r="I10" s="294"/>
      <c r="J10" s="294"/>
      <c r="K10" s="294"/>
      <c r="L10" s="294"/>
      <c r="M10" s="294"/>
      <c r="N10" s="294"/>
      <c r="O10" s="294"/>
      <c r="P10" s="294"/>
      <c r="Q10" s="294"/>
      <c r="R10" s="294"/>
      <c r="S10" s="294"/>
      <c r="T10" s="294"/>
      <c r="U10" s="294"/>
      <c r="V10" s="19"/>
      <c r="W10" s="19"/>
      <c r="X10" s="19"/>
      <c r="Y10" s="19"/>
      <c r="Z10" s="19"/>
      <c r="AA10" s="19"/>
      <c r="AB10" s="19"/>
      <c r="AC10" s="19"/>
      <c r="AD10" s="19"/>
      <c r="AE10" s="19"/>
      <c r="AF10" s="19"/>
      <c r="AG10" s="19"/>
      <c r="AH10" s="19"/>
      <c r="AI10" s="19"/>
      <c r="AJ10" s="19"/>
      <c r="AK10" s="19"/>
    </row>
    <row r="11" spans="2:37" ht="12" customHeight="1">
      <c r="B11" s="44">
        <v>6</v>
      </c>
      <c r="C11" s="45" t="s">
        <v>19</v>
      </c>
      <c r="D11" s="46"/>
      <c r="E11" s="19"/>
      <c r="F11" s="19"/>
      <c r="G11" s="294"/>
      <c r="H11" s="294"/>
      <c r="I11" s="294"/>
      <c r="J11" s="294"/>
      <c r="K11" s="294"/>
      <c r="L11" s="294"/>
      <c r="M11" s="294"/>
      <c r="N11" s="294"/>
      <c r="O11" s="294"/>
      <c r="P11" s="294"/>
      <c r="Q11" s="294"/>
      <c r="R11" s="294"/>
      <c r="S11" s="294"/>
      <c r="T11" s="294"/>
      <c r="U11" s="294"/>
      <c r="V11" s="19"/>
      <c r="W11" s="19"/>
      <c r="X11" s="19"/>
      <c r="Y11" s="19"/>
      <c r="Z11" s="19"/>
      <c r="AA11" s="19"/>
      <c r="AB11" s="19"/>
      <c r="AC11" s="19"/>
      <c r="AD11" s="19"/>
      <c r="AE11" s="19"/>
      <c r="AF11" s="19"/>
      <c r="AG11" s="19"/>
      <c r="AH11" s="19"/>
      <c r="AI11" s="19"/>
      <c r="AJ11" s="19"/>
      <c r="AK11" s="19"/>
    </row>
    <row r="12" spans="2:37" ht="12" customHeight="1">
      <c r="B12" s="44">
        <v>7</v>
      </c>
      <c r="C12" s="45" t="s">
        <v>20</v>
      </c>
      <c r="D12" s="46"/>
      <c r="E12" s="19"/>
      <c r="F12" s="19"/>
      <c r="G12" s="294"/>
      <c r="H12" s="294"/>
      <c r="I12" s="294"/>
      <c r="J12" s="294"/>
      <c r="K12" s="294"/>
      <c r="L12" s="294"/>
      <c r="M12" s="294"/>
      <c r="N12" s="294"/>
      <c r="O12" s="294"/>
      <c r="P12" s="294"/>
      <c r="Q12" s="294"/>
      <c r="R12" s="294"/>
      <c r="S12" s="294"/>
      <c r="T12" s="294"/>
      <c r="U12" s="294"/>
      <c r="V12" s="19"/>
      <c r="W12" s="19"/>
      <c r="X12" s="19"/>
      <c r="Y12" s="19"/>
      <c r="Z12" s="19"/>
      <c r="AA12" s="19"/>
      <c r="AB12" s="19"/>
      <c r="AC12" s="19"/>
      <c r="AD12" s="19"/>
      <c r="AE12" s="19"/>
      <c r="AF12" s="19"/>
      <c r="AG12" s="19"/>
      <c r="AH12" s="19"/>
      <c r="AI12" s="19"/>
      <c r="AJ12" s="19"/>
      <c r="AK12" s="19"/>
    </row>
    <row r="13" spans="2:37" ht="12" customHeight="1">
      <c r="B13" s="44">
        <v>8</v>
      </c>
      <c r="C13" s="45" t="s">
        <v>21</v>
      </c>
      <c r="D13" s="46"/>
      <c r="E13" s="19"/>
      <c r="F13" s="19"/>
      <c r="G13" s="294"/>
      <c r="H13" s="294"/>
      <c r="I13" s="294"/>
      <c r="J13" s="294"/>
      <c r="K13" s="294"/>
      <c r="L13" s="294"/>
      <c r="M13" s="294"/>
      <c r="N13" s="294"/>
      <c r="O13" s="294"/>
      <c r="P13" s="294"/>
      <c r="Q13" s="294"/>
      <c r="R13" s="294"/>
      <c r="S13" s="294"/>
      <c r="T13" s="294"/>
      <c r="U13" s="294"/>
      <c r="V13" s="19"/>
      <c r="W13" s="19"/>
      <c r="X13" s="19"/>
      <c r="Y13" s="19"/>
      <c r="Z13" s="19"/>
      <c r="AA13" s="19"/>
      <c r="AB13" s="19"/>
      <c r="AC13" s="19"/>
      <c r="AD13" s="19"/>
      <c r="AE13" s="19"/>
      <c r="AF13" s="19"/>
      <c r="AG13" s="19"/>
      <c r="AH13" s="19"/>
      <c r="AI13" s="19"/>
      <c r="AJ13" s="19"/>
      <c r="AK13" s="19"/>
    </row>
    <row r="14" spans="2:37" ht="12" customHeight="1">
      <c r="B14" s="44">
        <v>9</v>
      </c>
      <c r="C14" s="45" t="s">
        <v>22</v>
      </c>
      <c r="D14" s="46"/>
      <c r="E14" s="19"/>
      <c r="F14" s="19"/>
      <c r="G14" s="294"/>
      <c r="H14" s="294"/>
      <c r="I14" s="294"/>
      <c r="J14" s="294"/>
      <c r="K14" s="294"/>
      <c r="L14" s="294"/>
      <c r="M14" s="294"/>
      <c r="N14" s="294"/>
      <c r="O14" s="294"/>
      <c r="P14" s="294"/>
      <c r="Q14" s="294"/>
      <c r="R14" s="294"/>
      <c r="S14" s="294"/>
      <c r="T14" s="294"/>
      <c r="U14" s="294"/>
      <c r="V14" s="19"/>
      <c r="W14" s="19"/>
      <c r="X14" s="19"/>
      <c r="Y14" s="19"/>
      <c r="Z14" s="19"/>
      <c r="AA14" s="19"/>
      <c r="AB14" s="19"/>
      <c r="AC14" s="19"/>
      <c r="AD14" s="19"/>
      <c r="AE14" s="19"/>
      <c r="AF14" s="19"/>
      <c r="AG14" s="19"/>
      <c r="AH14" s="19"/>
      <c r="AI14" s="19"/>
      <c r="AJ14" s="19"/>
      <c r="AK14" s="19"/>
    </row>
    <row r="15" spans="2:37" ht="12" customHeight="1">
      <c r="B15" s="47">
        <v>10</v>
      </c>
      <c r="C15" s="48" t="s">
        <v>23</v>
      </c>
      <c r="D15" s="49"/>
      <c r="E15" s="39"/>
      <c r="F15" s="39"/>
      <c r="G15" s="294"/>
      <c r="H15" s="294"/>
      <c r="I15" s="294"/>
      <c r="J15" s="294"/>
      <c r="K15" s="294"/>
      <c r="L15" s="294"/>
      <c r="M15" s="294"/>
      <c r="N15" s="294"/>
      <c r="O15" s="294"/>
      <c r="P15" s="294"/>
      <c r="Q15" s="294"/>
      <c r="R15" s="294"/>
      <c r="S15" s="294"/>
      <c r="T15" s="294"/>
      <c r="U15" s="294"/>
      <c r="V15" s="40"/>
      <c r="W15" s="40"/>
      <c r="X15" s="40"/>
      <c r="Y15" s="19"/>
      <c r="Z15" s="19"/>
      <c r="AA15" s="19"/>
      <c r="AB15" s="19"/>
      <c r="AC15" s="19"/>
      <c r="AD15" s="19"/>
      <c r="AE15" s="19"/>
      <c r="AF15" s="19"/>
      <c r="AG15" s="19"/>
      <c r="AH15" s="19"/>
      <c r="AI15" s="19"/>
      <c r="AJ15" s="19"/>
      <c r="AK15" s="19"/>
    </row>
    <row r="16" spans="2:37" ht="12" customHeight="1">
      <c r="B16" s="44">
        <v>11</v>
      </c>
      <c r="C16" s="45" t="s">
        <v>24</v>
      </c>
      <c r="D16" s="46"/>
      <c r="E16" s="19"/>
      <c r="F16" s="19"/>
      <c r="G16" s="28"/>
      <c r="H16" s="28"/>
      <c r="I16" s="28"/>
      <c r="J16" s="28"/>
      <c r="K16" s="19"/>
      <c r="L16" s="19"/>
      <c r="M16" s="19"/>
      <c r="N16" s="29"/>
      <c r="O16" s="28"/>
      <c r="P16" s="28"/>
      <c r="Q16" s="28"/>
      <c r="R16" s="19"/>
      <c r="S16" s="19"/>
      <c r="T16" s="19"/>
      <c r="U16" s="19"/>
      <c r="V16" s="19"/>
      <c r="W16" s="19"/>
      <c r="X16" s="19"/>
      <c r="Y16" s="19"/>
      <c r="Z16" s="19"/>
      <c r="AA16" s="19"/>
      <c r="AB16" s="19"/>
      <c r="AC16" s="19"/>
      <c r="AD16" s="19"/>
      <c r="AE16" s="19"/>
      <c r="AF16" s="19"/>
      <c r="AG16" s="19"/>
      <c r="AH16" s="19"/>
      <c r="AI16" s="19"/>
      <c r="AJ16" s="19"/>
      <c r="AK16" s="19"/>
    </row>
    <row r="17" spans="2:37" ht="12" customHeight="1">
      <c r="B17" s="44">
        <v>12</v>
      </c>
      <c r="C17" s="45" t="s">
        <v>25</v>
      </c>
      <c r="D17" s="46"/>
      <c r="E17" s="19"/>
      <c r="F17" s="19"/>
      <c r="G17" s="19"/>
      <c r="H17" s="19"/>
      <c r="I17" s="19"/>
      <c r="J17" s="19"/>
      <c r="K17" s="19"/>
      <c r="L17" s="19"/>
      <c r="M17" s="19"/>
      <c r="N17" s="19"/>
      <c r="O17" s="38"/>
      <c r="P17" s="38"/>
      <c r="Q17" s="19"/>
      <c r="R17" s="19"/>
      <c r="S17" s="19"/>
      <c r="T17" s="19"/>
      <c r="U17" s="19"/>
      <c r="V17" s="19"/>
      <c r="W17" s="19"/>
      <c r="X17" s="19"/>
      <c r="Y17" s="19"/>
      <c r="Z17" s="19"/>
      <c r="AA17" s="19"/>
      <c r="AB17" s="19"/>
      <c r="AC17" s="19"/>
      <c r="AD17" s="19"/>
      <c r="AE17" s="19"/>
      <c r="AF17" s="19"/>
      <c r="AG17" s="19"/>
      <c r="AH17" s="19"/>
      <c r="AI17" s="19"/>
      <c r="AJ17" s="19"/>
      <c r="AK17" s="19"/>
    </row>
    <row r="18" spans="2:37" ht="12" customHeight="1">
      <c r="B18" s="44">
        <v>13</v>
      </c>
      <c r="C18" s="45" t="s">
        <v>26</v>
      </c>
      <c r="D18" s="46"/>
      <c r="E18" s="19"/>
      <c r="F18" s="19"/>
      <c r="G18" s="19"/>
      <c r="H18" s="19"/>
      <c r="I18" s="19"/>
      <c r="J18" s="19"/>
      <c r="K18" s="19"/>
      <c r="L18" s="19"/>
      <c r="M18" s="19"/>
      <c r="N18" s="19"/>
      <c r="O18" s="38"/>
      <c r="P18" s="38"/>
      <c r="Q18" s="19"/>
      <c r="R18" s="19"/>
      <c r="S18" s="19"/>
      <c r="T18" s="19"/>
      <c r="U18" s="19"/>
      <c r="V18" s="19"/>
      <c r="W18" s="19"/>
      <c r="X18" s="19"/>
      <c r="Y18" s="19"/>
      <c r="Z18" s="19"/>
      <c r="AA18" s="19"/>
      <c r="AB18" s="19"/>
      <c r="AC18" s="19"/>
      <c r="AD18" s="19"/>
      <c r="AE18" s="19"/>
      <c r="AF18" s="19"/>
      <c r="AG18" s="19"/>
      <c r="AH18" s="19"/>
      <c r="AI18" s="19"/>
      <c r="AJ18" s="19"/>
      <c r="AK18" s="19"/>
    </row>
    <row r="19" spans="2:37" ht="12" customHeight="1">
      <c r="B19" s="44">
        <v>14</v>
      </c>
      <c r="C19" s="45" t="s">
        <v>27</v>
      </c>
      <c r="D19" s="46"/>
      <c r="E19" s="19"/>
      <c r="F19" s="19"/>
      <c r="G19" s="304" t="s">
        <v>130</v>
      </c>
      <c r="H19" s="304"/>
      <c r="I19" s="304"/>
      <c r="J19" s="304"/>
      <c r="K19" s="304"/>
      <c r="L19" s="304"/>
      <c r="M19" s="304"/>
      <c r="N19" s="304"/>
      <c r="O19" s="304"/>
      <c r="P19" s="304"/>
      <c r="Q19" s="304"/>
      <c r="R19" s="304"/>
      <c r="S19" s="304"/>
      <c r="T19" s="28"/>
      <c r="U19" s="28"/>
      <c r="V19" s="28"/>
      <c r="W19" s="19"/>
      <c r="X19" s="19"/>
      <c r="Y19" s="19"/>
      <c r="Z19" s="19"/>
      <c r="AA19" s="19"/>
      <c r="AB19" s="19"/>
      <c r="AC19" s="19"/>
      <c r="AD19" s="19"/>
      <c r="AE19" s="19"/>
      <c r="AF19" s="19"/>
      <c r="AG19" s="19"/>
      <c r="AH19" s="19"/>
      <c r="AI19" s="19"/>
      <c r="AJ19" s="19"/>
      <c r="AK19" s="19"/>
    </row>
    <row r="20" spans="2:37" ht="12" customHeight="1">
      <c r="B20" s="47">
        <v>15</v>
      </c>
      <c r="C20" s="48" t="s">
        <v>28</v>
      </c>
      <c r="D20" s="49"/>
      <c r="E20" s="19"/>
      <c r="F20" s="19"/>
      <c r="G20" s="305"/>
      <c r="H20" s="305"/>
      <c r="I20" s="305"/>
      <c r="J20" s="305"/>
      <c r="K20" s="305"/>
      <c r="L20" s="305"/>
      <c r="M20" s="305"/>
      <c r="N20" s="305"/>
      <c r="O20" s="305"/>
      <c r="P20" s="305"/>
      <c r="Q20" s="305"/>
      <c r="R20" s="305"/>
      <c r="S20" s="305"/>
      <c r="T20" s="28"/>
      <c r="U20" s="28"/>
      <c r="V20" s="28"/>
      <c r="W20" s="19"/>
      <c r="X20" s="19"/>
      <c r="Y20" s="19"/>
      <c r="Z20" s="19"/>
      <c r="AA20" s="19"/>
      <c r="AB20" s="19"/>
      <c r="AC20" s="19"/>
      <c r="AD20" s="19"/>
      <c r="AE20" s="19"/>
      <c r="AF20" s="19"/>
      <c r="AG20" s="19"/>
      <c r="AH20" s="19"/>
      <c r="AI20" s="19"/>
      <c r="AJ20" s="19"/>
      <c r="AK20" s="19"/>
    </row>
    <row r="21" spans="2:37" ht="12" customHeight="1">
      <c r="B21" s="44">
        <v>16</v>
      </c>
      <c r="C21" s="45" t="s">
        <v>29</v>
      </c>
      <c r="D21" s="46"/>
      <c r="E21" s="19"/>
      <c r="F21" s="19"/>
      <c r="G21" s="295">
        <v>100000</v>
      </c>
      <c r="H21" s="296"/>
      <c r="I21" s="296"/>
      <c r="J21" s="296"/>
      <c r="K21" s="296"/>
      <c r="L21" s="296"/>
      <c r="M21" s="296"/>
      <c r="N21" s="296"/>
      <c r="O21" s="296"/>
      <c r="P21" s="296"/>
      <c r="Q21" s="296"/>
      <c r="R21" s="296"/>
      <c r="S21" s="297"/>
      <c r="T21" s="28"/>
      <c r="U21" s="28"/>
      <c r="V21" s="28"/>
      <c r="W21" s="19"/>
      <c r="X21" s="19"/>
      <c r="Y21" s="19"/>
      <c r="Z21" s="19"/>
      <c r="AA21" s="19"/>
      <c r="AB21" s="19"/>
      <c r="AC21" s="19"/>
      <c r="AD21" s="19"/>
      <c r="AE21" s="19"/>
      <c r="AF21" s="19"/>
      <c r="AG21" s="19"/>
      <c r="AH21" s="19"/>
      <c r="AI21" s="19"/>
      <c r="AJ21" s="19"/>
      <c r="AK21" s="19"/>
    </row>
    <row r="22" spans="2:37" ht="12" customHeight="1">
      <c r="B22" s="44">
        <v>17</v>
      </c>
      <c r="C22" s="45" t="s">
        <v>30</v>
      </c>
      <c r="D22" s="46"/>
      <c r="E22" s="19"/>
      <c r="F22" s="19"/>
      <c r="G22" s="298"/>
      <c r="H22" s="299"/>
      <c r="I22" s="299"/>
      <c r="J22" s="299"/>
      <c r="K22" s="299"/>
      <c r="L22" s="299"/>
      <c r="M22" s="299"/>
      <c r="N22" s="299"/>
      <c r="O22" s="299"/>
      <c r="P22" s="299"/>
      <c r="Q22" s="299"/>
      <c r="R22" s="299"/>
      <c r="S22" s="300"/>
      <c r="T22" s="28"/>
      <c r="U22" s="28"/>
      <c r="V22" s="28"/>
      <c r="W22" s="19"/>
      <c r="X22" s="19"/>
      <c r="Y22" s="19"/>
      <c r="Z22" s="19"/>
      <c r="AA22" s="19"/>
      <c r="AB22" s="19"/>
      <c r="AC22" s="19"/>
      <c r="AD22" s="19"/>
      <c r="AE22" s="19"/>
      <c r="AF22" s="19"/>
      <c r="AG22" s="19"/>
      <c r="AH22" s="19"/>
      <c r="AI22" s="19"/>
      <c r="AJ22" s="19"/>
      <c r="AK22" s="19"/>
    </row>
    <row r="23" spans="2:37" ht="12" customHeight="1">
      <c r="B23" s="44">
        <v>18</v>
      </c>
      <c r="C23" s="45" t="s">
        <v>31</v>
      </c>
      <c r="D23" s="46"/>
      <c r="E23" s="39"/>
      <c r="F23" s="39"/>
      <c r="G23" s="301"/>
      <c r="H23" s="302"/>
      <c r="I23" s="302"/>
      <c r="J23" s="302"/>
      <c r="K23" s="302"/>
      <c r="L23" s="302"/>
      <c r="M23" s="302"/>
      <c r="N23" s="302"/>
      <c r="O23" s="302"/>
      <c r="P23" s="302"/>
      <c r="Q23" s="302"/>
      <c r="R23" s="302"/>
      <c r="S23" s="303"/>
      <c r="T23" s="28" t="s">
        <v>131</v>
      </c>
      <c r="U23" s="28"/>
      <c r="V23" s="28"/>
      <c r="W23" s="19"/>
      <c r="X23" s="19"/>
      <c r="Y23" s="19"/>
      <c r="Z23" s="19"/>
      <c r="AA23" s="19"/>
      <c r="AB23" s="19"/>
      <c r="AC23" s="30"/>
      <c r="AD23" s="19"/>
      <c r="AE23" s="31"/>
      <c r="AF23" s="19"/>
      <c r="AG23" s="19"/>
      <c r="AH23" s="19"/>
      <c r="AI23" s="19"/>
      <c r="AJ23" s="19"/>
      <c r="AK23" s="19"/>
    </row>
    <row r="24" spans="2:37" ht="12" customHeight="1">
      <c r="B24" s="44">
        <v>19</v>
      </c>
      <c r="C24" s="45" t="s">
        <v>32</v>
      </c>
      <c r="D24" s="46"/>
      <c r="E24" s="19"/>
      <c r="F24" s="28"/>
      <c r="G24" s="28"/>
      <c r="H24" s="28"/>
      <c r="I24" s="28"/>
      <c r="J24" s="28"/>
      <c r="K24" s="19"/>
      <c r="L24" s="19"/>
      <c r="M24" s="19"/>
      <c r="N24" s="19"/>
      <c r="O24" s="28"/>
      <c r="P24" s="19"/>
      <c r="Q24" s="19"/>
      <c r="R24" s="19"/>
      <c r="S24" s="19"/>
      <c r="T24" s="19"/>
      <c r="U24" s="19"/>
      <c r="V24" s="19"/>
      <c r="W24" s="19"/>
      <c r="X24" s="19"/>
      <c r="Y24" s="19"/>
      <c r="Z24" s="28"/>
      <c r="AA24" s="19"/>
      <c r="AB24" s="19"/>
      <c r="AC24" s="19"/>
      <c r="AD24" s="19"/>
      <c r="AE24" s="19"/>
      <c r="AF24" s="19"/>
      <c r="AG24" s="19"/>
      <c r="AH24" s="19"/>
      <c r="AI24" s="19"/>
      <c r="AJ24" s="19"/>
      <c r="AK24" s="19"/>
    </row>
    <row r="25" spans="2:37" ht="12" customHeight="1">
      <c r="B25" s="47">
        <v>20</v>
      </c>
      <c r="C25" s="48" t="s">
        <v>33</v>
      </c>
      <c r="D25" s="49"/>
      <c r="E25" s="19"/>
      <c r="F25" s="19"/>
      <c r="G25" s="306" t="s">
        <v>136</v>
      </c>
      <c r="H25" s="306"/>
      <c r="I25" s="306"/>
      <c r="J25" s="306"/>
      <c r="K25" s="306"/>
      <c r="L25" s="306"/>
      <c r="M25" s="306"/>
      <c r="N25" s="306"/>
      <c r="O25" s="306"/>
      <c r="P25" s="306"/>
      <c r="Q25" s="306"/>
      <c r="R25" s="306"/>
      <c r="S25" s="306"/>
      <c r="T25" s="19"/>
      <c r="U25" s="19"/>
      <c r="V25" s="19"/>
      <c r="W25" s="19"/>
      <c r="X25" s="19"/>
      <c r="Y25" s="19"/>
      <c r="Z25" s="19"/>
      <c r="AA25" s="19"/>
      <c r="AB25" s="19"/>
      <c r="AC25" s="19"/>
      <c r="AD25" s="19"/>
      <c r="AE25" s="19"/>
      <c r="AF25" s="19"/>
      <c r="AG25" s="19"/>
      <c r="AH25" s="19"/>
      <c r="AI25" s="19"/>
      <c r="AJ25" s="19"/>
      <c r="AK25" s="19"/>
    </row>
    <row r="26" spans="2:37" ht="12" customHeight="1">
      <c r="B26" s="44">
        <v>21</v>
      </c>
      <c r="C26" s="45" t="s">
        <v>34</v>
      </c>
      <c r="D26" s="46"/>
      <c r="E26" s="19"/>
      <c r="F26" s="19"/>
      <c r="G26" s="307"/>
      <c r="H26" s="307"/>
      <c r="I26" s="307"/>
      <c r="J26" s="307"/>
      <c r="K26" s="307"/>
      <c r="L26" s="307"/>
      <c r="M26" s="307"/>
      <c r="N26" s="307"/>
      <c r="O26" s="307"/>
      <c r="P26" s="307"/>
      <c r="Q26" s="307"/>
      <c r="R26" s="307"/>
      <c r="S26" s="307"/>
      <c r="T26" s="19"/>
      <c r="U26" s="19"/>
      <c r="V26" s="19"/>
      <c r="W26" s="19"/>
      <c r="X26" s="19"/>
      <c r="Y26" s="19"/>
      <c r="Z26" s="19"/>
      <c r="AA26" s="19"/>
      <c r="AB26" s="19"/>
      <c r="AC26" s="19"/>
      <c r="AD26" s="19"/>
      <c r="AE26" s="19"/>
      <c r="AF26" s="19"/>
      <c r="AG26" s="19"/>
      <c r="AH26" s="19"/>
      <c r="AI26" s="19"/>
      <c r="AJ26" s="19"/>
      <c r="AK26" s="19"/>
    </row>
    <row r="27" spans="2:37" ht="12" customHeight="1">
      <c r="B27" s="44">
        <v>22</v>
      </c>
      <c r="C27" s="45" t="s">
        <v>35</v>
      </c>
      <c r="D27" s="46"/>
      <c r="E27" s="19"/>
      <c r="F27" s="19"/>
      <c r="G27" s="282" t="s">
        <v>132</v>
      </c>
      <c r="H27" s="283"/>
      <c r="I27" s="283"/>
      <c r="J27" s="283" t="s">
        <v>133</v>
      </c>
      <c r="K27" s="288">
        <f>G21</f>
        <v>100000</v>
      </c>
      <c r="L27" s="288"/>
      <c r="M27" s="288"/>
      <c r="N27" s="288"/>
      <c r="O27" s="288"/>
      <c r="P27" s="288"/>
      <c r="Q27" s="288"/>
      <c r="R27" s="288"/>
      <c r="S27" s="289"/>
      <c r="T27" s="19"/>
      <c r="U27" s="19"/>
      <c r="V27" s="19"/>
      <c r="W27" s="19"/>
      <c r="X27" s="19"/>
      <c r="Y27" s="19"/>
      <c r="Z27" s="19"/>
      <c r="AA27" s="19"/>
      <c r="AB27" s="19"/>
      <c r="AC27" s="19"/>
      <c r="AD27" s="19"/>
      <c r="AE27" s="19"/>
      <c r="AF27" s="19"/>
      <c r="AG27" s="19"/>
      <c r="AH27" s="19"/>
      <c r="AI27" s="19"/>
      <c r="AJ27" s="19"/>
      <c r="AK27" s="19"/>
    </row>
    <row r="28" spans="2:37" ht="12" customHeight="1">
      <c r="B28" s="44">
        <v>23</v>
      </c>
      <c r="C28" s="45" t="s">
        <v>36</v>
      </c>
      <c r="D28" s="46"/>
      <c r="E28" s="19"/>
      <c r="F28" s="19"/>
      <c r="G28" s="284"/>
      <c r="H28" s="285"/>
      <c r="I28" s="285"/>
      <c r="J28" s="285"/>
      <c r="K28" s="290"/>
      <c r="L28" s="290"/>
      <c r="M28" s="290"/>
      <c r="N28" s="290"/>
      <c r="O28" s="290"/>
      <c r="P28" s="290"/>
      <c r="Q28" s="290"/>
      <c r="R28" s="290"/>
      <c r="S28" s="291"/>
      <c r="T28" s="19"/>
      <c r="U28" s="19"/>
      <c r="V28" s="19"/>
      <c r="W28" s="19"/>
      <c r="X28" s="19"/>
      <c r="Y28" s="19"/>
      <c r="Z28" s="19"/>
      <c r="AA28" s="19"/>
      <c r="AB28" s="19"/>
      <c r="AC28" s="19"/>
      <c r="AD28" s="19"/>
      <c r="AE28" s="19"/>
      <c r="AF28" s="19"/>
      <c r="AG28" s="19"/>
      <c r="AH28" s="19"/>
      <c r="AI28" s="19"/>
      <c r="AJ28" s="19"/>
      <c r="AK28" s="19"/>
    </row>
    <row r="29" spans="2:37" ht="12" customHeight="1">
      <c r="B29" s="44">
        <v>24</v>
      </c>
      <c r="C29" s="45" t="s">
        <v>37</v>
      </c>
      <c r="D29" s="46"/>
      <c r="E29" s="19"/>
      <c r="F29" s="19"/>
      <c r="G29" s="286"/>
      <c r="H29" s="287"/>
      <c r="I29" s="287"/>
      <c r="J29" s="287"/>
      <c r="K29" s="292"/>
      <c r="L29" s="292"/>
      <c r="M29" s="292"/>
      <c r="N29" s="292"/>
      <c r="O29" s="292"/>
      <c r="P29" s="292"/>
      <c r="Q29" s="292"/>
      <c r="R29" s="292"/>
      <c r="S29" s="293"/>
      <c r="T29" s="19" t="s">
        <v>131</v>
      </c>
      <c r="U29" s="19"/>
      <c r="V29" s="19"/>
      <c r="W29" s="19"/>
      <c r="X29" s="19"/>
      <c r="Y29" s="19"/>
      <c r="Z29" s="19"/>
      <c r="AA29" s="19"/>
      <c r="AB29" s="19"/>
      <c r="AC29" s="19"/>
      <c r="AD29" s="19"/>
      <c r="AE29" s="19"/>
      <c r="AF29" s="19"/>
      <c r="AG29" s="19"/>
      <c r="AH29" s="19"/>
      <c r="AI29" s="19"/>
      <c r="AJ29" s="19"/>
      <c r="AK29" s="19"/>
    </row>
    <row r="30" spans="2:37" ht="12" customHeight="1">
      <c r="B30" s="47">
        <v>25</v>
      </c>
      <c r="C30" s="48" t="s">
        <v>38</v>
      </c>
      <c r="D30" s="49"/>
      <c r="E30" s="39"/>
      <c r="F30" s="39"/>
      <c r="G30" s="54"/>
      <c r="H30" s="39"/>
      <c r="I30" s="39"/>
      <c r="J30" s="39"/>
      <c r="K30" s="39"/>
      <c r="L30" s="39"/>
      <c r="M30" s="19"/>
      <c r="N30" s="19"/>
      <c r="O30" s="19"/>
      <c r="P30" s="19"/>
      <c r="Q30" s="19"/>
      <c r="R30" s="19"/>
      <c r="S30" s="19"/>
      <c r="T30" s="19"/>
      <c r="U30" s="19"/>
      <c r="V30" s="19"/>
      <c r="W30" s="19"/>
      <c r="X30" s="19"/>
      <c r="Y30" s="19"/>
      <c r="Z30" s="19"/>
      <c r="AA30" s="19"/>
      <c r="AB30" s="19"/>
      <c r="AC30" s="30"/>
      <c r="AD30" s="19"/>
      <c r="AE30" s="31"/>
      <c r="AF30" s="19"/>
      <c r="AG30" s="19"/>
      <c r="AH30" s="19"/>
      <c r="AI30" s="19"/>
      <c r="AJ30" s="19"/>
      <c r="AK30" s="19"/>
    </row>
    <row r="31" spans="2:37" ht="12" customHeight="1">
      <c r="B31" s="44">
        <v>26</v>
      </c>
      <c r="C31" s="45" t="s">
        <v>39</v>
      </c>
      <c r="D31" s="46"/>
      <c r="E31" s="19"/>
      <c r="F31" s="28"/>
      <c r="G31" s="28"/>
      <c r="H31" s="28"/>
      <c r="I31" s="28"/>
      <c r="J31" s="28"/>
      <c r="K31" s="19"/>
      <c r="L31" s="19"/>
      <c r="M31" s="19"/>
      <c r="N31" s="19"/>
      <c r="O31" s="29"/>
      <c r="P31" s="29"/>
      <c r="Q31" s="19"/>
      <c r="R31" s="19"/>
      <c r="S31" s="19"/>
      <c r="T31" s="19"/>
      <c r="U31" s="19"/>
      <c r="V31" s="19"/>
      <c r="W31" s="19"/>
      <c r="X31" s="19"/>
      <c r="Y31" s="19"/>
      <c r="Z31" s="28"/>
      <c r="AA31" s="19"/>
      <c r="AB31" s="19"/>
      <c r="AC31" s="19"/>
      <c r="AD31" s="19"/>
      <c r="AE31" s="19"/>
      <c r="AF31" s="19"/>
      <c r="AG31" s="19"/>
      <c r="AH31" s="19"/>
      <c r="AI31" s="19"/>
      <c r="AJ31" s="19"/>
      <c r="AK31" s="19"/>
    </row>
    <row r="32" spans="2:37" ht="12" customHeight="1">
      <c r="B32" s="44">
        <v>27</v>
      </c>
      <c r="C32" s="45" t="s">
        <v>40</v>
      </c>
      <c r="D32" s="46"/>
      <c r="E32" s="19"/>
      <c r="F32" s="1"/>
      <c r="G32" s="308" t="s">
        <v>240</v>
      </c>
      <c r="H32" s="308"/>
      <c r="I32" s="308"/>
      <c r="J32" s="308"/>
      <c r="K32" s="308"/>
      <c r="L32" s="308"/>
      <c r="M32" s="308"/>
      <c r="N32" s="308"/>
      <c r="O32" s="308"/>
      <c r="P32" s="308"/>
      <c r="Q32" s="308"/>
      <c r="R32" s="308"/>
      <c r="S32" s="308"/>
      <c r="T32" s="308"/>
      <c r="U32" s="308"/>
      <c r="V32" s="308"/>
      <c r="W32" s="19"/>
      <c r="X32" s="19"/>
      <c r="Y32" s="19"/>
      <c r="Z32" s="19"/>
      <c r="AA32" s="19"/>
      <c r="AB32" s="19"/>
      <c r="AC32" s="19"/>
      <c r="AD32" s="19"/>
      <c r="AE32" s="19"/>
      <c r="AF32" s="19"/>
      <c r="AG32" s="19"/>
      <c r="AH32" s="19"/>
      <c r="AI32" s="19"/>
      <c r="AJ32" s="19"/>
      <c r="AK32" s="19"/>
    </row>
    <row r="33" spans="2:37" ht="12" customHeight="1">
      <c r="B33" s="44">
        <v>28</v>
      </c>
      <c r="C33" s="45" t="s">
        <v>41</v>
      </c>
      <c r="D33" s="46"/>
      <c r="E33" s="19"/>
      <c r="F33" s="19"/>
      <c r="G33" s="308"/>
      <c r="H33" s="308"/>
      <c r="I33" s="308"/>
      <c r="J33" s="308"/>
      <c r="K33" s="308"/>
      <c r="L33" s="308"/>
      <c r="M33" s="308"/>
      <c r="N33" s="308"/>
      <c r="O33" s="308"/>
      <c r="P33" s="308"/>
      <c r="Q33" s="308"/>
      <c r="R33" s="308"/>
      <c r="S33" s="308"/>
      <c r="T33" s="308"/>
      <c r="U33" s="308"/>
      <c r="V33" s="308"/>
      <c r="W33" s="19"/>
      <c r="X33" s="19"/>
      <c r="Y33" s="19"/>
      <c r="Z33" s="19"/>
      <c r="AA33" s="19"/>
      <c r="AB33" s="19"/>
      <c r="AC33" s="19"/>
      <c r="AD33" s="19"/>
      <c r="AE33" s="19"/>
      <c r="AF33" s="19"/>
      <c r="AG33" s="19"/>
      <c r="AH33" s="19"/>
      <c r="AI33" s="19"/>
      <c r="AJ33" s="19"/>
      <c r="AK33" s="19"/>
    </row>
    <row r="34" spans="2:37" ht="12" customHeight="1">
      <c r="B34" s="44">
        <v>29</v>
      </c>
      <c r="C34" s="45" t="s">
        <v>42</v>
      </c>
      <c r="D34" s="46"/>
      <c r="E34" s="19"/>
      <c r="F34" s="19"/>
      <c r="G34" s="308"/>
      <c r="H34" s="308"/>
      <c r="I34" s="308"/>
      <c r="J34" s="308"/>
      <c r="K34" s="308"/>
      <c r="L34" s="308"/>
      <c r="M34" s="308"/>
      <c r="N34" s="308"/>
      <c r="O34" s="308"/>
      <c r="P34" s="308"/>
      <c r="Q34" s="308"/>
      <c r="R34" s="308"/>
      <c r="S34" s="308"/>
      <c r="T34" s="308"/>
      <c r="U34" s="308"/>
      <c r="V34" s="308"/>
      <c r="W34" s="19"/>
      <c r="X34" s="19"/>
      <c r="Y34" s="19"/>
      <c r="Z34" s="19"/>
      <c r="AA34" s="19"/>
      <c r="AB34" s="19"/>
      <c r="AC34" s="19"/>
      <c r="AD34" s="19"/>
      <c r="AE34" s="19"/>
      <c r="AF34" s="19"/>
      <c r="AG34" s="19"/>
      <c r="AH34" s="19"/>
      <c r="AI34" s="19"/>
      <c r="AJ34" s="19"/>
      <c r="AK34" s="19"/>
    </row>
    <row r="35" spans="2:37" ht="12" customHeight="1">
      <c r="B35" s="47">
        <v>30</v>
      </c>
      <c r="C35" s="48" t="s">
        <v>43</v>
      </c>
      <c r="D35" s="4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2:37" ht="12" customHeight="1">
      <c r="B36" s="44">
        <v>31</v>
      </c>
      <c r="C36" s="45" t="s">
        <v>44</v>
      </c>
      <c r="D36" s="46"/>
      <c r="E36" s="19"/>
      <c r="F36" s="19"/>
      <c r="G36" s="19"/>
      <c r="H36" s="19"/>
      <c r="I36" s="19"/>
      <c r="J36" s="19"/>
      <c r="K36" s="28"/>
      <c r="L36" s="28"/>
      <c r="M36" s="28"/>
      <c r="N36" s="28"/>
      <c r="O36" s="158" t="s">
        <v>231</v>
      </c>
      <c r="P36" s="280" t="s">
        <v>230</v>
      </c>
      <c r="Q36" s="280"/>
      <c r="R36" s="281"/>
      <c r="S36" s="281"/>
      <c r="T36" s="281"/>
      <c r="U36" s="281"/>
      <c r="V36" s="28"/>
      <c r="W36" s="28"/>
      <c r="X36" s="28"/>
      <c r="Y36" s="28"/>
      <c r="Z36" s="28"/>
      <c r="AA36" s="28"/>
      <c r="AB36" s="28"/>
      <c r="AC36" s="19"/>
      <c r="AD36" s="19"/>
      <c r="AE36" s="19"/>
      <c r="AF36" s="19"/>
      <c r="AG36" s="19"/>
      <c r="AH36" s="19"/>
      <c r="AI36" s="19"/>
      <c r="AJ36" s="19"/>
      <c r="AK36" s="19"/>
    </row>
    <row r="37" spans="2:37" ht="12" customHeight="1">
      <c r="B37" s="44">
        <v>32</v>
      </c>
      <c r="C37" s="45" t="s">
        <v>45</v>
      </c>
      <c r="D37" s="46"/>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row>
    <row r="38" spans="2:37" ht="12" customHeight="1">
      <c r="B38" s="44">
        <v>33</v>
      </c>
      <c r="C38" s="45" t="s">
        <v>46</v>
      </c>
      <c r="D38" s="46"/>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row>
    <row r="39" spans="2:37" ht="12" customHeight="1">
      <c r="B39" s="44">
        <v>34</v>
      </c>
      <c r="C39" s="45" t="s">
        <v>47</v>
      </c>
      <c r="D39" s="46"/>
      <c r="E39" s="19"/>
      <c r="F39" s="19"/>
      <c r="G39" s="19"/>
      <c r="H39" s="19"/>
      <c r="I39" s="19"/>
      <c r="J39" s="19"/>
      <c r="K39" s="28"/>
      <c r="L39" s="28"/>
      <c r="M39" s="28"/>
      <c r="N39" s="28"/>
      <c r="O39" s="28"/>
      <c r="P39" s="28"/>
      <c r="Q39" s="28"/>
      <c r="R39" s="28"/>
      <c r="S39" s="28"/>
      <c r="T39" s="28"/>
      <c r="U39" s="28"/>
      <c r="V39" s="28"/>
      <c r="W39" s="28"/>
      <c r="X39" s="28"/>
      <c r="Y39" s="28"/>
      <c r="Z39" s="28"/>
      <c r="AA39" s="28"/>
      <c r="AB39" s="28"/>
      <c r="AC39" s="28"/>
      <c r="AD39" s="28"/>
      <c r="AE39" s="19"/>
      <c r="AF39" s="19"/>
      <c r="AG39" s="19"/>
      <c r="AH39" s="19"/>
      <c r="AI39" s="19"/>
      <c r="AJ39" s="19"/>
      <c r="AK39" s="19"/>
    </row>
    <row r="40" spans="2:37" ht="12" customHeight="1">
      <c r="B40" s="47">
        <v>35</v>
      </c>
      <c r="C40" s="48" t="s">
        <v>48</v>
      </c>
      <c r="D40" s="4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row>
    <row r="41" spans="2:37" ht="12" customHeight="1">
      <c r="B41" s="44">
        <v>36</v>
      </c>
      <c r="C41" s="45" t="s">
        <v>49</v>
      </c>
      <c r="D41" s="46"/>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row>
    <row r="42" spans="2:37" ht="12" customHeight="1">
      <c r="B42" s="44">
        <v>37</v>
      </c>
      <c r="C42" s="45" t="s">
        <v>50</v>
      </c>
      <c r="D42" s="46"/>
      <c r="E42" s="19"/>
      <c r="F42" s="19"/>
      <c r="G42" s="19"/>
      <c r="H42" s="19"/>
      <c r="I42" s="19"/>
      <c r="J42" s="19"/>
      <c r="K42" s="28"/>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row>
    <row r="43" spans="2:37" ht="12" customHeight="1">
      <c r="B43" s="44">
        <v>38</v>
      </c>
      <c r="C43" s="45" t="s">
        <v>51</v>
      </c>
      <c r="D43" s="46"/>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row>
    <row r="44" spans="2:37" ht="12" customHeight="1">
      <c r="B44" s="44">
        <v>39</v>
      </c>
      <c r="C44" s="45" t="s">
        <v>52</v>
      </c>
      <c r="D44" s="46"/>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row>
    <row r="45" spans="2:37" ht="12" customHeight="1">
      <c r="B45" s="47">
        <v>40</v>
      </c>
      <c r="C45" s="48" t="s">
        <v>53</v>
      </c>
      <c r="D45" s="4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row>
    <row r="46" spans="2:37" ht="12" customHeight="1">
      <c r="B46" s="44">
        <v>41</v>
      </c>
      <c r="C46" s="45" t="s">
        <v>54</v>
      </c>
      <c r="D46" s="46"/>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row>
    <row r="47" spans="2:37" ht="12" customHeight="1">
      <c r="B47" s="44">
        <v>42</v>
      </c>
      <c r="C47" s="45" t="s">
        <v>55</v>
      </c>
      <c r="D47" s="46"/>
      <c r="E47" s="41"/>
      <c r="F47" s="41"/>
      <c r="G47" s="41"/>
      <c r="H47" s="41"/>
      <c r="I47" s="41"/>
      <c r="J47" s="41"/>
      <c r="K47" s="41"/>
      <c r="L47" s="41"/>
      <c r="M47" s="19"/>
      <c r="N47" s="19"/>
      <c r="O47" s="19"/>
      <c r="P47" s="19"/>
      <c r="Q47" s="19"/>
      <c r="R47" s="19"/>
      <c r="S47" s="19"/>
      <c r="T47" s="19"/>
      <c r="U47" s="19"/>
      <c r="V47" s="19"/>
      <c r="W47" s="19"/>
      <c r="X47" s="19"/>
      <c r="Y47" s="19"/>
      <c r="Z47" s="19"/>
      <c r="AA47" s="19"/>
      <c r="AB47" s="19"/>
      <c r="AC47" s="30"/>
      <c r="AD47" s="19"/>
      <c r="AE47" s="31"/>
      <c r="AF47" s="19"/>
      <c r="AG47" s="19"/>
      <c r="AH47" s="19"/>
      <c r="AI47" s="19"/>
      <c r="AJ47" s="19"/>
      <c r="AK47" s="19"/>
    </row>
    <row r="48" spans="2:37" ht="12" customHeight="1">
      <c r="B48" s="44">
        <v>43</v>
      </c>
      <c r="C48" s="45" t="s">
        <v>56</v>
      </c>
      <c r="D48" s="46"/>
      <c r="E48" s="32"/>
      <c r="F48" s="28"/>
      <c r="G48" s="28"/>
      <c r="H48" s="28"/>
      <c r="I48" s="28"/>
      <c r="J48" s="28"/>
      <c r="K48" s="32"/>
      <c r="L48" s="32"/>
      <c r="M48" s="19"/>
      <c r="N48" s="19"/>
      <c r="O48" s="28"/>
      <c r="P48" s="19"/>
      <c r="Q48" s="19"/>
      <c r="R48" s="19"/>
      <c r="S48" s="19"/>
      <c r="T48" s="19"/>
      <c r="U48" s="19"/>
      <c r="V48" s="19"/>
      <c r="W48" s="19"/>
      <c r="X48" s="19"/>
      <c r="Y48" s="19"/>
      <c r="Z48" s="28"/>
      <c r="AA48" s="19"/>
      <c r="AB48" s="19"/>
      <c r="AC48" s="19"/>
      <c r="AD48" s="19"/>
      <c r="AE48" s="19"/>
      <c r="AF48" s="19"/>
      <c r="AG48" s="19"/>
      <c r="AH48" s="19"/>
      <c r="AI48" s="19"/>
      <c r="AJ48" s="19"/>
      <c r="AK48" s="19"/>
    </row>
    <row r="49" spans="2:37" ht="12" customHeight="1">
      <c r="B49" s="44">
        <v>44</v>
      </c>
      <c r="C49" s="45" t="s">
        <v>57</v>
      </c>
      <c r="D49" s="46"/>
      <c r="E49" s="32"/>
      <c r="F49" s="28"/>
      <c r="G49" s="28"/>
      <c r="H49" s="28"/>
      <c r="I49" s="28"/>
      <c r="J49" s="28"/>
      <c r="K49" s="32"/>
      <c r="L49" s="32"/>
      <c r="M49" s="19"/>
      <c r="N49" s="19"/>
      <c r="O49" s="28"/>
      <c r="P49" s="19"/>
      <c r="Q49" s="19"/>
      <c r="R49" s="19"/>
      <c r="S49" s="19"/>
      <c r="T49" s="19"/>
      <c r="U49" s="19"/>
      <c r="V49" s="19"/>
      <c r="W49" s="19"/>
      <c r="X49" s="19"/>
      <c r="Y49" s="19"/>
      <c r="Z49" s="28"/>
      <c r="AA49" s="19"/>
      <c r="AB49" s="19"/>
      <c r="AC49" s="19"/>
      <c r="AD49" s="19"/>
      <c r="AE49" s="19"/>
      <c r="AF49" s="19"/>
      <c r="AG49" s="19"/>
      <c r="AH49" s="19"/>
      <c r="AI49" s="19"/>
      <c r="AJ49" s="19"/>
      <c r="AK49" s="19"/>
    </row>
    <row r="50" spans="2:37" ht="12" customHeight="1">
      <c r="B50" s="47">
        <v>45</v>
      </c>
      <c r="C50" s="48" t="s">
        <v>58</v>
      </c>
      <c r="D50" s="49"/>
      <c r="E50" s="32"/>
      <c r="F50" s="28"/>
      <c r="G50" s="28"/>
      <c r="H50" s="28"/>
      <c r="I50" s="28"/>
      <c r="J50" s="28"/>
      <c r="K50" s="32"/>
      <c r="L50" s="32"/>
      <c r="M50" s="19"/>
      <c r="N50" s="19"/>
      <c r="O50" s="28"/>
      <c r="P50" s="19"/>
      <c r="Q50" s="19"/>
      <c r="R50" s="19"/>
      <c r="S50" s="19"/>
      <c r="T50" s="19"/>
      <c r="U50" s="19"/>
      <c r="V50" s="19"/>
      <c r="W50" s="19"/>
      <c r="X50" s="19"/>
      <c r="Y50" s="19"/>
      <c r="Z50" s="28"/>
      <c r="AA50" s="19"/>
      <c r="AB50" s="19"/>
      <c r="AC50" s="19"/>
      <c r="AD50" s="19"/>
      <c r="AE50" s="19"/>
      <c r="AF50" s="19"/>
      <c r="AG50" s="19"/>
      <c r="AH50" s="19"/>
      <c r="AI50" s="19"/>
      <c r="AJ50" s="19"/>
      <c r="AK50" s="19"/>
    </row>
    <row r="51" spans="2:37" ht="12" customHeight="1">
      <c r="B51" s="44">
        <v>46</v>
      </c>
      <c r="C51" s="45" t="s">
        <v>59</v>
      </c>
      <c r="D51" s="46"/>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row>
    <row r="52" spans="2:37" ht="12" customHeight="1">
      <c r="B52" s="44">
        <v>47</v>
      </c>
      <c r="C52" s="45" t="s">
        <v>60</v>
      </c>
      <c r="D52" s="46"/>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row>
    <row r="53" spans="2:37" ht="12" customHeight="1">
      <c r="B53" s="44">
        <v>48</v>
      </c>
      <c r="C53" s="45" t="s">
        <v>61</v>
      </c>
      <c r="D53" s="46"/>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row>
    <row r="54" spans="2:37" ht="12" customHeight="1">
      <c r="B54" s="44">
        <v>49</v>
      </c>
      <c r="C54" s="45" t="s">
        <v>62</v>
      </c>
      <c r="D54" s="46"/>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2:37" ht="12" customHeight="1">
      <c r="B55" s="47">
        <v>50</v>
      </c>
      <c r="C55" s="48" t="s">
        <v>63</v>
      </c>
      <c r="D55" s="49"/>
      <c r="E55" s="19"/>
      <c r="F55" s="19"/>
      <c r="G55" s="19"/>
      <c r="H55" s="19"/>
      <c r="I55" s="19"/>
      <c r="J55" s="19"/>
      <c r="K55" s="28"/>
      <c r="L55" s="28"/>
      <c r="M55" s="28"/>
      <c r="N55" s="28"/>
      <c r="O55" s="28"/>
      <c r="P55" s="28"/>
      <c r="Q55" s="28"/>
      <c r="R55" s="28"/>
      <c r="S55" s="28"/>
      <c r="T55" s="28"/>
      <c r="U55" s="28"/>
      <c r="V55" s="28"/>
      <c r="W55" s="28"/>
      <c r="X55" s="28"/>
      <c r="Y55" s="28"/>
      <c r="Z55" s="28"/>
      <c r="AA55" s="28"/>
      <c r="AB55" s="28"/>
      <c r="AC55" s="28"/>
      <c r="AD55" s="28"/>
      <c r="AE55" s="28"/>
      <c r="AF55" s="28"/>
      <c r="AG55" s="19"/>
      <c r="AH55" s="19"/>
      <c r="AI55" s="19"/>
      <c r="AJ55" s="19"/>
      <c r="AK55" s="19"/>
    </row>
    <row r="56" spans="2:37" ht="12" customHeight="1">
      <c r="B56" s="44">
        <v>51</v>
      </c>
      <c r="C56" s="45" t="s">
        <v>64</v>
      </c>
      <c r="D56" s="46"/>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row>
    <row r="57" spans="2:37" ht="12" customHeight="1">
      <c r="B57" s="44">
        <v>52</v>
      </c>
      <c r="C57" s="45" t="s">
        <v>65</v>
      </c>
      <c r="D57" s="46"/>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row>
    <row r="58" spans="2:37" ht="12" customHeight="1">
      <c r="B58" s="44">
        <v>53</v>
      </c>
      <c r="C58" s="45" t="s">
        <v>66</v>
      </c>
      <c r="D58" s="46"/>
      <c r="E58" s="19"/>
      <c r="F58" s="19"/>
      <c r="G58" s="19"/>
      <c r="H58" s="19"/>
      <c r="I58" s="19"/>
      <c r="J58" s="19"/>
      <c r="K58" s="28"/>
      <c r="L58" s="28"/>
      <c r="M58" s="28"/>
      <c r="N58" s="28"/>
      <c r="O58" s="28"/>
      <c r="P58" s="28"/>
      <c r="Q58" s="28"/>
      <c r="R58" s="28"/>
      <c r="S58" s="28"/>
      <c r="T58" s="28"/>
      <c r="U58" s="28"/>
      <c r="V58" s="28"/>
      <c r="W58" s="28"/>
      <c r="X58" s="28"/>
      <c r="Y58" s="28"/>
      <c r="Z58" s="28"/>
      <c r="AA58" s="28"/>
      <c r="AB58" s="28"/>
      <c r="AC58" s="28"/>
      <c r="AD58" s="28"/>
      <c r="AE58" s="28"/>
      <c r="AF58" s="28"/>
      <c r="AG58" s="19"/>
      <c r="AH58" s="19"/>
      <c r="AI58" s="19"/>
      <c r="AJ58" s="19"/>
      <c r="AK58" s="19"/>
    </row>
    <row r="59" spans="2:37" ht="12" customHeight="1">
      <c r="B59" s="44">
        <v>54</v>
      </c>
      <c r="C59" s="45" t="s">
        <v>67</v>
      </c>
      <c r="D59" s="46"/>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row>
    <row r="60" spans="2:37" ht="12" customHeight="1">
      <c r="B60" s="47">
        <v>55</v>
      </c>
      <c r="C60" s="48" t="s">
        <v>68</v>
      </c>
      <c r="D60" s="4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row>
    <row r="61" spans="2:37" ht="12" customHeight="1">
      <c r="B61" s="44">
        <v>56</v>
      </c>
      <c r="C61" s="45" t="s">
        <v>69</v>
      </c>
      <c r="D61" s="46"/>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row>
    <row r="62" spans="2:37" ht="12" customHeight="1">
      <c r="B62" s="44">
        <v>57</v>
      </c>
      <c r="C62" s="45" t="s">
        <v>70</v>
      </c>
      <c r="D62" s="46"/>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row>
    <row r="63" spans="2:37" ht="12" customHeight="1">
      <c r="B63" s="44">
        <v>58</v>
      </c>
      <c r="C63" s="45" t="s">
        <v>71</v>
      </c>
      <c r="D63" s="46"/>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2:37" ht="12" customHeight="1">
      <c r="B64" s="44">
        <v>59</v>
      </c>
      <c r="C64" s="45" t="s">
        <v>72</v>
      </c>
      <c r="D64" s="46"/>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row>
    <row r="65" spans="2:37" ht="12" customHeight="1">
      <c r="B65" s="47">
        <v>60</v>
      </c>
      <c r="C65" s="48" t="s">
        <v>73</v>
      </c>
      <c r="D65" s="4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row>
    <row r="66" spans="2:37" ht="12" customHeight="1">
      <c r="B66" s="44">
        <v>61</v>
      </c>
      <c r="C66" s="45" t="s">
        <v>74</v>
      </c>
      <c r="D66" s="46"/>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2:37" ht="12" customHeight="1">
      <c r="B67" s="44">
        <v>62</v>
      </c>
      <c r="C67" s="45" t="s">
        <v>75</v>
      </c>
      <c r="D67" s="46"/>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row>
    <row r="68" spans="2:37" ht="12" customHeight="1">
      <c r="B68" s="44">
        <v>63</v>
      </c>
      <c r="C68" s="45" t="s">
        <v>76</v>
      </c>
      <c r="D68" s="46"/>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row>
    <row r="69" spans="2:37" ht="12" customHeight="1">
      <c r="B69" s="44">
        <v>64</v>
      </c>
      <c r="C69" s="45" t="s">
        <v>77</v>
      </c>
      <c r="D69" s="46"/>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row>
    <row r="70" spans="2:37" ht="12" customHeight="1">
      <c r="B70" s="47">
        <v>65</v>
      </c>
      <c r="C70" s="48" t="s">
        <v>78</v>
      </c>
      <c r="D70" s="4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2:37" ht="12" customHeight="1">
      <c r="B71" s="44">
        <v>66</v>
      </c>
      <c r="C71" s="45" t="s">
        <v>79</v>
      </c>
      <c r="D71" s="46"/>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row>
    <row r="72" spans="2:37" ht="12" customHeight="1">
      <c r="B72" s="51">
        <v>67</v>
      </c>
      <c r="C72" s="52" t="s">
        <v>80</v>
      </c>
      <c r="D72" s="53">
        <f>K27</f>
        <v>100000</v>
      </c>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row>
    <row r="73" spans="2:37" ht="12" customHeight="1">
      <c r="B73" s="44">
        <v>68</v>
      </c>
      <c r="C73" s="45" t="s">
        <v>81</v>
      </c>
      <c r="D73" s="46"/>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row>
    <row r="74" spans="2:37" ht="12" customHeight="1">
      <c r="B74" s="44">
        <v>69</v>
      </c>
      <c r="C74" s="45" t="s">
        <v>82</v>
      </c>
      <c r="D74" s="46"/>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row>
    <row r="75" spans="2:37" ht="12" customHeight="1">
      <c r="B75" s="47">
        <v>70</v>
      </c>
      <c r="C75" s="48" t="s">
        <v>83</v>
      </c>
      <c r="D75" s="4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row>
    <row r="76" spans="2:37" ht="12" customHeight="1">
      <c r="B76" s="44">
        <v>71</v>
      </c>
      <c r="C76" s="45" t="s">
        <v>84</v>
      </c>
      <c r="D76" s="46"/>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row>
    <row r="77" spans="2:37" ht="12" customHeight="1">
      <c r="B77" s="44">
        <v>72</v>
      </c>
      <c r="C77" s="45" t="s">
        <v>85</v>
      </c>
      <c r="D77" s="46"/>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row>
    <row r="78" spans="2:37" ht="12" customHeight="1">
      <c r="B78" s="44">
        <v>73</v>
      </c>
      <c r="C78" s="45" t="s">
        <v>86</v>
      </c>
      <c r="D78" s="46"/>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row>
    <row r="79" spans="2:37" ht="12" customHeight="1">
      <c r="B79" s="44">
        <v>74</v>
      </c>
      <c r="C79" s="45" t="s">
        <v>87</v>
      </c>
      <c r="D79" s="46"/>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row>
    <row r="80" spans="2:37" ht="12" customHeight="1">
      <c r="B80" s="47">
        <v>75</v>
      </c>
      <c r="C80" s="48" t="s">
        <v>88</v>
      </c>
      <c r="D80" s="4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row>
    <row r="81" spans="2:37" ht="12" customHeight="1">
      <c r="B81" s="44">
        <v>76</v>
      </c>
      <c r="C81" s="45" t="s">
        <v>89</v>
      </c>
      <c r="D81" s="46"/>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row>
    <row r="82" spans="2:37" ht="12" customHeight="1">
      <c r="B82" s="44">
        <v>77</v>
      </c>
      <c r="C82" s="45" t="s">
        <v>90</v>
      </c>
      <c r="D82" s="46"/>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row>
    <row r="83" spans="2:37" ht="12" customHeight="1">
      <c r="B83" s="44">
        <v>78</v>
      </c>
      <c r="C83" s="45" t="s">
        <v>91</v>
      </c>
      <c r="D83" s="46"/>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row>
    <row r="84" spans="2:37" ht="12" customHeight="1">
      <c r="B84" s="44">
        <v>79</v>
      </c>
      <c r="C84" s="45" t="s">
        <v>92</v>
      </c>
      <c r="D84" s="46"/>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row>
    <row r="85" spans="2:37" ht="12" customHeight="1">
      <c r="B85" s="47">
        <v>80</v>
      </c>
      <c r="C85" s="48" t="s">
        <v>93</v>
      </c>
      <c r="D85" s="4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row>
    <row r="86" spans="2:37" ht="12" customHeight="1">
      <c r="B86" s="44">
        <v>81</v>
      </c>
      <c r="C86" s="45" t="s">
        <v>94</v>
      </c>
      <c r="D86" s="46"/>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row>
    <row r="87" spans="2:37" ht="12" customHeight="1">
      <c r="B87" s="44">
        <v>82</v>
      </c>
      <c r="C87" s="45" t="s">
        <v>95</v>
      </c>
      <c r="D87" s="46"/>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row>
    <row r="88" spans="2:37" ht="12" customHeight="1">
      <c r="B88" s="44">
        <v>83</v>
      </c>
      <c r="C88" s="45" t="s">
        <v>96</v>
      </c>
      <c r="D88" s="46"/>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row>
    <row r="89" spans="2:37" ht="12" customHeight="1">
      <c r="B89" s="44">
        <v>84</v>
      </c>
      <c r="C89" s="45" t="s">
        <v>97</v>
      </c>
      <c r="D89" s="46"/>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row>
    <row r="90" spans="2:37" ht="12" customHeight="1">
      <c r="B90" s="47">
        <v>85</v>
      </c>
      <c r="C90" s="48" t="s">
        <v>98</v>
      </c>
      <c r="D90" s="4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row>
    <row r="91" spans="2:37" ht="12" customHeight="1">
      <c r="B91" s="44">
        <v>86</v>
      </c>
      <c r="C91" s="45" t="s">
        <v>99</v>
      </c>
      <c r="D91" s="46"/>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row>
    <row r="92" spans="2:37" ht="12" customHeight="1">
      <c r="B92" s="44">
        <v>87</v>
      </c>
      <c r="C92" s="45" t="s">
        <v>100</v>
      </c>
      <c r="D92" s="46"/>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row>
    <row r="93" spans="2:37" ht="12" customHeight="1">
      <c r="B93" s="44">
        <v>88</v>
      </c>
      <c r="C93" s="45" t="s">
        <v>101</v>
      </c>
      <c r="D93" s="46"/>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row>
    <row r="94" spans="2:37" ht="12" customHeight="1">
      <c r="B94" s="44">
        <v>89</v>
      </c>
      <c r="C94" s="45" t="s">
        <v>102</v>
      </c>
      <c r="D94" s="46"/>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row>
    <row r="95" spans="2:37" ht="12" customHeight="1">
      <c r="B95" s="47">
        <v>90</v>
      </c>
      <c r="C95" s="48" t="s">
        <v>103</v>
      </c>
      <c r="D95" s="4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row>
    <row r="96" spans="2:4" ht="12" customHeight="1">
      <c r="B96" s="44">
        <v>91</v>
      </c>
      <c r="C96" s="45" t="s">
        <v>104</v>
      </c>
      <c r="D96" s="46"/>
    </row>
    <row r="97" spans="2:4" ht="12" customHeight="1">
      <c r="B97" s="44">
        <v>92</v>
      </c>
      <c r="C97" s="45" t="s">
        <v>105</v>
      </c>
      <c r="D97" s="46"/>
    </row>
    <row r="98" spans="2:4" ht="12" customHeight="1">
      <c r="B98" s="44">
        <v>93</v>
      </c>
      <c r="C98" s="45" t="s">
        <v>106</v>
      </c>
      <c r="D98" s="46"/>
    </row>
    <row r="99" spans="2:4" ht="12" customHeight="1">
      <c r="B99" s="44">
        <v>94</v>
      </c>
      <c r="C99" s="45" t="s">
        <v>107</v>
      </c>
      <c r="D99" s="46"/>
    </row>
    <row r="100" spans="2:4" ht="12" customHeight="1">
      <c r="B100" s="47">
        <v>95</v>
      </c>
      <c r="C100" s="48" t="s">
        <v>108</v>
      </c>
      <c r="D100" s="49"/>
    </row>
    <row r="101" spans="2:4" ht="12" customHeight="1">
      <c r="B101" s="44">
        <v>96</v>
      </c>
      <c r="C101" s="45" t="s">
        <v>109</v>
      </c>
      <c r="D101" s="46"/>
    </row>
    <row r="102" spans="2:4" ht="12" customHeight="1">
      <c r="B102" s="44">
        <v>97</v>
      </c>
      <c r="C102" s="45" t="s">
        <v>110</v>
      </c>
      <c r="D102" s="46"/>
    </row>
    <row r="103" spans="2:4" ht="12" customHeight="1">
      <c r="B103" s="44">
        <v>98</v>
      </c>
      <c r="C103" s="45" t="s">
        <v>111</v>
      </c>
      <c r="D103" s="46"/>
    </row>
    <row r="104" spans="2:4" ht="12" customHeight="1">
      <c r="B104" s="44">
        <v>99</v>
      </c>
      <c r="C104" s="45" t="s">
        <v>112</v>
      </c>
      <c r="D104" s="46"/>
    </row>
    <row r="105" spans="2:4" ht="12" customHeight="1">
      <c r="B105" s="47">
        <v>100</v>
      </c>
      <c r="C105" s="48" t="s">
        <v>113</v>
      </c>
      <c r="D105" s="49"/>
    </row>
    <row r="106" spans="2:4" ht="12" customHeight="1">
      <c r="B106" s="44">
        <v>101</v>
      </c>
      <c r="C106" s="45" t="s">
        <v>114</v>
      </c>
      <c r="D106" s="46"/>
    </row>
    <row r="107" spans="2:4" ht="12" customHeight="1">
      <c r="B107" s="44">
        <v>102</v>
      </c>
      <c r="C107" s="45" t="s">
        <v>115</v>
      </c>
      <c r="D107" s="46"/>
    </row>
    <row r="108" spans="2:4" ht="12" customHeight="1">
      <c r="B108" s="44">
        <v>103</v>
      </c>
      <c r="C108" s="45" t="s">
        <v>116</v>
      </c>
      <c r="D108" s="46"/>
    </row>
    <row r="109" spans="2:4" ht="12" customHeight="1">
      <c r="B109" s="44">
        <v>104</v>
      </c>
      <c r="C109" s="45" t="s">
        <v>117</v>
      </c>
      <c r="D109" s="46"/>
    </row>
    <row r="110" spans="2:4" ht="12" customHeight="1">
      <c r="B110" s="47">
        <v>105</v>
      </c>
      <c r="C110" s="48" t="s">
        <v>118</v>
      </c>
      <c r="D110" s="49"/>
    </row>
    <row r="111" spans="2:4" ht="12" customHeight="1">
      <c r="B111" s="44">
        <v>106</v>
      </c>
      <c r="C111" s="45" t="s">
        <v>119</v>
      </c>
      <c r="D111" s="46"/>
    </row>
    <row r="112" spans="2:4" ht="12" customHeight="1">
      <c r="B112" s="44">
        <v>107</v>
      </c>
      <c r="C112" s="45" t="s">
        <v>120</v>
      </c>
      <c r="D112" s="46"/>
    </row>
    <row r="113" spans="2:4" ht="12" customHeight="1">
      <c r="B113" s="44">
        <v>108</v>
      </c>
      <c r="C113" s="45" t="s">
        <v>121</v>
      </c>
      <c r="D113" s="46"/>
    </row>
    <row r="114" spans="2:16" ht="12" customHeight="1">
      <c r="B114" s="26"/>
      <c r="C114" s="43" t="s">
        <v>125</v>
      </c>
      <c r="D114" s="27">
        <f>SUM(D6:D113)</f>
        <v>100000</v>
      </c>
      <c r="H114" s="28"/>
      <c r="I114" s="158" t="s">
        <v>231</v>
      </c>
      <c r="J114" s="280" t="s">
        <v>230</v>
      </c>
      <c r="K114" s="280"/>
      <c r="L114" s="281"/>
      <c r="M114" s="281"/>
      <c r="N114" s="281"/>
      <c r="O114" s="281"/>
      <c r="P114" s="28"/>
    </row>
  </sheetData>
  <sheetProtection/>
  <mergeCells count="11">
    <mergeCell ref="G32:V34"/>
    <mergeCell ref="P36:U36"/>
    <mergeCell ref="J114:O114"/>
    <mergeCell ref="G27:I29"/>
    <mergeCell ref="J27:J29"/>
    <mergeCell ref="K27:S29"/>
    <mergeCell ref="C2:Q3"/>
    <mergeCell ref="G10:U15"/>
    <mergeCell ref="G21:S23"/>
    <mergeCell ref="G19:S20"/>
    <mergeCell ref="G25:S26"/>
  </mergeCells>
  <hyperlinks>
    <hyperlink ref="P36:Q36" location="フロー図!A1" display="フロー図に戻る"/>
    <hyperlink ref="J114:K114"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B1:AF119"/>
  <sheetViews>
    <sheetView showGridLines="0" zoomScalePageLayoutView="0" workbookViewId="0" topLeftCell="A1">
      <selection activeCell="A1" sqref="A1"/>
    </sheetView>
  </sheetViews>
  <sheetFormatPr defaultColWidth="9.140625" defaultRowHeight="15"/>
  <cols>
    <col min="1" max="1" width="3.140625" style="0" customWidth="1"/>
    <col min="2" max="2" width="3.7109375" style="25" customWidth="1"/>
    <col min="3" max="3" width="37.8515625" style="25" customWidth="1"/>
    <col min="4" max="4" width="12.421875" style="25" customWidth="1"/>
    <col min="5" max="5" width="2.421875" style="0" customWidth="1"/>
    <col min="6" max="6" width="12.421875" style="25" customWidth="1"/>
    <col min="7" max="7" width="2.421875" style="0" customWidth="1"/>
    <col min="8" max="8" width="12.421875" style="25" customWidth="1"/>
    <col min="9" max="9" width="10.140625" style="0" customWidth="1"/>
    <col min="10" max="10" width="12.421875" style="25" customWidth="1"/>
    <col min="11" max="43" width="2.421875" style="0" customWidth="1"/>
    <col min="44" max="45" width="2.57421875" style="0" customWidth="1"/>
  </cols>
  <sheetData>
    <row r="1" spans="2:10" ht="12" customHeight="1">
      <c r="B1" s="23"/>
      <c r="C1" s="24"/>
      <c r="D1" s="24"/>
      <c r="F1" s="24"/>
      <c r="H1" s="24"/>
      <c r="J1" s="24"/>
    </row>
    <row r="2" spans="2:32" ht="13.5" customHeight="1">
      <c r="B2" s="257" t="s">
        <v>244</v>
      </c>
      <c r="C2" s="257"/>
      <c r="D2" s="257"/>
      <c r="E2" s="257"/>
      <c r="F2" s="257"/>
      <c r="G2" s="257"/>
      <c r="H2" s="257"/>
      <c r="I2" s="35"/>
      <c r="J2" s="35"/>
      <c r="K2" s="35"/>
      <c r="L2" s="35"/>
      <c r="M2" s="35"/>
      <c r="N2" s="35"/>
      <c r="O2" s="35"/>
      <c r="P2" s="35"/>
      <c r="Q2" s="35"/>
      <c r="R2" s="35"/>
      <c r="S2" s="35"/>
      <c r="T2" s="35"/>
      <c r="U2" s="35"/>
      <c r="V2" s="35"/>
      <c r="W2" s="35"/>
      <c r="X2" s="35"/>
      <c r="Y2" s="35"/>
      <c r="Z2" s="35"/>
      <c r="AA2" s="35"/>
      <c r="AB2" s="35"/>
      <c r="AC2" s="35"/>
      <c r="AD2" s="35"/>
      <c r="AE2" s="35"/>
      <c r="AF2" s="35"/>
    </row>
    <row r="3" spans="2:32" ht="14.25" customHeight="1">
      <c r="B3" s="257"/>
      <c r="C3" s="257"/>
      <c r="D3" s="257"/>
      <c r="E3" s="257"/>
      <c r="F3" s="257"/>
      <c r="G3" s="257"/>
      <c r="H3" s="257"/>
      <c r="I3" s="35"/>
      <c r="J3" s="35"/>
      <c r="K3" s="35"/>
      <c r="L3" s="35"/>
      <c r="M3" s="35"/>
      <c r="N3" s="35"/>
      <c r="O3" s="35"/>
      <c r="P3" s="35"/>
      <c r="Q3" s="35"/>
      <c r="R3" s="35"/>
      <c r="S3" s="35"/>
      <c r="T3" s="35"/>
      <c r="U3" s="35"/>
      <c r="V3" s="35"/>
      <c r="W3" s="35"/>
      <c r="X3" s="35"/>
      <c r="Y3" s="35"/>
      <c r="Z3" s="35"/>
      <c r="AA3" s="35"/>
      <c r="AB3" s="35"/>
      <c r="AC3" s="35"/>
      <c r="AD3" s="35"/>
      <c r="AE3" s="35"/>
      <c r="AF3" s="35"/>
    </row>
    <row r="4" spans="2:10" ht="10.5" customHeight="1">
      <c r="B4" s="33"/>
      <c r="C4" s="42"/>
      <c r="D4" s="42"/>
      <c r="E4" s="3"/>
      <c r="F4" s="42"/>
      <c r="H4" s="58"/>
      <c r="J4" s="58"/>
    </row>
    <row r="5" spans="2:11" ht="27" customHeight="1" thickBot="1">
      <c r="B5" s="24"/>
      <c r="C5" s="267" t="s">
        <v>3</v>
      </c>
      <c r="D5" s="267"/>
      <c r="E5" s="267"/>
      <c r="F5" s="267"/>
      <c r="H5" s="58"/>
      <c r="I5" s="58"/>
      <c r="J5" s="60"/>
      <c r="K5" s="58"/>
    </row>
    <row r="6" spans="2:13" ht="12.75" customHeight="1" thickTop="1">
      <c r="B6" s="68"/>
      <c r="C6" s="69"/>
      <c r="D6" s="69"/>
      <c r="E6" s="62"/>
      <c r="F6" s="69"/>
      <c r="H6" s="234"/>
      <c r="I6" s="14"/>
      <c r="J6" s="14"/>
      <c r="K6" s="14"/>
      <c r="L6" s="3"/>
      <c r="M6" s="3"/>
    </row>
    <row r="7" spans="2:13" ht="18" customHeight="1">
      <c r="B7" s="309" t="s">
        <v>235</v>
      </c>
      <c r="C7" s="310"/>
      <c r="D7" s="254" t="s">
        <v>139</v>
      </c>
      <c r="F7" s="254" t="s">
        <v>154</v>
      </c>
      <c r="H7" s="313" t="s">
        <v>337</v>
      </c>
      <c r="I7" s="3"/>
      <c r="J7" s="3"/>
      <c r="K7" s="3"/>
      <c r="L7" s="3"/>
      <c r="M7" s="3"/>
    </row>
    <row r="8" spans="2:10" ht="18" customHeight="1">
      <c r="B8" s="311"/>
      <c r="C8" s="312"/>
      <c r="D8" s="73" t="s">
        <v>335</v>
      </c>
      <c r="F8" s="73" t="s">
        <v>336</v>
      </c>
      <c r="H8" s="314"/>
      <c r="J8"/>
    </row>
    <row r="9" spans="2:8" s="25" customFormat="1" ht="12.75" customHeight="1">
      <c r="B9" s="44">
        <v>1</v>
      </c>
      <c r="C9" s="45" t="s">
        <v>14</v>
      </c>
      <c r="D9" s="70">
        <v>0.07418153054693444</v>
      </c>
      <c r="E9" s="25" t="s">
        <v>155</v>
      </c>
      <c r="F9" s="76">
        <f>'01与件データ'!D6</f>
        <v>0</v>
      </c>
      <c r="G9" s="25" t="s">
        <v>133</v>
      </c>
      <c r="H9" s="76">
        <f>D9*F9</f>
        <v>0</v>
      </c>
    </row>
    <row r="10" spans="2:8" s="25" customFormat="1" ht="12.75" customHeight="1">
      <c r="B10" s="44">
        <v>2</v>
      </c>
      <c r="C10" s="45" t="s">
        <v>15</v>
      </c>
      <c r="D10" s="70">
        <v>0.024072342622699194</v>
      </c>
      <c r="E10" s="25" t="s">
        <v>155</v>
      </c>
      <c r="F10" s="76">
        <f>'01与件データ'!D7</f>
        <v>0</v>
      </c>
      <c r="G10" s="25" t="s">
        <v>133</v>
      </c>
      <c r="H10" s="76">
        <f aca="true" t="shared" si="0" ref="H10:H73">D10*F10</f>
        <v>0</v>
      </c>
    </row>
    <row r="11" spans="2:8" s="25" customFormat="1" ht="12.75" customHeight="1">
      <c r="B11" s="44">
        <v>3</v>
      </c>
      <c r="C11" s="45" t="s">
        <v>16</v>
      </c>
      <c r="D11" s="70">
        <v>1</v>
      </c>
      <c r="E11" s="25" t="s">
        <v>155</v>
      </c>
      <c r="F11" s="76">
        <f>'01与件データ'!D8</f>
        <v>0</v>
      </c>
      <c r="G11" s="25" t="s">
        <v>133</v>
      </c>
      <c r="H11" s="76">
        <f t="shared" si="0"/>
        <v>0</v>
      </c>
    </row>
    <row r="12" spans="2:8" s="25" customFormat="1" ht="12.75" customHeight="1">
      <c r="B12" s="44">
        <v>4</v>
      </c>
      <c r="C12" s="45" t="s">
        <v>17</v>
      </c>
      <c r="D12" s="70">
        <v>0.023116540903102223</v>
      </c>
      <c r="E12" s="25" t="s">
        <v>155</v>
      </c>
      <c r="F12" s="76">
        <f>'01与件データ'!D9</f>
        <v>0</v>
      </c>
      <c r="G12" s="25" t="s">
        <v>133</v>
      </c>
      <c r="H12" s="76">
        <f t="shared" si="0"/>
        <v>0</v>
      </c>
    </row>
    <row r="13" spans="2:8" s="25" customFormat="1" ht="12.75" customHeight="1">
      <c r="B13" s="47">
        <v>5</v>
      </c>
      <c r="C13" s="48" t="s">
        <v>18</v>
      </c>
      <c r="D13" s="71">
        <v>0.04697170060830469</v>
      </c>
      <c r="E13" s="25" t="s">
        <v>155</v>
      </c>
      <c r="F13" s="77">
        <f>'01与件データ'!D10</f>
        <v>0</v>
      </c>
      <c r="G13" s="25" t="s">
        <v>133</v>
      </c>
      <c r="H13" s="77">
        <f t="shared" si="0"/>
        <v>0</v>
      </c>
    </row>
    <row r="14" spans="2:8" s="25" customFormat="1" ht="12.75" customHeight="1">
      <c r="B14" s="44">
        <v>6</v>
      </c>
      <c r="C14" s="45" t="s">
        <v>140</v>
      </c>
      <c r="D14" s="70">
        <v>0</v>
      </c>
      <c r="E14" s="25" t="s">
        <v>155</v>
      </c>
      <c r="F14" s="76">
        <f>'01与件データ'!D11</f>
        <v>0</v>
      </c>
      <c r="G14" s="25" t="s">
        <v>133</v>
      </c>
      <c r="H14" s="76">
        <f t="shared" si="0"/>
        <v>0</v>
      </c>
    </row>
    <row r="15" spans="2:8" s="25" customFormat="1" ht="12.75" customHeight="1">
      <c r="B15" s="44">
        <v>7</v>
      </c>
      <c r="C15" s="45" t="s">
        <v>20</v>
      </c>
      <c r="D15" s="70">
        <v>0.22609574661102616</v>
      </c>
      <c r="E15" s="25" t="s">
        <v>155</v>
      </c>
      <c r="F15" s="76">
        <f>'01与件データ'!D12</f>
        <v>0</v>
      </c>
      <c r="G15" s="25" t="s">
        <v>133</v>
      </c>
      <c r="H15" s="76">
        <f t="shared" si="0"/>
        <v>0</v>
      </c>
    </row>
    <row r="16" spans="2:8" s="25" customFormat="1" ht="12.75" customHeight="1">
      <c r="B16" s="44">
        <v>8</v>
      </c>
      <c r="C16" s="45" t="s">
        <v>21</v>
      </c>
      <c r="D16" s="70">
        <v>0</v>
      </c>
      <c r="E16" s="25" t="s">
        <v>155</v>
      </c>
      <c r="F16" s="76">
        <f>'01与件データ'!D13</f>
        <v>0</v>
      </c>
      <c r="G16" s="25" t="s">
        <v>133</v>
      </c>
      <c r="H16" s="76">
        <f t="shared" si="0"/>
        <v>0</v>
      </c>
    </row>
    <row r="17" spans="2:8" s="25" customFormat="1" ht="12.75" customHeight="1">
      <c r="B17" s="44">
        <v>9</v>
      </c>
      <c r="C17" s="45" t="s">
        <v>22</v>
      </c>
      <c r="D17" s="70">
        <v>0.2229719081583733</v>
      </c>
      <c r="E17" s="25" t="s">
        <v>155</v>
      </c>
      <c r="F17" s="76">
        <f>'01与件データ'!D14</f>
        <v>0</v>
      </c>
      <c r="G17" s="25" t="s">
        <v>133</v>
      </c>
      <c r="H17" s="76">
        <f t="shared" si="0"/>
        <v>0</v>
      </c>
    </row>
    <row r="18" spans="2:8" s="25" customFormat="1" ht="12.75" customHeight="1">
      <c r="B18" s="47">
        <v>10</v>
      </c>
      <c r="C18" s="48" t="s">
        <v>23</v>
      </c>
      <c r="D18" s="71">
        <v>0.15554081412879606</v>
      </c>
      <c r="E18" s="25" t="s">
        <v>155</v>
      </c>
      <c r="F18" s="77">
        <f>'01与件データ'!D15</f>
        <v>0</v>
      </c>
      <c r="G18" s="25" t="s">
        <v>133</v>
      </c>
      <c r="H18" s="77">
        <f t="shared" si="0"/>
        <v>0</v>
      </c>
    </row>
    <row r="19" spans="2:8" s="25" customFormat="1" ht="12.75" customHeight="1">
      <c r="B19" s="44">
        <v>11</v>
      </c>
      <c r="C19" s="45" t="s">
        <v>24</v>
      </c>
      <c r="D19" s="70">
        <v>0.012935990801073216</v>
      </c>
      <c r="E19" s="25" t="s">
        <v>155</v>
      </c>
      <c r="F19" s="76">
        <f>'01与件データ'!D16</f>
        <v>0</v>
      </c>
      <c r="G19" s="25" t="s">
        <v>133</v>
      </c>
      <c r="H19" s="76">
        <f t="shared" si="0"/>
        <v>0</v>
      </c>
    </row>
    <row r="20" spans="2:8" s="25" customFormat="1" ht="12.75" customHeight="1">
      <c r="B20" s="44">
        <v>12</v>
      </c>
      <c r="C20" s="45" t="s">
        <v>25</v>
      </c>
      <c r="D20" s="70">
        <v>0</v>
      </c>
      <c r="E20" s="25" t="s">
        <v>155</v>
      </c>
      <c r="F20" s="76">
        <f>'01与件データ'!D17</f>
        <v>0</v>
      </c>
      <c r="G20" s="25" t="s">
        <v>133</v>
      </c>
      <c r="H20" s="76">
        <f t="shared" si="0"/>
        <v>0</v>
      </c>
    </row>
    <row r="21" spans="2:8" s="25" customFormat="1" ht="12.75" customHeight="1">
      <c r="B21" s="44">
        <v>13</v>
      </c>
      <c r="C21" s="45" t="s">
        <v>26</v>
      </c>
      <c r="D21" s="70">
        <v>0.3269337217771304</v>
      </c>
      <c r="E21" s="25" t="s">
        <v>155</v>
      </c>
      <c r="F21" s="76">
        <f>'01与件データ'!D18</f>
        <v>0</v>
      </c>
      <c r="G21" s="25" t="s">
        <v>133</v>
      </c>
      <c r="H21" s="76">
        <f t="shared" si="0"/>
        <v>0</v>
      </c>
    </row>
    <row r="22" spans="2:8" s="25" customFormat="1" ht="12.75" customHeight="1">
      <c r="B22" s="44">
        <v>14</v>
      </c>
      <c r="C22" s="45" t="s">
        <v>27</v>
      </c>
      <c r="D22" s="70">
        <v>0.19529217556653744</v>
      </c>
      <c r="E22" s="25" t="s">
        <v>155</v>
      </c>
      <c r="F22" s="76">
        <f>'01与件データ'!D19</f>
        <v>0</v>
      </c>
      <c r="G22" s="25" t="s">
        <v>133</v>
      </c>
      <c r="H22" s="76">
        <f t="shared" si="0"/>
        <v>0</v>
      </c>
    </row>
    <row r="23" spans="2:8" s="25" customFormat="1" ht="12.75" customHeight="1">
      <c r="B23" s="47">
        <v>15</v>
      </c>
      <c r="C23" s="48" t="s">
        <v>28</v>
      </c>
      <c r="D23" s="71">
        <v>0.2010409719906635</v>
      </c>
      <c r="E23" s="25" t="s">
        <v>155</v>
      </c>
      <c r="F23" s="77">
        <f>'01与件データ'!D20</f>
        <v>0</v>
      </c>
      <c r="G23" s="25" t="s">
        <v>133</v>
      </c>
      <c r="H23" s="77">
        <f t="shared" si="0"/>
        <v>0</v>
      </c>
    </row>
    <row r="24" spans="2:8" s="25" customFormat="1" ht="12.75" customHeight="1">
      <c r="B24" s="44">
        <v>16</v>
      </c>
      <c r="C24" s="45" t="s">
        <v>29</v>
      </c>
      <c r="D24" s="70">
        <v>0.16189607479600643</v>
      </c>
      <c r="E24" s="25" t="s">
        <v>155</v>
      </c>
      <c r="F24" s="76">
        <f>'01与件データ'!D21</f>
        <v>0</v>
      </c>
      <c r="G24" s="25" t="s">
        <v>133</v>
      </c>
      <c r="H24" s="76">
        <f t="shared" si="0"/>
        <v>0</v>
      </c>
    </row>
    <row r="25" spans="2:8" s="25" customFormat="1" ht="12.75" customHeight="1">
      <c r="B25" s="44">
        <v>17</v>
      </c>
      <c r="C25" s="45" t="s">
        <v>141</v>
      </c>
      <c r="D25" s="70">
        <v>0.1734190978467417</v>
      </c>
      <c r="E25" s="25" t="s">
        <v>155</v>
      </c>
      <c r="F25" s="76">
        <f>'01与件データ'!D22</f>
        <v>0</v>
      </c>
      <c r="G25" s="25" t="s">
        <v>133</v>
      </c>
      <c r="H25" s="76">
        <f t="shared" si="0"/>
        <v>0</v>
      </c>
    </row>
    <row r="26" spans="2:8" s="25" customFormat="1" ht="12.75" customHeight="1">
      <c r="B26" s="44">
        <v>18</v>
      </c>
      <c r="C26" s="45" t="s">
        <v>31</v>
      </c>
      <c r="D26" s="70">
        <v>0.48010414875193475</v>
      </c>
      <c r="E26" s="25" t="s">
        <v>155</v>
      </c>
      <c r="F26" s="76">
        <f>'01与件データ'!D23</f>
        <v>0</v>
      </c>
      <c r="G26" s="25" t="s">
        <v>133</v>
      </c>
      <c r="H26" s="76">
        <f t="shared" si="0"/>
        <v>0</v>
      </c>
    </row>
    <row r="27" spans="2:8" s="25" customFormat="1" ht="12.75" customHeight="1">
      <c r="B27" s="44">
        <v>19</v>
      </c>
      <c r="C27" s="45" t="s">
        <v>32</v>
      </c>
      <c r="D27" s="70">
        <v>0.5408012341022457</v>
      </c>
      <c r="E27" s="25" t="s">
        <v>155</v>
      </c>
      <c r="F27" s="76">
        <f>'01与件データ'!D24</f>
        <v>0</v>
      </c>
      <c r="G27" s="25" t="s">
        <v>133</v>
      </c>
      <c r="H27" s="76">
        <f t="shared" si="0"/>
        <v>0</v>
      </c>
    </row>
    <row r="28" spans="2:8" s="25" customFormat="1" ht="12.75" customHeight="1">
      <c r="B28" s="47">
        <v>20</v>
      </c>
      <c r="C28" s="48" t="s">
        <v>142</v>
      </c>
      <c r="D28" s="71">
        <v>0.6140707604717365</v>
      </c>
      <c r="E28" s="25" t="s">
        <v>155</v>
      </c>
      <c r="F28" s="77">
        <f>'01与件データ'!D25</f>
        <v>0</v>
      </c>
      <c r="G28" s="25" t="s">
        <v>133</v>
      </c>
      <c r="H28" s="77">
        <f t="shared" si="0"/>
        <v>0</v>
      </c>
    </row>
    <row r="29" spans="2:8" s="25" customFormat="1" ht="12.75" customHeight="1">
      <c r="B29" s="44">
        <v>21</v>
      </c>
      <c r="C29" s="45" t="s">
        <v>34</v>
      </c>
      <c r="D29" s="70">
        <v>0.29612748821746837</v>
      </c>
      <c r="E29" s="25" t="s">
        <v>155</v>
      </c>
      <c r="F29" s="76">
        <f>'01与件データ'!D26</f>
        <v>0</v>
      </c>
      <c r="G29" s="25" t="s">
        <v>133</v>
      </c>
      <c r="H29" s="76">
        <f t="shared" si="0"/>
        <v>0</v>
      </c>
    </row>
    <row r="30" spans="2:8" s="25" customFormat="1" ht="12.75" customHeight="1">
      <c r="B30" s="44">
        <v>22</v>
      </c>
      <c r="C30" s="45" t="s">
        <v>35</v>
      </c>
      <c r="D30" s="70">
        <v>0.7923736009262833</v>
      </c>
      <c r="E30" s="25" t="s">
        <v>155</v>
      </c>
      <c r="F30" s="76">
        <f>'01与件データ'!D27</f>
        <v>0</v>
      </c>
      <c r="G30" s="25" t="s">
        <v>133</v>
      </c>
      <c r="H30" s="76">
        <f t="shared" si="0"/>
        <v>0</v>
      </c>
    </row>
    <row r="31" spans="2:8" s="25" customFormat="1" ht="12.75" customHeight="1">
      <c r="B31" s="44">
        <v>23</v>
      </c>
      <c r="C31" s="45" t="s">
        <v>36</v>
      </c>
      <c r="D31" s="70">
        <v>0.21555236987955884</v>
      </c>
      <c r="E31" s="25" t="s">
        <v>155</v>
      </c>
      <c r="F31" s="76">
        <f>'01与件データ'!D28</f>
        <v>0</v>
      </c>
      <c r="G31" s="25" t="s">
        <v>133</v>
      </c>
      <c r="H31" s="76">
        <f t="shared" si="0"/>
        <v>0</v>
      </c>
    </row>
    <row r="32" spans="2:8" s="25" customFormat="1" ht="12.75" customHeight="1">
      <c r="B32" s="44">
        <v>24</v>
      </c>
      <c r="C32" s="45" t="s">
        <v>37</v>
      </c>
      <c r="D32" s="70">
        <v>0.16725107283321816</v>
      </c>
      <c r="E32" s="25" t="s">
        <v>155</v>
      </c>
      <c r="F32" s="76">
        <f>'01与件データ'!D29</f>
        <v>0</v>
      </c>
      <c r="G32" s="25" t="s">
        <v>133</v>
      </c>
      <c r="H32" s="76">
        <f t="shared" si="0"/>
        <v>0</v>
      </c>
    </row>
    <row r="33" spans="2:8" s="25" customFormat="1" ht="12.75" customHeight="1">
      <c r="B33" s="47">
        <v>25</v>
      </c>
      <c r="C33" s="48" t="s">
        <v>38</v>
      </c>
      <c r="D33" s="71">
        <v>0.026085458304617504</v>
      </c>
      <c r="E33" s="25" t="s">
        <v>155</v>
      </c>
      <c r="F33" s="77">
        <f>'01与件データ'!D30</f>
        <v>0</v>
      </c>
      <c r="G33" s="25" t="s">
        <v>133</v>
      </c>
      <c r="H33" s="77">
        <f t="shared" si="0"/>
        <v>0</v>
      </c>
    </row>
    <row r="34" spans="2:8" s="25" customFormat="1" ht="12.75" customHeight="1">
      <c r="B34" s="44">
        <v>26</v>
      </c>
      <c r="C34" s="45" t="s">
        <v>39</v>
      </c>
      <c r="D34" s="70">
        <v>0.0916409891759501</v>
      </c>
      <c r="E34" s="25" t="s">
        <v>155</v>
      </c>
      <c r="F34" s="76">
        <f>'01与件データ'!D31</f>
        <v>0</v>
      </c>
      <c r="G34" s="25" t="s">
        <v>133</v>
      </c>
      <c r="H34" s="76">
        <f t="shared" si="0"/>
        <v>0</v>
      </c>
    </row>
    <row r="35" spans="2:8" s="25" customFormat="1" ht="12.75" customHeight="1">
      <c r="B35" s="44">
        <v>27</v>
      </c>
      <c r="C35" s="45" t="s">
        <v>40</v>
      </c>
      <c r="D35" s="70">
        <v>0.2874393339660347</v>
      </c>
      <c r="E35" s="25" t="s">
        <v>155</v>
      </c>
      <c r="F35" s="76">
        <f>'01与件データ'!D32</f>
        <v>0</v>
      </c>
      <c r="G35" s="25" t="s">
        <v>133</v>
      </c>
      <c r="H35" s="76">
        <f t="shared" si="0"/>
        <v>0</v>
      </c>
    </row>
    <row r="36" spans="2:8" s="25" customFormat="1" ht="12.75" customHeight="1">
      <c r="B36" s="44">
        <v>28</v>
      </c>
      <c r="C36" s="45" t="s">
        <v>41</v>
      </c>
      <c r="D36" s="70">
        <v>0.5066895079757359</v>
      </c>
      <c r="E36" s="25" t="s">
        <v>155</v>
      </c>
      <c r="F36" s="76">
        <f>'01与件データ'!D33</f>
        <v>0</v>
      </c>
      <c r="G36" s="25" t="s">
        <v>133</v>
      </c>
      <c r="H36" s="76">
        <f t="shared" si="0"/>
        <v>0</v>
      </c>
    </row>
    <row r="37" spans="2:8" s="25" customFormat="1" ht="12.75" customHeight="1">
      <c r="B37" s="44">
        <v>29</v>
      </c>
      <c r="C37" s="45" t="s">
        <v>42</v>
      </c>
      <c r="D37" s="70">
        <v>0.39703482045701854</v>
      </c>
      <c r="E37" s="25" t="s">
        <v>155</v>
      </c>
      <c r="F37" s="76">
        <f>'01与件データ'!D34</f>
        <v>0</v>
      </c>
      <c r="G37" s="25" t="s">
        <v>133</v>
      </c>
      <c r="H37" s="76">
        <f t="shared" si="0"/>
        <v>0</v>
      </c>
    </row>
    <row r="38" spans="2:8" s="25" customFormat="1" ht="12.75" customHeight="1">
      <c r="B38" s="47">
        <v>30</v>
      </c>
      <c r="C38" s="48" t="s">
        <v>43</v>
      </c>
      <c r="D38" s="71">
        <v>0.3762291775632032</v>
      </c>
      <c r="E38" s="25" t="s">
        <v>155</v>
      </c>
      <c r="F38" s="77">
        <f>'01与件データ'!D35</f>
        <v>0</v>
      </c>
      <c r="G38" s="25" t="s">
        <v>133</v>
      </c>
      <c r="H38" s="77">
        <f t="shared" si="0"/>
        <v>0</v>
      </c>
    </row>
    <row r="39" spans="2:8" s="25" customFormat="1" ht="12.75" customHeight="1">
      <c r="B39" s="44">
        <v>31</v>
      </c>
      <c r="C39" s="45" t="s">
        <v>44</v>
      </c>
      <c r="D39" s="70">
        <v>0.14156097132312018</v>
      </c>
      <c r="E39" s="25" t="s">
        <v>155</v>
      </c>
      <c r="F39" s="76">
        <f>'01与件データ'!D36</f>
        <v>0</v>
      </c>
      <c r="G39" s="25" t="s">
        <v>133</v>
      </c>
      <c r="H39" s="76">
        <f t="shared" si="0"/>
        <v>0</v>
      </c>
    </row>
    <row r="40" spans="2:8" s="25" customFormat="1" ht="12.75" customHeight="1">
      <c r="B40" s="44">
        <v>32</v>
      </c>
      <c r="C40" s="45" t="s">
        <v>45</v>
      </c>
      <c r="D40" s="70">
        <v>0.19638383360907585</v>
      </c>
      <c r="E40" s="25" t="s">
        <v>155</v>
      </c>
      <c r="F40" s="76">
        <f>'01与件データ'!D37</f>
        <v>0</v>
      </c>
      <c r="G40" s="25" t="s">
        <v>133</v>
      </c>
      <c r="H40" s="76">
        <f t="shared" si="0"/>
        <v>0</v>
      </c>
    </row>
    <row r="41" spans="2:8" s="25" customFormat="1" ht="12.75" customHeight="1">
      <c r="B41" s="44">
        <v>33</v>
      </c>
      <c r="C41" s="45" t="s">
        <v>46</v>
      </c>
      <c r="D41" s="70">
        <v>0.3109268415671004</v>
      </c>
      <c r="E41" s="25" t="s">
        <v>155</v>
      </c>
      <c r="F41" s="76">
        <f>'01与件データ'!D38</f>
        <v>0</v>
      </c>
      <c r="G41" s="25" t="s">
        <v>133</v>
      </c>
      <c r="H41" s="76">
        <f t="shared" si="0"/>
        <v>0</v>
      </c>
    </row>
    <row r="42" spans="2:8" s="25" customFormat="1" ht="12.75" customHeight="1">
      <c r="B42" s="44">
        <v>34</v>
      </c>
      <c r="C42" s="45" t="s">
        <v>47</v>
      </c>
      <c r="D42" s="70">
        <v>0.4980588489952099</v>
      </c>
      <c r="E42" s="25" t="s">
        <v>155</v>
      </c>
      <c r="F42" s="76">
        <f>'01与件データ'!D39</f>
        <v>0</v>
      </c>
      <c r="G42" s="25" t="s">
        <v>133</v>
      </c>
      <c r="H42" s="76">
        <f t="shared" si="0"/>
        <v>0</v>
      </c>
    </row>
    <row r="43" spans="2:8" s="25" customFormat="1" ht="12.75" customHeight="1">
      <c r="B43" s="47">
        <v>35</v>
      </c>
      <c r="C43" s="48" t="s">
        <v>48</v>
      </c>
      <c r="D43" s="71">
        <v>0.040124029364216995</v>
      </c>
      <c r="E43" s="25" t="s">
        <v>155</v>
      </c>
      <c r="F43" s="77">
        <f>'01与件データ'!D40</f>
        <v>0</v>
      </c>
      <c r="G43" s="25" t="s">
        <v>133</v>
      </c>
      <c r="H43" s="77">
        <f t="shared" si="0"/>
        <v>0</v>
      </c>
    </row>
    <row r="44" spans="2:8" s="25" customFormat="1" ht="12.75" customHeight="1">
      <c r="B44" s="44">
        <v>36</v>
      </c>
      <c r="C44" s="45" t="s">
        <v>49</v>
      </c>
      <c r="D44" s="70">
        <v>0.12621636777463796</v>
      </c>
      <c r="E44" s="25" t="s">
        <v>155</v>
      </c>
      <c r="F44" s="76">
        <f>'01与件データ'!D41</f>
        <v>0</v>
      </c>
      <c r="G44" s="25" t="s">
        <v>133</v>
      </c>
      <c r="H44" s="76">
        <f t="shared" si="0"/>
        <v>0</v>
      </c>
    </row>
    <row r="45" spans="2:8" s="25" customFormat="1" ht="12.75" customHeight="1">
      <c r="B45" s="44">
        <v>37</v>
      </c>
      <c r="C45" s="45" t="s">
        <v>50</v>
      </c>
      <c r="D45" s="70">
        <v>0.28219865475639705</v>
      </c>
      <c r="E45" s="25" t="s">
        <v>155</v>
      </c>
      <c r="F45" s="76">
        <f>'01与件データ'!D42</f>
        <v>0</v>
      </c>
      <c r="G45" s="25" t="s">
        <v>133</v>
      </c>
      <c r="H45" s="76">
        <f t="shared" si="0"/>
        <v>0</v>
      </c>
    </row>
    <row r="46" spans="2:8" s="25" customFormat="1" ht="12.75" customHeight="1">
      <c r="B46" s="44">
        <v>38</v>
      </c>
      <c r="C46" s="45" t="s">
        <v>51</v>
      </c>
      <c r="D46" s="70">
        <v>0.24015835326862678</v>
      </c>
      <c r="E46" s="25" t="s">
        <v>155</v>
      </c>
      <c r="F46" s="76">
        <f>'01与件データ'!D43</f>
        <v>0</v>
      </c>
      <c r="G46" s="25" t="s">
        <v>133</v>
      </c>
      <c r="H46" s="76">
        <f t="shared" si="0"/>
        <v>0</v>
      </c>
    </row>
    <row r="47" spans="2:8" s="25" customFormat="1" ht="12.75" customHeight="1">
      <c r="B47" s="44">
        <v>39</v>
      </c>
      <c r="C47" s="45" t="s">
        <v>52</v>
      </c>
      <c r="D47" s="70">
        <v>0.433581380620646</v>
      </c>
      <c r="E47" s="25" t="s">
        <v>155</v>
      </c>
      <c r="F47" s="76">
        <f>'01与件データ'!D44</f>
        <v>0</v>
      </c>
      <c r="G47" s="25" t="s">
        <v>133</v>
      </c>
      <c r="H47" s="76">
        <f t="shared" si="0"/>
        <v>0</v>
      </c>
    </row>
    <row r="48" spans="2:8" s="25" customFormat="1" ht="12.75" customHeight="1">
      <c r="B48" s="47">
        <v>40</v>
      </c>
      <c r="C48" s="48" t="s">
        <v>53</v>
      </c>
      <c r="D48" s="71">
        <v>0.5305881986222374</v>
      </c>
      <c r="E48" s="25" t="s">
        <v>155</v>
      </c>
      <c r="F48" s="77">
        <f>'01与件データ'!D45</f>
        <v>0</v>
      </c>
      <c r="G48" s="25" t="s">
        <v>133</v>
      </c>
      <c r="H48" s="77">
        <f t="shared" si="0"/>
        <v>0</v>
      </c>
    </row>
    <row r="49" spans="2:8" s="25" customFormat="1" ht="12.75" customHeight="1">
      <c r="B49" s="44">
        <v>41</v>
      </c>
      <c r="C49" s="45" t="s">
        <v>54</v>
      </c>
      <c r="D49" s="70">
        <v>0.05760866800620601</v>
      </c>
      <c r="E49" s="25" t="s">
        <v>155</v>
      </c>
      <c r="F49" s="76">
        <f>'01与件データ'!D46</f>
        <v>0</v>
      </c>
      <c r="G49" s="25" t="s">
        <v>133</v>
      </c>
      <c r="H49" s="76">
        <f t="shared" si="0"/>
        <v>0</v>
      </c>
    </row>
    <row r="50" spans="2:8" s="25" customFormat="1" ht="12.75" customHeight="1">
      <c r="B50" s="44">
        <v>42</v>
      </c>
      <c r="C50" s="45" t="s">
        <v>55</v>
      </c>
      <c r="D50" s="70">
        <v>0.26073080674112104</v>
      </c>
      <c r="E50" s="25" t="s">
        <v>155</v>
      </c>
      <c r="F50" s="76">
        <f>'01与件データ'!D47</f>
        <v>0</v>
      </c>
      <c r="G50" s="25" t="s">
        <v>133</v>
      </c>
      <c r="H50" s="76">
        <f t="shared" si="0"/>
        <v>0</v>
      </c>
    </row>
    <row r="51" spans="2:8" s="25" customFormat="1" ht="12.75" customHeight="1">
      <c r="B51" s="44">
        <v>43</v>
      </c>
      <c r="C51" s="45" t="s">
        <v>56</v>
      </c>
      <c r="D51" s="70">
        <v>0.32942209388535526</v>
      </c>
      <c r="E51" s="25" t="s">
        <v>155</v>
      </c>
      <c r="F51" s="76">
        <f>'01与件データ'!D48</f>
        <v>0</v>
      </c>
      <c r="G51" s="25" t="s">
        <v>133</v>
      </c>
      <c r="H51" s="76">
        <f t="shared" si="0"/>
        <v>0</v>
      </c>
    </row>
    <row r="52" spans="2:8" s="25" customFormat="1" ht="12.75" customHeight="1">
      <c r="B52" s="44">
        <v>44</v>
      </c>
      <c r="C52" s="45" t="s">
        <v>57</v>
      </c>
      <c r="D52" s="70">
        <v>0.33386273373626973</v>
      </c>
      <c r="E52" s="25" t="s">
        <v>155</v>
      </c>
      <c r="F52" s="76">
        <f>'01与件データ'!D49</f>
        <v>0</v>
      </c>
      <c r="G52" s="25" t="s">
        <v>133</v>
      </c>
      <c r="H52" s="76">
        <f t="shared" si="0"/>
        <v>0</v>
      </c>
    </row>
    <row r="53" spans="2:8" s="25" customFormat="1" ht="12.75" customHeight="1">
      <c r="B53" s="47">
        <v>45</v>
      </c>
      <c r="C53" s="48" t="s">
        <v>143</v>
      </c>
      <c r="D53" s="71">
        <v>0.26859257328179076</v>
      </c>
      <c r="E53" s="25" t="s">
        <v>155</v>
      </c>
      <c r="F53" s="77">
        <f>'01与件データ'!D50</f>
        <v>0</v>
      </c>
      <c r="G53" s="25" t="s">
        <v>133</v>
      </c>
      <c r="H53" s="77">
        <f t="shared" si="0"/>
        <v>0</v>
      </c>
    </row>
    <row r="54" spans="2:8" s="25" customFormat="1" ht="12.75" customHeight="1">
      <c r="B54" s="44">
        <v>46</v>
      </c>
      <c r="C54" s="45" t="s">
        <v>59</v>
      </c>
      <c r="D54" s="70">
        <v>0.26389574578250874</v>
      </c>
      <c r="E54" s="25" t="s">
        <v>155</v>
      </c>
      <c r="F54" s="76">
        <f>'01与件データ'!D51</f>
        <v>0</v>
      </c>
      <c r="G54" s="25" t="s">
        <v>133</v>
      </c>
      <c r="H54" s="76">
        <f t="shared" si="0"/>
        <v>0</v>
      </c>
    </row>
    <row r="55" spans="2:8" s="25" customFormat="1" ht="12">
      <c r="B55" s="44">
        <v>47</v>
      </c>
      <c r="C55" s="45" t="s">
        <v>60</v>
      </c>
      <c r="D55" s="70">
        <v>0.2788082804371218</v>
      </c>
      <c r="E55" s="25" t="s">
        <v>155</v>
      </c>
      <c r="F55" s="76">
        <f>'01与件データ'!D52</f>
        <v>0</v>
      </c>
      <c r="G55" s="25" t="s">
        <v>133</v>
      </c>
      <c r="H55" s="76">
        <f t="shared" si="0"/>
        <v>0</v>
      </c>
    </row>
    <row r="56" spans="2:8" s="25" customFormat="1" ht="12.75" customHeight="1">
      <c r="B56" s="44">
        <v>48</v>
      </c>
      <c r="C56" s="45" t="s">
        <v>144</v>
      </c>
      <c r="D56" s="70">
        <v>0.11792712959649754</v>
      </c>
      <c r="E56" s="25" t="s">
        <v>155</v>
      </c>
      <c r="F56" s="76">
        <f>'01与件データ'!D53</f>
        <v>0</v>
      </c>
      <c r="G56" s="25" t="s">
        <v>133</v>
      </c>
      <c r="H56" s="76">
        <f t="shared" si="0"/>
        <v>0</v>
      </c>
    </row>
    <row r="57" spans="2:8" s="25" customFormat="1" ht="12.75" customHeight="1">
      <c r="B57" s="44">
        <v>49</v>
      </c>
      <c r="C57" s="45" t="s">
        <v>62</v>
      </c>
      <c r="D57" s="70">
        <v>0.2872417207374175</v>
      </c>
      <c r="E57" s="25" t="s">
        <v>155</v>
      </c>
      <c r="F57" s="76">
        <f>'01与件データ'!D54</f>
        <v>0</v>
      </c>
      <c r="G57" s="25" t="s">
        <v>133</v>
      </c>
      <c r="H57" s="76">
        <f t="shared" si="0"/>
        <v>0</v>
      </c>
    </row>
    <row r="58" spans="2:8" s="25" customFormat="1" ht="12.75" customHeight="1">
      <c r="B58" s="47">
        <v>50</v>
      </c>
      <c r="C58" s="48" t="s">
        <v>63</v>
      </c>
      <c r="D58" s="71">
        <v>0.39207193757540515</v>
      </c>
      <c r="E58" s="25" t="s">
        <v>155</v>
      </c>
      <c r="F58" s="77">
        <f>'01与件データ'!D55</f>
        <v>0</v>
      </c>
      <c r="G58" s="25" t="s">
        <v>133</v>
      </c>
      <c r="H58" s="77">
        <f t="shared" si="0"/>
        <v>0</v>
      </c>
    </row>
    <row r="59" spans="2:8" s="25" customFormat="1" ht="12.75" customHeight="1">
      <c r="B59" s="44">
        <v>51</v>
      </c>
      <c r="C59" s="45" t="s">
        <v>64</v>
      </c>
      <c r="D59" s="70">
        <v>0.37414620736323456</v>
      </c>
      <c r="E59" s="25" t="s">
        <v>155</v>
      </c>
      <c r="F59" s="76">
        <f>'01与件データ'!D56</f>
        <v>0</v>
      </c>
      <c r="G59" s="25" t="s">
        <v>133</v>
      </c>
      <c r="H59" s="76">
        <f t="shared" si="0"/>
        <v>0</v>
      </c>
    </row>
    <row r="60" spans="2:8" s="25" customFormat="1" ht="12.75" customHeight="1">
      <c r="B60" s="44">
        <v>52</v>
      </c>
      <c r="C60" s="45" t="s">
        <v>65</v>
      </c>
      <c r="D60" s="70">
        <v>0.39640101377244663</v>
      </c>
      <c r="E60" s="25" t="s">
        <v>155</v>
      </c>
      <c r="F60" s="76">
        <f>'01与件データ'!D57</f>
        <v>0</v>
      </c>
      <c r="G60" s="25" t="s">
        <v>133</v>
      </c>
      <c r="H60" s="76">
        <f t="shared" si="0"/>
        <v>0</v>
      </c>
    </row>
    <row r="61" spans="2:8" s="25" customFormat="1" ht="12.75" customHeight="1">
      <c r="B61" s="44">
        <v>53</v>
      </c>
      <c r="C61" s="45" t="s">
        <v>66</v>
      </c>
      <c r="D61" s="70">
        <v>0.06932423800068721</v>
      </c>
      <c r="E61" s="25" t="s">
        <v>155</v>
      </c>
      <c r="F61" s="76">
        <f>'01与件データ'!D58</f>
        <v>0</v>
      </c>
      <c r="G61" s="25" t="s">
        <v>133</v>
      </c>
      <c r="H61" s="76">
        <f t="shared" si="0"/>
        <v>0</v>
      </c>
    </row>
    <row r="62" spans="2:8" s="25" customFormat="1" ht="12.75" customHeight="1">
      <c r="B62" s="44">
        <v>54</v>
      </c>
      <c r="C62" s="45" t="s">
        <v>67</v>
      </c>
      <c r="D62" s="70">
        <v>0.007166907337564865</v>
      </c>
      <c r="E62" s="25" t="s">
        <v>155</v>
      </c>
      <c r="F62" s="76">
        <f>'01与件データ'!D59</f>
        <v>0</v>
      </c>
      <c r="G62" s="25" t="s">
        <v>133</v>
      </c>
      <c r="H62" s="76">
        <f t="shared" si="0"/>
        <v>0</v>
      </c>
    </row>
    <row r="63" spans="2:8" s="25" customFormat="1" ht="12.75" customHeight="1">
      <c r="B63" s="47">
        <v>55</v>
      </c>
      <c r="C63" s="48" t="s">
        <v>68</v>
      </c>
      <c r="D63" s="71">
        <v>0.004380382987539622</v>
      </c>
      <c r="E63" s="25" t="s">
        <v>155</v>
      </c>
      <c r="F63" s="77">
        <f>'01与件データ'!D60</f>
        <v>0</v>
      </c>
      <c r="G63" s="25" t="s">
        <v>133</v>
      </c>
      <c r="H63" s="77">
        <f t="shared" si="0"/>
        <v>0</v>
      </c>
    </row>
    <row r="64" spans="2:8" s="25" customFormat="1" ht="12.75" customHeight="1">
      <c r="B64" s="44">
        <v>56</v>
      </c>
      <c r="C64" s="45" t="s">
        <v>69</v>
      </c>
      <c r="D64" s="70">
        <v>0.17429572661866932</v>
      </c>
      <c r="E64" s="25" t="s">
        <v>155</v>
      </c>
      <c r="F64" s="76">
        <f>'01与件データ'!D61</f>
        <v>0</v>
      </c>
      <c r="G64" s="25" t="s">
        <v>133</v>
      </c>
      <c r="H64" s="76">
        <f t="shared" si="0"/>
        <v>0</v>
      </c>
    </row>
    <row r="65" spans="2:8" s="25" customFormat="1" ht="12.75" customHeight="1">
      <c r="B65" s="44">
        <v>57</v>
      </c>
      <c r="C65" s="45" t="s">
        <v>145</v>
      </c>
      <c r="D65" s="70">
        <v>0.05667908614555828</v>
      </c>
      <c r="E65" s="25" t="s">
        <v>155</v>
      </c>
      <c r="F65" s="76">
        <f>'01与件データ'!D62</f>
        <v>0</v>
      </c>
      <c r="G65" s="25" t="s">
        <v>133</v>
      </c>
      <c r="H65" s="76">
        <f t="shared" si="0"/>
        <v>0</v>
      </c>
    </row>
    <row r="66" spans="2:8" s="25" customFormat="1" ht="12.75" customHeight="1">
      <c r="B66" s="44">
        <v>58</v>
      </c>
      <c r="C66" s="45" t="s">
        <v>71</v>
      </c>
      <c r="D66" s="70">
        <v>0.1262051721030817</v>
      </c>
      <c r="E66" s="25" t="s">
        <v>155</v>
      </c>
      <c r="F66" s="76">
        <f>'01与件データ'!D63</f>
        <v>0</v>
      </c>
      <c r="G66" s="25" t="s">
        <v>133</v>
      </c>
      <c r="H66" s="76">
        <f t="shared" si="0"/>
        <v>0</v>
      </c>
    </row>
    <row r="67" spans="2:8" s="25" customFormat="1" ht="12.75" customHeight="1">
      <c r="B67" s="44">
        <v>59</v>
      </c>
      <c r="C67" s="45" t="s">
        <v>72</v>
      </c>
      <c r="D67" s="70">
        <v>0.15653491245142903</v>
      </c>
      <c r="E67" s="25" t="s">
        <v>155</v>
      </c>
      <c r="F67" s="76">
        <f>'01与件データ'!D64</f>
        <v>0</v>
      </c>
      <c r="G67" s="25" t="s">
        <v>133</v>
      </c>
      <c r="H67" s="76">
        <f t="shared" si="0"/>
        <v>0</v>
      </c>
    </row>
    <row r="68" spans="2:8" s="25" customFormat="1" ht="12.75" customHeight="1">
      <c r="B68" s="47">
        <v>60</v>
      </c>
      <c r="C68" s="48" t="s">
        <v>73</v>
      </c>
      <c r="D68" s="71">
        <v>0.18188879539128744</v>
      </c>
      <c r="E68" s="25" t="s">
        <v>155</v>
      </c>
      <c r="F68" s="77">
        <f>'01与件データ'!D65</f>
        <v>0</v>
      </c>
      <c r="G68" s="25" t="s">
        <v>133</v>
      </c>
      <c r="H68" s="77">
        <f t="shared" si="0"/>
        <v>0</v>
      </c>
    </row>
    <row r="69" spans="2:8" s="25" customFormat="1" ht="12.75" customHeight="1">
      <c r="B69" s="44">
        <v>61</v>
      </c>
      <c r="C69" s="45" t="s">
        <v>74</v>
      </c>
      <c r="D69" s="70">
        <v>0.12568036824678996</v>
      </c>
      <c r="E69" s="25" t="s">
        <v>155</v>
      </c>
      <c r="F69" s="76">
        <f>'01与件データ'!D66</f>
        <v>0</v>
      </c>
      <c r="G69" s="25" t="s">
        <v>133</v>
      </c>
      <c r="H69" s="76">
        <f t="shared" si="0"/>
        <v>0</v>
      </c>
    </row>
    <row r="70" spans="2:8" s="25" customFormat="1" ht="12.75" customHeight="1">
      <c r="B70" s="44">
        <v>62</v>
      </c>
      <c r="C70" s="45" t="s">
        <v>75</v>
      </c>
      <c r="D70" s="70">
        <v>0.06138491530627721</v>
      </c>
      <c r="E70" s="25" t="s">
        <v>155</v>
      </c>
      <c r="F70" s="76">
        <f>'01与件データ'!D67</f>
        <v>0</v>
      </c>
      <c r="G70" s="25" t="s">
        <v>133</v>
      </c>
      <c r="H70" s="76">
        <f t="shared" si="0"/>
        <v>0</v>
      </c>
    </row>
    <row r="71" spans="2:8" s="25" customFormat="1" ht="12.75" customHeight="1">
      <c r="B71" s="44">
        <v>63</v>
      </c>
      <c r="C71" s="45" t="s">
        <v>76</v>
      </c>
      <c r="D71" s="70">
        <v>0.14709856148597256</v>
      </c>
      <c r="E71" s="25" t="s">
        <v>155</v>
      </c>
      <c r="F71" s="76">
        <f>'01与件データ'!D68</f>
        <v>0</v>
      </c>
      <c r="G71" s="25" t="s">
        <v>133</v>
      </c>
      <c r="H71" s="76">
        <f t="shared" si="0"/>
        <v>0</v>
      </c>
    </row>
    <row r="72" spans="2:8" s="25" customFormat="1" ht="12.75" customHeight="1">
      <c r="B72" s="44">
        <v>64</v>
      </c>
      <c r="C72" s="45" t="s">
        <v>77</v>
      </c>
      <c r="D72" s="70">
        <v>0.5114211127426986</v>
      </c>
      <c r="E72" s="25" t="s">
        <v>155</v>
      </c>
      <c r="F72" s="76">
        <f>'01与件データ'!D69</f>
        <v>0</v>
      </c>
      <c r="G72" s="25" t="s">
        <v>133</v>
      </c>
      <c r="H72" s="76">
        <f t="shared" si="0"/>
        <v>0</v>
      </c>
    </row>
    <row r="73" spans="2:8" s="25" customFormat="1" ht="12.75" customHeight="1">
      <c r="B73" s="47">
        <v>65</v>
      </c>
      <c r="C73" s="48" t="s">
        <v>78</v>
      </c>
      <c r="D73" s="71">
        <v>1</v>
      </c>
      <c r="E73" s="25" t="s">
        <v>155</v>
      </c>
      <c r="F73" s="77">
        <f>'01与件データ'!D70</f>
        <v>0</v>
      </c>
      <c r="G73" s="25" t="s">
        <v>133</v>
      </c>
      <c r="H73" s="77">
        <f t="shared" si="0"/>
        <v>0</v>
      </c>
    </row>
    <row r="74" spans="2:8" s="25" customFormat="1" ht="12.75" customHeight="1">
      <c r="B74" s="44">
        <v>66</v>
      </c>
      <c r="C74" s="45" t="s">
        <v>79</v>
      </c>
      <c r="D74" s="70">
        <v>0.992395145311814</v>
      </c>
      <c r="E74" s="25" t="s">
        <v>155</v>
      </c>
      <c r="F74" s="76">
        <f>'01与件データ'!D71</f>
        <v>0</v>
      </c>
      <c r="G74" s="25" t="s">
        <v>133</v>
      </c>
      <c r="H74" s="76">
        <f aca="true" t="shared" si="1" ref="H74:H116">D74*F74</f>
        <v>0</v>
      </c>
    </row>
    <row r="75" spans="2:8" s="25" customFormat="1" ht="12.75" customHeight="1">
      <c r="B75" s="51">
        <v>67</v>
      </c>
      <c r="C75" s="52" t="s">
        <v>80</v>
      </c>
      <c r="D75" s="245">
        <v>1</v>
      </c>
      <c r="E75" s="246" t="s">
        <v>155</v>
      </c>
      <c r="F75" s="76">
        <f>'01与件データ'!D72</f>
        <v>100000</v>
      </c>
      <c r="G75" s="246" t="s">
        <v>133</v>
      </c>
      <c r="H75" s="76">
        <f t="shared" si="1"/>
        <v>100000</v>
      </c>
    </row>
    <row r="76" spans="2:8" s="25" customFormat="1" ht="12.75" customHeight="1">
      <c r="B76" s="44">
        <v>68</v>
      </c>
      <c r="C76" s="45" t="s">
        <v>81</v>
      </c>
      <c r="D76" s="70">
        <v>1</v>
      </c>
      <c r="E76" s="25" t="s">
        <v>155</v>
      </c>
      <c r="F76" s="76">
        <f>'01与件データ'!D73</f>
        <v>0</v>
      </c>
      <c r="G76" s="25" t="s">
        <v>133</v>
      </c>
      <c r="H76" s="76">
        <f t="shared" si="1"/>
        <v>0</v>
      </c>
    </row>
    <row r="77" spans="2:8" s="25" customFormat="1" ht="12.75" customHeight="1">
      <c r="B77" s="44">
        <v>69</v>
      </c>
      <c r="C77" s="45" t="s">
        <v>82</v>
      </c>
      <c r="D77" s="70">
        <v>0.5838751226398717</v>
      </c>
      <c r="E77" s="25" t="s">
        <v>155</v>
      </c>
      <c r="F77" s="76">
        <f>'01与件データ'!D74</f>
        <v>0</v>
      </c>
      <c r="G77" s="25" t="s">
        <v>133</v>
      </c>
      <c r="H77" s="76">
        <f t="shared" si="1"/>
        <v>0</v>
      </c>
    </row>
    <row r="78" spans="2:8" s="25" customFormat="1" ht="12.75" customHeight="1">
      <c r="B78" s="47">
        <v>70</v>
      </c>
      <c r="C78" s="48" t="s">
        <v>83</v>
      </c>
      <c r="D78" s="71">
        <v>0.9963285933706585</v>
      </c>
      <c r="E78" s="25" t="s">
        <v>155</v>
      </c>
      <c r="F78" s="77">
        <f>'01与件データ'!D75</f>
        <v>0</v>
      </c>
      <c r="G78" s="25" t="s">
        <v>133</v>
      </c>
      <c r="H78" s="77">
        <f t="shared" si="1"/>
        <v>0</v>
      </c>
    </row>
    <row r="79" spans="2:8" s="25" customFormat="1" ht="12.75" customHeight="1">
      <c r="B79" s="44">
        <v>71</v>
      </c>
      <c r="C79" s="45" t="s">
        <v>84</v>
      </c>
      <c r="D79" s="70">
        <v>0.9957267757516756</v>
      </c>
      <c r="E79" s="25" t="s">
        <v>155</v>
      </c>
      <c r="F79" s="76">
        <f>'01与件データ'!D76</f>
        <v>0</v>
      </c>
      <c r="G79" s="25" t="s">
        <v>133</v>
      </c>
      <c r="H79" s="76">
        <f t="shared" si="1"/>
        <v>0</v>
      </c>
    </row>
    <row r="80" spans="2:8" s="25" customFormat="1" ht="12.75" customHeight="1">
      <c r="B80" s="44">
        <v>72</v>
      </c>
      <c r="C80" s="45" t="s">
        <v>85</v>
      </c>
      <c r="D80" s="70">
        <v>1</v>
      </c>
      <c r="E80" s="25" t="s">
        <v>155</v>
      </c>
      <c r="F80" s="76">
        <f>'01与件データ'!D77</f>
        <v>0</v>
      </c>
      <c r="G80" s="25" t="s">
        <v>133</v>
      </c>
      <c r="H80" s="76">
        <f t="shared" si="1"/>
        <v>0</v>
      </c>
    </row>
    <row r="81" spans="2:8" s="25" customFormat="1" ht="12.75" customHeight="1">
      <c r="B81" s="44">
        <v>73</v>
      </c>
      <c r="C81" s="45" t="s">
        <v>86</v>
      </c>
      <c r="D81" s="70">
        <v>0.5470065455732523</v>
      </c>
      <c r="E81" s="25" t="s">
        <v>155</v>
      </c>
      <c r="F81" s="76">
        <f>'01与件データ'!D78</f>
        <v>0</v>
      </c>
      <c r="G81" s="25" t="s">
        <v>133</v>
      </c>
      <c r="H81" s="76">
        <f t="shared" si="1"/>
        <v>0</v>
      </c>
    </row>
    <row r="82" spans="2:8" s="25" customFormat="1" ht="12.75" customHeight="1">
      <c r="B82" s="44">
        <v>74</v>
      </c>
      <c r="C82" s="45" t="s">
        <v>87</v>
      </c>
      <c r="D82" s="70">
        <v>0.9818228595542545</v>
      </c>
      <c r="E82" s="25" t="s">
        <v>155</v>
      </c>
      <c r="F82" s="76">
        <f>'01与件データ'!D79</f>
        <v>0</v>
      </c>
      <c r="G82" s="25" t="s">
        <v>133</v>
      </c>
      <c r="H82" s="76">
        <f t="shared" si="1"/>
        <v>0</v>
      </c>
    </row>
    <row r="83" spans="2:8" s="25" customFormat="1" ht="12.75" customHeight="1">
      <c r="B83" s="47">
        <v>75</v>
      </c>
      <c r="C83" s="48" t="s">
        <v>88</v>
      </c>
      <c r="D83" s="71">
        <v>0.8326835587740283</v>
      </c>
      <c r="E83" s="25" t="s">
        <v>155</v>
      </c>
      <c r="F83" s="77">
        <f>'01与件データ'!D80</f>
        <v>0</v>
      </c>
      <c r="G83" s="25" t="s">
        <v>133</v>
      </c>
      <c r="H83" s="77">
        <f t="shared" si="1"/>
        <v>0</v>
      </c>
    </row>
    <row r="84" spans="2:8" s="25" customFormat="1" ht="12.75" customHeight="1">
      <c r="B84" s="44">
        <v>76</v>
      </c>
      <c r="C84" s="45" t="s">
        <v>89</v>
      </c>
      <c r="D84" s="70">
        <v>1</v>
      </c>
      <c r="E84" s="25" t="s">
        <v>155</v>
      </c>
      <c r="F84" s="76">
        <f>'01与件データ'!D81</f>
        <v>0</v>
      </c>
      <c r="G84" s="25" t="s">
        <v>133</v>
      </c>
      <c r="H84" s="76">
        <f t="shared" si="1"/>
        <v>0</v>
      </c>
    </row>
    <row r="85" spans="2:8" s="25" customFormat="1" ht="12.75" customHeight="1">
      <c r="B85" s="44">
        <v>77</v>
      </c>
      <c r="C85" s="45" t="s">
        <v>146</v>
      </c>
      <c r="D85" s="70">
        <v>1</v>
      </c>
      <c r="E85" s="25" t="s">
        <v>155</v>
      </c>
      <c r="F85" s="76">
        <f>'01与件データ'!D82</f>
        <v>0</v>
      </c>
      <c r="G85" s="25" t="s">
        <v>133</v>
      </c>
      <c r="H85" s="76">
        <f t="shared" si="1"/>
        <v>0</v>
      </c>
    </row>
    <row r="86" spans="2:8" s="25" customFormat="1" ht="12.75" customHeight="1">
      <c r="B86" s="44">
        <v>78</v>
      </c>
      <c r="C86" s="45" t="s">
        <v>91</v>
      </c>
      <c r="D86" s="70">
        <v>0.8587325059490274</v>
      </c>
      <c r="E86" s="25" t="s">
        <v>155</v>
      </c>
      <c r="F86" s="76">
        <f>'01与件データ'!D83</f>
        <v>0</v>
      </c>
      <c r="G86" s="25" t="s">
        <v>133</v>
      </c>
      <c r="H86" s="76">
        <f t="shared" si="1"/>
        <v>0</v>
      </c>
    </row>
    <row r="87" spans="2:8" s="25" customFormat="1" ht="12.75" customHeight="1">
      <c r="B87" s="44">
        <v>79</v>
      </c>
      <c r="C87" s="45" t="s">
        <v>92</v>
      </c>
      <c r="D87" s="70">
        <v>0.5131567229366768</v>
      </c>
      <c r="E87" s="25" t="s">
        <v>155</v>
      </c>
      <c r="F87" s="76">
        <f>'01与件データ'!D84</f>
        <v>0</v>
      </c>
      <c r="G87" s="25" t="s">
        <v>133</v>
      </c>
      <c r="H87" s="76">
        <f t="shared" si="1"/>
        <v>0</v>
      </c>
    </row>
    <row r="88" spans="2:8" s="25" customFormat="1" ht="12.75" customHeight="1">
      <c r="B88" s="47">
        <v>80</v>
      </c>
      <c r="C88" s="48" t="s">
        <v>93</v>
      </c>
      <c r="D88" s="71">
        <v>0.8213795542978423</v>
      </c>
      <c r="E88" s="25" t="s">
        <v>155</v>
      </c>
      <c r="F88" s="77">
        <f>'01与件データ'!D85</f>
        <v>0</v>
      </c>
      <c r="G88" s="25" t="s">
        <v>133</v>
      </c>
      <c r="H88" s="77">
        <f t="shared" si="1"/>
        <v>0</v>
      </c>
    </row>
    <row r="89" spans="2:8" s="25" customFormat="1" ht="12.75" customHeight="1">
      <c r="B89" s="44">
        <v>81</v>
      </c>
      <c r="C89" s="45" t="s">
        <v>147</v>
      </c>
      <c r="D89" s="70">
        <v>0.2754922212053863</v>
      </c>
      <c r="E89" s="25" t="s">
        <v>155</v>
      </c>
      <c r="F89" s="76">
        <f>'01与件データ'!D86</f>
        <v>0</v>
      </c>
      <c r="G89" s="25" t="s">
        <v>133</v>
      </c>
      <c r="H89" s="76">
        <f t="shared" si="1"/>
        <v>0</v>
      </c>
    </row>
    <row r="90" spans="2:8" s="25" customFormat="1" ht="12.75" customHeight="1">
      <c r="B90" s="44">
        <v>82</v>
      </c>
      <c r="C90" s="45" t="s">
        <v>95</v>
      </c>
      <c r="D90" s="70">
        <v>0.34302317229093937</v>
      </c>
      <c r="E90" s="25" t="s">
        <v>155</v>
      </c>
      <c r="F90" s="76">
        <f>'01与件データ'!D87</f>
        <v>0</v>
      </c>
      <c r="G90" s="25" t="s">
        <v>133</v>
      </c>
      <c r="H90" s="76">
        <f t="shared" si="1"/>
        <v>0</v>
      </c>
    </row>
    <row r="91" spans="2:8" s="25" customFormat="1" ht="12.75" customHeight="1">
      <c r="B91" s="44">
        <v>83</v>
      </c>
      <c r="C91" s="45" t="s">
        <v>96</v>
      </c>
      <c r="D91" s="70">
        <v>0.1986631378935939</v>
      </c>
      <c r="E91" s="25" t="s">
        <v>155</v>
      </c>
      <c r="F91" s="76">
        <f>'01与件データ'!D88</f>
        <v>0</v>
      </c>
      <c r="G91" s="25" t="s">
        <v>133</v>
      </c>
      <c r="H91" s="76">
        <f t="shared" si="1"/>
        <v>0</v>
      </c>
    </row>
    <row r="92" spans="2:8" s="25" customFormat="1" ht="12.75" customHeight="1">
      <c r="B92" s="44">
        <v>84</v>
      </c>
      <c r="C92" s="45" t="s">
        <v>97</v>
      </c>
      <c r="D92" s="70">
        <v>0.8183814512372496</v>
      </c>
      <c r="E92" s="25" t="s">
        <v>155</v>
      </c>
      <c r="F92" s="76">
        <f>'01与件データ'!D89</f>
        <v>0</v>
      </c>
      <c r="G92" s="25" t="s">
        <v>133</v>
      </c>
      <c r="H92" s="76">
        <f t="shared" si="1"/>
        <v>0</v>
      </c>
    </row>
    <row r="93" spans="2:8" s="25" customFormat="1" ht="12.75" customHeight="1">
      <c r="B93" s="47">
        <v>85</v>
      </c>
      <c r="C93" s="48" t="s">
        <v>98</v>
      </c>
      <c r="D93" s="71">
        <v>0.6436412615961995</v>
      </c>
      <c r="E93" s="25" t="s">
        <v>155</v>
      </c>
      <c r="F93" s="77">
        <f>'01与件データ'!D90</f>
        <v>0</v>
      </c>
      <c r="G93" s="25" t="s">
        <v>133</v>
      </c>
      <c r="H93" s="77">
        <f t="shared" si="1"/>
        <v>0</v>
      </c>
    </row>
    <row r="94" spans="2:8" s="25" customFormat="1" ht="12.75" customHeight="1">
      <c r="B94" s="44">
        <v>86</v>
      </c>
      <c r="C94" s="45" t="s">
        <v>148</v>
      </c>
      <c r="D94" s="70">
        <v>0.9426311685418292</v>
      </c>
      <c r="E94" s="25" t="s">
        <v>155</v>
      </c>
      <c r="F94" s="76">
        <f>'01与件データ'!D91</f>
        <v>0</v>
      </c>
      <c r="G94" s="25" t="s">
        <v>133</v>
      </c>
      <c r="H94" s="76">
        <f t="shared" si="1"/>
        <v>0</v>
      </c>
    </row>
    <row r="95" spans="2:8" s="25" customFormat="1" ht="12.75" customHeight="1">
      <c r="B95" s="44">
        <v>87</v>
      </c>
      <c r="C95" s="45" t="s">
        <v>149</v>
      </c>
      <c r="D95" s="70">
        <v>1</v>
      </c>
      <c r="E95" s="25" t="s">
        <v>155</v>
      </c>
      <c r="F95" s="76">
        <f>'01与件データ'!D92</f>
        <v>0</v>
      </c>
      <c r="G95" s="25" t="s">
        <v>133</v>
      </c>
      <c r="H95" s="76">
        <f t="shared" si="1"/>
        <v>0</v>
      </c>
    </row>
    <row r="96" spans="2:8" s="25" customFormat="1" ht="12.75" customHeight="1">
      <c r="B96" s="44">
        <v>88</v>
      </c>
      <c r="C96" s="45" t="s">
        <v>101</v>
      </c>
      <c r="D96" s="70">
        <v>0.7739420651703142</v>
      </c>
      <c r="E96" s="25" t="s">
        <v>155</v>
      </c>
      <c r="F96" s="76">
        <f>'01与件データ'!D93</f>
        <v>0</v>
      </c>
      <c r="G96" s="25" t="s">
        <v>133</v>
      </c>
      <c r="H96" s="76">
        <f t="shared" si="1"/>
        <v>0</v>
      </c>
    </row>
    <row r="97" spans="2:8" s="25" customFormat="1" ht="12.75" customHeight="1">
      <c r="B97" s="44">
        <v>89</v>
      </c>
      <c r="C97" s="45" t="s">
        <v>102</v>
      </c>
      <c r="D97" s="70">
        <v>0.6085705120980676</v>
      </c>
      <c r="E97" s="25" t="s">
        <v>155</v>
      </c>
      <c r="F97" s="76">
        <f>'01与件データ'!D94</f>
        <v>0</v>
      </c>
      <c r="G97" s="25" t="s">
        <v>133</v>
      </c>
      <c r="H97" s="76">
        <f t="shared" si="1"/>
        <v>0</v>
      </c>
    </row>
    <row r="98" spans="2:8" s="25" customFormat="1" ht="12.75" customHeight="1">
      <c r="B98" s="47">
        <v>90</v>
      </c>
      <c r="C98" s="48" t="s">
        <v>103</v>
      </c>
      <c r="D98" s="71">
        <v>0.5472412645489539</v>
      </c>
      <c r="E98" s="25" t="s">
        <v>155</v>
      </c>
      <c r="F98" s="77">
        <f>'01与件データ'!D95</f>
        <v>0</v>
      </c>
      <c r="G98" s="25" t="s">
        <v>133</v>
      </c>
      <c r="H98" s="77">
        <f t="shared" si="1"/>
        <v>0</v>
      </c>
    </row>
    <row r="99" spans="2:8" s="25" customFormat="1" ht="12.75" customHeight="1">
      <c r="B99" s="44">
        <v>91</v>
      </c>
      <c r="C99" s="45" t="s">
        <v>104</v>
      </c>
      <c r="D99" s="70">
        <v>1</v>
      </c>
      <c r="E99" s="25" t="s">
        <v>155</v>
      </c>
      <c r="F99" s="76">
        <f>'01与件データ'!D96</f>
        <v>0</v>
      </c>
      <c r="G99" s="25" t="s">
        <v>133</v>
      </c>
      <c r="H99" s="76">
        <f t="shared" si="1"/>
        <v>0</v>
      </c>
    </row>
    <row r="100" spans="2:8" s="25" customFormat="1" ht="12.75" customHeight="1">
      <c r="B100" s="44">
        <v>92</v>
      </c>
      <c r="C100" s="45" t="s">
        <v>105</v>
      </c>
      <c r="D100" s="70">
        <v>0.9968578466551584</v>
      </c>
      <c r="E100" s="25" t="s">
        <v>155</v>
      </c>
      <c r="F100" s="76">
        <f>'01与件データ'!D97</f>
        <v>0</v>
      </c>
      <c r="G100" s="25" t="s">
        <v>133</v>
      </c>
      <c r="H100" s="76">
        <f t="shared" si="1"/>
        <v>0</v>
      </c>
    </row>
    <row r="101" spans="2:8" s="25" customFormat="1" ht="12.75" customHeight="1">
      <c r="B101" s="44">
        <v>93</v>
      </c>
      <c r="C101" s="45" t="s">
        <v>106</v>
      </c>
      <c r="D101" s="70">
        <v>0.876874233518542</v>
      </c>
      <c r="E101" s="25" t="s">
        <v>155</v>
      </c>
      <c r="F101" s="76">
        <f>'01与件データ'!D98</f>
        <v>0</v>
      </c>
      <c r="G101" s="25" t="s">
        <v>133</v>
      </c>
      <c r="H101" s="76">
        <f t="shared" si="1"/>
        <v>0</v>
      </c>
    </row>
    <row r="102" spans="2:8" s="25" customFormat="1" ht="12.75" customHeight="1">
      <c r="B102" s="44">
        <v>94</v>
      </c>
      <c r="C102" s="45" t="s">
        <v>107</v>
      </c>
      <c r="D102" s="70">
        <v>0.9999957066474897</v>
      </c>
      <c r="E102" s="25" t="s">
        <v>155</v>
      </c>
      <c r="F102" s="76">
        <f>'01与件データ'!D99</f>
        <v>0</v>
      </c>
      <c r="G102" s="25" t="s">
        <v>133</v>
      </c>
      <c r="H102" s="76">
        <f t="shared" si="1"/>
        <v>0</v>
      </c>
    </row>
    <row r="103" spans="2:8" s="25" customFormat="1" ht="12.75" customHeight="1">
      <c r="B103" s="47">
        <v>95</v>
      </c>
      <c r="C103" s="48" t="s">
        <v>108</v>
      </c>
      <c r="D103" s="71">
        <v>1</v>
      </c>
      <c r="E103" s="25" t="s">
        <v>155</v>
      </c>
      <c r="F103" s="77">
        <f>'01与件データ'!D100</f>
        <v>0</v>
      </c>
      <c r="G103" s="25" t="s">
        <v>133</v>
      </c>
      <c r="H103" s="77">
        <f t="shared" si="1"/>
        <v>0</v>
      </c>
    </row>
    <row r="104" spans="2:8" s="25" customFormat="1" ht="12.75" customHeight="1">
      <c r="B104" s="44">
        <v>96</v>
      </c>
      <c r="C104" s="45" t="s">
        <v>150</v>
      </c>
      <c r="D104" s="70">
        <v>1</v>
      </c>
      <c r="E104" s="25" t="s">
        <v>155</v>
      </c>
      <c r="F104" s="76">
        <f>'01与件データ'!D101</f>
        <v>0</v>
      </c>
      <c r="G104" s="25" t="s">
        <v>133</v>
      </c>
      <c r="H104" s="76">
        <f t="shared" si="1"/>
        <v>0</v>
      </c>
    </row>
    <row r="105" spans="2:8" s="25" customFormat="1" ht="12.75" customHeight="1">
      <c r="B105" s="44">
        <v>97</v>
      </c>
      <c r="C105" s="45" t="s">
        <v>110</v>
      </c>
      <c r="D105" s="70">
        <v>0.9800915708686057</v>
      </c>
      <c r="E105" s="25" t="s">
        <v>155</v>
      </c>
      <c r="F105" s="76">
        <f>'01与件データ'!D102</f>
        <v>0</v>
      </c>
      <c r="G105" s="25" t="s">
        <v>133</v>
      </c>
      <c r="H105" s="76">
        <f t="shared" si="1"/>
        <v>0</v>
      </c>
    </row>
    <row r="106" spans="2:8" s="25" customFormat="1" ht="12.75" customHeight="1">
      <c r="B106" s="44">
        <v>98</v>
      </c>
      <c r="C106" s="45" t="s">
        <v>111</v>
      </c>
      <c r="D106" s="70">
        <v>0.940811730164706</v>
      </c>
      <c r="E106" s="25" t="s">
        <v>155</v>
      </c>
      <c r="F106" s="76">
        <f>'01与件データ'!D103</f>
        <v>0</v>
      </c>
      <c r="G106" s="25" t="s">
        <v>133</v>
      </c>
      <c r="H106" s="76">
        <f t="shared" si="1"/>
        <v>0</v>
      </c>
    </row>
    <row r="107" spans="2:8" s="25" customFormat="1" ht="12.75" customHeight="1">
      <c r="B107" s="44">
        <v>99</v>
      </c>
      <c r="C107" s="45" t="s">
        <v>112</v>
      </c>
      <c r="D107" s="70">
        <v>0.9066655375843283</v>
      </c>
      <c r="E107" s="25" t="s">
        <v>155</v>
      </c>
      <c r="F107" s="76">
        <f>'01与件データ'!D104</f>
        <v>0</v>
      </c>
      <c r="G107" s="25" t="s">
        <v>133</v>
      </c>
      <c r="H107" s="76">
        <f t="shared" si="1"/>
        <v>0</v>
      </c>
    </row>
    <row r="108" spans="2:8" s="25" customFormat="1" ht="12.75" customHeight="1">
      <c r="B108" s="47">
        <v>100</v>
      </c>
      <c r="C108" s="48" t="s">
        <v>113</v>
      </c>
      <c r="D108" s="71">
        <v>0.9645599533604289</v>
      </c>
      <c r="E108" s="25" t="s">
        <v>155</v>
      </c>
      <c r="F108" s="77">
        <f>'01与件データ'!D105</f>
        <v>0</v>
      </c>
      <c r="G108" s="25" t="s">
        <v>133</v>
      </c>
      <c r="H108" s="77">
        <f t="shared" si="1"/>
        <v>0</v>
      </c>
    </row>
    <row r="109" spans="2:8" s="25" customFormat="1" ht="12.75" customHeight="1">
      <c r="B109" s="44">
        <v>101</v>
      </c>
      <c r="C109" s="45" t="s">
        <v>114</v>
      </c>
      <c r="D109" s="70">
        <v>0.9234702969557125</v>
      </c>
      <c r="E109" s="25" t="s">
        <v>155</v>
      </c>
      <c r="F109" s="76">
        <f>'01与件データ'!D106</f>
        <v>0</v>
      </c>
      <c r="G109" s="25" t="s">
        <v>133</v>
      </c>
      <c r="H109" s="76">
        <f t="shared" si="1"/>
        <v>0</v>
      </c>
    </row>
    <row r="110" spans="2:8" s="25" customFormat="1" ht="12.75" customHeight="1">
      <c r="B110" s="44">
        <v>102</v>
      </c>
      <c r="C110" s="45" t="s">
        <v>151</v>
      </c>
      <c r="D110" s="70">
        <v>0.9241784294069298</v>
      </c>
      <c r="E110" s="25" t="s">
        <v>155</v>
      </c>
      <c r="F110" s="76">
        <f>'01与件データ'!D107</f>
        <v>0</v>
      </c>
      <c r="G110" s="25" t="s">
        <v>133</v>
      </c>
      <c r="H110" s="76">
        <f t="shared" si="1"/>
        <v>0</v>
      </c>
    </row>
    <row r="111" spans="2:8" s="25" customFormat="1" ht="12.75" customHeight="1">
      <c r="B111" s="44">
        <v>103</v>
      </c>
      <c r="C111" s="45" t="s">
        <v>152</v>
      </c>
      <c r="D111" s="70">
        <v>0.8540963985819903</v>
      </c>
      <c r="E111" s="25" t="s">
        <v>155</v>
      </c>
      <c r="F111" s="76">
        <f>'01与件データ'!D108</f>
        <v>0</v>
      </c>
      <c r="G111" s="25" t="s">
        <v>133</v>
      </c>
      <c r="H111" s="76">
        <f t="shared" si="1"/>
        <v>0</v>
      </c>
    </row>
    <row r="112" spans="2:8" s="25" customFormat="1" ht="12.75" customHeight="1">
      <c r="B112" s="44">
        <v>104</v>
      </c>
      <c r="C112" s="45" t="s">
        <v>117</v>
      </c>
      <c r="D112" s="70">
        <v>0.18801445869804523</v>
      </c>
      <c r="E112" s="25" t="s">
        <v>155</v>
      </c>
      <c r="F112" s="76">
        <f>'01与件データ'!D109</f>
        <v>0</v>
      </c>
      <c r="G112" s="25" t="s">
        <v>133</v>
      </c>
      <c r="H112" s="76">
        <f t="shared" si="1"/>
        <v>0</v>
      </c>
    </row>
    <row r="113" spans="2:8" s="25" customFormat="1" ht="12.75" customHeight="1">
      <c r="B113" s="47">
        <v>105</v>
      </c>
      <c r="C113" s="48" t="s">
        <v>118</v>
      </c>
      <c r="D113" s="71">
        <v>0.9798020817263627</v>
      </c>
      <c r="E113" s="25" t="s">
        <v>155</v>
      </c>
      <c r="F113" s="77">
        <f>'01与件データ'!D110</f>
        <v>0</v>
      </c>
      <c r="G113" s="25" t="s">
        <v>133</v>
      </c>
      <c r="H113" s="77">
        <f t="shared" si="1"/>
        <v>0</v>
      </c>
    </row>
    <row r="114" spans="2:8" s="25" customFormat="1" ht="12.75" customHeight="1">
      <c r="B114" s="44">
        <v>106</v>
      </c>
      <c r="C114" s="45" t="s">
        <v>119</v>
      </c>
      <c r="D114" s="70">
        <v>0.9886567184509661</v>
      </c>
      <c r="E114" s="25" t="s">
        <v>155</v>
      </c>
      <c r="F114" s="76">
        <f>'01与件データ'!D111</f>
        <v>0</v>
      </c>
      <c r="G114" s="25" t="s">
        <v>133</v>
      </c>
      <c r="H114" s="76">
        <f t="shared" si="1"/>
        <v>0</v>
      </c>
    </row>
    <row r="115" spans="2:8" s="25" customFormat="1" ht="12.75" customHeight="1">
      <c r="B115" s="44">
        <v>107</v>
      </c>
      <c r="C115" s="45" t="s">
        <v>153</v>
      </c>
      <c r="D115" s="70">
        <v>0.9978592596542819</v>
      </c>
      <c r="E115" s="25" t="s">
        <v>155</v>
      </c>
      <c r="F115" s="76">
        <f>'01与件データ'!D112</f>
        <v>0</v>
      </c>
      <c r="G115" s="25" t="s">
        <v>133</v>
      </c>
      <c r="H115" s="76">
        <f t="shared" si="1"/>
        <v>0</v>
      </c>
    </row>
    <row r="116" spans="2:8" s="25" customFormat="1" ht="12.75" customHeight="1">
      <c r="B116" s="44">
        <v>108</v>
      </c>
      <c r="C116" s="45" t="s">
        <v>121</v>
      </c>
      <c r="D116" s="70">
        <v>0.7489752806154621</v>
      </c>
      <c r="E116" s="25" t="s">
        <v>155</v>
      </c>
      <c r="F116" s="76">
        <f>'01与件データ'!D113</f>
        <v>0</v>
      </c>
      <c r="G116" s="25" t="s">
        <v>133</v>
      </c>
      <c r="H116" s="76">
        <f t="shared" si="1"/>
        <v>0</v>
      </c>
    </row>
    <row r="117" spans="2:8" s="25" customFormat="1" ht="12.75" customHeight="1">
      <c r="B117" s="26"/>
      <c r="C117" s="43"/>
      <c r="D117" s="72"/>
      <c r="F117" s="74"/>
      <c r="H117" s="82">
        <f>SUM(H9:H116)</f>
        <v>100000</v>
      </c>
    </row>
    <row r="118" spans="2:8" s="25" customFormat="1" ht="12.75" customHeight="1">
      <c r="B118" s="214"/>
      <c r="C118" s="215"/>
      <c r="D118" s="216"/>
      <c r="F118" s="216"/>
      <c r="H118" s="217"/>
    </row>
    <row r="119" spans="6:8" ht="15.75" customHeight="1">
      <c r="F119" s="158" t="s">
        <v>231</v>
      </c>
      <c r="G119" s="280" t="s">
        <v>230</v>
      </c>
      <c r="H119" s="280"/>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5">
    <mergeCell ref="B7:C8"/>
    <mergeCell ref="B2:H3"/>
    <mergeCell ref="G119:H119"/>
    <mergeCell ref="C5:F5"/>
    <mergeCell ref="H7:H8"/>
  </mergeCells>
  <hyperlinks>
    <hyperlink ref="G119:H119"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B1:H119"/>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33.421875" style="25" customWidth="1"/>
    <col min="4" max="4" width="12.421875" style="25" customWidth="1"/>
    <col min="5" max="5" width="2.421875" style="0" customWidth="1"/>
    <col min="6" max="6" width="13.421875" style="25" customWidth="1"/>
    <col min="7" max="7" width="2.421875" style="0" customWidth="1"/>
    <col min="8" max="8" width="12.421875" style="25" customWidth="1"/>
  </cols>
  <sheetData>
    <row r="1" spans="2:8" ht="12" customHeight="1">
      <c r="B1" s="23"/>
      <c r="C1" s="24"/>
      <c r="D1" s="24"/>
      <c r="F1" s="24"/>
      <c r="H1" s="24"/>
    </row>
    <row r="2" spans="2:8" ht="13.5" customHeight="1">
      <c r="B2" s="257" t="s">
        <v>253</v>
      </c>
      <c r="C2" s="257"/>
      <c r="D2" s="257"/>
      <c r="E2" s="257"/>
      <c r="F2" s="257"/>
      <c r="G2" s="257"/>
      <c r="H2" s="257"/>
    </row>
    <row r="3" spans="2:8" ht="13.5" customHeight="1">
      <c r="B3" s="257"/>
      <c r="C3" s="257"/>
      <c r="D3" s="257"/>
      <c r="E3" s="257"/>
      <c r="F3" s="257"/>
      <c r="G3" s="257"/>
      <c r="H3" s="257"/>
    </row>
    <row r="4" spans="2:8" ht="12.75" customHeight="1">
      <c r="B4" s="33"/>
      <c r="C4" s="42"/>
      <c r="D4" s="42"/>
      <c r="E4" s="3"/>
      <c r="F4" s="13"/>
      <c r="G4" s="3"/>
      <c r="H4" s="13"/>
    </row>
    <row r="5" spans="2:8" ht="12" customHeight="1" thickBot="1">
      <c r="B5" s="24"/>
      <c r="C5" s="316" t="s">
        <v>322</v>
      </c>
      <c r="D5" s="317"/>
      <c r="E5" s="224"/>
      <c r="F5" s="224"/>
      <c r="G5" s="224"/>
      <c r="H5" s="224"/>
    </row>
    <row r="6" spans="2:8" ht="17.25" customHeight="1" thickTop="1">
      <c r="B6" s="68"/>
      <c r="C6" s="318"/>
      <c r="D6" s="318"/>
      <c r="E6" s="224"/>
      <c r="F6" s="235"/>
      <c r="G6" s="235"/>
      <c r="H6" s="235"/>
    </row>
    <row r="7" spans="2:8" ht="16.5" customHeight="1">
      <c r="B7" s="309" t="s">
        <v>237</v>
      </c>
      <c r="C7" s="310"/>
      <c r="D7" s="254" t="s">
        <v>8</v>
      </c>
      <c r="F7" s="313" t="s">
        <v>157</v>
      </c>
      <c r="H7" s="313" t="s">
        <v>254</v>
      </c>
    </row>
    <row r="8" spans="2:8" ht="16.5" customHeight="1">
      <c r="B8" s="311"/>
      <c r="C8" s="312"/>
      <c r="D8" s="79" t="s">
        <v>156</v>
      </c>
      <c r="F8" s="319"/>
      <c r="H8" s="315"/>
    </row>
    <row r="9" spans="2:8" s="25" customFormat="1" ht="12" customHeight="1">
      <c r="B9" s="44">
        <v>1</v>
      </c>
      <c r="C9" s="45" t="s">
        <v>14</v>
      </c>
      <c r="D9" s="80">
        <v>0.00023568659522842062</v>
      </c>
      <c r="E9" s="25" t="s">
        <v>155</v>
      </c>
      <c r="F9" s="76">
        <f>'02需要額（自給分）'!$H$117</f>
        <v>100000</v>
      </c>
      <c r="G9" s="25" t="s">
        <v>133</v>
      </c>
      <c r="H9" s="83">
        <f>D9*F9</f>
        <v>23.56865952284206</v>
      </c>
    </row>
    <row r="10" spans="2:8" s="25" customFormat="1" ht="12" customHeight="1">
      <c r="B10" s="44">
        <v>2</v>
      </c>
      <c r="C10" s="45" t="s">
        <v>15</v>
      </c>
      <c r="D10" s="80">
        <v>1.674372465214309E-07</v>
      </c>
      <c r="E10" s="25" t="s">
        <v>155</v>
      </c>
      <c r="F10" s="76">
        <f>'02需要額（自給分）'!$H$117</f>
        <v>100000</v>
      </c>
      <c r="G10" s="25" t="s">
        <v>133</v>
      </c>
      <c r="H10" s="83">
        <f aca="true" t="shared" si="0" ref="H10:H73">D10*F10</f>
        <v>0.01674372465214309</v>
      </c>
    </row>
    <row r="11" spans="2:8" s="25" customFormat="1" ht="12" customHeight="1">
      <c r="B11" s="44">
        <v>3</v>
      </c>
      <c r="C11" s="45" t="s">
        <v>16</v>
      </c>
      <c r="D11" s="80">
        <v>1.639389458095751E-05</v>
      </c>
      <c r="E11" s="25" t="s">
        <v>155</v>
      </c>
      <c r="F11" s="76">
        <f>'02需要額（自給分）'!$H$117</f>
        <v>100000</v>
      </c>
      <c r="G11" s="25" t="s">
        <v>133</v>
      </c>
      <c r="H11" s="83">
        <f t="shared" si="0"/>
        <v>1.6393894580957509</v>
      </c>
    </row>
    <row r="12" spans="2:8" s="25" customFormat="1" ht="12" customHeight="1">
      <c r="B12" s="44">
        <v>4</v>
      </c>
      <c r="C12" s="45" t="s">
        <v>17</v>
      </c>
      <c r="D12" s="80">
        <v>3.4174959807452163E-06</v>
      </c>
      <c r="E12" s="25" t="s">
        <v>155</v>
      </c>
      <c r="F12" s="76">
        <f>'02需要額（自給分）'!$H$117</f>
        <v>100000</v>
      </c>
      <c r="G12" s="25" t="s">
        <v>133</v>
      </c>
      <c r="H12" s="83">
        <f t="shared" si="0"/>
        <v>0.34174959807452165</v>
      </c>
    </row>
    <row r="13" spans="2:8" s="25" customFormat="1" ht="12" customHeight="1">
      <c r="B13" s="47">
        <v>5</v>
      </c>
      <c r="C13" s="48" t="s">
        <v>18</v>
      </c>
      <c r="D13" s="81">
        <v>3.658954492551675E-07</v>
      </c>
      <c r="E13" s="25" t="s">
        <v>155</v>
      </c>
      <c r="F13" s="77">
        <f>'02需要額（自給分）'!$H$117</f>
        <v>100000</v>
      </c>
      <c r="G13" s="25" t="s">
        <v>133</v>
      </c>
      <c r="H13" s="84">
        <f t="shared" si="0"/>
        <v>0.03658954492551675</v>
      </c>
    </row>
    <row r="14" spans="2:8" s="25" customFormat="1" ht="12" customHeight="1">
      <c r="B14" s="44">
        <v>6</v>
      </c>
      <c r="C14" s="45" t="s">
        <v>140</v>
      </c>
      <c r="D14" s="80">
        <v>0</v>
      </c>
      <c r="E14" s="25" t="s">
        <v>155</v>
      </c>
      <c r="F14" s="76">
        <f>'02需要額（自給分）'!$H$117</f>
        <v>100000</v>
      </c>
      <c r="G14" s="25" t="s">
        <v>133</v>
      </c>
      <c r="H14" s="83">
        <f t="shared" si="0"/>
        <v>0</v>
      </c>
    </row>
    <row r="15" spans="2:8" s="25" customFormat="1" ht="12" customHeight="1">
      <c r="B15" s="44">
        <v>7</v>
      </c>
      <c r="C15" s="45" t="s">
        <v>20</v>
      </c>
      <c r="D15" s="80">
        <v>0.004882056883449832</v>
      </c>
      <c r="E15" s="25" t="s">
        <v>155</v>
      </c>
      <c r="F15" s="76">
        <f>'02需要額（自給分）'!$H$117</f>
        <v>100000</v>
      </c>
      <c r="G15" s="25" t="s">
        <v>133</v>
      </c>
      <c r="H15" s="83">
        <f t="shared" si="0"/>
        <v>488.2056883449832</v>
      </c>
    </row>
    <row r="16" spans="2:8" s="25" customFormat="1" ht="12" customHeight="1">
      <c r="B16" s="44">
        <v>8</v>
      </c>
      <c r="C16" s="45" t="s">
        <v>21</v>
      </c>
      <c r="D16" s="80">
        <v>0</v>
      </c>
      <c r="E16" s="25" t="s">
        <v>155</v>
      </c>
      <c r="F16" s="76">
        <f>'02需要額（自給分）'!$H$117</f>
        <v>100000</v>
      </c>
      <c r="G16" s="25" t="s">
        <v>133</v>
      </c>
      <c r="H16" s="83">
        <f t="shared" si="0"/>
        <v>0</v>
      </c>
    </row>
    <row r="17" spans="2:8" s="25" customFormat="1" ht="12" customHeight="1">
      <c r="B17" s="44">
        <v>9</v>
      </c>
      <c r="C17" s="45" t="s">
        <v>22</v>
      </c>
      <c r="D17" s="80">
        <v>4.865841286824577E-06</v>
      </c>
      <c r="E17" s="25" t="s">
        <v>155</v>
      </c>
      <c r="F17" s="76">
        <f>'02需要額（自給分）'!$H$117</f>
        <v>100000</v>
      </c>
      <c r="G17" s="25" t="s">
        <v>133</v>
      </c>
      <c r="H17" s="83">
        <f t="shared" si="0"/>
        <v>0.48658412868245776</v>
      </c>
    </row>
    <row r="18" spans="2:8" s="25" customFormat="1" ht="12" customHeight="1">
      <c r="B18" s="47">
        <v>10</v>
      </c>
      <c r="C18" s="48" t="s">
        <v>23</v>
      </c>
      <c r="D18" s="81">
        <v>3.6382115745850838E-06</v>
      </c>
      <c r="E18" s="25" t="s">
        <v>155</v>
      </c>
      <c r="F18" s="77">
        <f>'02需要額（自給分）'!$H$117</f>
        <v>100000</v>
      </c>
      <c r="G18" s="25" t="s">
        <v>133</v>
      </c>
      <c r="H18" s="84">
        <f t="shared" si="0"/>
        <v>0.3638211574585084</v>
      </c>
    </row>
    <row r="19" spans="2:8" s="25" customFormat="1" ht="12" customHeight="1">
      <c r="B19" s="44">
        <v>11</v>
      </c>
      <c r="C19" s="45" t="s">
        <v>24</v>
      </c>
      <c r="D19" s="80">
        <v>1.4558889225015075E-07</v>
      </c>
      <c r="E19" s="25" t="s">
        <v>155</v>
      </c>
      <c r="F19" s="76">
        <f>'02需要額（自給分）'!$H$117</f>
        <v>100000</v>
      </c>
      <c r="G19" s="25" t="s">
        <v>133</v>
      </c>
      <c r="H19" s="83">
        <f t="shared" si="0"/>
        <v>0.014558889225015074</v>
      </c>
    </row>
    <row r="20" spans="2:8" s="25" customFormat="1" ht="12" customHeight="1">
      <c r="B20" s="44">
        <v>12</v>
      </c>
      <c r="C20" s="45" t="s">
        <v>25</v>
      </c>
      <c r="D20" s="80">
        <v>0</v>
      </c>
      <c r="E20" s="25" t="s">
        <v>155</v>
      </c>
      <c r="F20" s="76">
        <f>'02需要額（自給分）'!$H$117</f>
        <v>100000</v>
      </c>
      <c r="G20" s="25" t="s">
        <v>133</v>
      </c>
      <c r="H20" s="83">
        <f t="shared" si="0"/>
        <v>0</v>
      </c>
    </row>
    <row r="21" spans="2:8" s="25" customFormat="1" ht="12" customHeight="1">
      <c r="B21" s="44">
        <v>13</v>
      </c>
      <c r="C21" s="45" t="s">
        <v>26</v>
      </c>
      <c r="D21" s="80">
        <v>0.00010238965624054368</v>
      </c>
      <c r="E21" s="25" t="s">
        <v>155</v>
      </c>
      <c r="F21" s="76">
        <f>'02需要額（自給分）'!$H$117</f>
        <v>100000</v>
      </c>
      <c r="G21" s="25" t="s">
        <v>133</v>
      </c>
      <c r="H21" s="83">
        <f t="shared" si="0"/>
        <v>10.238965624054368</v>
      </c>
    </row>
    <row r="22" spans="2:8" s="25" customFormat="1" ht="12" customHeight="1">
      <c r="B22" s="44">
        <v>14</v>
      </c>
      <c r="C22" s="45" t="s">
        <v>27</v>
      </c>
      <c r="D22" s="80">
        <v>0.0004092803275597902</v>
      </c>
      <c r="E22" s="25" t="s">
        <v>155</v>
      </c>
      <c r="F22" s="76">
        <f>'02需要額（自給分）'!$H$117</f>
        <v>100000</v>
      </c>
      <c r="G22" s="25" t="s">
        <v>133</v>
      </c>
      <c r="H22" s="83">
        <f t="shared" si="0"/>
        <v>40.92803275597902</v>
      </c>
    </row>
    <row r="23" spans="2:8" s="25" customFormat="1" ht="12" customHeight="1">
      <c r="B23" s="47">
        <v>15</v>
      </c>
      <c r="C23" s="48" t="s">
        <v>28</v>
      </c>
      <c r="D23" s="81">
        <v>0.0004169822057879918</v>
      </c>
      <c r="E23" s="25" t="s">
        <v>155</v>
      </c>
      <c r="F23" s="77">
        <f>'02需要額（自給分）'!$H$117</f>
        <v>100000</v>
      </c>
      <c r="G23" s="25" t="s">
        <v>133</v>
      </c>
      <c r="H23" s="84">
        <f t="shared" si="0"/>
        <v>41.69822057879918</v>
      </c>
    </row>
    <row r="24" spans="2:8" s="25" customFormat="1" ht="12" customHeight="1">
      <c r="B24" s="44">
        <v>16</v>
      </c>
      <c r="C24" s="45" t="s">
        <v>29</v>
      </c>
      <c r="D24" s="80">
        <v>0.0001386038274797425</v>
      </c>
      <c r="E24" s="25" t="s">
        <v>155</v>
      </c>
      <c r="F24" s="76">
        <f>'02需要額（自給分）'!$H$117</f>
        <v>100000</v>
      </c>
      <c r="G24" s="25" t="s">
        <v>133</v>
      </c>
      <c r="H24" s="83">
        <f t="shared" si="0"/>
        <v>13.86038274797425</v>
      </c>
    </row>
    <row r="25" spans="2:8" s="25" customFormat="1" ht="12" customHeight="1">
      <c r="B25" s="44">
        <v>17</v>
      </c>
      <c r="C25" s="45" t="s">
        <v>141</v>
      </c>
      <c r="D25" s="80">
        <v>0.00019759908056650428</v>
      </c>
      <c r="E25" s="25" t="s">
        <v>155</v>
      </c>
      <c r="F25" s="76">
        <f>'02需要額（自給分）'!$H$117</f>
        <v>100000</v>
      </c>
      <c r="G25" s="25" t="s">
        <v>133</v>
      </c>
      <c r="H25" s="83">
        <f t="shared" si="0"/>
        <v>19.759908056650428</v>
      </c>
    </row>
    <row r="26" spans="2:8" s="25" customFormat="1" ht="12" customHeight="1">
      <c r="B26" s="44">
        <v>18</v>
      </c>
      <c r="C26" s="45" t="s">
        <v>31</v>
      </c>
      <c r="D26" s="80">
        <v>0.0005217310848718241</v>
      </c>
      <c r="E26" s="25" t="s">
        <v>155</v>
      </c>
      <c r="F26" s="76">
        <f>'02需要額（自給分）'!$H$117</f>
        <v>100000</v>
      </c>
      <c r="G26" s="25" t="s">
        <v>133</v>
      </c>
      <c r="H26" s="83">
        <f t="shared" si="0"/>
        <v>52.17310848718241</v>
      </c>
    </row>
    <row r="27" spans="2:8" s="25" customFormat="1" ht="12" customHeight="1">
      <c r="B27" s="44">
        <v>19</v>
      </c>
      <c r="C27" s="45" t="s">
        <v>32</v>
      </c>
      <c r="D27" s="80">
        <v>0.0018917847136521895</v>
      </c>
      <c r="E27" s="25" t="s">
        <v>155</v>
      </c>
      <c r="F27" s="76">
        <f>'02需要額（自給分）'!$H$117</f>
        <v>100000</v>
      </c>
      <c r="G27" s="25" t="s">
        <v>133</v>
      </c>
      <c r="H27" s="83">
        <f t="shared" si="0"/>
        <v>189.17847136521894</v>
      </c>
    </row>
    <row r="28" spans="2:8" s="25" customFormat="1" ht="12" customHeight="1">
      <c r="B28" s="47">
        <v>20</v>
      </c>
      <c r="C28" s="48" t="s">
        <v>142</v>
      </c>
      <c r="D28" s="81">
        <v>8.423951857933405E-05</v>
      </c>
      <c r="E28" s="25" t="s">
        <v>155</v>
      </c>
      <c r="F28" s="77">
        <f>'02需要額（自給分）'!$H$117</f>
        <v>100000</v>
      </c>
      <c r="G28" s="25" t="s">
        <v>133</v>
      </c>
      <c r="H28" s="84">
        <f t="shared" si="0"/>
        <v>8.423951857933405</v>
      </c>
    </row>
    <row r="29" spans="2:8" s="25" customFormat="1" ht="12" customHeight="1">
      <c r="B29" s="44">
        <v>21</v>
      </c>
      <c r="C29" s="45" t="s">
        <v>34</v>
      </c>
      <c r="D29" s="80">
        <v>0.00023506533889471883</v>
      </c>
      <c r="E29" s="25" t="s">
        <v>155</v>
      </c>
      <c r="F29" s="76">
        <f>'02需要額（自給分）'!$H$117</f>
        <v>100000</v>
      </c>
      <c r="G29" s="25" t="s">
        <v>133</v>
      </c>
      <c r="H29" s="83">
        <f t="shared" si="0"/>
        <v>23.506533889471882</v>
      </c>
    </row>
    <row r="30" spans="2:8" s="25" customFormat="1" ht="12" customHeight="1">
      <c r="B30" s="44">
        <v>22</v>
      </c>
      <c r="C30" s="45" t="s">
        <v>35</v>
      </c>
      <c r="D30" s="80">
        <v>5.130066284820407E-05</v>
      </c>
      <c r="E30" s="25" t="s">
        <v>155</v>
      </c>
      <c r="F30" s="76">
        <f>'02需要額（自給分）'!$H$117</f>
        <v>100000</v>
      </c>
      <c r="G30" s="25" t="s">
        <v>133</v>
      </c>
      <c r="H30" s="83">
        <f t="shared" si="0"/>
        <v>5.1300662848204075</v>
      </c>
    </row>
    <row r="31" spans="2:8" s="25" customFormat="1" ht="12" customHeight="1">
      <c r="B31" s="44">
        <v>23</v>
      </c>
      <c r="C31" s="45" t="s">
        <v>36</v>
      </c>
      <c r="D31" s="80">
        <v>8.57287986339154E-05</v>
      </c>
      <c r="E31" s="25" t="s">
        <v>155</v>
      </c>
      <c r="F31" s="76">
        <f>'02需要額（自給分）'!$H$117</f>
        <v>100000</v>
      </c>
      <c r="G31" s="25" t="s">
        <v>133</v>
      </c>
      <c r="H31" s="83">
        <f t="shared" si="0"/>
        <v>8.57287986339154</v>
      </c>
    </row>
    <row r="32" spans="2:8" s="25" customFormat="1" ht="12" customHeight="1">
      <c r="B32" s="44">
        <v>24</v>
      </c>
      <c r="C32" s="45" t="s">
        <v>37</v>
      </c>
      <c r="D32" s="80">
        <v>9.659589786706257E-05</v>
      </c>
      <c r="E32" s="25" t="s">
        <v>155</v>
      </c>
      <c r="F32" s="76">
        <f>'02需要額（自給分）'!$H$117</f>
        <v>100000</v>
      </c>
      <c r="G32" s="25" t="s">
        <v>133</v>
      </c>
      <c r="H32" s="83">
        <f t="shared" si="0"/>
        <v>9.659589786706256</v>
      </c>
    </row>
    <row r="33" spans="2:8" s="25" customFormat="1" ht="12" customHeight="1">
      <c r="B33" s="47">
        <v>25</v>
      </c>
      <c r="C33" s="48" t="s">
        <v>38</v>
      </c>
      <c r="D33" s="81">
        <v>1.679408433447198E-06</v>
      </c>
      <c r="E33" s="25" t="s">
        <v>155</v>
      </c>
      <c r="F33" s="77">
        <f>'02需要額（自給分）'!$H$117</f>
        <v>100000</v>
      </c>
      <c r="G33" s="25" t="s">
        <v>133</v>
      </c>
      <c r="H33" s="84">
        <f t="shared" si="0"/>
        <v>0.1679408433447198</v>
      </c>
    </row>
    <row r="34" spans="2:8" s="25" customFormat="1" ht="12" customHeight="1">
      <c r="B34" s="44">
        <v>26</v>
      </c>
      <c r="C34" s="45" t="s">
        <v>39</v>
      </c>
      <c r="D34" s="80">
        <v>3.682038807393729E-06</v>
      </c>
      <c r="E34" s="25" t="s">
        <v>155</v>
      </c>
      <c r="F34" s="76">
        <f>'02需要額（自給分）'!$H$117</f>
        <v>100000</v>
      </c>
      <c r="G34" s="25" t="s">
        <v>133</v>
      </c>
      <c r="H34" s="83">
        <f t="shared" si="0"/>
        <v>0.36820388073937294</v>
      </c>
    </row>
    <row r="35" spans="2:8" s="25" customFormat="1" ht="12" customHeight="1">
      <c r="B35" s="44">
        <v>27</v>
      </c>
      <c r="C35" s="45" t="s">
        <v>40</v>
      </c>
      <c r="D35" s="80">
        <v>0.0005627052372708866</v>
      </c>
      <c r="E35" s="25" t="s">
        <v>155</v>
      </c>
      <c r="F35" s="76">
        <f>'02需要額（自給分）'!$H$117</f>
        <v>100000</v>
      </c>
      <c r="G35" s="25" t="s">
        <v>133</v>
      </c>
      <c r="H35" s="83">
        <f t="shared" si="0"/>
        <v>56.27052372708866</v>
      </c>
    </row>
    <row r="36" spans="2:8" s="25" customFormat="1" ht="12" customHeight="1">
      <c r="B36" s="44">
        <v>28</v>
      </c>
      <c r="C36" s="45" t="s">
        <v>41</v>
      </c>
      <c r="D36" s="80">
        <v>0.010323721513470987</v>
      </c>
      <c r="E36" s="25" t="s">
        <v>155</v>
      </c>
      <c r="F36" s="76">
        <f>'02需要額（自給分）'!$H$117</f>
        <v>100000</v>
      </c>
      <c r="G36" s="25" t="s">
        <v>133</v>
      </c>
      <c r="H36" s="83">
        <f t="shared" si="0"/>
        <v>1032.3721513470987</v>
      </c>
    </row>
    <row r="37" spans="2:8" s="25" customFormat="1" ht="12" customHeight="1">
      <c r="B37" s="44">
        <v>29</v>
      </c>
      <c r="C37" s="45" t="s">
        <v>42</v>
      </c>
      <c r="D37" s="80">
        <v>0.006761999170381269</v>
      </c>
      <c r="E37" s="25" t="s">
        <v>155</v>
      </c>
      <c r="F37" s="76">
        <f>'02需要額（自給分）'!$H$117</f>
        <v>100000</v>
      </c>
      <c r="G37" s="25" t="s">
        <v>133</v>
      </c>
      <c r="H37" s="83">
        <f t="shared" si="0"/>
        <v>676.199917038127</v>
      </c>
    </row>
    <row r="38" spans="2:8" s="25" customFormat="1" ht="12" customHeight="1">
      <c r="B38" s="47">
        <v>30</v>
      </c>
      <c r="C38" s="48" t="s">
        <v>43</v>
      </c>
      <c r="D38" s="81">
        <v>0.004123909750378051</v>
      </c>
      <c r="E38" s="25" t="s">
        <v>155</v>
      </c>
      <c r="F38" s="77">
        <f>'02需要額（自給分）'!$H$117</f>
        <v>100000</v>
      </c>
      <c r="G38" s="25" t="s">
        <v>133</v>
      </c>
      <c r="H38" s="84">
        <f t="shared" si="0"/>
        <v>412.39097503780505</v>
      </c>
    </row>
    <row r="39" spans="2:8" s="25" customFormat="1" ht="12" customHeight="1">
      <c r="B39" s="44">
        <v>31</v>
      </c>
      <c r="C39" s="45" t="s">
        <v>44</v>
      </c>
      <c r="D39" s="80">
        <v>0.0006524311292643934</v>
      </c>
      <c r="E39" s="25" t="s">
        <v>155</v>
      </c>
      <c r="F39" s="76">
        <f>'02需要額（自給分）'!$H$117</f>
        <v>100000</v>
      </c>
      <c r="G39" s="25" t="s">
        <v>133</v>
      </c>
      <c r="H39" s="83">
        <f t="shared" si="0"/>
        <v>65.24311292643934</v>
      </c>
    </row>
    <row r="40" spans="2:8" s="25" customFormat="1" ht="12" customHeight="1">
      <c r="B40" s="44">
        <v>32</v>
      </c>
      <c r="C40" s="45" t="s">
        <v>45</v>
      </c>
      <c r="D40" s="80">
        <v>2.2234136356748732E-05</v>
      </c>
      <c r="E40" s="25" t="s">
        <v>155</v>
      </c>
      <c r="F40" s="76">
        <f>'02需要額（自給分）'!$H$117</f>
        <v>100000</v>
      </c>
      <c r="G40" s="25" t="s">
        <v>133</v>
      </c>
      <c r="H40" s="83">
        <f t="shared" si="0"/>
        <v>2.223413635674873</v>
      </c>
    </row>
    <row r="41" spans="2:8" s="25" customFormat="1" ht="12" customHeight="1">
      <c r="B41" s="44">
        <v>33</v>
      </c>
      <c r="C41" s="45" t="s">
        <v>46</v>
      </c>
      <c r="D41" s="80">
        <v>9.598365774781608E-05</v>
      </c>
      <c r="E41" s="25" t="s">
        <v>155</v>
      </c>
      <c r="F41" s="76">
        <f>'02需要額（自給分）'!$H$117</f>
        <v>100000</v>
      </c>
      <c r="G41" s="25" t="s">
        <v>133</v>
      </c>
      <c r="H41" s="83">
        <f t="shared" si="0"/>
        <v>9.598365774781609</v>
      </c>
    </row>
    <row r="42" spans="2:8" s="25" customFormat="1" ht="12" customHeight="1">
      <c r="B42" s="44">
        <v>34</v>
      </c>
      <c r="C42" s="45" t="s">
        <v>47</v>
      </c>
      <c r="D42" s="80">
        <v>0.0418580662573243</v>
      </c>
      <c r="E42" s="25" t="s">
        <v>155</v>
      </c>
      <c r="F42" s="76">
        <f>'02需要額（自給分）'!$H$117</f>
        <v>100000</v>
      </c>
      <c r="G42" s="25" t="s">
        <v>133</v>
      </c>
      <c r="H42" s="83">
        <f t="shared" si="0"/>
        <v>4185.80662573243</v>
      </c>
    </row>
    <row r="43" spans="2:8" s="25" customFormat="1" ht="12" customHeight="1">
      <c r="B43" s="47">
        <v>35</v>
      </c>
      <c r="C43" s="48" t="s">
        <v>48</v>
      </c>
      <c r="D43" s="81">
        <v>9.019745623836292E-06</v>
      </c>
      <c r="E43" s="25" t="s">
        <v>155</v>
      </c>
      <c r="F43" s="77">
        <f>'02需要額（自給分）'!$H$117</f>
        <v>100000</v>
      </c>
      <c r="G43" s="25" t="s">
        <v>133</v>
      </c>
      <c r="H43" s="84">
        <f t="shared" si="0"/>
        <v>0.9019745623836292</v>
      </c>
    </row>
    <row r="44" spans="2:8" s="25" customFormat="1" ht="12" customHeight="1">
      <c r="B44" s="44">
        <v>36</v>
      </c>
      <c r="C44" s="45" t="s">
        <v>49</v>
      </c>
      <c r="D44" s="80">
        <v>0.0007618810784525677</v>
      </c>
      <c r="E44" s="25" t="s">
        <v>155</v>
      </c>
      <c r="F44" s="76">
        <f>'02需要額（自給分）'!$H$117</f>
        <v>100000</v>
      </c>
      <c r="G44" s="25" t="s">
        <v>133</v>
      </c>
      <c r="H44" s="83">
        <f t="shared" si="0"/>
        <v>76.18810784525678</v>
      </c>
    </row>
    <row r="45" spans="2:8" s="25" customFormat="1" ht="12" customHeight="1">
      <c r="B45" s="44">
        <v>37</v>
      </c>
      <c r="C45" s="45" t="s">
        <v>50</v>
      </c>
      <c r="D45" s="80">
        <v>0.00034455141465811965</v>
      </c>
      <c r="E45" s="25" t="s">
        <v>155</v>
      </c>
      <c r="F45" s="76">
        <f>'02需要額（自給分）'!$H$117</f>
        <v>100000</v>
      </c>
      <c r="G45" s="25" t="s">
        <v>133</v>
      </c>
      <c r="H45" s="83">
        <f t="shared" si="0"/>
        <v>34.45514146581196</v>
      </c>
    </row>
    <row r="46" spans="2:8" s="25" customFormat="1" ht="12" customHeight="1">
      <c r="B46" s="44">
        <v>38</v>
      </c>
      <c r="C46" s="45" t="s">
        <v>51</v>
      </c>
      <c r="D46" s="80">
        <v>0.005807327872801491</v>
      </c>
      <c r="E46" s="25" t="s">
        <v>155</v>
      </c>
      <c r="F46" s="76">
        <f>'02需要額（自給分）'!$H$117</f>
        <v>100000</v>
      </c>
      <c r="G46" s="25" t="s">
        <v>133</v>
      </c>
      <c r="H46" s="83">
        <f t="shared" si="0"/>
        <v>580.7327872801491</v>
      </c>
    </row>
    <row r="47" spans="2:8" s="25" customFormat="1" ht="12" customHeight="1">
      <c r="B47" s="44">
        <v>39</v>
      </c>
      <c r="C47" s="45" t="s">
        <v>52</v>
      </c>
      <c r="D47" s="80">
        <v>0.0007188028557752616</v>
      </c>
      <c r="E47" s="25" t="s">
        <v>155</v>
      </c>
      <c r="F47" s="76">
        <f>'02需要額（自給分）'!$H$117</f>
        <v>100000</v>
      </c>
      <c r="G47" s="25" t="s">
        <v>133</v>
      </c>
      <c r="H47" s="83">
        <f t="shared" si="0"/>
        <v>71.88028557752615</v>
      </c>
    </row>
    <row r="48" spans="2:8" s="25" customFormat="1" ht="12" customHeight="1">
      <c r="B48" s="47">
        <v>40</v>
      </c>
      <c r="C48" s="48" t="s">
        <v>53</v>
      </c>
      <c r="D48" s="81">
        <v>0.0008482053829624615</v>
      </c>
      <c r="E48" s="25" t="s">
        <v>155</v>
      </c>
      <c r="F48" s="77">
        <f>'02需要額（自給分）'!$H$117</f>
        <v>100000</v>
      </c>
      <c r="G48" s="25" t="s">
        <v>133</v>
      </c>
      <c r="H48" s="84">
        <f t="shared" si="0"/>
        <v>84.82053829624616</v>
      </c>
    </row>
    <row r="49" spans="2:8" s="25" customFormat="1" ht="12" customHeight="1">
      <c r="B49" s="44">
        <v>41</v>
      </c>
      <c r="C49" s="45" t="s">
        <v>54</v>
      </c>
      <c r="D49" s="80">
        <v>4.219889127778007E-05</v>
      </c>
      <c r="E49" s="25" t="s">
        <v>155</v>
      </c>
      <c r="F49" s="76">
        <f>'02需要額（自給分）'!$H$117</f>
        <v>100000</v>
      </c>
      <c r="G49" s="25" t="s">
        <v>133</v>
      </c>
      <c r="H49" s="83">
        <f t="shared" si="0"/>
        <v>4.219889127778007</v>
      </c>
    </row>
    <row r="50" spans="2:8" s="25" customFormat="1" ht="12" customHeight="1">
      <c r="B50" s="44">
        <v>42</v>
      </c>
      <c r="C50" s="45" t="s">
        <v>55</v>
      </c>
      <c r="D50" s="80">
        <v>0.0013876909929178669</v>
      </c>
      <c r="E50" s="25" t="s">
        <v>155</v>
      </c>
      <c r="F50" s="76">
        <f>'02需要額（自給分）'!$H$117</f>
        <v>100000</v>
      </c>
      <c r="G50" s="25" t="s">
        <v>133</v>
      </c>
      <c r="H50" s="83">
        <f t="shared" si="0"/>
        <v>138.7690992917867</v>
      </c>
    </row>
    <row r="51" spans="2:8" s="25" customFormat="1" ht="12" customHeight="1">
      <c r="B51" s="44">
        <v>43</v>
      </c>
      <c r="C51" s="45" t="s">
        <v>56</v>
      </c>
      <c r="D51" s="80">
        <v>0.012926350678664716</v>
      </c>
      <c r="E51" s="25" t="s">
        <v>155</v>
      </c>
      <c r="F51" s="76">
        <f>'02需要額（自給分）'!$H$117</f>
        <v>100000</v>
      </c>
      <c r="G51" s="25" t="s">
        <v>133</v>
      </c>
      <c r="H51" s="83">
        <f t="shared" si="0"/>
        <v>1292.6350678664717</v>
      </c>
    </row>
    <row r="52" spans="2:8" s="25" customFormat="1" ht="12" customHeight="1">
      <c r="B52" s="44">
        <v>44</v>
      </c>
      <c r="C52" s="45" t="s">
        <v>57</v>
      </c>
      <c r="D52" s="80">
        <v>0.003680332979763604</v>
      </c>
      <c r="E52" s="25" t="s">
        <v>155</v>
      </c>
      <c r="F52" s="76">
        <f>'02需要額（自給分）'!$H$117</f>
        <v>100000</v>
      </c>
      <c r="G52" s="25" t="s">
        <v>133</v>
      </c>
      <c r="H52" s="83">
        <f t="shared" si="0"/>
        <v>368.0332979763604</v>
      </c>
    </row>
    <row r="53" spans="2:8" s="25" customFormat="1" ht="12" customHeight="1">
      <c r="B53" s="47">
        <v>45</v>
      </c>
      <c r="C53" s="48" t="s">
        <v>143</v>
      </c>
      <c r="D53" s="81">
        <v>0.0025912170499265324</v>
      </c>
      <c r="E53" s="25" t="s">
        <v>155</v>
      </c>
      <c r="F53" s="77">
        <f>'02需要額（自給分）'!$H$117</f>
        <v>100000</v>
      </c>
      <c r="G53" s="25" t="s">
        <v>133</v>
      </c>
      <c r="H53" s="84">
        <f t="shared" si="0"/>
        <v>259.12170499265324</v>
      </c>
    </row>
    <row r="54" spans="2:8" s="25" customFormat="1" ht="12" customHeight="1">
      <c r="B54" s="44">
        <v>46</v>
      </c>
      <c r="C54" s="45" t="s">
        <v>59</v>
      </c>
      <c r="D54" s="80">
        <v>0.00046799070362924075</v>
      </c>
      <c r="E54" s="25" t="s">
        <v>155</v>
      </c>
      <c r="F54" s="76">
        <f>'02需要額（自給分）'!$H$117</f>
        <v>100000</v>
      </c>
      <c r="G54" s="25" t="s">
        <v>133</v>
      </c>
      <c r="H54" s="83">
        <f t="shared" si="0"/>
        <v>46.79907036292408</v>
      </c>
    </row>
    <row r="55" spans="2:8" s="25" customFormat="1" ht="12" customHeight="1">
      <c r="B55" s="44">
        <v>47</v>
      </c>
      <c r="C55" s="45" t="s">
        <v>60</v>
      </c>
      <c r="D55" s="80">
        <v>0.00023411474112482685</v>
      </c>
      <c r="E55" s="25" t="s">
        <v>155</v>
      </c>
      <c r="F55" s="76">
        <f>'02需要額（自給分）'!$H$117</f>
        <v>100000</v>
      </c>
      <c r="G55" s="25" t="s">
        <v>133</v>
      </c>
      <c r="H55" s="83">
        <f t="shared" si="0"/>
        <v>23.411474112482686</v>
      </c>
    </row>
    <row r="56" spans="2:8" s="25" customFormat="1" ht="12" customHeight="1">
      <c r="B56" s="44">
        <v>48</v>
      </c>
      <c r="C56" s="45" t="s">
        <v>144</v>
      </c>
      <c r="D56" s="80">
        <v>0.00011815677696826442</v>
      </c>
      <c r="E56" s="25" t="s">
        <v>155</v>
      </c>
      <c r="F56" s="76">
        <f>'02需要額（自給分）'!$H$117</f>
        <v>100000</v>
      </c>
      <c r="G56" s="25" t="s">
        <v>133</v>
      </c>
      <c r="H56" s="83">
        <f t="shared" si="0"/>
        <v>11.815677696826443</v>
      </c>
    </row>
    <row r="57" spans="2:8" s="25" customFormat="1" ht="12" customHeight="1">
      <c r="B57" s="44">
        <v>49</v>
      </c>
      <c r="C57" s="45" t="s">
        <v>62</v>
      </c>
      <c r="D57" s="80">
        <v>0.0009792065880313042</v>
      </c>
      <c r="E57" s="25" t="s">
        <v>155</v>
      </c>
      <c r="F57" s="76">
        <f>'02需要額（自給分）'!$H$117</f>
        <v>100000</v>
      </c>
      <c r="G57" s="25" t="s">
        <v>133</v>
      </c>
      <c r="H57" s="83">
        <f t="shared" si="0"/>
        <v>97.92065880313042</v>
      </c>
    </row>
    <row r="58" spans="2:8" s="25" customFormat="1" ht="12" customHeight="1">
      <c r="B58" s="47">
        <v>50</v>
      </c>
      <c r="C58" s="48" t="s">
        <v>63</v>
      </c>
      <c r="D58" s="81">
        <v>0.00025977187817244617</v>
      </c>
      <c r="E58" s="25" t="s">
        <v>155</v>
      </c>
      <c r="F58" s="77">
        <f>'02需要額（自給分）'!$H$117</f>
        <v>100000</v>
      </c>
      <c r="G58" s="25" t="s">
        <v>133</v>
      </c>
      <c r="H58" s="84">
        <f t="shared" si="0"/>
        <v>25.977187817244616</v>
      </c>
    </row>
    <row r="59" spans="2:8" s="25" customFormat="1" ht="12" customHeight="1">
      <c r="B59" s="44">
        <v>51</v>
      </c>
      <c r="C59" s="45" t="s">
        <v>64</v>
      </c>
      <c r="D59" s="80">
        <v>0.0005023243524871032</v>
      </c>
      <c r="E59" s="25" t="s">
        <v>155</v>
      </c>
      <c r="F59" s="76">
        <f>'02需要額（自給分）'!$H$117</f>
        <v>100000</v>
      </c>
      <c r="G59" s="25" t="s">
        <v>133</v>
      </c>
      <c r="H59" s="83">
        <f t="shared" si="0"/>
        <v>50.23243524871032</v>
      </c>
    </row>
    <row r="60" spans="2:8" s="25" customFormat="1" ht="12" customHeight="1">
      <c r="B60" s="44">
        <v>52</v>
      </c>
      <c r="C60" s="45" t="s">
        <v>65</v>
      </c>
      <c r="D60" s="80">
        <v>0.00010863264267420027</v>
      </c>
      <c r="E60" s="25" t="s">
        <v>155</v>
      </c>
      <c r="F60" s="76">
        <f>'02需要額（自給分）'!$H$117</f>
        <v>100000</v>
      </c>
      <c r="G60" s="25" t="s">
        <v>133</v>
      </c>
      <c r="H60" s="83">
        <f t="shared" si="0"/>
        <v>10.863264267420027</v>
      </c>
    </row>
    <row r="61" spans="2:8" s="25" customFormat="1" ht="12" customHeight="1">
      <c r="B61" s="44">
        <v>53</v>
      </c>
      <c r="C61" s="45" t="s">
        <v>66</v>
      </c>
      <c r="D61" s="80">
        <v>0.00020627333602476472</v>
      </c>
      <c r="E61" s="25" t="s">
        <v>155</v>
      </c>
      <c r="F61" s="76">
        <f>'02需要額（自給分）'!$H$117</f>
        <v>100000</v>
      </c>
      <c r="G61" s="25" t="s">
        <v>133</v>
      </c>
      <c r="H61" s="83">
        <f t="shared" si="0"/>
        <v>20.627333602476472</v>
      </c>
    </row>
    <row r="62" spans="2:8" s="25" customFormat="1" ht="12" customHeight="1">
      <c r="B62" s="44">
        <v>54</v>
      </c>
      <c r="C62" s="45" t="s">
        <v>67</v>
      </c>
      <c r="D62" s="80">
        <v>6.051550983342934E-07</v>
      </c>
      <c r="E62" s="25" t="s">
        <v>155</v>
      </c>
      <c r="F62" s="76">
        <f>'02需要額（自給分）'!$H$117</f>
        <v>100000</v>
      </c>
      <c r="G62" s="25" t="s">
        <v>133</v>
      </c>
      <c r="H62" s="83">
        <f t="shared" si="0"/>
        <v>0.06051550983342934</v>
      </c>
    </row>
    <row r="63" spans="2:8" s="25" customFormat="1" ht="12" customHeight="1">
      <c r="B63" s="47">
        <v>55</v>
      </c>
      <c r="C63" s="48" t="s">
        <v>68</v>
      </c>
      <c r="D63" s="81">
        <v>1.7171020273841624E-06</v>
      </c>
      <c r="E63" s="25" t="s">
        <v>155</v>
      </c>
      <c r="F63" s="77">
        <f>'02需要額（自給分）'!$H$117</f>
        <v>100000</v>
      </c>
      <c r="G63" s="25" t="s">
        <v>133</v>
      </c>
      <c r="H63" s="84">
        <f t="shared" si="0"/>
        <v>0.17171020273841622</v>
      </c>
    </row>
    <row r="64" spans="2:8" s="25" customFormat="1" ht="12" customHeight="1">
      <c r="B64" s="44">
        <v>56</v>
      </c>
      <c r="C64" s="45" t="s">
        <v>69</v>
      </c>
      <c r="D64" s="80">
        <v>0.0003509830272558144</v>
      </c>
      <c r="E64" s="25" t="s">
        <v>155</v>
      </c>
      <c r="F64" s="76">
        <f>'02需要額（自給分）'!$H$117</f>
        <v>100000</v>
      </c>
      <c r="G64" s="25" t="s">
        <v>133</v>
      </c>
      <c r="H64" s="83">
        <f t="shared" si="0"/>
        <v>35.09830272558144</v>
      </c>
    </row>
    <row r="65" spans="2:8" s="25" customFormat="1" ht="12" customHeight="1">
      <c r="B65" s="44">
        <v>57</v>
      </c>
      <c r="C65" s="45" t="s">
        <v>145</v>
      </c>
      <c r="D65" s="80">
        <v>0</v>
      </c>
      <c r="E65" s="25" t="s">
        <v>155</v>
      </c>
      <c r="F65" s="76">
        <f>'02需要額（自給分）'!$H$117</f>
        <v>100000</v>
      </c>
      <c r="G65" s="25" t="s">
        <v>133</v>
      </c>
      <c r="H65" s="83">
        <f t="shared" si="0"/>
        <v>0</v>
      </c>
    </row>
    <row r="66" spans="2:8" s="25" customFormat="1" ht="12" customHeight="1">
      <c r="B66" s="44">
        <v>58</v>
      </c>
      <c r="C66" s="45" t="s">
        <v>71</v>
      </c>
      <c r="D66" s="80">
        <v>1.9568927550870135E-07</v>
      </c>
      <c r="E66" s="25" t="s">
        <v>155</v>
      </c>
      <c r="F66" s="76">
        <f>'02需要額（自給分）'!$H$117</f>
        <v>100000</v>
      </c>
      <c r="G66" s="25" t="s">
        <v>133</v>
      </c>
      <c r="H66" s="83">
        <f t="shared" si="0"/>
        <v>0.019568927550870134</v>
      </c>
    </row>
    <row r="67" spans="2:8" s="25" customFormat="1" ht="12" customHeight="1">
      <c r="B67" s="44">
        <v>59</v>
      </c>
      <c r="C67" s="45" t="s">
        <v>72</v>
      </c>
      <c r="D67" s="80">
        <v>0.0005123164027522322</v>
      </c>
      <c r="E67" s="25" t="s">
        <v>155</v>
      </c>
      <c r="F67" s="76">
        <f>'02需要額（自給分）'!$H$117</f>
        <v>100000</v>
      </c>
      <c r="G67" s="25" t="s">
        <v>133</v>
      </c>
      <c r="H67" s="83">
        <f t="shared" si="0"/>
        <v>51.23164027522323</v>
      </c>
    </row>
    <row r="68" spans="2:8" s="25" customFormat="1" ht="12" customHeight="1">
      <c r="B68" s="47">
        <v>60</v>
      </c>
      <c r="C68" s="48" t="s">
        <v>73</v>
      </c>
      <c r="D68" s="81">
        <v>3.563423934658724E-06</v>
      </c>
      <c r="E68" s="25" t="s">
        <v>155</v>
      </c>
      <c r="F68" s="77">
        <f>'02需要額（自給分）'!$H$117</f>
        <v>100000</v>
      </c>
      <c r="G68" s="25" t="s">
        <v>133</v>
      </c>
      <c r="H68" s="84">
        <f t="shared" si="0"/>
        <v>0.3563423934658724</v>
      </c>
    </row>
    <row r="69" spans="2:8" s="25" customFormat="1" ht="12" customHeight="1">
      <c r="B69" s="44">
        <v>61</v>
      </c>
      <c r="C69" s="45" t="s">
        <v>74</v>
      </c>
      <c r="D69" s="80">
        <v>5.293194235595296E-05</v>
      </c>
      <c r="E69" s="25" t="s">
        <v>155</v>
      </c>
      <c r="F69" s="76">
        <f>'02需要額（自給分）'!$H$117</f>
        <v>100000</v>
      </c>
      <c r="G69" s="25" t="s">
        <v>133</v>
      </c>
      <c r="H69" s="83">
        <f t="shared" si="0"/>
        <v>5.293194235595296</v>
      </c>
    </row>
    <row r="70" spans="2:8" s="25" customFormat="1" ht="12" customHeight="1">
      <c r="B70" s="44">
        <v>62</v>
      </c>
      <c r="C70" s="45" t="s">
        <v>75</v>
      </c>
      <c r="D70" s="80">
        <v>1.823898033334004E-05</v>
      </c>
      <c r="E70" s="25" t="s">
        <v>155</v>
      </c>
      <c r="F70" s="76">
        <f>'02需要額（自給分）'!$H$117</f>
        <v>100000</v>
      </c>
      <c r="G70" s="25" t="s">
        <v>133</v>
      </c>
      <c r="H70" s="83">
        <f t="shared" si="0"/>
        <v>1.823898033334004</v>
      </c>
    </row>
    <row r="71" spans="2:8" s="25" customFormat="1" ht="12" customHeight="1">
      <c r="B71" s="44">
        <v>63</v>
      </c>
      <c r="C71" s="45" t="s">
        <v>76</v>
      </c>
      <c r="D71" s="80">
        <v>0.0005404720628949004</v>
      </c>
      <c r="E71" s="25" t="s">
        <v>155</v>
      </c>
      <c r="F71" s="76">
        <f>'02需要額（自給分）'!$H$117</f>
        <v>100000</v>
      </c>
      <c r="G71" s="25" t="s">
        <v>133</v>
      </c>
      <c r="H71" s="83">
        <f t="shared" si="0"/>
        <v>54.04720628949004</v>
      </c>
    </row>
    <row r="72" spans="2:8" s="25" customFormat="1" ht="12" customHeight="1">
      <c r="B72" s="44">
        <v>64</v>
      </c>
      <c r="C72" s="45" t="s">
        <v>77</v>
      </c>
      <c r="D72" s="80">
        <v>9.217170117796581E-05</v>
      </c>
      <c r="E72" s="25" t="s">
        <v>155</v>
      </c>
      <c r="F72" s="76">
        <f>'02需要額（自給分）'!$H$117</f>
        <v>100000</v>
      </c>
      <c r="G72" s="25" t="s">
        <v>133</v>
      </c>
      <c r="H72" s="83">
        <f t="shared" si="0"/>
        <v>9.21717011779658</v>
      </c>
    </row>
    <row r="73" spans="2:8" s="25" customFormat="1" ht="12" customHeight="1">
      <c r="B73" s="47">
        <v>65</v>
      </c>
      <c r="C73" s="48" t="s">
        <v>78</v>
      </c>
      <c r="D73" s="81">
        <v>0</v>
      </c>
      <c r="E73" s="25" t="s">
        <v>155</v>
      </c>
      <c r="F73" s="77">
        <f>'02需要額（自給分）'!$H$117</f>
        <v>100000</v>
      </c>
      <c r="G73" s="25" t="s">
        <v>133</v>
      </c>
      <c r="H73" s="84">
        <f t="shared" si="0"/>
        <v>0</v>
      </c>
    </row>
    <row r="74" spans="2:8" s="25" customFormat="1" ht="12" customHeight="1">
      <c r="B74" s="44">
        <v>66</v>
      </c>
      <c r="C74" s="45" t="s">
        <v>79</v>
      </c>
      <c r="D74" s="80">
        <v>0.004661977415591249</v>
      </c>
      <c r="E74" s="25" t="s">
        <v>155</v>
      </c>
      <c r="F74" s="76">
        <f>'02需要額（自給分）'!$H$117</f>
        <v>100000</v>
      </c>
      <c r="G74" s="25" t="s">
        <v>133</v>
      </c>
      <c r="H74" s="83">
        <f aca="true" t="shared" si="1" ref="H74:H116">D74*F74</f>
        <v>466.19774155912495</v>
      </c>
    </row>
    <row r="75" spans="2:8" s="25" customFormat="1" ht="12" customHeight="1">
      <c r="B75" s="51">
        <v>67</v>
      </c>
      <c r="C75" s="52" t="s">
        <v>80</v>
      </c>
      <c r="D75" s="247">
        <v>1</v>
      </c>
      <c r="E75" s="246" t="s">
        <v>155</v>
      </c>
      <c r="F75" s="76">
        <f>'02需要額（自給分）'!$H$117</f>
        <v>100000</v>
      </c>
      <c r="G75" s="246" t="s">
        <v>133</v>
      </c>
      <c r="H75" s="83">
        <f t="shared" si="1"/>
        <v>100000</v>
      </c>
    </row>
    <row r="76" spans="2:8" s="25" customFormat="1" ht="12" customHeight="1">
      <c r="B76" s="44">
        <v>68</v>
      </c>
      <c r="C76" s="45" t="s">
        <v>81</v>
      </c>
      <c r="D76" s="80">
        <v>0</v>
      </c>
      <c r="E76" s="25" t="s">
        <v>155</v>
      </c>
      <c r="F76" s="76">
        <f>'02需要額（自給分）'!$H$117</f>
        <v>100000</v>
      </c>
      <c r="G76" s="25" t="s">
        <v>133</v>
      </c>
      <c r="H76" s="83">
        <f t="shared" si="1"/>
        <v>0</v>
      </c>
    </row>
    <row r="77" spans="2:8" s="25" customFormat="1" ht="12" customHeight="1">
      <c r="B77" s="44">
        <v>69</v>
      </c>
      <c r="C77" s="45" t="s">
        <v>82</v>
      </c>
      <c r="D77" s="80">
        <v>0.004871846252125174</v>
      </c>
      <c r="E77" s="25" t="s">
        <v>155</v>
      </c>
      <c r="F77" s="76">
        <f>'02需要額（自給分）'!$H$117</f>
        <v>100000</v>
      </c>
      <c r="G77" s="25" t="s">
        <v>133</v>
      </c>
      <c r="H77" s="83">
        <f t="shared" si="1"/>
        <v>487.1846252125174</v>
      </c>
    </row>
    <row r="78" spans="2:8" s="25" customFormat="1" ht="12" customHeight="1">
      <c r="B78" s="47">
        <v>70</v>
      </c>
      <c r="C78" s="48" t="s">
        <v>83</v>
      </c>
      <c r="D78" s="81">
        <v>0.0008746413525504253</v>
      </c>
      <c r="E78" s="25" t="s">
        <v>155</v>
      </c>
      <c r="F78" s="77">
        <f>'02需要額（自給分）'!$H$117</f>
        <v>100000</v>
      </c>
      <c r="G78" s="25" t="s">
        <v>133</v>
      </c>
      <c r="H78" s="84">
        <f t="shared" si="1"/>
        <v>87.46413525504252</v>
      </c>
    </row>
    <row r="79" spans="2:8" s="25" customFormat="1" ht="12" customHeight="1">
      <c r="B79" s="44">
        <v>71</v>
      </c>
      <c r="C79" s="45" t="s">
        <v>84</v>
      </c>
      <c r="D79" s="80">
        <v>0.0015352971786409362</v>
      </c>
      <c r="E79" s="25" t="s">
        <v>155</v>
      </c>
      <c r="F79" s="76">
        <f>'02需要額（自給分）'!$H$117</f>
        <v>100000</v>
      </c>
      <c r="G79" s="25" t="s">
        <v>133</v>
      </c>
      <c r="H79" s="83">
        <f t="shared" si="1"/>
        <v>153.5297178640936</v>
      </c>
    </row>
    <row r="80" spans="2:8" s="25" customFormat="1" ht="12" customHeight="1">
      <c r="B80" s="44">
        <v>72</v>
      </c>
      <c r="C80" s="45" t="s">
        <v>85</v>
      </c>
      <c r="D80" s="80">
        <v>0.003441028379335248</v>
      </c>
      <c r="E80" s="25" t="s">
        <v>155</v>
      </c>
      <c r="F80" s="76">
        <f>'02需要額（自給分）'!$H$117</f>
        <v>100000</v>
      </c>
      <c r="G80" s="25" t="s">
        <v>133</v>
      </c>
      <c r="H80" s="83">
        <f t="shared" si="1"/>
        <v>344.1028379335248</v>
      </c>
    </row>
    <row r="81" spans="2:8" s="25" customFormat="1" ht="12" customHeight="1">
      <c r="B81" s="44">
        <v>73</v>
      </c>
      <c r="C81" s="45" t="s">
        <v>86</v>
      </c>
      <c r="D81" s="80">
        <v>0.03710793753507424</v>
      </c>
      <c r="E81" s="25" t="s">
        <v>155</v>
      </c>
      <c r="F81" s="76">
        <f>'02需要額（自給分）'!$H$117</f>
        <v>100000</v>
      </c>
      <c r="G81" s="25" t="s">
        <v>133</v>
      </c>
      <c r="H81" s="83">
        <f t="shared" si="1"/>
        <v>3710.7937535074243</v>
      </c>
    </row>
    <row r="82" spans="2:8" s="25" customFormat="1" ht="12" customHeight="1">
      <c r="B82" s="44">
        <v>74</v>
      </c>
      <c r="C82" s="45" t="s">
        <v>87</v>
      </c>
      <c r="D82" s="80">
        <v>0.05191782457332491</v>
      </c>
      <c r="E82" s="25" t="s">
        <v>155</v>
      </c>
      <c r="F82" s="76">
        <f>'02需要額（自給分）'!$H$117</f>
        <v>100000</v>
      </c>
      <c r="G82" s="25" t="s">
        <v>133</v>
      </c>
      <c r="H82" s="83">
        <f t="shared" si="1"/>
        <v>5191.782457332491</v>
      </c>
    </row>
    <row r="83" spans="2:8" s="25" customFormat="1" ht="12" customHeight="1">
      <c r="B83" s="47">
        <v>75</v>
      </c>
      <c r="C83" s="48" t="s">
        <v>88</v>
      </c>
      <c r="D83" s="81">
        <v>0.005467205925396204</v>
      </c>
      <c r="E83" s="25" t="s">
        <v>155</v>
      </c>
      <c r="F83" s="77">
        <f>'02需要額（自給分）'!$H$117</f>
        <v>100000</v>
      </c>
      <c r="G83" s="25" t="s">
        <v>133</v>
      </c>
      <c r="H83" s="84">
        <f t="shared" si="1"/>
        <v>546.7205925396204</v>
      </c>
    </row>
    <row r="84" spans="2:8" s="25" customFormat="1" ht="12" customHeight="1">
      <c r="B84" s="44">
        <v>76</v>
      </c>
      <c r="C84" s="45" t="s">
        <v>89</v>
      </c>
      <c r="D84" s="80">
        <v>0</v>
      </c>
      <c r="E84" s="25" t="s">
        <v>155</v>
      </c>
      <c r="F84" s="76">
        <f>'02需要額（自給分）'!$H$117</f>
        <v>100000</v>
      </c>
      <c r="G84" s="25" t="s">
        <v>133</v>
      </c>
      <c r="H84" s="83">
        <f t="shared" si="1"/>
        <v>0</v>
      </c>
    </row>
    <row r="85" spans="2:8" s="25" customFormat="1" ht="12" customHeight="1">
      <c r="B85" s="44">
        <v>77</v>
      </c>
      <c r="C85" s="45" t="s">
        <v>146</v>
      </c>
      <c r="D85" s="80">
        <v>0</v>
      </c>
      <c r="E85" s="25" t="s">
        <v>155</v>
      </c>
      <c r="F85" s="76">
        <f>'02需要額（自給分）'!$H$117</f>
        <v>100000</v>
      </c>
      <c r="G85" s="25" t="s">
        <v>133</v>
      </c>
      <c r="H85" s="83">
        <f t="shared" si="1"/>
        <v>0</v>
      </c>
    </row>
    <row r="86" spans="2:8" s="25" customFormat="1" ht="12" customHeight="1">
      <c r="B86" s="44">
        <v>78</v>
      </c>
      <c r="C86" s="45" t="s">
        <v>91</v>
      </c>
      <c r="D86" s="80">
        <v>0.0028309475775258274</v>
      </c>
      <c r="E86" s="25" t="s">
        <v>155</v>
      </c>
      <c r="F86" s="76">
        <f>'02需要額（自給分）'!$H$117</f>
        <v>100000</v>
      </c>
      <c r="G86" s="25" t="s">
        <v>133</v>
      </c>
      <c r="H86" s="83">
        <f t="shared" si="1"/>
        <v>283.0947577525827</v>
      </c>
    </row>
    <row r="87" spans="2:8" s="25" customFormat="1" ht="12" customHeight="1">
      <c r="B87" s="44">
        <v>79</v>
      </c>
      <c r="C87" s="45" t="s">
        <v>92</v>
      </c>
      <c r="D87" s="80">
        <v>0.015391125816954673</v>
      </c>
      <c r="E87" s="25" t="s">
        <v>155</v>
      </c>
      <c r="F87" s="76">
        <f>'02需要額（自給分）'!$H$117</f>
        <v>100000</v>
      </c>
      <c r="G87" s="25" t="s">
        <v>133</v>
      </c>
      <c r="H87" s="83">
        <f t="shared" si="1"/>
        <v>1539.1125816954673</v>
      </c>
    </row>
    <row r="88" spans="2:8" s="25" customFormat="1" ht="12" customHeight="1">
      <c r="B88" s="47">
        <v>80</v>
      </c>
      <c r="C88" s="48" t="s">
        <v>93</v>
      </c>
      <c r="D88" s="81">
        <v>0.013816030451900187</v>
      </c>
      <c r="E88" s="25" t="s">
        <v>155</v>
      </c>
      <c r="F88" s="77">
        <f>'02需要額（自給分）'!$H$117</f>
        <v>100000</v>
      </c>
      <c r="G88" s="25" t="s">
        <v>133</v>
      </c>
      <c r="H88" s="84">
        <f t="shared" si="1"/>
        <v>1381.6030451900187</v>
      </c>
    </row>
    <row r="89" spans="2:8" s="25" customFormat="1" ht="12" customHeight="1">
      <c r="B89" s="44">
        <v>81</v>
      </c>
      <c r="C89" s="45" t="s">
        <v>147</v>
      </c>
      <c r="D89" s="80">
        <v>0.0008780087036409848</v>
      </c>
      <c r="E89" s="25" t="s">
        <v>155</v>
      </c>
      <c r="F89" s="76">
        <f>'02需要額（自給分）'!$H$117</f>
        <v>100000</v>
      </c>
      <c r="G89" s="25" t="s">
        <v>133</v>
      </c>
      <c r="H89" s="83">
        <f t="shared" si="1"/>
        <v>87.80087036409847</v>
      </c>
    </row>
    <row r="90" spans="2:8" s="25" customFormat="1" ht="12" customHeight="1">
      <c r="B90" s="44">
        <v>82</v>
      </c>
      <c r="C90" s="45" t="s">
        <v>95</v>
      </c>
      <c r="D90" s="80">
        <v>0.0004828188158147907</v>
      </c>
      <c r="E90" s="25" t="s">
        <v>155</v>
      </c>
      <c r="F90" s="76">
        <f>'02需要額（自給分）'!$H$117</f>
        <v>100000</v>
      </c>
      <c r="G90" s="25" t="s">
        <v>133</v>
      </c>
      <c r="H90" s="83">
        <f t="shared" si="1"/>
        <v>48.28188158147907</v>
      </c>
    </row>
    <row r="91" spans="2:8" s="25" customFormat="1" ht="12" customHeight="1">
      <c r="B91" s="44">
        <v>83</v>
      </c>
      <c r="C91" s="45" t="s">
        <v>96</v>
      </c>
      <c r="D91" s="80">
        <v>0.00019502959209312065</v>
      </c>
      <c r="E91" s="25" t="s">
        <v>155</v>
      </c>
      <c r="F91" s="76">
        <f>'02需要額（自給分）'!$H$117</f>
        <v>100000</v>
      </c>
      <c r="G91" s="25" t="s">
        <v>133</v>
      </c>
      <c r="H91" s="83">
        <f t="shared" si="1"/>
        <v>19.502959209312063</v>
      </c>
    </row>
    <row r="92" spans="2:8" s="25" customFormat="1" ht="12" customHeight="1">
      <c r="B92" s="44">
        <v>84</v>
      </c>
      <c r="C92" s="45" t="s">
        <v>97</v>
      </c>
      <c r="D92" s="80">
        <v>0.0018330334763410748</v>
      </c>
      <c r="E92" s="25" t="s">
        <v>155</v>
      </c>
      <c r="F92" s="76">
        <f>'02需要額（自給分）'!$H$117</f>
        <v>100000</v>
      </c>
      <c r="G92" s="25" t="s">
        <v>133</v>
      </c>
      <c r="H92" s="83">
        <f t="shared" si="1"/>
        <v>183.3033476341075</v>
      </c>
    </row>
    <row r="93" spans="2:8" s="25" customFormat="1" ht="12" customHeight="1">
      <c r="B93" s="47">
        <v>85</v>
      </c>
      <c r="C93" s="48" t="s">
        <v>98</v>
      </c>
      <c r="D93" s="81">
        <v>0.0018884641192824772</v>
      </c>
      <c r="E93" s="25" t="s">
        <v>155</v>
      </c>
      <c r="F93" s="77">
        <f>'02需要額（自給分）'!$H$117</f>
        <v>100000</v>
      </c>
      <c r="G93" s="25" t="s">
        <v>133</v>
      </c>
      <c r="H93" s="84">
        <f t="shared" si="1"/>
        <v>188.84641192824773</v>
      </c>
    </row>
    <row r="94" spans="2:8" s="25" customFormat="1" ht="12" customHeight="1">
      <c r="B94" s="44">
        <v>86</v>
      </c>
      <c r="C94" s="45" t="s">
        <v>148</v>
      </c>
      <c r="D94" s="80">
        <v>0.018191864661660416</v>
      </c>
      <c r="E94" s="25" t="s">
        <v>155</v>
      </c>
      <c r="F94" s="76">
        <f>'02需要額（自給分）'!$H$117</f>
        <v>100000</v>
      </c>
      <c r="G94" s="25" t="s">
        <v>133</v>
      </c>
      <c r="H94" s="83">
        <f t="shared" si="1"/>
        <v>1819.1864661660416</v>
      </c>
    </row>
    <row r="95" spans="2:8" s="25" customFormat="1" ht="12" customHeight="1">
      <c r="B95" s="44">
        <v>87</v>
      </c>
      <c r="C95" s="45" t="s">
        <v>149</v>
      </c>
      <c r="D95" s="80">
        <v>0.001502568231147329</v>
      </c>
      <c r="E95" s="25" t="s">
        <v>155</v>
      </c>
      <c r="F95" s="76">
        <f>'02需要額（自給分）'!$H$117</f>
        <v>100000</v>
      </c>
      <c r="G95" s="25" t="s">
        <v>133</v>
      </c>
      <c r="H95" s="83">
        <f t="shared" si="1"/>
        <v>150.2568231147329</v>
      </c>
    </row>
    <row r="96" spans="2:8" s="25" customFormat="1" ht="12" customHeight="1">
      <c r="B96" s="44">
        <v>88</v>
      </c>
      <c r="C96" s="45" t="s">
        <v>101</v>
      </c>
      <c r="D96" s="80">
        <v>0.0064337059216182145</v>
      </c>
      <c r="E96" s="25" t="s">
        <v>155</v>
      </c>
      <c r="F96" s="76">
        <f>'02需要額（自給分）'!$H$117</f>
        <v>100000</v>
      </c>
      <c r="G96" s="25" t="s">
        <v>133</v>
      </c>
      <c r="H96" s="83">
        <f t="shared" si="1"/>
        <v>643.3705921618215</v>
      </c>
    </row>
    <row r="97" spans="2:8" s="25" customFormat="1" ht="12" customHeight="1">
      <c r="B97" s="44">
        <v>89</v>
      </c>
      <c r="C97" s="45" t="s">
        <v>102</v>
      </c>
      <c r="D97" s="80">
        <v>0.0006204586330239406</v>
      </c>
      <c r="E97" s="25" t="s">
        <v>155</v>
      </c>
      <c r="F97" s="76">
        <f>'02需要額（自給分）'!$H$117</f>
        <v>100000</v>
      </c>
      <c r="G97" s="25" t="s">
        <v>133</v>
      </c>
      <c r="H97" s="83">
        <f t="shared" si="1"/>
        <v>62.04586330239406</v>
      </c>
    </row>
    <row r="98" spans="2:8" s="25" customFormat="1" ht="12" customHeight="1">
      <c r="B98" s="47">
        <v>90</v>
      </c>
      <c r="C98" s="48" t="s">
        <v>103</v>
      </c>
      <c r="D98" s="81">
        <v>0.0018860725648767662</v>
      </c>
      <c r="E98" s="25" t="s">
        <v>155</v>
      </c>
      <c r="F98" s="77">
        <f>'02需要額（自給分）'!$H$117</f>
        <v>100000</v>
      </c>
      <c r="G98" s="25" t="s">
        <v>133</v>
      </c>
      <c r="H98" s="84">
        <f t="shared" si="1"/>
        <v>188.6072564876766</v>
      </c>
    </row>
    <row r="99" spans="2:8" s="25" customFormat="1" ht="12" customHeight="1">
      <c r="B99" s="44">
        <v>91</v>
      </c>
      <c r="C99" s="45" t="s">
        <v>104</v>
      </c>
      <c r="D99" s="80">
        <v>0.002335760403783418</v>
      </c>
      <c r="E99" s="25" t="s">
        <v>155</v>
      </c>
      <c r="F99" s="76">
        <f>'02需要額（自給分）'!$H$117</f>
        <v>100000</v>
      </c>
      <c r="G99" s="25" t="s">
        <v>133</v>
      </c>
      <c r="H99" s="83">
        <f t="shared" si="1"/>
        <v>233.5760403783418</v>
      </c>
    </row>
    <row r="100" spans="2:8" s="25" customFormat="1" ht="12" customHeight="1">
      <c r="B100" s="44">
        <v>92</v>
      </c>
      <c r="C100" s="45" t="s">
        <v>105</v>
      </c>
      <c r="D100" s="80">
        <v>0.0004878073658760241</v>
      </c>
      <c r="E100" s="25" t="s">
        <v>155</v>
      </c>
      <c r="F100" s="76">
        <f>'02需要額（自給分）'!$H$117</f>
        <v>100000</v>
      </c>
      <c r="G100" s="25" t="s">
        <v>133</v>
      </c>
      <c r="H100" s="83">
        <f t="shared" si="1"/>
        <v>48.78073658760241</v>
      </c>
    </row>
    <row r="101" spans="2:8" s="25" customFormat="1" ht="12" customHeight="1">
      <c r="B101" s="44">
        <v>93</v>
      </c>
      <c r="C101" s="45" t="s">
        <v>106</v>
      </c>
      <c r="D101" s="80">
        <v>0.003140770547794925</v>
      </c>
      <c r="E101" s="25" t="s">
        <v>155</v>
      </c>
      <c r="F101" s="76">
        <f>'02需要額（自給分）'!$H$117</f>
        <v>100000</v>
      </c>
      <c r="G101" s="25" t="s">
        <v>133</v>
      </c>
      <c r="H101" s="83">
        <f t="shared" si="1"/>
        <v>314.0770547794925</v>
      </c>
    </row>
    <row r="102" spans="2:8" s="25" customFormat="1" ht="12" customHeight="1">
      <c r="B102" s="44">
        <v>94</v>
      </c>
      <c r="C102" s="45" t="s">
        <v>107</v>
      </c>
      <c r="D102" s="80">
        <v>8.685038585862637E-06</v>
      </c>
      <c r="E102" s="25" t="s">
        <v>155</v>
      </c>
      <c r="F102" s="76">
        <f>'02需要額（自給分）'!$H$117</f>
        <v>100000</v>
      </c>
      <c r="G102" s="25" t="s">
        <v>133</v>
      </c>
      <c r="H102" s="83">
        <f t="shared" si="1"/>
        <v>0.8685038585862637</v>
      </c>
    </row>
    <row r="103" spans="2:8" s="25" customFormat="1" ht="12" customHeight="1">
      <c r="B103" s="47">
        <v>95</v>
      </c>
      <c r="C103" s="48" t="s">
        <v>108</v>
      </c>
      <c r="D103" s="81">
        <v>0</v>
      </c>
      <c r="E103" s="25" t="s">
        <v>155</v>
      </c>
      <c r="F103" s="77">
        <f>'02需要額（自給分）'!$H$117</f>
        <v>100000</v>
      </c>
      <c r="G103" s="25" t="s">
        <v>133</v>
      </c>
      <c r="H103" s="84">
        <f t="shared" si="1"/>
        <v>0</v>
      </c>
    </row>
    <row r="104" spans="2:8" s="25" customFormat="1" ht="12" customHeight="1">
      <c r="B104" s="44">
        <v>96</v>
      </c>
      <c r="C104" s="45" t="s">
        <v>150</v>
      </c>
      <c r="D104" s="80">
        <v>0</v>
      </c>
      <c r="E104" s="25" t="s">
        <v>155</v>
      </c>
      <c r="F104" s="76">
        <f>'02需要額（自給分）'!$H$117</f>
        <v>100000</v>
      </c>
      <c r="G104" s="25" t="s">
        <v>133</v>
      </c>
      <c r="H104" s="83">
        <f t="shared" si="1"/>
        <v>0</v>
      </c>
    </row>
    <row r="105" spans="2:8" s="25" customFormat="1" ht="12" customHeight="1">
      <c r="B105" s="44">
        <v>97</v>
      </c>
      <c r="C105" s="45" t="s">
        <v>110</v>
      </c>
      <c r="D105" s="80">
        <v>0.0013394461674716691</v>
      </c>
      <c r="E105" s="25" t="s">
        <v>155</v>
      </c>
      <c r="F105" s="76">
        <f>'02需要額（自給分）'!$H$117</f>
        <v>100000</v>
      </c>
      <c r="G105" s="25" t="s">
        <v>133</v>
      </c>
      <c r="H105" s="83">
        <f t="shared" si="1"/>
        <v>133.94461674716692</v>
      </c>
    </row>
    <row r="106" spans="2:8" s="25" customFormat="1" ht="12" customHeight="1">
      <c r="B106" s="44">
        <v>98</v>
      </c>
      <c r="C106" s="45" t="s">
        <v>111</v>
      </c>
      <c r="D106" s="80">
        <v>0.0063024526122544495</v>
      </c>
      <c r="E106" s="25" t="s">
        <v>155</v>
      </c>
      <c r="F106" s="76">
        <f>'02需要額（自給分）'!$H$117</f>
        <v>100000</v>
      </c>
      <c r="G106" s="25" t="s">
        <v>133</v>
      </c>
      <c r="H106" s="83">
        <f t="shared" si="1"/>
        <v>630.2452612254449</v>
      </c>
    </row>
    <row r="107" spans="2:8" s="25" customFormat="1" ht="12" customHeight="1">
      <c r="B107" s="44">
        <v>99</v>
      </c>
      <c r="C107" s="45" t="s">
        <v>112</v>
      </c>
      <c r="D107" s="80">
        <v>0.03113737389551449</v>
      </c>
      <c r="E107" s="25" t="s">
        <v>155</v>
      </c>
      <c r="F107" s="76">
        <f>'02需要額（自給分）'!$H$117</f>
        <v>100000</v>
      </c>
      <c r="G107" s="25" t="s">
        <v>133</v>
      </c>
      <c r="H107" s="83">
        <f t="shared" si="1"/>
        <v>3113.737389551449</v>
      </c>
    </row>
    <row r="108" spans="2:8" s="25" customFormat="1" ht="12" customHeight="1">
      <c r="B108" s="47">
        <v>100</v>
      </c>
      <c r="C108" s="48" t="s">
        <v>113</v>
      </c>
      <c r="D108" s="81">
        <v>0.02831333839818445</v>
      </c>
      <c r="E108" s="25" t="s">
        <v>155</v>
      </c>
      <c r="F108" s="77">
        <f>'02需要額（自給分）'!$H$117</f>
        <v>100000</v>
      </c>
      <c r="G108" s="25" t="s">
        <v>133</v>
      </c>
      <c r="H108" s="84">
        <f t="shared" si="1"/>
        <v>2831.333839818445</v>
      </c>
    </row>
    <row r="109" spans="2:8" s="25" customFormat="1" ht="12" customHeight="1">
      <c r="B109" s="44">
        <v>101</v>
      </c>
      <c r="C109" s="45" t="s">
        <v>114</v>
      </c>
      <c r="D109" s="80">
        <v>0.08345452696904548</v>
      </c>
      <c r="E109" s="25" t="s">
        <v>155</v>
      </c>
      <c r="F109" s="76">
        <f>'02需要額（自給分）'!$H$117</f>
        <v>100000</v>
      </c>
      <c r="G109" s="25" t="s">
        <v>133</v>
      </c>
      <c r="H109" s="83">
        <f t="shared" si="1"/>
        <v>8345.45269690455</v>
      </c>
    </row>
    <row r="110" spans="2:8" s="25" customFormat="1" ht="12" customHeight="1">
      <c r="B110" s="44">
        <v>102</v>
      </c>
      <c r="C110" s="45" t="s">
        <v>151</v>
      </c>
      <c r="D110" s="80">
        <v>0.00015061137595063508</v>
      </c>
      <c r="E110" s="25" t="s">
        <v>155</v>
      </c>
      <c r="F110" s="76">
        <f>'02需要額（自給分）'!$H$117</f>
        <v>100000</v>
      </c>
      <c r="G110" s="25" t="s">
        <v>133</v>
      </c>
      <c r="H110" s="83">
        <f t="shared" si="1"/>
        <v>15.061137595063508</v>
      </c>
    </row>
    <row r="111" spans="2:8" s="25" customFormat="1" ht="12" customHeight="1">
      <c r="B111" s="44">
        <v>103</v>
      </c>
      <c r="C111" s="45" t="s">
        <v>152</v>
      </c>
      <c r="D111" s="80">
        <v>0</v>
      </c>
      <c r="E111" s="25" t="s">
        <v>155</v>
      </c>
      <c r="F111" s="76">
        <f>'02需要額（自給分）'!$H$117</f>
        <v>100000</v>
      </c>
      <c r="G111" s="25" t="s">
        <v>133</v>
      </c>
      <c r="H111" s="83">
        <f t="shared" si="1"/>
        <v>0</v>
      </c>
    </row>
    <row r="112" spans="2:8" s="25" customFormat="1" ht="12" customHeight="1">
      <c r="B112" s="44">
        <v>104</v>
      </c>
      <c r="C112" s="45" t="s">
        <v>117</v>
      </c>
      <c r="D112" s="80">
        <v>0</v>
      </c>
      <c r="E112" s="25" t="s">
        <v>155</v>
      </c>
      <c r="F112" s="76">
        <f>'02需要額（自給分）'!$H$117</f>
        <v>100000</v>
      </c>
      <c r="G112" s="25" t="s">
        <v>133</v>
      </c>
      <c r="H112" s="83">
        <f t="shared" si="1"/>
        <v>0</v>
      </c>
    </row>
    <row r="113" spans="2:8" s="25" customFormat="1" ht="12" customHeight="1">
      <c r="B113" s="47">
        <v>105</v>
      </c>
      <c r="C113" s="48" t="s">
        <v>118</v>
      </c>
      <c r="D113" s="81">
        <v>0.0001693646483329967</v>
      </c>
      <c r="E113" s="25" t="s">
        <v>155</v>
      </c>
      <c r="F113" s="77">
        <f>'02需要額（自給分）'!$H$117</f>
        <v>100000</v>
      </c>
      <c r="G113" s="25" t="s">
        <v>133</v>
      </c>
      <c r="H113" s="84">
        <f t="shared" si="1"/>
        <v>16.93646483329967</v>
      </c>
    </row>
    <row r="114" spans="2:8" s="25" customFormat="1" ht="12" customHeight="1">
      <c r="B114" s="44">
        <v>106</v>
      </c>
      <c r="C114" s="45" t="s">
        <v>119</v>
      </c>
      <c r="D114" s="80">
        <v>0.0007827310766965904</v>
      </c>
      <c r="E114" s="25" t="s">
        <v>155</v>
      </c>
      <c r="F114" s="76">
        <f>'02需要額（自給分）'!$H$117</f>
        <v>100000</v>
      </c>
      <c r="G114" s="25" t="s">
        <v>133</v>
      </c>
      <c r="H114" s="83">
        <f t="shared" si="1"/>
        <v>78.27310766965904</v>
      </c>
    </row>
    <row r="115" spans="2:8" s="25" customFormat="1" ht="12" customHeight="1">
      <c r="B115" s="44">
        <v>107</v>
      </c>
      <c r="C115" s="45" t="s">
        <v>153</v>
      </c>
      <c r="D115" s="80">
        <v>0.0014330998559000754</v>
      </c>
      <c r="E115" s="25" t="s">
        <v>155</v>
      </c>
      <c r="F115" s="76">
        <f>'02需要額（自給分）'!$H$117</f>
        <v>100000</v>
      </c>
      <c r="G115" s="25" t="s">
        <v>133</v>
      </c>
      <c r="H115" s="83">
        <f t="shared" si="1"/>
        <v>143.30998559000753</v>
      </c>
    </row>
    <row r="116" spans="2:8" s="25" customFormat="1" ht="12" customHeight="1">
      <c r="B116" s="44">
        <v>108</v>
      </c>
      <c r="C116" s="45" t="s">
        <v>121</v>
      </c>
      <c r="D116" s="80">
        <v>0.008900165695876983</v>
      </c>
      <c r="E116" s="25" t="s">
        <v>155</v>
      </c>
      <c r="F116" s="76">
        <f>'02需要額（自給分）'!$H$117</f>
        <v>100000</v>
      </c>
      <c r="G116" s="25" t="s">
        <v>133</v>
      </c>
      <c r="H116" s="83">
        <f t="shared" si="1"/>
        <v>890.0165695876983</v>
      </c>
    </row>
    <row r="117" spans="2:8" s="25" customFormat="1" ht="12.75" customHeight="1">
      <c r="B117" s="26"/>
      <c r="C117" s="43"/>
      <c r="D117" s="74"/>
      <c r="F117" s="160"/>
      <c r="H117" s="85">
        <f>SUM(H9:H116)</f>
        <v>145113.5717934335</v>
      </c>
    </row>
    <row r="118" ht="15.75" customHeight="1"/>
    <row r="119" spans="6:8" ht="15.75" customHeight="1">
      <c r="F119" s="158" t="s">
        <v>231</v>
      </c>
      <c r="G119" s="280" t="s">
        <v>230</v>
      </c>
      <c r="H119" s="280"/>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6">
    <mergeCell ref="B2:H3"/>
    <mergeCell ref="G119:H119"/>
    <mergeCell ref="B7:C8"/>
    <mergeCell ref="H7:H8"/>
    <mergeCell ref="C5:D6"/>
    <mergeCell ref="F7:F8"/>
  </mergeCells>
  <hyperlinks>
    <hyperlink ref="G119:H119"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2"/>
  </sheetPr>
  <dimension ref="B1:H119"/>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34.421875" style="25" customWidth="1"/>
    <col min="4" max="4" width="15.57421875" style="25" customWidth="1"/>
    <col min="5" max="5" width="2.421875" style="0" customWidth="1"/>
    <col min="6" max="6" width="13.421875" style="25" customWidth="1"/>
    <col min="7" max="7" width="2.421875" style="0" customWidth="1"/>
    <col min="8" max="8" width="12.421875" style="25" customWidth="1"/>
  </cols>
  <sheetData>
    <row r="1" spans="2:8" ht="12" customHeight="1">
      <c r="B1" s="23"/>
      <c r="C1" s="24"/>
      <c r="D1" s="24"/>
      <c r="F1" s="24"/>
      <c r="H1" s="24"/>
    </row>
    <row r="2" spans="2:8" ht="13.5" customHeight="1">
      <c r="B2" s="257" t="s">
        <v>251</v>
      </c>
      <c r="C2" s="257"/>
      <c r="D2" s="257"/>
      <c r="E2" s="257"/>
      <c r="F2" s="257"/>
      <c r="G2" s="257"/>
      <c r="H2" s="257"/>
    </row>
    <row r="3" spans="2:8" ht="13.5" customHeight="1">
      <c r="B3" s="257"/>
      <c r="C3" s="257"/>
      <c r="D3" s="257"/>
      <c r="E3" s="257"/>
      <c r="F3" s="257"/>
      <c r="G3" s="257"/>
      <c r="H3" s="257"/>
    </row>
    <row r="4" spans="2:8" ht="12.75" customHeight="1">
      <c r="B4" s="33"/>
      <c r="C4" s="42"/>
      <c r="D4" s="42"/>
      <c r="E4" s="3"/>
      <c r="F4" s="13"/>
      <c r="H4" s="13"/>
    </row>
    <row r="5" spans="2:8" ht="12.75" customHeight="1">
      <c r="B5" s="24"/>
      <c r="C5" s="320" t="s">
        <v>247</v>
      </c>
      <c r="D5" s="320"/>
      <c r="E5" s="320"/>
      <c r="F5" s="320"/>
      <c r="G5" s="320"/>
      <c r="H5" s="320"/>
    </row>
    <row r="6" spans="2:8" ht="16.5" customHeight="1">
      <c r="B6" s="68"/>
      <c r="C6" s="321" t="s">
        <v>328</v>
      </c>
      <c r="D6" s="321"/>
      <c r="E6" s="321"/>
      <c r="F6" s="321"/>
      <c r="G6" s="87"/>
      <c r="H6" s="87"/>
    </row>
    <row r="7" spans="2:8" ht="16.5" customHeight="1">
      <c r="B7" s="309" t="s">
        <v>236</v>
      </c>
      <c r="C7" s="310"/>
      <c r="D7" s="254" t="s">
        <v>161</v>
      </c>
      <c r="F7" s="254" t="s">
        <v>162</v>
      </c>
      <c r="H7" s="313" t="s">
        <v>163</v>
      </c>
    </row>
    <row r="8" spans="2:8" ht="16.5" customHeight="1">
      <c r="B8" s="311"/>
      <c r="C8" s="312"/>
      <c r="D8" s="79" t="s">
        <v>340</v>
      </c>
      <c r="F8" s="73" t="s">
        <v>252</v>
      </c>
      <c r="H8" s="315"/>
    </row>
    <row r="9" spans="2:8" s="25" customFormat="1" ht="12" customHeight="1">
      <c r="B9" s="44">
        <v>1</v>
      </c>
      <c r="C9" s="45" t="s">
        <v>14</v>
      </c>
      <c r="D9" s="80">
        <v>0.10251128114577203</v>
      </c>
      <c r="E9" s="25" t="s">
        <v>155</v>
      </c>
      <c r="F9" s="76">
        <f>'03一次波及'!H9</f>
        <v>23.56865952284206</v>
      </c>
      <c r="G9" s="25" t="s">
        <v>133</v>
      </c>
      <c r="H9" s="83">
        <f>D9*F9</f>
        <v>2.4160534825750397</v>
      </c>
    </row>
    <row r="10" spans="2:8" s="25" customFormat="1" ht="12" customHeight="1">
      <c r="B10" s="44">
        <v>2</v>
      </c>
      <c r="C10" s="45" t="s">
        <v>15</v>
      </c>
      <c r="D10" s="80">
        <v>0.05714285714285714</v>
      </c>
      <c r="E10" s="25" t="s">
        <v>155</v>
      </c>
      <c r="F10" s="76">
        <f>'03一次波及'!H10</f>
        <v>0.01674372465214309</v>
      </c>
      <c r="G10" s="25" t="s">
        <v>133</v>
      </c>
      <c r="H10" s="83">
        <f aca="true" t="shared" si="0" ref="H10:H73">D10*F10</f>
        <v>0.000956784265836748</v>
      </c>
    </row>
    <row r="11" spans="2:8" s="25" customFormat="1" ht="12" customHeight="1">
      <c r="B11" s="44">
        <v>3</v>
      </c>
      <c r="C11" s="45" t="s">
        <v>16</v>
      </c>
      <c r="D11" s="80">
        <v>0.3617075664621677</v>
      </c>
      <c r="E11" s="25" t="s">
        <v>155</v>
      </c>
      <c r="F11" s="76">
        <f>'03一次波及'!H11</f>
        <v>1.6393894580957509</v>
      </c>
      <c r="G11" s="25" t="s">
        <v>133</v>
      </c>
      <c r="H11" s="83">
        <f t="shared" si="0"/>
        <v>0.5929795713715459</v>
      </c>
    </row>
    <row r="12" spans="2:8" s="25" customFormat="1" ht="12" customHeight="1">
      <c r="B12" s="44">
        <v>4</v>
      </c>
      <c r="C12" s="45" t="s">
        <v>17</v>
      </c>
      <c r="D12" s="80">
        <v>0.14615384615384616</v>
      </c>
      <c r="E12" s="25" t="s">
        <v>155</v>
      </c>
      <c r="F12" s="76">
        <f>'03一次波及'!H12</f>
        <v>0.34174959807452165</v>
      </c>
      <c r="G12" s="25" t="s">
        <v>133</v>
      </c>
      <c r="H12" s="83">
        <f t="shared" si="0"/>
        <v>0.0499480181801224</v>
      </c>
    </row>
    <row r="13" spans="2:8" s="25" customFormat="1" ht="12" customHeight="1">
      <c r="B13" s="47">
        <v>5</v>
      </c>
      <c r="C13" s="48" t="s">
        <v>18</v>
      </c>
      <c r="D13" s="81">
        <v>0.17803660565723795</v>
      </c>
      <c r="E13" s="25" t="s">
        <v>155</v>
      </c>
      <c r="F13" s="77">
        <f>'03一次波及'!H13</f>
        <v>0.03658954492551675</v>
      </c>
      <c r="G13" s="25" t="s">
        <v>133</v>
      </c>
      <c r="H13" s="84">
        <f t="shared" si="0"/>
        <v>0.006514278381082017</v>
      </c>
    </row>
    <row r="14" spans="2:8" s="25" customFormat="1" ht="12" customHeight="1">
      <c r="B14" s="44">
        <v>6</v>
      </c>
      <c r="C14" s="45" t="s">
        <v>140</v>
      </c>
      <c r="D14" s="80">
        <v>0</v>
      </c>
      <c r="E14" s="25" t="s">
        <v>155</v>
      </c>
      <c r="F14" s="76">
        <f>'03一次波及'!H14</f>
        <v>0</v>
      </c>
      <c r="G14" s="25" t="s">
        <v>133</v>
      </c>
      <c r="H14" s="83">
        <f t="shared" si="0"/>
        <v>0</v>
      </c>
    </row>
    <row r="15" spans="2:8" s="25" customFormat="1" ht="12" customHeight="1">
      <c r="B15" s="44">
        <v>7</v>
      </c>
      <c r="C15" s="45" t="s">
        <v>20</v>
      </c>
      <c r="D15" s="80">
        <v>0.22242927325088938</v>
      </c>
      <c r="E15" s="25" t="s">
        <v>155</v>
      </c>
      <c r="F15" s="76">
        <f>'03一次波及'!H15</f>
        <v>488.2056883449832</v>
      </c>
      <c r="G15" s="25" t="s">
        <v>133</v>
      </c>
      <c r="H15" s="83">
        <f t="shared" si="0"/>
        <v>108.59123645552481</v>
      </c>
    </row>
    <row r="16" spans="2:8" s="25" customFormat="1" ht="12" customHeight="1">
      <c r="B16" s="44">
        <v>8</v>
      </c>
      <c r="C16" s="45" t="s">
        <v>21</v>
      </c>
      <c r="D16" s="80">
        <v>0</v>
      </c>
      <c r="E16" s="25" t="s">
        <v>155</v>
      </c>
      <c r="F16" s="76">
        <f>'03一次波及'!H16</f>
        <v>0</v>
      </c>
      <c r="G16" s="25" t="s">
        <v>133</v>
      </c>
      <c r="H16" s="83">
        <f t="shared" si="0"/>
        <v>0</v>
      </c>
    </row>
    <row r="17" spans="2:8" s="25" customFormat="1" ht="12" customHeight="1">
      <c r="B17" s="44">
        <v>9</v>
      </c>
      <c r="C17" s="45" t="s">
        <v>22</v>
      </c>
      <c r="D17" s="80">
        <v>0.1982238702239025</v>
      </c>
      <c r="E17" s="25" t="s">
        <v>155</v>
      </c>
      <c r="F17" s="76">
        <f>'03一次波及'!H17</f>
        <v>0.48658412868245776</v>
      </c>
      <c r="G17" s="25" t="s">
        <v>133</v>
      </c>
      <c r="H17" s="83">
        <f t="shared" si="0"/>
        <v>0.09645258917696219</v>
      </c>
    </row>
    <row r="18" spans="2:8" s="25" customFormat="1" ht="12" customHeight="1">
      <c r="B18" s="47">
        <v>10</v>
      </c>
      <c r="C18" s="48" t="s">
        <v>23</v>
      </c>
      <c r="D18" s="81">
        <v>0.060209388841271055</v>
      </c>
      <c r="E18" s="25" t="s">
        <v>155</v>
      </c>
      <c r="F18" s="77">
        <f>'03一次波及'!H18</f>
        <v>0.3638211574585084</v>
      </c>
      <c r="G18" s="25" t="s">
        <v>133</v>
      </c>
      <c r="H18" s="84">
        <f t="shared" si="0"/>
        <v>0.021905449538100634</v>
      </c>
    </row>
    <row r="19" spans="2:8" s="25" customFormat="1" ht="12" customHeight="1">
      <c r="B19" s="44">
        <v>11</v>
      </c>
      <c r="C19" s="45" t="s">
        <v>24</v>
      </c>
      <c r="D19" s="80">
        <v>0.042474755569802854</v>
      </c>
      <c r="E19" s="25" t="s">
        <v>155</v>
      </c>
      <c r="F19" s="76">
        <f>'03一次波及'!H19</f>
        <v>0.014558889225015074</v>
      </c>
      <c r="G19" s="25" t="s">
        <v>133</v>
      </c>
      <c r="H19" s="83">
        <f t="shared" si="0"/>
        <v>0.0006183852612003518</v>
      </c>
    </row>
    <row r="20" spans="2:8" s="25" customFormat="1" ht="12" customHeight="1">
      <c r="B20" s="44">
        <v>12</v>
      </c>
      <c r="C20" s="45" t="s">
        <v>25</v>
      </c>
      <c r="D20" s="80">
        <v>0</v>
      </c>
      <c r="E20" s="25" t="s">
        <v>155</v>
      </c>
      <c r="F20" s="76">
        <f>'03一次波及'!H20</f>
        <v>0</v>
      </c>
      <c r="G20" s="25" t="s">
        <v>133</v>
      </c>
      <c r="H20" s="83">
        <f t="shared" si="0"/>
        <v>0</v>
      </c>
    </row>
    <row r="21" spans="2:8" s="25" customFormat="1" ht="12" customHeight="1">
      <c r="B21" s="44">
        <v>13</v>
      </c>
      <c r="C21" s="45" t="s">
        <v>26</v>
      </c>
      <c r="D21" s="80">
        <v>0.2782628630664035</v>
      </c>
      <c r="E21" s="25" t="s">
        <v>155</v>
      </c>
      <c r="F21" s="76">
        <f>'03一次波及'!H21</f>
        <v>10.238965624054368</v>
      </c>
      <c r="G21" s="25" t="s">
        <v>133</v>
      </c>
      <c r="H21" s="83">
        <f t="shared" si="0"/>
        <v>2.849123889387853</v>
      </c>
    </row>
    <row r="22" spans="2:8" s="25" customFormat="1" ht="12" customHeight="1">
      <c r="B22" s="44">
        <v>14</v>
      </c>
      <c r="C22" s="45" t="s">
        <v>27</v>
      </c>
      <c r="D22" s="80">
        <v>0.32551330923791844</v>
      </c>
      <c r="E22" s="25" t="s">
        <v>155</v>
      </c>
      <c r="F22" s="76">
        <f>'03一次波及'!H22</f>
        <v>40.92803275597902</v>
      </c>
      <c r="G22" s="25" t="s">
        <v>133</v>
      </c>
      <c r="H22" s="83">
        <f t="shared" si="0"/>
        <v>13.322619382996653</v>
      </c>
    </row>
    <row r="23" spans="2:8" s="25" customFormat="1" ht="12" customHeight="1">
      <c r="B23" s="47">
        <v>15</v>
      </c>
      <c r="C23" s="48" t="s">
        <v>28</v>
      </c>
      <c r="D23" s="81">
        <v>0.1767952825870379</v>
      </c>
      <c r="E23" s="25" t="s">
        <v>155</v>
      </c>
      <c r="F23" s="77">
        <f>'03一次波及'!H23</f>
        <v>41.69822057879918</v>
      </c>
      <c r="G23" s="25" t="s">
        <v>133</v>
      </c>
      <c r="H23" s="84">
        <f t="shared" si="0"/>
        <v>7.37204869060544</v>
      </c>
    </row>
    <row r="24" spans="2:8" s="25" customFormat="1" ht="12" customHeight="1">
      <c r="B24" s="44">
        <v>16</v>
      </c>
      <c r="C24" s="45" t="s">
        <v>29</v>
      </c>
      <c r="D24" s="80">
        <v>0.3027750635137776</v>
      </c>
      <c r="E24" s="25" t="s">
        <v>155</v>
      </c>
      <c r="F24" s="76">
        <f>'03一次波及'!H24</f>
        <v>13.86038274797425</v>
      </c>
      <c r="G24" s="25" t="s">
        <v>133</v>
      </c>
      <c r="H24" s="83">
        <f t="shared" si="0"/>
        <v>4.19657826684317</v>
      </c>
    </row>
    <row r="25" spans="2:8" s="25" customFormat="1" ht="12" customHeight="1">
      <c r="B25" s="44">
        <v>17</v>
      </c>
      <c r="C25" s="45" t="s">
        <v>141</v>
      </c>
      <c r="D25" s="80">
        <v>0.1158606890938687</v>
      </c>
      <c r="E25" s="25" t="s">
        <v>155</v>
      </c>
      <c r="F25" s="76">
        <f>'03一次波及'!H25</f>
        <v>19.759908056650428</v>
      </c>
      <c r="G25" s="25" t="s">
        <v>133</v>
      </c>
      <c r="H25" s="83">
        <f t="shared" si="0"/>
        <v>2.2893965638750062</v>
      </c>
    </row>
    <row r="26" spans="2:8" s="25" customFormat="1" ht="12" customHeight="1">
      <c r="B26" s="44">
        <v>18</v>
      </c>
      <c r="C26" s="45" t="s">
        <v>31</v>
      </c>
      <c r="D26" s="80">
        <v>0.29978063968298896</v>
      </c>
      <c r="E26" s="25" t="s">
        <v>155</v>
      </c>
      <c r="F26" s="76">
        <f>'03一次波及'!H26</f>
        <v>52.17310848718241</v>
      </c>
      <c r="G26" s="25" t="s">
        <v>133</v>
      </c>
      <c r="H26" s="83">
        <f t="shared" si="0"/>
        <v>15.640487836537524</v>
      </c>
    </row>
    <row r="27" spans="2:8" s="25" customFormat="1" ht="12" customHeight="1">
      <c r="B27" s="44">
        <v>19</v>
      </c>
      <c r="C27" s="45" t="s">
        <v>32</v>
      </c>
      <c r="D27" s="80">
        <v>0.3663249804464232</v>
      </c>
      <c r="E27" s="25" t="s">
        <v>155</v>
      </c>
      <c r="F27" s="76">
        <f>'03一次波及'!H27</f>
        <v>189.17847136521894</v>
      </c>
      <c r="G27" s="25" t="s">
        <v>133</v>
      </c>
      <c r="H27" s="83">
        <f t="shared" si="0"/>
        <v>69.30079982374806</v>
      </c>
    </row>
    <row r="28" spans="2:8" s="25" customFormat="1" ht="12" customHeight="1">
      <c r="B28" s="47">
        <v>20</v>
      </c>
      <c r="C28" s="48" t="s">
        <v>142</v>
      </c>
      <c r="D28" s="81">
        <v>0.158381370926317</v>
      </c>
      <c r="E28" s="25" t="s">
        <v>155</v>
      </c>
      <c r="F28" s="77">
        <f>'03一次波及'!H28</f>
        <v>8.423951857933405</v>
      </c>
      <c r="G28" s="25" t="s">
        <v>133</v>
      </c>
      <c r="H28" s="84">
        <f t="shared" si="0"/>
        <v>1.3341970438767878</v>
      </c>
    </row>
    <row r="29" spans="2:8" s="25" customFormat="1" ht="12" customHeight="1">
      <c r="B29" s="44">
        <v>21</v>
      </c>
      <c r="C29" s="45" t="s">
        <v>34</v>
      </c>
      <c r="D29" s="80">
        <v>0.1692706725128142</v>
      </c>
      <c r="E29" s="25" t="s">
        <v>155</v>
      </c>
      <c r="F29" s="76">
        <f>'03一次波及'!H29</f>
        <v>23.506533889471882</v>
      </c>
      <c r="G29" s="25" t="s">
        <v>133</v>
      </c>
      <c r="H29" s="83">
        <f t="shared" si="0"/>
        <v>3.9789667999161633</v>
      </c>
    </row>
    <row r="30" spans="2:8" s="25" customFormat="1" ht="12" customHeight="1">
      <c r="B30" s="44">
        <v>22</v>
      </c>
      <c r="C30" s="45" t="s">
        <v>35</v>
      </c>
      <c r="D30" s="80">
        <v>0.020229882073481784</v>
      </c>
      <c r="E30" s="25" t="s">
        <v>155</v>
      </c>
      <c r="F30" s="76">
        <f>'03一次波及'!H30</f>
        <v>5.1300662848204075</v>
      </c>
      <c r="G30" s="25" t="s">
        <v>133</v>
      </c>
      <c r="H30" s="83">
        <f t="shared" si="0"/>
        <v>0.10378063597106166</v>
      </c>
    </row>
    <row r="31" spans="2:8" s="25" customFormat="1" ht="12" customHeight="1">
      <c r="B31" s="44">
        <v>23</v>
      </c>
      <c r="C31" s="45" t="s">
        <v>36</v>
      </c>
      <c r="D31" s="80">
        <v>0.08067499621638892</v>
      </c>
      <c r="E31" s="25" t="s">
        <v>155</v>
      </c>
      <c r="F31" s="76">
        <f>'03一次波及'!H31</f>
        <v>8.57287986339154</v>
      </c>
      <c r="G31" s="25" t="s">
        <v>133</v>
      </c>
      <c r="H31" s="83">
        <f t="shared" si="0"/>
        <v>0.6916170505426692</v>
      </c>
    </row>
    <row r="32" spans="2:8" s="25" customFormat="1" ht="12" customHeight="1">
      <c r="B32" s="44">
        <v>24</v>
      </c>
      <c r="C32" s="45" t="s">
        <v>37</v>
      </c>
      <c r="D32" s="80">
        <v>0.15432066096262972</v>
      </c>
      <c r="E32" s="25" t="s">
        <v>155</v>
      </c>
      <c r="F32" s="76">
        <f>'03一次波及'!H32</f>
        <v>9.659589786706256</v>
      </c>
      <c r="G32" s="25" t="s">
        <v>133</v>
      </c>
      <c r="H32" s="83">
        <f t="shared" si="0"/>
        <v>1.490674280512377</v>
      </c>
    </row>
    <row r="33" spans="2:8" s="25" customFormat="1" ht="12" customHeight="1">
      <c r="B33" s="47">
        <v>25</v>
      </c>
      <c r="C33" s="48" t="s">
        <v>38</v>
      </c>
      <c r="D33" s="81">
        <v>0.1756826759416858</v>
      </c>
      <c r="E33" s="25" t="s">
        <v>155</v>
      </c>
      <c r="F33" s="77">
        <f>'03一次波及'!H33</f>
        <v>0.1679408433447198</v>
      </c>
      <c r="G33" s="25" t="s">
        <v>133</v>
      </c>
      <c r="H33" s="84">
        <f t="shared" si="0"/>
        <v>0.029504296758703825</v>
      </c>
    </row>
    <row r="34" spans="2:8" s="25" customFormat="1" ht="12" customHeight="1">
      <c r="B34" s="44">
        <v>26</v>
      </c>
      <c r="C34" s="45" t="s">
        <v>39</v>
      </c>
      <c r="D34" s="80">
        <v>0.1621461031717141</v>
      </c>
      <c r="E34" s="25" t="s">
        <v>155</v>
      </c>
      <c r="F34" s="76">
        <f>'03一次波及'!H34</f>
        <v>0.36820388073937294</v>
      </c>
      <c r="G34" s="25" t="s">
        <v>133</v>
      </c>
      <c r="H34" s="83">
        <f t="shared" si="0"/>
        <v>0.05970282443459188</v>
      </c>
    </row>
    <row r="35" spans="2:8" s="25" customFormat="1" ht="12" customHeight="1">
      <c r="B35" s="44">
        <v>27</v>
      </c>
      <c r="C35" s="45" t="s">
        <v>40</v>
      </c>
      <c r="D35" s="80">
        <v>0.15237655343689022</v>
      </c>
      <c r="E35" s="25" t="s">
        <v>155</v>
      </c>
      <c r="F35" s="76">
        <f>'03一次波及'!H35</f>
        <v>56.27052372708866</v>
      </c>
      <c r="G35" s="25" t="s">
        <v>133</v>
      </c>
      <c r="H35" s="83">
        <f t="shared" si="0"/>
        <v>8.574308465622524</v>
      </c>
    </row>
    <row r="36" spans="2:8" s="25" customFormat="1" ht="12" customHeight="1">
      <c r="B36" s="44">
        <v>28</v>
      </c>
      <c r="C36" s="45" t="s">
        <v>41</v>
      </c>
      <c r="D36" s="80">
        <v>0.009979751229389645</v>
      </c>
      <c r="E36" s="25" t="s">
        <v>155</v>
      </c>
      <c r="F36" s="76">
        <f>'03一次波及'!H36</f>
        <v>1032.3721513470987</v>
      </c>
      <c r="G36" s="25" t="s">
        <v>133</v>
      </c>
      <c r="H36" s="83">
        <f t="shared" si="0"/>
        <v>10.30281724659384</v>
      </c>
    </row>
    <row r="37" spans="2:8" s="25" customFormat="1" ht="12" customHeight="1">
      <c r="B37" s="44">
        <v>29</v>
      </c>
      <c r="C37" s="45" t="s">
        <v>42</v>
      </c>
      <c r="D37" s="80">
        <v>0.09964428439682052</v>
      </c>
      <c r="E37" s="25" t="s">
        <v>155</v>
      </c>
      <c r="F37" s="76">
        <f>'03一次波及'!H37</f>
        <v>676.199917038127</v>
      </c>
      <c r="G37" s="25" t="s">
        <v>133</v>
      </c>
      <c r="H37" s="83">
        <f t="shared" si="0"/>
        <v>67.37945684245356</v>
      </c>
    </row>
    <row r="38" spans="2:8" s="25" customFormat="1" ht="12" customHeight="1">
      <c r="B38" s="47">
        <v>30</v>
      </c>
      <c r="C38" s="48" t="s">
        <v>43</v>
      </c>
      <c r="D38" s="81">
        <v>0.2874604594910267</v>
      </c>
      <c r="E38" s="25" t="s">
        <v>155</v>
      </c>
      <c r="F38" s="77">
        <f>'03一次波及'!H38</f>
        <v>412.39097503780505</v>
      </c>
      <c r="G38" s="25" t="s">
        <v>133</v>
      </c>
      <c r="H38" s="84">
        <f t="shared" si="0"/>
        <v>118.54609917431996</v>
      </c>
    </row>
    <row r="39" spans="2:8" s="25" customFormat="1" ht="12" customHeight="1">
      <c r="B39" s="44">
        <v>31</v>
      </c>
      <c r="C39" s="45" t="s">
        <v>44</v>
      </c>
      <c r="D39" s="80">
        <v>0.24522896557803342</v>
      </c>
      <c r="E39" s="25" t="s">
        <v>155</v>
      </c>
      <c r="F39" s="76">
        <f>'03一次波及'!H39</f>
        <v>65.24311292643934</v>
      </c>
      <c r="G39" s="25" t="s">
        <v>133</v>
      </c>
      <c r="H39" s="83">
        <f t="shared" si="0"/>
        <v>15.99950109404154</v>
      </c>
    </row>
    <row r="40" spans="2:8" s="25" customFormat="1" ht="12" customHeight="1">
      <c r="B40" s="44">
        <v>32</v>
      </c>
      <c r="C40" s="45" t="s">
        <v>45</v>
      </c>
      <c r="D40" s="80">
        <v>0.2508062569930454</v>
      </c>
      <c r="E40" s="25" t="s">
        <v>155</v>
      </c>
      <c r="F40" s="76">
        <f>'03一次波及'!H40</f>
        <v>2.223413635674873</v>
      </c>
      <c r="G40" s="25" t="s">
        <v>133</v>
      </c>
      <c r="H40" s="83">
        <f t="shared" si="0"/>
        <v>0.5576460517109135</v>
      </c>
    </row>
    <row r="41" spans="2:8" s="25" customFormat="1" ht="12" customHeight="1">
      <c r="B41" s="44">
        <v>33</v>
      </c>
      <c r="C41" s="45" t="s">
        <v>46</v>
      </c>
      <c r="D41" s="80">
        <v>0.21495478990603392</v>
      </c>
      <c r="E41" s="25" t="s">
        <v>155</v>
      </c>
      <c r="F41" s="76">
        <f>'03一次波及'!H41</f>
        <v>9.598365774781609</v>
      </c>
      <c r="G41" s="25" t="s">
        <v>133</v>
      </c>
      <c r="H41" s="83">
        <f t="shared" si="0"/>
        <v>2.063214698559447</v>
      </c>
    </row>
    <row r="42" spans="2:8" s="25" customFormat="1" ht="12" customHeight="1">
      <c r="B42" s="44">
        <v>34</v>
      </c>
      <c r="C42" s="45" t="s">
        <v>47</v>
      </c>
      <c r="D42" s="80">
        <v>0.2042431583775329</v>
      </c>
      <c r="E42" s="25" t="s">
        <v>155</v>
      </c>
      <c r="F42" s="76">
        <f>'03一次波及'!H42</f>
        <v>4185.80662573243</v>
      </c>
      <c r="G42" s="25" t="s">
        <v>133</v>
      </c>
      <c r="H42" s="83">
        <f t="shared" si="0"/>
        <v>854.9223655971953</v>
      </c>
    </row>
    <row r="43" spans="2:8" s="25" customFormat="1" ht="12" customHeight="1">
      <c r="B43" s="47">
        <v>35</v>
      </c>
      <c r="C43" s="48" t="s">
        <v>48</v>
      </c>
      <c r="D43" s="81">
        <v>0.2788449466415568</v>
      </c>
      <c r="E43" s="25" t="s">
        <v>155</v>
      </c>
      <c r="F43" s="77">
        <f>'03一次波及'!H43</f>
        <v>0.9019745623836292</v>
      </c>
      <c r="G43" s="25" t="s">
        <v>133</v>
      </c>
      <c r="H43" s="84">
        <f t="shared" si="0"/>
        <v>0.2515110487199046</v>
      </c>
    </row>
    <row r="44" spans="2:8" s="25" customFormat="1" ht="12" customHeight="1">
      <c r="B44" s="44">
        <v>36</v>
      </c>
      <c r="C44" s="45" t="s">
        <v>49</v>
      </c>
      <c r="D44" s="80">
        <v>0.2517181509079071</v>
      </c>
      <c r="E44" s="25" t="s">
        <v>155</v>
      </c>
      <c r="F44" s="76">
        <f>'03一次波及'!H44</f>
        <v>76.18810784525678</v>
      </c>
      <c r="G44" s="25" t="s">
        <v>133</v>
      </c>
      <c r="H44" s="83">
        <f t="shared" si="0"/>
        <v>19.177929627980248</v>
      </c>
    </row>
    <row r="45" spans="2:8" s="25" customFormat="1" ht="12" customHeight="1">
      <c r="B45" s="44">
        <v>37</v>
      </c>
      <c r="C45" s="45" t="s">
        <v>50</v>
      </c>
      <c r="D45" s="80">
        <v>0.1186296444492034</v>
      </c>
      <c r="E45" s="25" t="s">
        <v>155</v>
      </c>
      <c r="F45" s="76">
        <f>'03一次波及'!H45</f>
        <v>34.45514146581196</v>
      </c>
      <c r="G45" s="25" t="s">
        <v>133</v>
      </c>
      <c r="H45" s="83">
        <f t="shared" si="0"/>
        <v>4.087401181536278</v>
      </c>
    </row>
    <row r="46" spans="2:8" s="25" customFormat="1" ht="12" customHeight="1">
      <c r="B46" s="44">
        <v>38</v>
      </c>
      <c r="C46" s="45" t="s">
        <v>51</v>
      </c>
      <c r="D46" s="80">
        <v>0.11088606938162116</v>
      </c>
      <c r="E46" s="25" t="s">
        <v>155</v>
      </c>
      <c r="F46" s="76">
        <f>'03一次波及'!H46</f>
        <v>580.7327872801491</v>
      </c>
      <c r="G46" s="25" t="s">
        <v>133</v>
      </c>
      <c r="H46" s="83">
        <f t="shared" si="0"/>
        <v>64.39517614252885</v>
      </c>
    </row>
    <row r="47" spans="2:8" s="25" customFormat="1" ht="12" customHeight="1">
      <c r="B47" s="44">
        <v>39</v>
      </c>
      <c r="C47" s="45" t="s">
        <v>52</v>
      </c>
      <c r="D47" s="80">
        <v>0.25472008420498654</v>
      </c>
      <c r="E47" s="25" t="s">
        <v>155</v>
      </c>
      <c r="F47" s="76">
        <f>'03一次波及'!H47</f>
        <v>71.88028557752615</v>
      </c>
      <c r="G47" s="25" t="s">
        <v>133</v>
      </c>
      <c r="H47" s="83">
        <f t="shared" si="0"/>
        <v>18.30935239498594</v>
      </c>
    </row>
    <row r="48" spans="2:8" s="25" customFormat="1" ht="12" customHeight="1">
      <c r="B48" s="47">
        <v>40</v>
      </c>
      <c r="C48" s="48" t="s">
        <v>53</v>
      </c>
      <c r="D48" s="81">
        <v>0.20771693614940245</v>
      </c>
      <c r="E48" s="25" t="s">
        <v>155</v>
      </c>
      <c r="F48" s="77">
        <f>'03一次波及'!H48</f>
        <v>84.82053829624616</v>
      </c>
      <c r="G48" s="25" t="s">
        <v>133</v>
      </c>
      <c r="H48" s="84">
        <f t="shared" si="0"/>
        <v>17.618662337439307</v>
      </c>
    </row>
    <row r="49" spans="2:8" s="25" customFormat="1" ht="12" customHeight="1">
      <c r="B49" s="44">
        <v>41</v>
      </c>
      <c r="C49" s="45" t="s">
        <v>54</v>
      </c>
      <c r="D49" s="80">
        <v>0.07093000467339032</v>
      </c>
      <c r="E49" s="25" t="s">
        <v>155</v>
      </c>
      <c r="F49" s="76">
        <f>'03一次波及'!H49</f>
        <v>4.219889127778007</v>
      </c>
      <c r="G49" s="25" t="s">
        <v>133</v>
      </c>
      <c r="H49" s="83">
        <f t="shared" si="0"/>
        <v>0.29931675555448306</v>
      </c>
    </row>
    <row r="50" spans="2:8" s="25" customFormat="1" ht="12" customHeight="1">
      <c r="B50" s="44">
        <v>42</v>
      </c>
      <c r="C50" s="45" t="s">
        <v>55</v>
      </c>
      <c r="D50" s="80">
        <v>0.17913018038683767</v>
      </c>
      <c r="E50" s="25" t="s">
        <v>155</v>
      </c>
      <c r="F50" s="76">
        <f>'03一次波及'!H50</f>
        <v>138.7690992917867</v>
      </c>
      <c r="G50" s="25" t="s">
        <v>133</v>
      </c>
      <c r="H50" s="83">
        <f t="shared" si="0"/>
        <v>24.857733788256738</v>
      </c>
    </row>
    <row r="51" spans="2:8" s="25" customFormat="1" ht="12" customHeight="1">
      <c r="B51" s="44">
        <v>43</v>
      </c>
      <c r="C51" s="45" t="s">
        <v>56</v>
      </c>
      <c r="D51" s="80">
        <v>0.2905102837120875</v>
      </c>
      <c r="E51" s="25" t="s">
        <v>155</v>
      </c>
      <c r="F51" s="76">
        <f>'03一次波及'!H51</f>
        <v>1292.6350678664717</v>
      </c>
      <c r="G51" s="25" t="s">
        <v>133</v>
      </c>
      <c r="H51" s="83">
        <f t="shared" si="0"/>
        <v>375.5237803020821</v>
      </c>
    </row>
    <row r="52" spans="2:8" s="25" customFormat="1" ht="12" customHeight="1">
      <c r="B52" s="44">
        <v>44</v>
      </c>
      <c r="C52" s="45" t="s">
        <v>57</v>
      </c>
      <c r="D52" s="80">
        <v>0.35779679584667745</v>
      </c>
      <c r="E52" s="25" t="s">
        <v>155</v>
      </c>
      <c r="F52" s="76">
        <f>'03一次波及'!H52</f>
        <v>368.0332979763604</v>
      </c>
      <c r="G52" s="25" t="s">
        <v>133</v>
      </c>
      <c r="H52" s="83">
        <f t="shared" si="0"/>
        <v>131.68113478082725</v>
      </c>
    </row>
    <row r="53" spans="2:8" s="25" customFormat="1" ht="12" customHeight="1">
      <c r="B53" s="47">
        <v>45</v>
      </c>
      <c r="C53" s="48" t="s">
        <v>143</v>
      </c>
      <c r="D53" s="81">
        <v>0.25952214852300115</v>
      </c>
      <c r="E53" s="25" t="s">
        <v>155</v>
      </c>
      <c r="F53" s="77">
        <f>'03一次波及'!H53</f>
        <v>259.12170499265324</v>
      </c>
      <c r="G53" s="25" t="s">
        <v>133</v>
      </c>
      <c r="H53" s="84">
        <f t="shared" si="0"/>
        <v>67.24782160863664</v>
      </c>
    </row>
    <row r="54" spans="2:8" s="25" customFormat="1" ht="12" customHeight="1">
      <c r="B54" s="44">
        <v>46</v>
      </c>
      <c r="C54" s="45" t="s">
        <v>59</v>
      </c>
      <c r="D54" s="80">
        <v>0.23562522134867814</v>
      </c>
      <c r="E54" s="25" t="s">
        <v>155</v>
      </c>
      <c r="F54" s="76">
        <f>'03一次波及'!H54</f>
        <v>46.79907036292408</v>
      </c>
      <c r="G54" s="25" t="s">
        <v>133</v>
      </c>
      <c r="H54" s="83">
        <f t="shared" si="0"/>
        <v>11.02704131317635</v>
      </c>
    </row>
    <row r="55" spans="2:8" s="25" customFormat="1" ht="12" customHeight="1">
      <c r="B55" s="44">
        <v>47</v>
      </c>
      <c r="C55" s="45" t="s">
        <v>60</v>
      </c>
      <c r="D55" s="80">
        <v>0.38567062438656724</v>
      </c>
      <c r="E55" s="25" t="s">
        <v>155</v>
      </c>
      <c r="F55" s="76">
        <f>'03一次波及'!H55</f>
        <v>23.411474112482686</v>
      </c>
      <c r="G55" s="25" t="s">
        <v>133</v>
      </c>
      <c r="H55" s="83">
        <f t="shared" si="0"/>
        <v>9.029117838771153</v>
      </c>
    </row>
    <row r="56" spans="2:8" s="25" customFormat="1" ht="12" customHeight="1">
      <c r="B56" s="44">
        <v>48</v>
      </c>
      <c r="C56" s="45" t="s">
        <v>144</v>
      </c>
      <c r="D56" s="80">
        <v>0.1969765767761227</v>
      </c>
      <c r="E56" s="25" t="s">
        <v>155</v>
      </c>
      <c r="F56" s="76">
        <f>'03一次波及'!H56</f>
        <v>11.815677696826443</v>
      </c>
      <c r="G56" s="25" t="s">
        <v>133</v>
      </c>
      <c r="H56" s="83">
        <f t="shared" si="0"/>
        <v>2.3274117450108545</v>
      </c>
    </row>
    <row r="57" spans="2:8" s="25" customFormat="1" ht="12" customHeight="1">
      <c r="B57" s="44">
        <v>49</v>
      </c>
      <c r="C57" s="45" t="s">
        <v>62</v>
      </c>
      <c r="D57" s="80">
        <v>0.3253070932846763</v>
      </c>
      <c r="E57" s="25" t="s">
        <v>155</v>
      </c>
      <c r="F57" s="76">
        <f>'03一次波及'!H57</f>
        <v>97.92065880313042</v>
      </c>
      <c r="G57" s="25" t="s">
        <v>133</v>
      </c>
      <c r="H57" s="83">
        <f t="shared" si="0"/>
        <v>31.854284887766905</v>
      </c>
    </row>
    <row r="58" spans="2:8" s="25" customFormat="1" ht="12" customHeight="1">
      <c r="B58" s="47">
        <v>50</v>
      </c>
      <c r="C58" s="48" t="s">
        <v>63</v>
      </c>
      <c r="D58" s="81">
        <v>0.2583614445228943</v>
      </c>
      <c r="E58" s="25" t="s">
        <v>155</v>
      </c>
      <c r="F58" s="77">
        <f>'03一次波及'!H58</f>
        <v>25.977187817244616</v>
      </c>
      <c r="G58" s="25" t="s">
        <v>133</v>
      </c>
      <c r="H58" s="84">
        <f t="shared" si="0"/>
        <v>6.71150376910585</v>
      </c>
    </row>
    <row r="59" spans="2:8" s="25" customFormat="1" ht="12" customHeight="1">
      <c r="B59" s="44">
        <v>51</v>
      </c>
      <c r="C59" s="45" t="s">
        <v>64</v>
      </c>
      <c r="D59" s="80">
        <v>0.23635542259012657</v>
      </c>
      <c r="E59" s="25" t="s">
        <v>155</v>
      </c>
      <c r="F59" s="76">
        <f>'03一次波及'!H59</f>
        <v>50.23243524871032</v>
      </c>
      <c r="G59" s="25" t="s">
        <v>133</v>
      </c>
      <c r="H59" s="83">
        <f t="shared" si="0"/>
        <v>11.872708460940096</v>
      </c>
    </row>
    <row r="60" spans="2:8" s="25" customFormat="1" ht="12" customHeight="1">
      <c r="B60" s="44">
        <v>52</v>
      </c>
      <c r="C60" s="45" t="s">
        <v>65</v>
      </c>
      <c r="D60" s="80">
        <v>0.16619402229246735</v>
      </c>
      <c r="E60" s="25" t="s">
        <v>155</v>
      </c>
      <c r="F60" s="76">
        <f>'03一次波及'!H60</f>
        <v>10.863264267420027</v>
      </c>
      <c r="G60" s="25" t="s">
        <v>133</v>
      </c>
      <c r="H60" s="83">
        <f t="shared" si="0"/>
        <v>1.805409583828568</v>
      </c>
    </row>
    <row r="61" spans="2:8" s="25" customFormat="1" ht="12" customHeight="1">
      <c r="B61" s="44">
        <v>53</v>
      </c>
      <c r="C61" s="45" t="s">
        <v>66</v>
      </c>
      <c r="D61" s="80">
        <v>0.1901948910933289</v>
      </c>
      <c r="E61" s="25" t="s">
        <v>155</v>
      </c>
      <c r="F61" s="76">
        <f>'03一次波及'!H61</f>
        <v>20.627333602476472</v>
      </c>
      <c r="G61" s="25" t="s">
        <v>133</v>
      </c>
      <c r="H61" s="83">
        <f t="shared" si="0"/>
        <v>3.9232134680687762</v>
      </c>
    </row>
    <row r="62" spans="2:8" s="25" customFormat="1" ht="12" customHeight="1">
      <c r="B62" s="44">
        <v>54</v>
      </c>
      <c r="C62" s="45" t="s">
        <v>67</v>
      </c>
      <c r="D62" s="80">
        <v>0.24261202581267716</v>
      </c>
      <c r="E62" s="25" t="s">
        <v>155</v>
      </c>
      <c r="F62" s="76">
        <f>'03一次波及'!H62</f>
        <v>0.06051550983342934</v>
      </c>
      <c r="G62" s="25" t="s">
        <v>133</v>
      </c>
      <c r="H62" s="83">
        <f t="shared" si="0"/>
        <v>0.014681790433775278</v>
      </c>
    </row>
    <row r="63" spans="2:8" s="25" customFormat="1" ht="12" customHeight="1">
      <c r="B63" s="47">
        <v>55</v>
      </c>
      <c r="C63" s="48" t="s">
        <v>68</v>
      </c>
      <c r="D63" s="81">
        <v>0.05024813895781638</v>
      </c>
      <c r="E63" s="25" t="s">
        <v>155</v>
      </c>
      <c r="F63" s="77">
        <f>'03一次波及'!H63</f>
        <v>0.17171020273841622</v>
      </c>
      <c r="G63" s="25" t="s">
        <v>133</v>
      </c>
      <c r="H63" s="84">
        <f t="shared" si="0"/>
        <v>0.00862811812767476</v>
      </c>
    </row>
    <row r="64" spans="2:8" s="25" customFormat="1" ht="12" customHeight="1">
      <c r="B64" s="44">
        <v>56</v>
      </c>
      <c r="C64" s="45" t="s">
        <v>69</v>
      </c>
      <c r="D64" s="80">
        <v>0.1994323873838121</v>
      </c>
      <c r="E64" s="25" t="s">
        <v>155</v>
      </c>
      <c r="F64" s="76">
        <f>'03一次波及'!H64</f>
        <v>35.09830272558144</v>
      </c>
      <c r="G64" s="25" t="s">
        <v>133</v>
      </c>
      <c r="H64" s="83">
        <f t="shared" si="0"/>
        <v>6.999738305682467</v>
      </c>
    </row>
    <row r="65" spans="2:8" s="25" customFormat="1" ht="12" customHeight="1">
      <c r="B65" s="44">
        <v>57</v>
      </c>
      <c r="C65" s="45" t="s">
        <v>145</v>
      </c>
      <c r="D65" s="80">
        <v>0.11417190416207768</v>
      </c>
      <c r="E65" s="25" t="s">
        <v>155</v>
      </c>
      <c r="F65" s="76">
        <f>'03一次波及'!H65</f>
        <v>0</v>
      </c>
      <c r="G65" s="25" t="s">
        <v>133</v>
      </c>
      <c r="H65" s="83">
        <f t="shared" si="0"/>
        <v>0</v>
      </c>
    </row>
    <row r="66" spans="2:8" s="25" customFormat="1" ht="12" customHeight="1">
      <c r="B66" s="44">
        <v>58</v>
      </c>
      <c r="C66" s="45" t="s">
        <v>71</v>
      </c>
      <c r="D66" s="80">
        <v>0.136034255599473</v>
      </c>
      <c r="E66" s="25" t="s">
        <v>155</v>
      </c>
      <c r="F66" s="76">
        <f>'03一次波及'!H66</f>
        <v>0.019568927550870134</v>
      </c>
      <c r="G66" s="25" t="s">
        <v>133</v>
      </c>
      <c r="H66" s="83">
        <f t="shared" si="0"/>
        <v>0.002662044492262637</v>
      </c>
    </row>
    <row r="67" spans="2:8" s="25" customFormat="1" ht="12" customHeight="1">
      <c r="B67" s="44">
        <v>59</v>
      </c>
      <c r="C67" s="45" t="s">
        <v>72</v>
      </c>
      <c r="D67" s="80">
        <v>0.268539611184602</v>
      </c>
      <c r="E67" s="25" t="s">
        <v>155</v>
      </c>
      <c r="F67" s="76">
        <f>'03一次波及'!H67</f>
        <v>51.23164027522323</v>
      </c>
      <c r="G67" s="25" t="s">
        <v>133</v>
      </c>
      <c r="H67" s="83">
        <f t="shared" si="0"/>
        <v>13.757724759857842</v>
      </c>
    </row>
    <row r="68" spans="2:8" s="25" customFormat="1" ht="12" customHeight="1">
      <c r="B68" s="47">
        <v>60</v>
      </c>
      <c r="C68" s="48" t="s">
        <v>73</v>
      </c>
      <c r="D68" s="81">
        <v>0.20447618614383842</v>
      </c>
      <c r="E68" s="25" t="s">
        <v>155</v>
      </c>
      <c r="F68" s="77">
        <f>'03一次波及'!H68</f>
        <v>0.3563423934658724</v>
      </c>
      <c r="G68" s="25" t="s">
        <v>133</v>
      </c>
      <c r="H68" s="84">
        <f t="shared" si="0"/>
        <v>0.07286353357726863</v>
      </c>
    </row>
    <row r="69" spans="2:8" s="25" customFormat="1" ht="12" customHeight="1">
      <c r="B69" s="44">
        <v>61</v>
      </c>
      <c r="C69" s="45" t="s">
        <v>74</v>
      </c>
      <c r="D69" s="80">
        <v>0.29325925646511075</v>
      </c>
      <c r="E69" s="25" t="s">
        <v>155</v>
      </c>
      <c r="F69" s="76">
        <f>'03一次波及'!H69</f>
        <v>5.293194235595296</v>
      </c>
      <c r="G69" s="25" t="s">
        <v>133</v>
      </c>
      <c r="H69" s="83">
        <f t="shared" si="0"/>
        <v>1.5522782058560867</v>
      </c>
    </row>
    <row r="70" spans="2:8" s="25" customFormat="1" ht="12" customHeight="1">
      <c r="B70" s="44">
        <v>62</v>
      </c>
      <c r="C70" s="45" t="s">
        <v>75</v>
      </c>
      <c r="D70" s="80">
        <v>0.32527153527512315</v>
      </c>
      <c r="E70" s="25" t="s">
        <v>155</v>
      </c>
      <c r="F70" s="76">
        <f>'03一次波及'!H70</f>
        <v>1.823898033334004</v>
      </c>
      <c r="G70" s="25" t="s">
        <v>133</v>
      </c>
      <c r="H70" s="83">
        <f t="shared" si="0"/>
        <v>0.5932621134878292</v>
      </c>
    </row>
    <row r="71" spans="2:8" s="25" customFormat="1" ht="12" customHeight="1">
      <c r="B71" s="44">
        <v>63</v>
      </c>
      <c r="C71" s="45" t="s">
        <v>76</v>
      </c>
      <c r="D71" s="80">
        <v>0.2528844358197806</v>
      </c>
      <c r="E71" s="25" t="s">
        <v>155</v>
      </c>
      <c r="F71" s="76">
        <f>'03一次波及'!H71</f>
        <v>54.04720628949004</v>
      </c>
      <c r="G71" s="25" t="s">
        <v>133</v>
      </c>
      <c r="H71" s="83">
        <f t="shared" si="0"/>
        <v>13.667697270152987</v>
      </c>
    </row>
    <row r="72" spans="2:8" s="25" customFormat="1" ht="12" customHeight="1">
      <c r="B72" s="44">
        <v>64</v>
      </c>
      <c r="C72" s="45" t="s">
        <v>77</v>
      </c>
      <c r="D72" s="80">
        <v>0.3250158966825268</v>
      </c>
      <c r="E72" s="25" t="s">
        <v>155</v>
      </c>
      <c r="F72" s="76">
        <f>'03一次波及'!H72</f>
        <v>9.21717011779658</v>
      </c>
      <c r="G72" s="25" t="s">
        <v>133</v>
      </c>
      <c r="H72" s="83">
        <f t="shared" si="0"/>
        <v>2.9957268107110466</v>
      </c>
    </row>
    <row r="73" spans="2:8" s="25" customFormat="1" ht="12" customHeight="1">
      <c r="B73" s="47">
        <v>65</v>
      </c>
      <c r="C73" s="48" t="s">
        <v>78</v>
      </c>
      <c r="D73" s="81">
        <v>0.3696232364758839</v>
      </c>
      <c r="E73" s="25" t="s">
        <v>155</v>
      </c>
      <c r="F73" s="77">
        <f>'03一次波及'!H73</f>
        <v>0</v>
      </c>
      <c r="G73" s="25" t="s">
        <v>133</v>
      </c>
      <c r="H73" s="84">
        <f t="shared" si="0"/>
        <v>0</v>
      </c>
    </row>
    <row r="74" spans="2:8" s="25" customFormat="1" ht="12" customHeight="1">
      <c r="B74" s="44">
        <v>66</v>
      </c>
      <c r="C74" s="45" t="s">
        <v>79</v>
      </c>
      <c r="D74" s="80">
        <v>0.3547806942488186</v>
      </c>
      <c r="E74" s="25" t="s">
        <v>155</v>
      </c>
      <c r="F74" s="76">
        <f>'03一次波及'!H74</f>
        <v>466.19774155912495</v>
      </c>
      <c r="G74" s="25" t="s">
        <v>133</v>
      </c>
      <c r="H74" s="83">
        <f aca="true" t="shared" si="1" ref="H74:H116">D74*F74</f>
        <v>165.39795840757765</v>
      </c>
    </row>
    <row r="75" spans="2:8" s="25" customFormat="1" ht="12" customHeight="1">
      <c r="B75" s="51">
        <v>67</v>
      </c>
      <c r="C75" s="52" t="s">
        <v>80</v>
      </c>
      <c r="D75" s="247">
        <v>0.334593154875148</v>
      </c>
      <c r="E75" s="246" t="s">
        <v>155</v>
      </c>
      <c r="F75" s="76">
        <f>'03一次波及'!H75</f>
        <v>100000</v>
      </c>
      <c r="G75" s="246" t="s">
        <v>133</v>
      </c>
      <c r="H75" s="83">
        <f t="shared" si="1"/>
        <v>33459.3154875148</v>
      </c>
    </row>
    <row r="76" spans="2:8" s="25" customFormat="1" ht="12" customHeight="1">
      <c r="B76" s="44">
        <v>68</v>
      </c>
      <c r="C76" s="45" t="s">
        <v>81</v>
      </c>
      <c r="D76" s="80">
        <v>0.3895738888090298</v>
      </c>
      <c r="E76" s="25" t="s">
        <v>155</v>
      </c>
      <c r="F76" s="76">
        <f>'03一次波及'!H76</f>
        <v>0</v>
      </c>
      <c r="G76" s="25" t="s">
        <v>133</v>
      </c>
      <c r="H76" s="83">
        <f t="shared" si="1"/>
        <v>0</v>
      </c>
    </row>
    <row r="77" spans="2:8" s="25" customFormat="1" ht="12" customHeight="1">
      <c r="B77" s="44">
        <v>69</v>
      </c>
      <c r="C77" s="45" t="s">
        <v>82</v>
      </c>
      <c r="D77" s="80">
        <v>0.08926803164335473</v>
      </c>
      <c r="E77" s="25" t="s">
        <v>155</v>
      </c>
      <c r="F77" s="76">
        <f>'03一次波及'!H77</f>
        <v>487.1846252125174</v>
      </c>
      <c r="G77" s="25" t="s">
        <v>133</v>
      </c>
      <c r="H77" s="83">
        <f t="shared" si="1"/>
        <v>43.49001253962692</v>
      </c>
    </row>
    <row r="78" spans="2:8" s="25" customFormat="1" ht="12" customHeight="1">
      <c r="B78" s="47">
        <v>70</v>
      </c>
      <c r="C78" s="48" t="s">
        <v>83</v>
      </c>
      <c r="D78" s="81">
        <v>0.16823599115292828</v>
      </c>
      <c r="E78" s="25" t="s">
        <v>155</v>
      </c>
      <c r="F78" s="77">
        <f>'03一次波及'!H78</f>
        <v>87.46413525504252</v>
      </c>
      <c r="G78" s="25" t="s">
        <v>133</v>
      </c>
      <c r="H78" s="84">
        <f t="shared" si="1"/>
        <v>14.714615484965856</v>
      </c>
    </row>
    <row r="79" spans="2:8" s="25" customFormat="1" ht="12" customHeight="1">
      <c r="B79" s="44">
        <v>71</v>
      </c>
      <c r="C79" s="45" t="s">
        <v>84</v>
      </c>
      <c r="D79" s="80">
        <v>0.18343383199079402</v>
      </c>
      <c r="E79" s="25" t="s">
        <v>155</v>
      </c>
      <c r="F79" s="76">
        <f>'03一次波及'!H79</f>
        <v>153.5297178640936</v>
      </c>
      <c r="G79" s="25" t="s">
        <v>133</v>
      </c>
      <c r="H79" s="83">
        <f t="shared" si="1"/>
        <v>28.162544472276156</v>
      </c>
    </row>
    <row r="80" spans="2:8" s="25" customFormat="1" ht="12" customHeight="1">
      <c r="B80" s="44">
        <v>72</v>
      </c>
      <c r="C80" s="45" t="s">
        <v>85</v>
      </c>
      <c r="D80" s="80">
        <v>0.5097258733551284</v>
      </c>
      <c r="E80" s="25" t="s">
        <v>155</v>
      </c>
      <c r="F80" s="76">
        <f>'03一次波及'!H80</f>
        <v>344.1028379335248</v>
      </c>
      <c r="G80" s="25" t="s">
        <v>133</v>
      </c>
      <c r="H80" s="83">
        <f t="shared" si="1"/>
        <v>175.39811958964415</v>
      </c>
    </row>
    <row r="81" spans="2:8" s="25" customFormat="1" ht="12" customHeight="1">
      <c r="B81" s="44">
        <v>73</v>
      </c>
      <c r="C81" s="45" t="s">
        <v>86</v>
      </c>
      <c r="D81" s="80">
        <v>0.39609902999675917</v>
      </c>
      <c r="E81" s="25" t="s">
        <v>155</v>
      </c>
      <c r="F81" s="76">
        <f>'03一次波及'!H81</f>
        <v>3710.7937535074243</v>
      </c>
      <c r="G81" s="25" t="s">
        <v>133</v>
      </c>
      <c r="H81" s="83">
        <f t="shared" si="1"/>
        <v>1469.841806282324</v>
      </c>
    </row>
    <row r="82" spans="2:8" s="25" customFormat="1" ht="12" customHeight="1">
      <c r="B82" s="44">
        <v>74</v>
      </c>
      <c r="C82" s="45" t="s">
        <v>87</v>
      </c>
      <c r="D82" s="80">
        <v>0.2718726317257043</v>
      </c>
      <c r="E82" s="25" t="s">
        <v>155</v>
      </c>
      <c r="F82" s="76">
        <f>'03一次波及'!H82</f>
        <v>5191.782457332491</v>
      </c>
      <c r="G82" s="25" t="s">
        <v>133</v>
      </c>
      <c r="H82" s="83">
        <f t="shared" si="1"/>
        <v>1411.5035600223284</v>
      </c>
    </row>
    <row r="83" spans="2:8" s="25" customFormat="1" ht="12" customHeight="1">
      <c r="B83" s="47">
        <v>75</v>
      </c>
      <c r="C83" s="48" t="s">
        <v>88</v>
      </c>
      <c r="D83" s="81">
        <v>0.19237559853926486</v>
      </c>
      <c r="E83" s="25" t="s">
        <v>155</v>
      </c>
      <c r="F83" s="77">
        <f>'03一次波及'!H83</f>
        <v>546.7205925396204</v>
      </c>
      <c r="G83" s="25" t="s">
        <v>133</v>
      </c>
      <c r="H83" s="84">
        <f t="shared" si="1"/>
        <v>105.17570122355102</v>
      </c>
    </row>
    <row r="84" spans="2:8" s="25" customFormat="1" ht="12" customHeight="1">
      <c r="B84" s="44">
        <v>76</v>
      </c>
      <c r="C84" s="45" t="s">
        <v>89</v>
      </c>
      <c r="D84" s="80">
        <v>0.041970531579128646</v>
      </c>
      <c r="E84" s="25" t="s">
        <v>155</v>
      </c>
      <c r="F84" s="76">
        <f>'03一次波及'!H84</f>
        <v>0</v>
      </c>
      <c r="G84" s="25" t="s">
        <v>133</v>
      </c>
      <c r="H84" s="83">
        <f t="shared" si="1"/>
        <v>0</v>
      </c>
    </row>
    <row r="85" spans="2:8" s="25" customFormat="1" ht="12" customHeight="1">
      <c r="B85" s="44">
        <v>77</v>
      </c>
      <c r="C85" s="45" t="s">
        <v>146</v>
      </c>
      <c r="D85" s="80">
        <v>0</v>
      </c>
      <c r="E85" s="25" t="s">
        <v>155</v>
      </c>
      <c r="F85" s="76">
        <f>'03一次波及'!H85</f>
        <v>0</v>
      </c>
      <c r="G85" s="25" t="s">
        <v>133</v>
      </c>
      <c r="H85" s="83">
        <f t="shared" si="1"/>
        <v>0</v>
      </c>
    </row>
    <row r="86" spans="2:8" s="25" customFormat="1" ht="12" customHeight="1">
      <c r="B86" s="44">
        <v>78</v>
      </c>
      <c r="C86" s="45" t="s">
        <v>91</v>
      </c>
      <c r="D86" s="80">
        <v>0.2500665701801465</v>
      </c>
      <c r="E86" s="25" t="s">
        <v>155</v>
      </c>
      <c r="F86" s="76">
        <f>'03一次波及'!H86</f>
        <v>283.0947577525827</v>
      </c>
      <c r="G86" s="25" t="s">
        <v>133</v>
      </c>
      <c r="H86" s="83">
        <f t="shared" si="1"/>
        <v>70.7925351071678</v>
      </c>
    </row>
    <row r="87" spans="2:8" s="25" customFormat="1" ht="12" customHeight="1">
      <c r="B87" s="44">
        <v>79</v>
      </c>
      <c r="C87" s="45" t="s">
        <v>92</v>
      </c>
      <c r="D87" s="80">
        <v>0.5567014216496882</v>
      </c>
      <c r="E87" s="25" t="s">
        <v>155</v>
      </c>
      <c r="F87" s="76">
        <f>'03一次波及'!H87</f>
        <v>1539.1125816954673</v>
      </c>
      <c r="G87" s="25" t="s">
        <v>133</v>
      </c>
      <c r="H87" s="83">
        <f t="shared" si="1"/>
        <v>856.8261623087884</v>
      </c>
    </row>
    <row r="88" spans="2:8" s="25" customFormat="1" ht="12" customHeight="1">
      <c r="B88" s="47">
        <v>80</v>
      </c>
      <c r="C88" s="48" t="s">
        <v>93</v>
      </c>
      <c r="D88" s="81">
        <v>0</v>
      </c>
      <c r="E88" s="25" t="s">
        <v>155</v>
      </c>
      <c r="F88" s="77">
        <f>'03一次波及'!H88</f>
        <v>1381.6030451900187</v>
      </c>
      <c r="G88" s="25" t="s">
        <v>133</v>
      </c>
      <c r="H88" s="84">
        <f t="shared" si="1"/>
        <v>0</v>
      </c>
    </row>
    <row r="89" spans="2:8" s="25" customFormat="1" ht="12" customHeight="1">
      <c r="B89" s="44">
        <v>81</v>
      </c>
      <c r="C89" s="45" t="s">
        <v>147</v>
      </c>
      <c r="D89" s="80">
        <v>0.1709907026588658</v>
      </c>
      <c r="E89" s="25" t="s">
        <v>155</v>
      </c>
      <c r="F89" s="76">
        <f>'03一次波及'!H89</f>
        <v>87.80087036409847</v>
      </c>
      <c r="G89" s="25" t="s">
        <v>133</v>
      </c>
      <c r="H89" s="83">
        <f t="shared" si="1"/>
        <v>15.013132517617183</v>
      </c>
    </row>
    <row r="90" spans="2:8" s="25" customFormat="1" ht="12" customHeight="1">
      <c r="B90" s="44">
        <v>82</v>
      </c>
      <c r="C90" s="45" t="s">
        <v>95</v>
      </c>
      <c r="D90" s="80">
        <v>0.12432882461622682</v>
      </c>
      <c r="E90" s="25" t="s">
        <v>155</v>
      </c>
      <c r="F90" s="76">
        <f>'03一次波及'!H90</f>
        <v>48.28188158147907</v>
      </c>
      <c r="G90" s="25" t="s">
        <v>133</v>
      </c>
      <c r="H90" s="83">
        <f t="shared" si="1"/>
        <v>6.002829587285143</v>
      </c>
    </row>
    <row r="91" spans="2:8" s="25" customFormat="1" ht="12" customHeight="1">
      <c r="B91" s="44">
        <v>83</v>
      </c>
      <c r="C91" s="45" t="s">
        <v>96</v>
      </c>
      <c r="D91" s="80">
        <v>0.5197871632856668</v>
      </c>
      <c r="E91" s="25" t="s">
        <v>155</v>
      </c>
      <c r="F91" s="76">
        <f>'03一次波及'!H91</f>
        <v>19.502959209312063</v>
      </c>
      <c r="G91" s="25" t="s">
        <v>133</v>
      </c>
      <c r="H91" s="83">
        <f t="shared" si="1"/>
        <v>10.137387843084388</v>
      </c>
    </row>
    <row r="92" spans="2:8" s="25" customFormat="1" ht="12" customHeight="1">
      <c r="B92" s="44">
        <v>84</v>
      </c>
      <c r="C92" s="45" t="s">
        <v>97</v>
      </c>
      <c r="D92" s="80">
        <v>0.38822324485100174</v>
      </c>
      <c r="E92" s="25" t="s">
        <v>155</v>
      </c>
      <c r="F92" s="76">
        <f>'03一次波及'!H92</f>
        <v>183.3033476341075</v>
      </c>
      <c r="G92" s="25" t="s">
        <v>133</v>
      </c>
      <c r="H92" s="83">
        <f t="shared" si="1"/>
        <v>71.1626204105644</v>
      </c>
    </row>
    <row r="93" spans="2:8" s="25" customFormat="1" ht="12" customHeight="1">
      <c r="B93" s="47">
        <v>85</v>
      </c>
      <c r="C93" s="48" t="s">
        <v>98</v>
      </c>
      <c r="D93" s="81">
        <v>0.2671928947548682</v>
      </c>
      <c r="E93" s="25" t="s">
        <v>155</v>
      </c>
      <c r="F93" s="77">
        <f>'03一次波及'!H93</f>
        <v>188.84641192824773</v>
      </c>
      <c r="G93" s="25" t="s">
        <v>133</v>
      </c>
      <c r="H93" s="84">
        <f t="shared" si="1"/>
        <v>50.45841946717878</v>
      </c>
    </row>
    <row r="94" spans="2:8" s="25" customFormat="1" ht="12" customHeight="1">
      <c r="B94" s="44">
        <v>86</v>
      </c>
      <c r="C94" s="45" t="s">
        <v>148</v>
      </c>
      <c r="D94" s="80">
        <v>0.22680452660339664</v>
      </c>
      <c r="E94" s="25" t="s">
        <v>155</v>
      </c>
      <c r="F94" s="76">
        <f>'03一次波及'!H94</f>
        <v>1819.1864661660416</v>
      </c>
      <c r="G94" s="25" t="s">
        <v>133</v>
      </c>
      <c r="H94" s="83">
        <f t="shared" si="1"/>
        <v>412.5997252620951</v>
      </c>
    </row>
    <row r="95" spans="2:8" s="25" customFormat="1" ht="12" customHeight="1">
      <c r="B95" s="44">
        <v>87</v>
      </c>
      <c r="C95" s="45" t="s">
        <v>149</v>
      </c>
      <c r="D95" s="80">
        <v>0.19370786368031365</v>
      </c>
      <c r="E95" s="25" t="s">
        <v>155</v>
      </c>
      <c r="F95" s="76">
        <f>'03一次波及'!H95</f>
        <v>150.2568231147329</v>
      </c>
      <c r="G95" s="25" t="s">
        <v>133</v>
      </c>
      <c r="H95" s="83">
        <f t="shared" si="1"/>
        <v>29.10592820894568</v>
      </c>
    </row>
    <row r="96" spans="2:8" s="25" customFormat="1" ht="12" customHeight="1">
      <c r="B96" s="44">
        <v>88</v>
      </c>
      <c r="C96" s="45" t="s">
        <v>101</v>
      </c>
      <c r="D96" s="80">
        <v>0.3459436224646779</v>
      </c>
      <c r="E96" s="25" t="s">
        <v>155</v>
      </c>
      <c r="F96" s="76">
        <f>'03一次波及'!H96</f>
        <v>643.3705921618215</v>
      </c>
      <c r="G96" s="25" t="s">
        <v>133</v>
      </c>
      <c r="H96" s="83">
        <f t="shared" si="1"/>
        <v>222.56995323970546</v>
      </c>
    </row>
    <row r="97" spans="2:8" s="25" customFormat="1" ht="12" customHeight="1">
      <c r="B97" s="44">
        <v>89</v>
      </c>
      <c r="C97" s="45" t="s">
        <v>102</v>
      </c>
      <c r="D97" s="80">
        <v>0.19876584872005013</v>
      </c>
      <c r="E97" s="25" t="s">
        <v>155</v>
      </c>
      <c r="F97" s="76">
        <f>'03一次波及'!H97</f>
        <v>62.04586330239406</v>
      </c>
      <c r="G97" s="25" t="s">
        <v>133</v>
      </c>
      <c r="H97" s="83">
        <f t="shared" si="1"/>
        <v>12.332598678868568</v>
      </c>
    </row>
    <row r="98" spans="2:8" s="25" customFormat="1" ht="12" customHeight="1">
      <c r="B98" s="47">
        <v>90</v>
      </c>
      <c r="C98" s="48" t="s">
        <v>103</v>
      </c>
      <c r="D98" s="81">
        <v>0.28723595419701403</v>
      </c>
      <c r="E98" s="25" t="s">
        <v>155</v>
      </c>
      <c r="F98" s="77">
        <f>'03一次波及'!H98</f>
        <v>188.6072564876766</v>
      </c>
      <c r="G98" s="25" t="s">
        <v>133</v>
      </c>
      <c r="H98" s="84">
        <f t="shared" si="1"/>
        <v>54.174785285718755</v>
      </c>
    </row>
    <row r="99" spans="2:8" s="25" customFormat="1" ht="12" customHeight="1">
      <c r="B99" s="44">
        <v>91</v>
      </c>
      <c r="C99" s="45" t="s">
        <v>104</v>
      </c>
      <c r="D99" s="80">
        <v>0.468273651553548</v>
      </c>
      <c r="E99" s="25" t="s">
        <v>155</v>
      </c>
      <c r="F99" s="76">
        <f>'03一次波及'!H99</f>
        <v>233.5760403783418</v>
      </c>
      <c r="G99" s="25" t="s">
        <v>133</v>
      </c>
      <c r="H99" s="83">
        <f t="shared" si="1"/>
        <v>109.37750534338508</v>
      </c>
    </row>
    <row r="100" spans="2:8" s="25" customFormat="1" ht="12" customHeight="1">
      <c r="B100" s="44">
        <v>92</v>
      </c>
      <c r="C100" s="45" t="s">
        <v>105</v>
      </c>
      <c r="D100" s="80">
        <v>0.7407933254351818</v>
      </c>
      <c r="E100" s="25" t="s">
        <v>155</v>
      </c>
      <c r="F100" s="76">
        <f>'03一次波及'!H100</f>
        <v>48.78073658760241</v>
      </c>
      <c r="G100" s="25" t="s">
        <v>133</v>
      </c>
      <c r="H100" s="83">
        <f t="shared" si="1"/>
        <v>36.13644407390763</v>
      </c>
    </row>
    <row r="101" spans="2:8" s="25" customFormat="1" ht="12" customHeight="1">
      <c r="B101" s="44">
        <v>93</v>
      </c>
      <c r="C101" s="45" t="s">
        <v>106</v>
      </c>
      <c r="D101" s="80">
        <v>0.4548892405826751</v>
      </c>
      <c r="E101" s="25" t="s">
        <v>155</v>
      </c>
      <c r="F101" s="76">
        <f>'03一次波及'!H101</f>
        <v>314.0770547794925</v>
      </c>
      <c r="G101" s="25" t="s">
        <v>133</v>
      </c>
      <c r="H101" s="83">
        <f t="shared" si="1"/>
        <v>142.8702729330866</v>
      </c>
    </row>
    <row r="102" spans="2:8" s="25" customFormat="1" ht="12" customHeight="1">
      <c r="B102" s="44">
        <v>94</v>
      </c>
      <c r="C102" s="45" t="s">
        <v>107</v>
      </c>
      <c r="D102" s="80">
        <v>0.41376037457649156</v>
      </c>
      <c r="E102" s="25" t="s">
        <v>155</v>
      </c>
      <c r="F102" s="76">
        <f>'03一次波及'!H102</f>
        <v>0.8685038585862637</v>
      </c>
      <c r="G102" s="25" t="s">
        <v>133</v>
      </c>
      <c r="H102" s="83">
        <f t="shared" si="1"/>
        <v>0.3593524818497807</v>
      </c>
    </row>
    <row r="103" spans="2:8" s="25" customFormat="1" ht="12" customHeight="1">
      <c r="B103" s="47">
        <v>95</v>
      </c>
      <c r="C103" s="48" t="s">
        <v>108</v>
      </c>
      <c r="D103" s="81">
        <v>0.6338797688868908</v>
      </c>
      <c r="E103" s="25" t="s">
        <v>155</v>
      </c>
      <c r="F103" s="77">
        <f>'03一次波及'!H103</f>
        <v>0</v>
      </c>
      <c r="G103" s="25" t="s">
        <v>133</v>
      </c>
      <c r="H103" s="84">
        <f t="shared" si="1"/>
        <v>0</v>
      </c>
    </row>
    <row r="104" spans="2:8" s="25" customFormat="1" ht="12" customHeight="1">
      <c r="B104" s="44">
        <v>96</v>
      </c>
      <c r="C104" s="45" t="s">
        <v>150</v>
      </c>
      <c r="D104" s="80">
        <v>0.5844964214211215</v>
      </c>
      <c r="E104" s="25" t="s">
        <v>155</v>
      </c>
      <c r="F104" s="76">
        <f>'03一次波及'!H104</f>
        <v>0</v>
      </c>
      <c r="G104" s="25" t="s">
        <v>133</v>
      </c>
      <c r="H104" s="83">
        <f t="shared" si="1"/>
        <v>0</v>
      </c>
    </row>
    <row r="105" spans="2:8" s="25" customFormat="1" ht="12" customHeight="1">
      <c r="B105" s="44">
        <v>97</v>
      </c>
      <c r="C105" s="45" t="s">
        <v>110</v>
      </c>
      <c r="D105" s="80">
        <v>0.5220292293749046</v>
      </c>
      <c r="E105" s="25" t="s">
        <v>155</v>
      </c>
      <c r="F105" s="76">
        <f>'03一次波及'!H105</f>
        <v>133.94461674716692</v>
      </c>
      <c r="G105" s="25" t="s">
        <v>133</v>
      </c>
      <c r="H105" s="83">
        <f t="shared" si="1"/>
        <v>69.92300505944048</v>
      </c>
    </row>
    <row r="106" spans="2:8" s="25" customFormat="1" ht="12" customHeight="1">
      <c r="B106" s="44">
        <v>98</v>
      </c>
      <c r="C106" s="45" t="s">
        <v>111</v>
      </c>
      <c r="D106" s="80">
        <v>0.16772244429814054</v>
      </c>
      <c r="E106" s="25" t="s">
        <v>155</v>
      </c>
      <c r="F106" s="76">
        <f>'03一次波及'!H106</f>
        <v>630.2452612254449</v>
      </c>
      <c r="G106" s="25" t="s">
        <v>133</v>
      </c>
      <c r="H106" s="83">
        <f t="shared" si="1"/>
        <v>105.7062757200517</v>
      </c>
    </row>
    <row r="107" spans="2:8" s="25" customFormat="1" ht="12" customHeight="1">
      <c r="B107" s="44">
        <v>99</v>
      </c>
      <c r="C107" s="45" t="s">
        <v>112</v>
      </c>
      <c r="D107" s="80">
        <v>0.08739804216977858</v>
      </c>
      <c r="E107" s="25" t="s">
        <v>155</v>
      </c>
      <c r="F107" s="76">
        <f>'03一次波及'!H107</f>
        <v>3113.737389551449</v>
      </c>
      <c r="G107" s="25" t="s">
        <v>133</v>
      </c>
      <c r="H107" s="83">
        <f t="shared" si="1"/>
        <v>272.1345516776338</v>
      </c>
    </row>
    <row r="108" spans="2:8" s="25" customFormat="1" ht="12" customHeight="1">
      <c r="B108" s="47">
        <v>100</v>
      </c>
      <c r="C108" s="48" t="s">
        <v>113</v>
      </c>
      <c r="D108" s="81">
        <v>0.258270299438107</v>
      </c>
      <c r="E108" s="25" t="s">
        <v>155</v>
      </c>
      <c r="F108" s="77">
        <f>'03一次波及'!H108</f>
        <v>2831.333839818445</v>
      </c>
      <c r="G108" s="25" t="s">
        <v>133</v>
      </c>
      <c r="H108" s="84">
        <f t="shared" si="1"/>
        <v>731.2494386191551</v>
      </c>
    </row>
    <row r="109" spans="2:8" s="25" customFormat="1" ht="12" customHeight="1">
      <c r="B109" s="44">
        <v>101</v>
      </c>
      <c r="C109" s="45" t="s">
        <v>114</v>
      </c>
      <c r="D109" s="80">
        <v>0.4790141875863955</v>
      </c>
      <c r="E109" s="25" t="s">
        <v>155</v>
      </c>
      <c r="F109" s="76">
        <f>'03一次波及'!H109</f>
        <v>8345.45269690455</v>
      </c>
      <c r="G109" s="25" t="s">
        <v>133</v>
      </c>
      <c r="H109" s="83">
        <f t="shared" si="1"/>
        <v>3997.590243648426</v>
      </c>
    </row>
    <row r="110" spans="2:8" s="25" customFormat="1" ht="12" customHeight="1">
      <c r="B110" s="44">
        <v>102</v>
      </c>
      <c r="C110" s="45" t="s">
        <v>151</v>
      </c>
      <c r="D110" s="80">
        <v>0.23094423864701763</v>
      </c>
      <c r="E110" s="25" t="s">
        <v>155</v>
      </c>
      <c r="F110" s="76">
        <f>'03一次波及'!H110</f>
        <v>15.061137595063508</v>
      </c>
      <c r="G110" s="25" t="s">
        <v>133</v>
      </c>
      <c r="H110" s="83">
        <f t="shared" si="1"/>
        <v>3.478282955049916</v>
      </c>
    </row>
    <row r="111" spans="2:8" s="25" customFormat="1" ht="12" customHeight="1">
      <c r="B111" s="44">
        <v>103</v>
      </c>
      <c r="C111" s="45" t="s">
        <v>152</v>
      </c>
      <c r="D111" s="80">
        <v>0.28196521278943604</v>
      </c>
      <c r="E111" s="25" t="s">
        <v>155</v>
      </c>
      <c r="F111" s="76">
        <f>'03一次波及'!H111</f>
        <v>0</v>
      </c>
      <c r="G111" s="25" t="s">
        <v>133</v>
      </c>
      <c r="H111" s="83">
        <f t="shared" si="1"/>
        <v>0</v>
      </c>
    </row>
    <row r="112" spans="2:8" s="25" customFormat="1" ht="12" customHeight="1">
      <c r="B112" s="44">
        <v>104</v>
      </c>
      <c r="C112" s="45" t="s">
        <v>117</v>
      </c>
      <c r="D112" s="80">
        <v>0.273474782715613</v>
      </c>
      <c r="E112" s="25" t="s">
        <v>155</v>
      </c>
      <c r="F112" s="76">
        <f>'03一次波及'!H112</f>
        <v>0</v>
      </c>
      <c r="G112" s="25" t="s">
        <v>133</v>
      </c>
      <c r="H112" s="83">
        <f t="shared" si="1"/>
        <v>0</v>
      </c>
    </row>
    <row r="113" spans="2:8" s="25" customFormat="1" ht="12" customHeight="1">
      <c r="B113" s="47">
        <v>105</v>
      </c>
      <c r="C113" s="48" t="s">
        <v>118</v>
      </c>
      <c r="D113" s="81">
        <v>0.332219952270755</v>
      </c>
      <c r="E113" s="25" t="s">
        <v>155</v>
      </c>
      <c r="F113" s="77">
        <f>'03一次波及'!H113</f>
        <v>16.93646483329967</v>
      </c>
      <c r="G113" s="25" t="s">
        <v>133</v>
      </c>
      <c r="H113" s="84">
        <f t="shared" si="1"/>
        <v>5.626631538554137</v>
      </c>
    </row>
    <row r="114" spans="2:8" s="25" customFormat="1" ht="12" customHeight="1">
      <c r="B114" s="44">
        <v>106</v>
      </c>
      <c r="C114" s="45" t="s">
        <v>119</v>
      </c>
      <c r="D114" s="80">
        <v>0.34096592751553884</v>
      </c>
      <c r="E114" s="25" t="s">
        <v>155</v>
      </c>
      <c r="F114" s="76">
        <f>'03一次波及'!H114</f>
        <v>78.27310766965904</v>
      </c>
      <c r="G114" s="25" t="s">
        <v>133</v>
      </c>
      <c r="H114" s="83">
        <f t="shared" si="1"/>
        <v>26.688462756108933</v>
      </c>
    </row>
    <row r="115" spans="2:8" s="25" customFormat="1" ht="12" customHeight="1">
      <c r="B115" s="44">
        <v>107</v>
      </c>
      <c r="C115" s="45" t="s">
        <v>153</v>
      </c>
      <c r="D115" s="80">
        <v>0</v>
      </c>
      <c r="E115" s="25" t="s">
        <v>155</v>
      </c>
      <c r="F115" s="76">
        <f>'03一次波及'!H115</f>
        <v>143.30998559000753</v>
      </c>
      <c r="G115" s="25" t="s">
        <v>133</v>
      </c>
      <c r="H115" s="83">
        <f t="shared" si="1"/>
        <v>0</v>
      </c>
    </row>
    <row r="116" spans="2:8" s="25" customFormat="1" ht="12" customHeight="1">
      <c r="B116" s="44">
        <v>108</v>
      </c>
      <c r="C116" s="45" t="s">
        <v>121</v>
      </c>
      <c r="D116" s="80">
        <v>0.04596077728899622</v>
      </c>
      <c r="E116" s="25" t="s">
        <v>155</v>
      </c>
      <c r="F116" s="76">
        <f>'03一次波及'!H116</f>
        <v>890.0165695876983</v>
      </c>
      <c r="G116" s="25" t="s">
        <v>133</v>
      </c>
      <c r="H116" s="83">
        <f t="shared" si="1"/>
        <v>40.905853338336605</v>
      </c>
    </row>
    <row r="117" spans="2:8" s="25" customFormat="1" ht="12.75" customHeight="1">
      <c r="B117" s="26"/>
      <c r="C117" s="43"/>
      <c r="D117" s="74"/>
      <c r="F117" s="160"/>
      <c r="H117" s="85">
        <f>SUM(H9:H116)</f>
        <v>46380.669549157465</v>
      </c>
    </row>
    <row r="118" ht="15.75" customHeight="1"/>
    <row r="119" spans="6:8" ht="15.75" customHeight="1">
      <c r="F119" s="158" t="s">
        <v>231</v>
      </c>
      <c r="G119" s="280" t="s">
        <v>230</v>
      </c>
      <c r="H119" s="280"/>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6">
    <mergeCell ref="G119:H119"/>
    <mergeCell ref="B2:H3"/>
    <mergeCell ref="B7:C8"/>
    <mergeCell ref="H7:H8"/>
    <mergeCell ref="C5:H5"/>
    <mergeCell ref="C6:F6"/>
  </mergeCells>
  <hyperlinks>
    <hyperlink ref="G119:H119"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2"/>
  </sheetPr>
  <dimension ref="B1:AE120"/>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32.421875" style="25" customWidth="1"/>
    <col min="4" max="4" width="14.28125" style="25" customWidth="1"/>
    <col min="5" max="5" width="2.421875" style="0" customWidth="1"/>
    <col min="6" max="6" width="13.421875" style="25" customWidth="1"/>
    <col min="7" max="7" width="2.421875" style="0" customWidth="1"/>
    <col min="8" max="9" width="12.421875" style="25" customWidth="1"/>
    <col min="10" max="42" width="2.421875" style="0" customWidth="1"/>
    <col min="43" max="44" width="2.57421875" style="0" customWidth="1"/>
  </cols>
  <sheetData>
    <row r="1" spans="2:9" ht="12" customHeight="1">
      <c r="B1" s="23"/>
      <c r="C1" s="24"/>
      <c r="D1" s="24"/>
      <c r="F1" s="24"/>
      <c r="H1" s="24"/>
      <c r="I1" s="24"/>
    </row>
    <row r="2" spans="2:31" ht="13.5" customHeight="1">
      <c r="B2" s="257" t="s">
        <v>256</v>
      </c>
      <c r="C2" s="257"/>
      <c r="D2" s="257"/>
      <c r="E2" s="257"/>
      <c r="F2" s="257"/>
      <c r="G2" s="257"/>
      <c r="H2" s="257"/>
      <c r="I2" s="35"/>
      <c r="J2" s="35"/>
      <c r="K2" s="35"/>
      <c r="L2" s="35"/>
      <c r="M2" s="35"/>
      <c r="N2" s="35"/>
      <c r="O2" s="35"/>
      <c r="P2" s="35"/>
      <c r="Q2" s="35"/>
      <c r="R2" s="35"/>
      <c r="S2" s="35"/>
      <c r="T2" s="35"/>
      <c r="U2" s="35"/>
      <c r="V2" s="35"/>
      <c r="W2" s="35"/>
      <c r="X2" s="35"/>
      <c r="Y2" s="35"/>
      <c r="Z2" s="35"/>
      <c r="AA2" s="35"/>
      <c r="AB2" s="35"/>
      <c r="AC2" s="35"/>
      <c r="AD2" s="35"/>
      <c r="AE2" s="35"/>
    </row>
    <row r="3" spans="2:31" ht="13.5" customHeight="1">
      <c r="B3" s="257"/>
      <c r="C3" s="257"/>
      <c r="D3" s="257"/>
      <c r="E3" s="257"/>
      <c r="F3" s="257"/>
      <c r="G3" s="257"/>
      <c r="H3" s="257"/>
      <c r="I3" s="35"/>
      <c r="J3" s="35"/>
      <c r="K3" s="35"/>
      <c r="L3" s="35"/>
      <c r="M3" s="35"/>
      <c r="N3" s="35"/>
      <c r="O3" s="35"/>
      <c r="P3" s="35"/>
      <c r="Q3" s="35"/>
      <c r="R3" s="35"/>
      <c r="S3" s="35"/>
      <c r="T3" s="35"/>
      <c r="U3" s="35"/>
      <c r="V3" s="35"/>
      <c r="W3" s="35"/>
      <c r="X3" s="35"/>
      <c r="Y3" s="35"/>
      <c r="Z3" s="35"/>
      <c r="AA3" s="35"/>
      <c r="AB3" s="35"/>
      <c r="AC3" s="35"/>
      <c r="AD3" s="35"/>
      <c r="AE3" s="35"/>
    </row>
    <row r="4" spans="2:19" ht="12.75" customHeight="1">
      <c r="B4" s="33"/>
      <c r="C4" s="42"/>
      <c r="D4" s="42"/>
      <c r="E4" s="3"/>
      <c r="F4" s="13"/>
      <c r="H4" s="13"/>
      <c r="J4" s="56"/>
      <c r="K4" s="17"/>
      <c r="L4" s="57"/>
      <c r="O4" s="60"/>
      <c r="P4" s="58"/>
      <c r="Q4" s="58"/>
      <c r="R4" s="58"/>
      <c r="S4" s="17"/>
    </row>
    <row r="5" spans="2:15" ht="12.75" customHeight="1">
      <c r="B5" s="24"/>
      <c r="C5" s="320" t="s">
        <v>10</v>
      </c>
      <c r="D5" s="320"/>
      <c r="E5" s="320"/>
      <c r="F5" s="320"/>
      <c r="G5" s="320"/>
      <c r="H5" s="320"/>
      <c r="J5" s="14"/>
      <c r="K5" s="14"/>
      <c r="L5" s="22"/>
      <c r="M5" s="22"/>
      <c r="N5" s="64"/>
      <c r="O5" s="3"/>
    </row>
    <row r="6" spans="2:15" ht="16.5" customHeight="1">
      <c r="B6" s="68"/>
      <c r="C6" s="97" t="s">
        <v>255</v>
      </c>
      <c r="D6" s="97"/>
      <c r="E6" s="97"/>
      <c r="F6" s="97"/>
      <c r="G6" s="98"/>
      <c r="H6" s="98"/>
      <c r="I6" s="69"/>
      <c r="J6" s="78"/>
      <c r="K6" s="78"/>
      <c r="L6" s="3"/>
      <c r="M6" s="3"/>
      <c r="N6" s="3"/>
      <c r="O6" s="3"/>
    </row>
    <row r="7" spans="2:15" ht="6" customHeight="1">
      <c r="B7" s="68"/>
      <c r="C7" s="97"/>
      <c r="D7" s="97"/>
      <c r="E7" s="97"/>
      <c r="F7" s="97"/>
      <c r="G7" s="98"/>
      <c r="H7" s="98"/>
      <c r="I7" s="69"/>
      <c r="J7" s="78"/>
      <c r="K7" s="78"/>
      <c r="L7" s="3"/>
      <c r="M7" s="3"/>
      <c r="N7" s="3"/>
      <c r="O7" s="3"/>
    </row>
    <row r="8" spans="2:9" ht="16.5" customHeight="1">
      <c r="B8" s="309" t="s">
        <v>165</v>
      </c>
      <c r="C8" s="310"/>
      <c r="D8" s="313" t="s">
        <v>164</v>
      </c>
      <c r="F8" s="313" t="s">
        <v>339</v>
      </c>
      <c r="H8" s="313" t="s">
        <v>333</v>
      </c>
      <c r="I8"/>
    </row>
    <row r="9" spans="2:9" ht="16.5" customHeight="1">
      <c r="B9" s="311"/>
      <c r="C9" s="312"/>
      <c r="D9" s="319"/>
      <c r="F9" s="314"/>
      <c r="H9" s="315"/>
      <c r="I9"/>
    </row>
    <row r="10" spans="2:8" s="25" customFormat="1" ht="12" customHeight="1">
      <c r="B10" s="44">
        <v>1</v>
      </c>
      <c r="C10" s="45" t="s">
        <v>14</v>
      </c>
      <c r="D10" s="83">
        <f>'04雇用者所得'!H9</f>
        <v>2.4160534825750397</v>
      </c>
      <c r="E10" s="25" t="s">
        <v>155</v>
      </c>
      <c r="F10" s="95">
        <v>0.62</v>
      </c>
      <c r="G10" s="25" t="s">
        <v>133</v>
      </c>
      <c r="H10" s="83">
        <f>D10*F10</f>
        <v>1.4979531591965247</v>
      </c>
    </row>
    <row r="11" spans="2:8" s="25" customFormat="1" ht="12" customHeight="1">
      <c r="B11" s="44">
        <v>2</v>
      </c>
      <c r="C11" s="45" t="s">
        <v>15</v>
      </c>
      <c r="D11" s="83">
        <f>'04雇用者所得'!H10</f>
        <v>0.000956784265836748</v>
      </c>
      <c r="E11" s="25" t="s">
        <v>155</v>
      </c>
      <c r="F11" s="95">
        <v>0.62</v>
      </c>
      <c r="G11" s="25" t="s">
        <v>133</v>
      </c>
      <c r="H11" s="83">
        <f aca="true" t="shared" si="0" ref="H11:H74">D11*F11</f>
        <v>0.0005932062448187838</v>
      </c>
    </row>
    <row r="12" spans="2:8" s="25" customFormat="1" ht="12" customHeight="1">
      <c r="B12" s="44">
        <v>3</v>
      </c>
      <c r="C12" s="45" t="s">
        <v>16</v>
      </c>
      <c r="D12" s="83">
        <f>'04雇用者所得'!H11</f>
        <v>0.5929795713715459</v>
      </c>
      <c r="E12" s="25" t="s">
        <v>155</v>
      </c>
      <c r="F12" s="95">
        <v>0.62</v>
      </c>
      <c r="G12" s="25" t="s">
        <v>133</v>
      </c>
      <c r="H12" s="83">
        <f t="shared" si="0"/>
        <v>0.36764733425035845</v>
      </c>
    </row>
    <row r="13" spans="2:8" s="25" customFormat="1" ht="12" customHeight="1">
      <c r="B13" s="44">
        <v>4</v>
      </c>
      <c r="C13" s="45" t="s">
        <v>17</v>
      </c>
      <c r="D13" s="83">
        <f>'04雇用者所得'!H12</f>
        <v>0.0499480181801224</v>
      </c>
      <c r="E13" s="25" t="s">
        <v>155</v>
      </c>
      <c r="F13" s="95">
        <v>0.62</v>
      </c>
      <c r="G13" s="25" t="s">
        <v>133</v>
      </c>
      <c r="H13" s="83">
        <f t="shared" si="0"/>
        <v>0.030967771271675888</v>
      </c>
    </row>
    <row r="14" spans="2:8" s="25" customFormat="1" ht="12" customHeight="1">
      <c r="B14" s="47">
        <v>5</v>
      </c>
      <c r="C14" s="48" t="s">
        <v>18</v>
      </c>
      <c r="D14" s="84">
        <f>'04雇用者所得'!H13</f>
        <v>0.006514278381082017</v>
      </c>
      <c r="E14" s="25" t="s">
        <v>155</v>
      </c>
      <c r="F14" s="96">
        <v>0.62</v>
      </c>
      <c r="G14" s="25" t="s">
        <v>133</v>
      </c>
      <c r="H14" s="84">
        <f t="shared" si="0"/>
        <v>0.00403885259627085</v>
      </c>
    </row>
    <row r="15" spans="2:8" s="25" customFormat="1" ht="12" customHeight="1">
      <c r="B15" s="44">
        <v>6</v>
      </c>
      <c r="C15" s="45" t="s">
        <v>140</v>
      </c>
      <c r="D15" s="83">
        <f>'04雇用者所得'!H14</f>
        <v>0</v>
      </c>
      <c r="E15" s="25" t="s">
        <v>155</v>
      </c>
      <c r="F15" s="95">
        <v>0.62</v>
      </c>
      <c r="G15" s="25" t="s">
        <v>133</v>
      </c>
      <c r="H15" s="83">
        <f t="shared" si="0"/>
        <v>0</v>
      </c>
    </row>
    <row r="16" spans="2:8" s="25" customFormat="1" ht="12" customHeight="1">
      <c r="B16" s="44">
        <v>7</v>
      </c>
      <c r="C16" s="45" t="s">
        <v>20</v>
      </c>
      <c r="D16" s="83">
        <f>'04雇用者所得'!H15</f>
        <v>108.59123645552481</v>
      </c>
      <c r="E16" s="25" t="s">
        <v>155</v>
      </c>
      <c r="F16" s="95">
        <v>0.62</v>
      </c>
      <c r="G16" s="25" t="s">
        <v>133</v>
      </c>
      <c r="H16" s="83">
        <f t="shared" si="0"/>
        <v>67.32656660242537</v>
      </c>
    </row>
    <row r="17" spans="2:8" s="25" customFormat="1" ht="12" customHeight="1">
      <c r="B17" s="44">
        <v>8</v>
      </c>
      <c r="C17" s="45" t="s">
        <v>21</v>
      </c>
      <c r="D17" s="83">
        <f>'04雇用者所得'!H16</f>
        <v>0</v>
      </c>
      <c r="E17" s="25" t="s">
        <v>155</v>
      </c>
      <c r="F17" s="95">
        <v>0.62</v>
      </c>
      <c r="G17" s="25" t="s">
        <v>133</v>
      </c>
      <c r="H17" s="83">
        <f t="shared" si="0"/>
        <v>0</v>
      </c>
    </row>
    <row r="18" spans="2:8" s="25" customFormat="1" ht="12" customHeight="1">
      <c r="B18" s="44">
        <v>9</v>
      </c>
      <c r="C18" s="45" t="s">
        <v>22</v>
      </c>
      <c r="D18" s="83">
        <f>'04雇用者所得'!H17</f>
        <v>0.09645258917696219</v>
      </c>
      <c r="E18" s="25" t="s">
        <v>155</v>
      </c>
      <c r="F18" s="95">
        <v>0.62</v>
      </c>
      <c r="G18" s="25" t="s">
        <v>133</v>
      </c>
      <c r="H18" s="83">
        <f t="shared" si="0"/>
        <v>0.059800605289716556</v>
      </c>
    </row>
    <row r="19" spans="2:8" s="25" customFormat="1" ht="12" customHeight="1">
      <c r="B19" s="47">
        <v>10</v>
      </c>
      <c r="C19" s="48" t="s">
        <v>23</v>
      </c>
      <c r="D19" s="84">
        <f>'04雇用者所得'!H18</f>
        <v>0.021905449538100634</v>
      </c>
      <c r="E19" s="25" t="s">
        <v>155</v>
      </c>
      <c r="F19" s="96">
        <v>0.62</v>
      </c>
      <c r="G19" s="25" t="s">
        <v>133</v>
      </c>
      <c r="H19" s="84">
        <f t="shared" si="0"/>
        <v>0.013581378713622394</v>
      </c>
    </row>
    <row r="20" spans="2:8" s="25" customFormat="1" ht="12" customHeight="1">
      <c r="B20" s="44">
        <v>11</v>
      </c>
      <c r="C20" s="45" t="s">
        <v>24</v>
      </c>
      <c r="D20" s="83">
        <f>'04雇用者所得'!H19</f>
        <v>0.0006183852612003518</v>
      </c>
      <c r="E20" s="25" t="s">
        <v>155</v>
      </c>
      <c r="F20" s="95">
        <v>0.62</v>
      </c>
      <c r="G20" s="25" t="s">
        <v>133</v>
      </c>
      <c r="H20" s="83">
        <f t="shared" si="0"/>
        <v>0.0003833988619442181</v>
      </c>
    </row>
    <row r="21" spans="2:8" s="25" customFormat="1" ht="12" customHeight="1">
      <c r="B21" s="44">
        <v>12</v>
      </c>
      <c r="C21" s="45" t="s">
        <v>25</v>
      </c>
      <c r="D21" s="83">
        <f>'04雇用者所得'!H20</f>
        <v>0</v>
      </c>
      <c r="E21" s="25" t="s">
        <v>155</v>
      </c>
      <c r="F21" s="95">
        <v>0.62</v>
      </c>
      <c r="G21" s="25" t="s">
        <v>133</v>
      </c>
      <c r="H21" s="83">
        <f t="shared" si="0"/>
        <v>0</v>
      </c>
    </row>
    <row r="22" spans="2:8" s="25" customFormat="1" ht="12" customHeight="1">
      <c r="B22" s="44">
        <v>13</v>
      </c>
      <c r="C22" s="45" t="s">
        <v>26</v>
      </c>
      <c r="D22" s="83">
        <f>'04雇用者所得'!H21</f>
        <v>2.849123889387853</v>
      </c>
      <c r="E22" s="25" t="s">
        <v>155</v>
      </c>
      <c r="F22" s="95">
        <v>0.62</v>
      </c>
      <c r="G22" s="25" t="s">
        <v>133</v>
      </c>
      <c r="H22" s="83">
        <f t="shared" si="0"/>
        <v>1.766456811420469</v>
      </c>
    </row>
    <row r="23" spans="2:8" s="25" customFormat="1" ht="12" customHeight="1">
      <c r="B23" s="44">
        <v>14</v>
      </c>
      <c r="C23" s="45" t="s">
        <v>27</v>
      </c>
      <c r="D23" s="83">
        <f>'04雇用者所得'!H22</f>
        <v>13.322619382996653</v>
      </c>
      <c r="E23" s="25" t="s">
        <v>155</v>
      </c>
      <c r="F23" s="95">
        <v>0.62</v>
      </c>
      <c r="G23" s="25" t="s">
        <v>133</v>
      </c>
      <c r="H23" s="83">
        <f t="shared" si="0"/>
        <v>8.260024017457924</v>
      </c>
    </row>
    <row r="24" spans="2:8" s="25" customFormat="1" ht="12" customHeight="1">
      <c r="B24" s="47">
        <v>15</v>
      </c>
      <c r="C24" s="48" t="s">
        <v>28</v>
      </c>
      <c r="D24" s="84">
        <f>'04雇用者所得'!H23</f>
        <v>7.37204869060544</v>
      </c>
      <c r="E24" s="25" t="s">
        <v>155</v>
      </c>
      <c r="F24" s="96">
        <v>0.62</v>
      </c>
      <c r="G24" s="25" t="s">
        <v>133</v>
      </c>
      <c r="H24" s="84">
        <f t="shared" si="0"/>
        <v>4.570670188175373</v>
      </c>
    </row>
    <row r="25" spans="2:8" s="25" customFormat="1" ht="12" customHeight="1">
      <c r="B25" s="44">
        <v>16</v>
      </c>
      <c r="C25" s="45" t="s">
        <v>29</v>
      </c>
      <c r="D25" s="83">
        <f>'04雇用者所得'!H24</f>
        <v>4.19657826684317</v>
      </c>
      <c r="E25" s="25" t="s">
        <v>155</v>
      </c>
      <c r="F25" s="95">
        <v>0.62</v>
      </c>
      <c r="G25" s="25" t="s">
        <v>133</v>
      </c>
      <c r="H25" s="83">
        <f t="shared" si="0"/>
        <v>2.6018785254427654</v>
      </c>
    </row>
    <row r="26" spans="2:8" s="25" customFormat="1" ht="12" customHeight="1">
      <c r="B26" s="44">
        <v>17</v>
      </c>
      <c r="C26" s="45" t="s">
        <v>141</v>
      </c>
      <c r="D26" s="83">
        <f>'04雇用者所得'!H25</f>
        <v>2.2893965638750062</v>
      </c>
      <c r="E26" s="25" t="s">
        <v>155</v>
      </c>
      <c r="F26" s="95">
        <v>0.62</v>
      </c>
      <c r="G26" s="25" t="s">
        <v>133</v>
      </c>
      <c r="H26" s="83">
        <f t="shared" si="0"/>
        <v>1.419425869602504</v>
      </c>
    </row>
    <row r="27" spans="2:8" s="25" customFormat="1" ht="12" customHeight="1">
      <c r="B27" s="44">
        <v>18</v>
      </c>
      <c r="C27" s="45" t="s">
        <v>31</v>
      </c>
      <c r="D27" s="83">
        <f>'04雇用者所得'!H26</f>
        <v>15.640487836537524</v>
      </c>
      <c r="E27" s="25" t="s">
        <v>155</v>
      </c>
      <c r="F27" s="95">
        <v>0.62</v>
      </c>
      <c r="G27" s="25" t="s">
        <v>133</v>
      </c>
      <c r="H27" s="83">
        <f t="shared" si="0"/>
        <v>9.697102458653264</v>
      </c>
    </row>
    <row r="28" spans="2:8" s="25" customFormat="1" ht="12" customHeight="1">
      <c r="B28" s="44">
        <v>19</v>
      </c>
      <c r="C28" s="45" t="s">
        <v>32</v>
      </c>
      <c r="D28" s="83">
        <f>'04雇用者所得'!H27</f>
        <v>69.30079982374806</v>
      </c>
      <c r="E28" s="25" t="s">
        <v>155</v>
      </c>
      <c r="F28" s="95">
        <v>0.62</v>
      </c>
      <c r="G28" s="25" t="s">
        <v>133</v>
      </c>
      <c r="H28" s="83">
        <f t="shared" si="0"/>
        <v>42.9664958907238</v>
      </c>
    </row>
    <row r="29" spans="2:8" s="25" customFormat="1" ht="12" customHeight="1">
      <c r="B29" s="47">
        <v>20</v>
      </c>
      <c r="C29" s="48" t="s">
        <v>142</v>
      </c>
      <c r="D29" s="84">
        <f>'04雇用者所得'!H28</f>
        <v>1.3341970438767878</v>
      </c>
      <c r="E29" s="25" t="s">
        <v>155</v>
      </c>
      <c r="F29" s="96">
        <v>0.62</v>
      </c>
      <c r="G29" s="25" t="s">
        <v>133</v>
      </c>
      <c r="H29" s="84">
        <f t="shared" si="0"/>
        <v>0.8272021672036085</v>
      </c>
    </row>
    <row r="30" spans="2:8" s="25" customFormat="1" ht="12" customHeight="1">
      <c r="B30" s="44">
        <v>21</v>
      </c>
      <c r="C30" s="45" t="s">
        <v>34</v>
      </c>
      <c r="D30" s="83">
        <f>'04雇用者所得'!H29</f>
        <v>3.9789667999161633</v>
      </c>
      <c r="E30" s="25" t="s">
        <v>155</v>
      </c>
      <c r="F30" s="95">
        <v>0.62</v>
      </c>
      <c r="G30" s="25" t="s">
        <v>133</v>
      </c>
      <c r="H30" s="83">
        <f t="shared" si="0"/>
        <v>2.466959415948021</v>
      </c>
    </row>
    <row r="31" spans="2:8" s="25" customFormat="1" ht="12" customHeight="1">
      <c r="B31" s="44">
        <v>22</v>
      </c>
      <c r="C31" s="45" t="s">
        <v>35</v>
      </c>
      <c r="D31" s="83">
        <f>'04雇用者所得'!H30</f>
        <v>0.10378063597106166</v>
      </c>
      <c r="E31" s="25" t="s">
        <v>155</v>
      </c>
      <c r="F31" s="95">
        <v>0.62</v>
      </c>
      <c r="G31" s="25" t="s">
        <v>133</v>
      </c>
      <c r="H31" s="83">
        <f t="shared" si="0"/>
        <v>0.06434399430205823</v>
      </c>
    </row>
    <row r="32" spans="2:8" s="25" customFormat="1" ht="12" customHeight="1">
      <c r="B32" s="44">
        <v>23</v>
      </c>
      <c r="C32" s="45" t="s">
        <v>36</v>
      </c>
      <c r="D32" s="83">
        <f>'04雇用者所得'!H31</f>
        <v>0.6916170505426692</v>
      </c>
      <c r="E32" s="25" t="s">
        <v>155</v>
      </c>
      <c r="F32" s="95">
        <v>0.62</v>
      </c>
      <c r="G32" s="25" t="s">
        <v>133</v>
      </c>
      <c r="H32" s="83">
        <f t="shared" si="0"/>
        <v>0.4288025713364549</v>
      </c>
    </row>
    <row r="33" spans="2:8" s="25" customFormat="1" ht="12" customHeight="1">
      <c r="B33" s="44">
        <v>24</v>
      </c>
      <c r="C33" s="45" t="s">
        <v>37</v>
      </c>
      <c r="D33" s="83">
        <f>'04雇用者所得'!H32</f>
        <v>1.490674280512377</v>
      </c>
      <c r="E33" s="25" t="s">
        <v>155</v>
      </c>
      <c r="F33" s="95">
        <v>0.62</v>
      </c>
      <c r="G33" s="25" t="s">
        <v>133</v>
      </c>
      <c r="H33" s="83">
        <f t="shared" si="0"/>
        <v>0.9242180539176736</v>
      </c>
    </row>
    <row r="34" spans="2:8" s="25" customFormat="1" ht="12" customHeight="1">
      <c r="B34" s="47">
        <v>25</v>
      </c>
      <c r="C34" s="48" t="s">
        <v>38</v>
      </c>
      <c r="D34" s="84">
        <f>'04雇用者所得'!H33</f>
        <v>0.029504296758703825</v>
      </c>
      <c r="E34" s="25" t="s">
        <v>155</v>
      </c>
      <c r="F34" s="96">
        <v>0.62</v>
      </c>
      <c r="G34" s="25" t="s">
        <v>133</v>
      </c>
      <c r="H34" s="84">
        <f t="shared" si="0"/>
        <v>0.01829266399039637</v>
      </c>
    </row>
    <row r="35" spans="2:8" s="25" customFormat="1" ht="12" customHeight="1">
      <c r="B35" s="44">
        <v>26</v>
      </c>
      <c r="C35" s="45" t="s">
        <v>39</v>
      </c>
      <c r="D35" s="83">
        <f>'04雇用者所得'!H34</f>
        <v>0.05970282443459188</v>
      </c>
      <c r="E35" s="25" t="s">
        <v>155</v>
      </c>
      <c r="F35" s="95">
        <v>0.62</v>
      </c>
      <c r="G35" s="25" t="s">
        <v>133</v>
      </c>
      <c r="H35" s="83">
        <f t="shared" si="0"/>
        <v>0.03701575114944696</v>
      </c>
    </row>
    <row r="36" spans="2:8" s="25" customFormat="1" ht="12" customHeight="1">
      <c r="B36" s="44">
        <v>27</v>
      </c>
      <c r="C36" s="45" t="s">
        <v>40</v>
      </c>
      <c r="D36" s="83">
        <f>'04雇用者所得'!H35</f>
        <v>8.574308465622524</v>
      </c>
      <c r="E36" s="25" t="s">
        <v>155</v>
      </c>
      <c r="F36" s="95">
        <v>0.62</v>
      </c>
      <c r="G36" s="25" t="s">
        <v>133</v>
      </c>
      <c r="H36" s="83">
        <f t="shared" si="0"/>
        <v>5.316071248685965</v>
      </c>
    </row>
    <row r="37" spans="2:8" s="25" customFormat="1" ht="12" customHeight="1">
      <c r="B37" s="44">
        <v>28</v>
      </c>
      <c r="C37" s="45" t="s">
        <v>41</v>
      </c>
      <c r="D37" s="83">
        <f>'04雇用者所得'!H36</f>
        <v>10.30281724659384</v>
      </c>
      <c r="E37" s="25" t="s">
        <v>155</v>
      </c>
      <c r="F37" s="95">
        <v>0.62</v>
      </c>
      <c r="G37" s="25" t="s">
        <v>133</v>
      </c>
      <c r="H37" s="83">
        <f t="shared" si="0"/>
        <v>6.3877466928881805</v>
      </c>
    </row>
    <row r="38" spans="2:8" s="25" customFormat="1" ht="12" customHeight="1">
      <c r="B38" s="44">
        <v>29</v>
      </c>
      <c r="C38" s="45" t="s">
        <v>42</v>
      </c>
      <c r="D38" s="83">
        <f>'04雇用者所得'!H37</f>
        <v>67.37945684245356</v>
      </c>
      <c r="E38" s="25" t="s">
        <v>155</v>
      </c>
      <c r="F38" s="95">
        <v>0.62</v>
      </c>
      <c r="G38" s="25" t="s">
        <v>133</v>
      </c>
      <c r="H38" s="83">
        <f t="shared" si="0"/>
        <v>41.77526324232121</v>
      </c>
    </row>
    <row r="39" spans="2:8" s="25" customFormat="1" ht="12" customHeight="1">
      <c r="B39" s="47">
        <v>30</v>
      </c>
      <c r="C39" s="48" t="s">
        <v>43</v>
      </c>
      <c r="D39" s="84">
        <f>'04雇用者所得'!H38</f>
        <v>118.54609917431996</v>
      </c>
      <c r="E39" s="25" t="s">
        <v>155</v>
      </c>
      <c r="F39" s="96">
        <v>0.62</v>
      </c>
      <c r="G39" s="25" t="s">
        <v>133</v>
      </c>
      <c r="H39" s="84">
        <f t="shared" si="0"/>
        <v>73.49858148807837</v>
      </c>
    </row>
    <row r="40" spans="2:8" s="25" customFormat="1" ht="12" customHeight="1">
      <c r="B40" s="44">
        <v>31</v>
      </c>
      <c r="C40" s="45" t="s">
        <v>44</v>
      </c>
      <c r="D40" s="83">
        <f>'04雇用者所得'!H39</f>
        <v>15.99950109404154</v>
      </c>
      <c r="E40" s="25" t="s">
        <v>155</v>
      </c>
      <c r="F40" s="95">
        <v>0.62</v>
      </c>
      <c r="G40" s="25" t="s">
        <v>133</v>
      </c>
      <c r="H40" s="83">
        <f t="shared" si="0"/>
        <v>9.919690678305754</v>
      </c>
    </row>
    <row r="41" spans="2:8" s="25" customFormat="1" ht="12" customHeight="1">
      <c r="B41" s="44">
        <v>32</v>
      </c>
      <c r="C41" s="45" t="s">
        <v>45</v>
      </c>
      <c r="D41" s="83">
        <f>'04雇用者所得'!H40</f>
        <v>0.5576460517109135</v>
      </c>
      <c r="E41" s="25" t="s">
        <v>155</v>
      </c>
      <c r="F41" s="95">
        <v>0.62</v>
      </c>
      <c r="G41" s="25" t="s">
        <v>133</v>
      </c>
      <c r="H41" s="83">
        <f t="shared" si="0"/>
        <v>0.34574055206076637</v>
      </c>
    </row>
    <row r="42" spans="2:8" s="25" customFormat="1" ht="12" customHeight="1">
      <c r="B42" s="44">
        <v>33</v>
      </c>
      <c r="C42" s="45" t="s">
        <v>46</v>
      </c>
      <c r="D42" s="83">
        <f>'04雇用者所得'!H41</f>
        <v>2.063214698559447</v>
      </c>
      <c r="E42" s="25" t="s">
        <v>155</v>
      </c>
      <c r="F42" s="95">
        <v>0.62</v>
      </c>
      <c r="G42" s="25" t="s">
        <v>133</v>
      </c>
      <c r="H42" s="83">
        <f t="shared" si="0"/>
        <v>1.2791931131068572</v>
      </c>
    </row>
    <row r="43" spans="2:8" s="25" customFormat="1" ht="12" customHeight="1">
      <c r="B43" s="44">
        <v>34</v>
      </c>
      <c r="C43" s="45" t="s">
        <v>47</v>
      </c>
      <c r="D43" s="83">
        <f>'04雇用者所得'!H42</f>
        <v>854.9223655971953</v>
      </c>
      <c r="E43" s="25" t="s">
        <v>155</v>
      </c>
      <c r="F43" s="95">
        <v>0.62</v>
      </c>
      <c r="G43" s="25" t="s">
        <v>133</v>
      </c>
      <c r="H43" s="83">
        <f t="shared" si="0"/>
        <v>530.051866670261</v>
      </c>
    </row>
    <row r="44" spans="2:8" s="25" customFormat="1" ht="12" customHeight="1">
      <c r="B44" s="47">
        <v>35</v>
      </c>
      <c r="C44" s="48" t="s">
        <v>48</v>
      </c>
      <c r="D44" s="84">
        <f>'04雇用者所得'!H43</f>
        <v>0.2515110487199046</v>
      </c>
      <c r="E44" s="25" t="s">
        <v>155</v>
      </c>
      <c r="F44" s="96">
        <v>0.62</v>
      </c>
      <c r="G44" s="25" t="s">
        <v>133</v>
      </c>
      <c r="H44" s="84">
        <f t="shared" si="0"/>
        <v>0.15593685020634085</v>
      </c>
    </row>
    <row r="45" spans="2:8" s="25" customFormat="1" ht="12" customHeight="1">
      <c r="B45" s="44">
        <v>36</v>
      </c>
      <c r="C45" s="45" t="s">
        <v>49</v>
      </c>
      <c r="D45" s="83">
        <f>'04雇用者所得'!H44</f>
        <v>19.177929627980248</v>
      </c>
      <c r="E45" s="25" t="s">
        <v>155</v>
      </c>
      <c r="F45" s="95">
        <v>0.62</v>
      </c>
      <c r="G45" s="25" t="s">
        <v>133</v>
      </c>
      <c r="H45" s="83">
        <f t="shared" si="0"/>
        <v>11.890316369347754</v>
      </c>
    </row>
    <row r="46" spans="2:8" s="25" customFormat="1" ht="12" customHeight="1">
      <c r="B46" s="44">
        <v>37</v>
      </c>
      <c r="C46" s="45" t="s">
        <v>50</v>
      </c>
      <c r="D46" s="83">
        <f>'04雇用者所得'!H45</f>
        <v>4.087401181536278</v>
      </c>
      <c r="E46" s="25" t="s">
        <v>155</v>
      </c>
      <c r="F46" s="95">
        <v>0.62</v>
      </c>
      <c r="G46" s="25" t="s">
        <v>133</v>
      </c>
      <c r="H46" s="83">
        <f t="shared" si="0"/>
        <v>2.5341887325524923</v>
      </c>
    </row>
    <row r="47" spans="2:8" s="25" customFormat="1" ht="12" customHeight="1">
      <c r="B47" s="44">
        <v>38</v>
      </c>
      <c r="C47" s="45" t="s">
        <v>51</v>
      </c>
      <c r="D47" s="83">
        <f>'04雇用者所得'!H46</f>
        <v>64.39517614252885</v>
      </c>
      <c r="E47" s="25" t="s">
        <v>155</v>
      </c>
      <c r="F47" s="95">
        <v>0.62</v>
      </c>
      <c r="G47" s="25" t="s">
        <v>133</v>
      </c>
      <c r="H47" s="83">
        <f t="shared" si="0"/>
        <v>39.92500920836789</v>
      </c>
    </row>
    <row r="48" spans="2:8" s="25" customFormat="1" ht="12" customHeight="1">
      <c r="B48" s="44">
        <v>39</v>
      </c>
      <c r="C48" s="45" t="s">
        <v>52</v>
      </c>
      <c r="D48" s="83">
        <f>'04雇用者所得'!H47</f>
        <v>18.30935239498594</v>
      </c>
      <c r="E48" s="25" t="s">
        <v>155</v>
      </c>
      <c r="F48" s="95">
        <v>0.62</v>
      </c>
      <c r="G48" s="25" t="s">
        <v>133</v>
      </c>
      <c r="H48" s="83">
        <f t="shared" si="0"/>
        <v>11.351798484891283</v>
      </c>
    </row>
    <row r="49" spans="2:8" s="25" customFormat="1" ht="12" customHeight="1">
      <c r="B49" s="47">
        <v>40</v>
      </c>
      <c r="C49" s="48" t="s">
        <v>53</v>
      </c>
      <c r="D49" s="84">
        <f>'04雇用者所得'!H48</f>
        <v>17.618662337439307</v>
      </c>
      <c r="E49" s="25" t="s">
        <v>155</v>
      </c>
      <c r="F49" s="96">
        <v>0.62</v>
      </c>
      <c r="G49" s="25" t="s">
        <v>133</v>
      </c>
      <c r="H49" s="84">
        <f t="shared" si="0"/>
        <v>10.92357064921237</v>
      </c>
    </row>
    <row r="50" spans="2:8" s="25" customFormat="1" ht="12" customHeight="1">
      <c r="B50" s="44">
        <v>41</v>
      </c>
      <c r="C50" s="45" t="s">
        <v>54</v>
      </c>
      <c r="D50" s="83">
        <f>'04雇用者所得'!H49</f>
        <v>0.29931675555448306</v>
      </c>
      <c r="E50" s="25" t="s">
        <v>155</v>
      </c>
      <c r="F50" s="95">
        <v>0.62</v>
      </c>
      <c r="G50" s="25" t="s">
        <v>133</v>
      </c>
      <c r="H50" s="83">
        <f t="shared" si="0"/>
        <v>0.1855763884437795</v>
      </c>
    </row>
    <row r="51" spans="2:8" s="25" customFormat="1" ht="12" customHeight="1">
      <c r="B51" s="44">
        <v>42</v>
      </c>
      <c r="C51" s="45" t="s">
        <v>55</v>
      </c>
      <c r="D51" s="83">
        <f>'04雇用者所得'!H50</f>
        <v>24.857733788256738</v>
      </c>
      <c r="E51" s="25" t="s">
        <v>155</v>
      </c>
      <c r="F51" s="95">
        <v>0.62</v>
      </c>
      <c r="G51" s="25" t="s">
        <v>133</v>
      </c>
      <c r="H51" s="83">
        <f t="shared" si="0"/>
        <v>15.411794948719177</v>
      </c>
    </row>
    <row r="52" spans="2:8" s="25" customFormat="1" ht="12" customHeight="1">
      <c r="B52" s="44">
        <v>43</v>
      </c>
      <c r="C52" s="45" t="s">
        <v>56</v>
      </c>
      <c r="D52" s="83">
        <f>'04雇用者所得'!H51</f>
        <v>375.5237803020821</v>
      </c>
      <c r="E52" s="25" t="s">
        <v>155</v>
      </c>
      <c r="F52" s="95">
        <v>0.62</v>
      </c>
      <c r="G52" s="25" t="s">
        <v>133</v>
      </c>
      <c r="H52" s="83">
        <f t="shared" si="0"/>
        <v>232.8247437872909</v>
      </c>
    </row>
    <row r="53" spans="2:8" s="25" customFormat="1" ht="12" customHeight="1">
      <c r="B53" s="44">
        <v>44</v>
      </c>
      <c r="C53" s="45" t="s">
        <v>57</v>
      </c>
      <c r="D53" s="83">
        <f>'04雇用者所得'!H52</f>
        <v>131.68113478082725</v>
      </c>
      <c r="E53" s="25" t="s">
        <v>155</v>
      </c>
      <c r="F53" s="95">
        <v>0.62</v>
      </c>
      <c r="G53" s="25" t="s">
        <v>133</v>
      </c>
      <c r="H53" s="83">
        <f t="shared" si="0"/>
        <v>81.6423035641129</v>
      </c>
    </row>
    <row r="54" spans="2:8" s="25" customFormat="1" ht="12" customHeight="1">
      <c r="B54" s="47">
        <v>45</v>
      </c>
      <c r="C54" s="48" t="s">
        <v>143</v>
      </c>
      <c r="D54" s="84">
        <f>'04雇用者所得'!H53</f>
        <v>67.24782160863664</v>
      </c>
      <c r="E54" s="25" t="s">
        <v>155</v>
      </c>
      <c r="F54" s="96">
        <v>0.62</v>
      </c>
      <c r="G54" s="25" t="s">
        <v>133</v>
      </c>
      <c r="H54" s="84">
        <f t="shared" si="0"/>
        <v>41.69364939735472</v>
      </c>
    </row>
    <row r="55" spans="2:8" s="25" customFormat="1" ht="12" customHeight="1">
      <c r="B55" s="44">
        <v>46</v>
      </c>
      <c r="C55" s="45" t="s">
        <v>59</v>
      </c>
      <c r="D55" s="83">
        <f>'04雇用者所得'!H54</f>
        <v>11.02704131317635</v>
      </c>
      <c r="E55" s="25" t="s">
        <v>155</v>
      </c>
      <c r="F55" s="95">
        <v>0.62</v>
      </c>
      <c r="G55" s="25" t="s">
        <v>133</v>
      </c>
      <c r="H55" s="83">
        <f t="shared" si="0"/>
        <v>6.8367656141693365</v>
      </c>
    </row>
    <row r="56" spans="2:8" s="25" customFormat="1" ht="12" customHeight="1">
      <c r="B56" s="44">
        <v>47</v>
      </c>
      <c r="C56" s="45" t="s">
        <v>60</v>
      </c>
      <c r="D56" s="83">
        <f>'04雇用者所得'!H55</f>
        <v>9.029117838771153</v>
      </c>
      <c r="E56" s="25" t="s">
        <v>155</v>
      </c>
      <c r="F56" s="95">
        <v>0.62</v>
      </c>
      <c r="G56" s="25" t="s">
        <v>133</v>
      </c>
      <c r="H56" s="83">
        <f t="shared" si="0"/>
        <v>5.598053060038115</v>
      </c>
    </row>
    <row r="57" spans="2:8" s="25" customFormat="1" ht="12" customHeight="1">
      <c r="B57" s="44">
        <v>48</v>
      </c>
      <c r="C57" s="45" t="s">
        <v>144</v>
      </c>
      <c r="D57" s="83">
        <f>'04雇用者所得'!H56</f>
        <v>2.3274117450108545</v>
      </c>
      <c r="E57" s="25" t="s">
        <v>155</v>
      </c>
      <c r="F57" s="95">
        <v>0.62</v>
      </c>
      <c r="G57" s="25" t="s">
        <v>133</v>
      </c>
      <c r="H57" s="83">
        <f t="shared" si="0"/>
        <v>1.4429952819067298</v>
      </c>
    </row>
    <row r="58" spans="2:8" s="25" customFormat="1" ht="12" customHeight="1">
      <c r="B58" s="44">
        <v>49</v>
      </c>
      <c r="C58" s="45" t="s">
        <v>62</v>
      </c>
      <c r="D58" s="83">
        <f>'04雇用者所得'!H57</f>
        <v>31.854284887766905</v>
      </c>
      <c r="E58" s="25" t="s">
        <v>155</v>
      </c>
      <c r="F58" s="95">
        <v>0.62</v>
      </c>
      <c r="G58" s="25" t="s">
        <v>133</v>
      </c>
      <c r="H58" s="83">
        <f t="shared" si="0"/>
        <v>19.74965663041548</v>
      </c>
    </row>
    <row r="59" spans="2:8" s="25" customFormat="1" ht="12" customHeight="1">
      <c r="B59" s="47">
        <v>50</v>
      </c>
      <c r="C59" s="48" t="s">
        <v>63</v>
      </c>
      <c r="D59" s="84">
        <f>'04雇用者所得'!H58</f>
        <v>6.71150376910585</v>
      </c>
      <c r="E59" s="25" t="s">
        <v>155</v>
      </c>
      <c r="F59" s="96">
        <v>0.62</v>
      </c>
      <c r="G59" s="25" t="s">
        <v>133</v>
      </c>
      <c r="H59" s="84">
        <f t="shared" si="0"/>
        <v>4.161132336845626</v>
      </c>
    </row>
    <row r="60" spans="2:8" s="25" customFormat="1" ht="12" customHeight="1">
      <c r="B60" s="44">
        <v>51</v>
      </c>
      <c r="C60" s="45" t="s">
        <v>64</v>
      </c>
      <c r="D60" s="83">
        <f>'04雇用者所得'!H59</f>
        <v>11.872708460940096</v>
      </c>
      <c r="E60" s="25" t="s">
        <v>155</v>
      </c>
      <c r="F60" s="95">
        <v>0.62</v>
      </c>
      <c r="G60" s="25" t="s">
        <v>133</v>
      </c>
      <c r="H60" s="83">
        <f t="shared" si="0"/>
        <v>7.36107924578286</v>
      </c>
    </row>
    <row r="61" spans="2:8" s="25" customFormat="1" ht="12" customHeight="1">
      <c r="B61" s="44">
        <v>52</v>
      </c>
      <c r="C61" s="45" t="s">
        <v>65</v>
      </c>
      <c r="D61" s="83">
        <f>'04雇用者所得'!H60</f>
        <v>1.805409583828568</v>
      </c>
      <c r="E61" s="25" t="s">
        <v>155</v>
      </c>
      <c r="F61" s="95">
        <v>0.62</v>
      </c>
      <c r="G61" s="25" t="s">
        <v>133</v>
      </c>
      <c r="H61" s="83">
        <f t="shared" si="0"/>
        <v>1.1193539419737122</v>
      </c>
    </row>
    <row r="62" spans="2:8" s="25" customFormat="1" ht="12" customHeight="1">
      <c r="B62" s="44">
        <v>53</v>
      </c>
      <c r="C62" s="45" t="s">
        <v>66</v>
      </c>
      <c r="D62" s="83">
        <f>'04雇用者所得'!H61</f>
        <v>3.9232134680687762</v>
      </c>
      <c r="E62" s="25" t="s">
        <v>155</v>
      </c>
      <c r="F62" s="95">
        <v>0.62</v>
      </c>
      <c r="G62" s="25" t="s">
        <v>133</v>
      </c>
      <c r="H62" s="83">
        <f t="shared" si="0"/>
        <v>2.432392350202641</v>
      </c>
    </row>
    <row r="63" spans="2:8" s="25" customFormat="1" ht="12" customHeight="1">
      <c r="B63" s="44">
        <v>54</v>
      </c>
      <c r="C63" s="45" t="s">
        <v>67</v>
      </c>
      <c r="D63" s="83">
        <f>'04雇用者所得'!H62</f>
        <v>0.014681790433775278</v>
      </c>
      <c r="E63" s="25" t="s">
        <v>155</v>
      </c>
      <c r="F63" s="95">
        <v>0.62</v>
      </c>
      <c r="G63" s="25" t="s">
        <v>133</v>
      </c>
      <c r="H63" s="83">
        <f t="shared" si="0"/>
        <v>0.009102710068940673</v>
      </c>
    </row>
    <row r="64" spans="2:8" s="25" customFormat="1" ht="12" customHeight="1">
      <c r="B64" s="47">
        <v>55</v>
      </c>
      <c r="C64" s="48" t="s">
        <v>68</v>
      </c>
      <c r="D64" s="84">
        <f>'04雇用者所得'!H63</f>
        <v>0.00862811812767476</v>
      </c>
      <c r="E64" s="25" t="s">
        <v>155</v>
      </c>
      <c r="F64" s="96">
        <v>0.62</v>
      </c>
      <c r="G64" s="25" t="s">
        <v>133</v>
      </c>
      <c r="H64" s="84">
        <f t="shared" si="0"/>
        <v>0.005349433239158351</v>
      </c>
    </row>
    <row r="65" spans="2:8" s="25" customFormat="1" ht="12" customHeight="1">
      <c r="B65" s="44">
        <v>56</v>
      </c>
      <c r="C65" s="45" t="s">
        <v>69</v>
      </c>
      <c r="D65" s="83">
        <f>'04雇用者所得'!H64</f>
        <v>6.999738305682467</v>
      </c>
      <c r="E65" s="25" t="s">
        <v>155</v>
      </c>
      <c r="F65" s="95">
        <v>0.62</v>
      </c>
      <c r="G65" s="25" t="s">
        <v>133</v>
      </c>
      <c r="H65" s="83">
        <f t="shared" si="0"/>
        <v>4.339837749523129</v>
      </c>
    </row>
    <row r="66" spans="2:8" s="25" customFormat="1" ht="12" customHeight="1">
      <c r="B66" s="44">
        <v>57</v>
      </c>
      <c r="C66" s="45" t="s">
        <v>145</v>
      </c>
      <c r="D66" s="83">
        <f>'04雇用者所得'!H65</f>
        <v>0</v>
      </c>
      <c r="E66" s="25" t="s">
        <v>155</v>
      </c>
      <c r="F66" s="95">
        <v>0.62</v>
      </c>
      <c r="G66" s="25" t="s">
        <v>133</v>
      </c>
      <c r="H66" s="83">
        <f t="shared" si="0"/>
        <v>0</v>
      </c>
    </row>
    <row r="67" spans="2:8" s="25" customFormat="1" ht="12" customHeight="1">
      <c r="B67" s="44">
        <v>58</v>
      </c>
      <c r="C67" s="45" t="s">
        <v>71</v>
      </c>
      <c r="D67" s="83">
        <f>'04雇用者所得'!H66</f>
        <v>0.002662044492262637</v>
      </c>
      <c r="E67" s="25" t="s">
        <v>155</v>
      </c>
      <c r="F67" s="95">
        <v>0.62</v>
      </c>
      <c r="G67" s="25" t="s">
        <v>133</v>
      </c>
      <c r="H67" s="83">
        <f t="shared" si="0"/>
        <v>0.001650467585202835</v>
      </c>
    </row>
    <row r="68" spans="2:8" s="25" customFormat="1" ht="12" customHeight="1">
      <c r="B68" s="44">
        <v>59</v>
      </c>
      <c r="C68" s="45" t="s">
        <v>72</v>
      </c>
      <c r="D68" s="83">
        <f>'04雇用者所得'!H67</f>
        <v>13.757724759857842</v>
      </c>
      <c r="E68" s="25" t="s">
        <v>155</v>
      </c>
      <c r="F68" s="95">
        <v>0.62</v>
      </c>
      <c r="G68" s="25" t="s">
        <v>133</v>
      </c>
      <c r="H68" s="83">
        <f t="shared" si="0"/>
        <v>8.529789351111862</v>
      </c>
    </row>
    <row r="69" spans="2:8" s="25" customFormat="1" ht="12" customHeight="1">
      <c r="B69" s="47">
        <v>60</v>
      </c>
      <c r="C69" s="48" t="s">
        <v>73</v>
      </c>
      <c r="D69" s="84">
        <f>'04雇用者所得'!H68</f>
        <v>0.07286353357726863</v>
      </c>
      <c r="E69" s="25" t="s">
        <v>155</v>
      </c>
      <c r="F69" s="96">
        <v>0.62</v>
      </c>
      <c r="G69" s="25" t="s">
        <v>133</v>
      </c>
      <c r="H69" s="84">
        <f t="shared" si="0"/>
        <v>0.04517539081790655</v>
      </c>
    </row>
    <row r="70" spans="2:8" s="25" customFormat="1" ht="12" customHeight="1">
      <c r="B70" s="44">
        <v>61</v>
      </c>
      <c r="C70" s="45" t="s">
        <v>74</v>
      </c>
      <c r="D70" s="83">
        <f>'04雇用者所得'!H69</f>
        <v>1.5522782058560867</v>
      </c>
      <c r="E70" s="25" t="s">
        <v>155</v>
      </c>
      <c r="F70" s="95">
        <v>0.62</v>
      </c>
      <c r="G70" s="25" t="s">
        <v>133</v>
      </c>
      <c r="H70" s="83">
        <f t="shared" si="0"/>
        <v>0.9624124876307737</v>
      </c>
    </row>
    <row r="71" spans="2:8" s="25" customFormat="1" ht="12" customHeight="1">
      <c r="B71" s="44">
        <v>62</v>
      </c>
      <c r="C71" s="45" t="s">
        <v>75</v>
      </c>
      <c r="D71" s="83">
        <f>'04雇用者所得'!H70</f>
        <v>0.5932621134878292</v>
      </c>
      <c r="E71" s="25" t="s">
        <v>155</v>
      </c>
      <c r="F71" s="95">
        <v>0.62</v>
      </c>
      <c r="G71" s="25" t="s">
        <v>133</v>
      </c>
      <c r="H71" s="83">
        <f t="shared" si="0"/>
        <v>0.3678225103624541</v>
      </c>
    </row>
    <row r="72" spans="2:8" s="25" customFormat="1" ht="12" customHeight="1">
      <c r="B72" s="44">
        <v>63</v>
      </c>
      <c r="C72" s="45" t="s">
        <v>76</v>
      </c>
      <c r="D72" s="83">
        <f>'04雇用者所得'!H71</f>
        <v>13.667697270152987</v>
      </c>
      <c r="E72" s="25" t="s">
        <v>155</v>
      </c>
      <c r="F72" s="95">
        <v>0.62</v>
      </c>
      <c r="G72" s="25" t="s">
        <v>133</v>
      </c>
      <c r="H72" s="83">
        <f t="shared" si="0"/>
        <v>8.473972307494853</v>
      </c>
    </row>
    <row r="73" spans="2:8" s="25" customFormat="1" ht="12" customHeight="1">
      <c r="B73" s="44">
        <v>64</v>
      </c>
      <c r="C73" s="45" t="s">
        <v>77</v>
      </c>
      <c r="D73" s="83">
        <f>'04雇用者所得'!H72</f>
        <v>2.9957268107110466</v>
      </c>
      <c r="E73" s="25" t="s">
        <v>155</v>
      </c>
      <c r="F73" s="95">
        <v>0.62</v>
      </c>
      <c r="G73" s="25" t="s">
        <v>133</v>
      </c>
      <c r="H73" s="83">
        <f t="shared" si="0"/>
        <v>1.857350622640849</v>
      </c>
    </row>
    <row r="74" spans="2:8" s="25" customFormat="1" ht="12" customHeight="1">
      <c r="B74" s="47">
        <v>65</v>
      </c>
      <c r="C74" s="48" t="s">
        <v>78</v>
      </c>
      <c r="D74" s="84">
        <f>'04雇用者所得'!H73</f>
        <v>0</v>
      </c>
      <c r="E74" s="25" t="s">
        <v>155</v>
      </c>
      <c r="F74" s="96">
        <v>0.62</v>
      </c>
      <c r="G74" s="25" t="s">
        <v>133</v>
      </c>
      <c r="H74" s="84">
        <f t="shared" si="0"/>
        <v>0</v>
      </c>
    </row>
    <row r="75" spans="2:8" s="25" customFormat="1" ht="12" customHeight="1">
      <c r="B75" s="44">
        <v>66</v>
      </c>
      <c r="C75" s="45" t="s">
        <v>79</v>
      </c>
      <c r="D75" s="83">
        <f>'04雇用者所得'!H74</f>
        <v>165.39795840757765</v>
      </c>
      <c r="E75" s="25" t="s">
        <v>155</v>
      </c>
      <c r="F75" s="95">
        <v>0.62</v>
      </c>
      <c r="G75" s="25" t="s">
        <v>133</v>
      </c>
      <c r="H75" s="83">
        <f aca="true" t="shared" si="1" ref="H75:H117">D75*F75</f>
        <v>102.54673421269814</v>
      </c>
    </row>
    <row r="76" spans="2:8" s="25" customFormat="1" ht="12" customHeight="1">
      <c r="B76" s="51">
        <v>67</v>
      </c>
      <c r="C76" s="52" t="s">
        <v>80</v>
      </c>
      <c r="D76" s="83">
        <f>'04雇用者所得'!H75</f>
        <v>33459.3154875148</v>
      </c>
      <c r="E76" s="246" t="s">
        <v>155</v>
      </c>
      <c r="F76" s="248">
        <v>0.62</v>
      </c>
      <c r="G76" s="246" t="s">
        <v>133</v>
      </c>
      <c r="H76" s="83">
        <f t="shared" si="1"/>
        <v>20744.77560225918</v>
      </c>
    </row>
    <row r="77" spans="2:8" s="25" customFormat="1" ht="12" customHeight="1">
      <c r="B77" s="44">
        <v>68</v>
      </c>
      <c r="C77" s="45" t="s">
        <v>81</v>
      </c>
      <c r="D77" s="83">
        <f>'04雇用者所得'!H76</f>
        <v>0</v>
      </c>
      <c r="E77" s="25" t="s">
        <v>155</v>
      </c>
      <c r="F77" s="95">
        <v>0.62</v>
      </c>
      <c r="G77" s="25" t="s">
        <v>133</v>
      </c>
      <c r="H77" s="83">
        <f t="shared" si="1"/>
        <v>0</v>
      </c>
    </row>
    <row r="78" spans="2:8" s="25" customFormat="1" ht="12" customHeight="1">
      <c r="B78" s="44">
        <v>69</v>
      </c>
      <c r="C78" s="45" t="s">
        <v>82</v>
      </c>
      <c r="D78" s="83">
        <f>'04雇用者所得'!H77</f>
        <v>43.49001253962692</v>
      </c>
      <c r="E78" s="25" t="s">
        <v>155</v>
      </c>
      <c r="F78" s="95">
        <v>0.62</v>
      </c>
      <c r="G78" s="25" t="s">
        <v>133</v>
      </c>
      <c r="H78" s="83">
        <f t="shared" si="1"/>
        <v>26.96380777456869</v>
      </c>
    </row>
    <row r="79" spans="2:8" s="25" customFormat="1" ht="12" customHeight="1">
      <c r="B79" s="47">
        <v>70</v>
      </c>
      <c r="C79" s="48" t="s">
        <v>83</v>
      </c>
      <c r="D79" s="84">
        <f>'04雇用者所得'!H78</f>
        <v>14.714615484965856</v>
      </c>
      <c r="E79" s="25" t="s">
        <v>155</v>
      </c>
      <c r="F79" s="96">
        <v>0.62</v>
      </c>
      <c r="G79" s="25" t="s">
        <v>133</v>
      </c>
      <c r="H79" s="84">
        <f t="shared" si="1"/>
        <v>9.123061600678831</v>
      </c>
    </row>
    <row r="80" spans="2:8" s="25" customFormat="1" ht="12" customHeight="1">
      <c r="B80" s="44">
        <v>71</v>
      </c>
      <c r="C80" s="45" t="s">
        <v>84</v>
      </c>
      <c r="D80" s="83">
        <f>'04雇用者所得'!H79</f>
        <v>28.162544472276156</v>
      </c>
      <c r="E80" s="25" t="s">
        <v>155</v>
      </c>
      <c r="F80" s="95">
        <v>0.62</v>
      </c>
      <c r="G80" s="25" t="s">
        <v>133</v>
      </c>
      <c r="H80" s="83">
        <f t="shared" si="1"/>
        <v>17.460777572811217</v>
      </c>
    </row>
    <row r="81" spans="2:8" s="25" customFormat="1" ht="12" customHeight="1">
      <c r="B81" s="44">
        <v>72</v>
      </c>
      <c r="C81" s="45" t="s">
        <v>85</v>
      </c>
      <c r="D81" s="83">
        <f>'04雇用者所得'!H80</f>
        <v>175.39811958964415</v>
      </c>
      <c r="E81" s="25" t="s">
        <v>155</v>
      </c>
      <c r="F81" s="95">
        <v>0.62</v>
      </c>
      <c r="G81" s="25" t="s">
        <v>133</v>
      </c>
      <c r="H81" s="83">
        <f t="shared" si="1"/>
        <v>108.74683414557937</v>
      </c>
    </row>
    <row r="82" spans="2:8" s="25" customFormat="1" ht="12" customHeight="1">
      <c r="B82" s="44">
        <v>73</v>
      </c>
      <c r="C82" s="45" t="s">
        <v>86</v>
      </c>
      <c r="D82" s="83">
        <f>'04雇用者所得'!H81</f>
        <v>1469.841806282324</v>
      </c>
      <c r="E82" s="25" t="s">
        <v>155</v>
      </c>
      <c r="F82" s="95">
        <v>0.62</v>
      </c>
      <c r="G82" s="25" t="s">
        <v>133</v>
      </c>
      <c r="H82" s="83">
        <f t="shared" si="1"/>
        <v>911.3019198950408</v>
      </c>
    </row>
    <row r="83" spans="2:8" s="25" customFormat="1" ht="12" customHeight="1">
      <c r="B83" s="44">
        <v>74</v>
      </c>
      <c r="C83" s="45" t="s">
        <v>87</v>
      </c>
      <c r="D83" s="83">
        <f>'04雇用者所得'!H82</f>
        <v>1411.5035600223284</v>
      </c>
      <c r="E83" s="25" t="s">
        <v>155</v>
      </c>
      <c r="F83" s="95">
        <v>0.62</v>
      </c>
      <c r="G83" s="25" t="s">
        <v>133</v>
      </c>
      <c r="H83" s="83">
        <f t="shared" si="1"/>
        <v>875.1322072138436</v>
      </c>
    </row>
    <row r="84" spans="2:8" s="25" customFormat="1" ht="12" customHeight="1">
      <c r="B84" s="47">
        <v>75</v>
      </c>
      <c r="C84" s="48" t="s">
        <v>88</v>
      </c>
      <c r="D84" s="84">
        <f>'04雇用者所得'!H83</f>
        <v>105.17570122355102</v>
      </c>
      <c r="E84" s="25" t="s">
        <v>155</v>
      </c>
      <c r="F84" s="96">
        <v>0.62</v>
      </c>
      <c r="G84" s="25" t="s">
        <v>133</v>
      </c>
      <c r="H84" s="84">
        <f t="shared" si="1"/>
        <v>65.20893475860163</v>
      </c>
    </row>
    <row r="85" spans="2:8" s="25" customFormat="1" ht="12" customHeight="1">
      <c r="B85" s="44">
        <v>76</v>
      </c>
      <c r="C85" s="45" t="s">
        <v>89</v>
      </c>
      <c r="D85" s="83">
        <f>'04雇用者所得'!H84</f>
        <v>0</v>
      </c>
      <c r="E85" s="25" t="s">
        <v>155</v>
      </c>
      <c r="F85" s="95">
        <v>0.62</v>
      </c>
      <c r="G85" s="25" t="s">
        <v>133</v>
      </c>
      <c r="H85" s="83">
        <f t="shared" si="1"/>
        <v>0</v>
      </c>
    </row>
    <row r="86" spans="2:8" s="25" customFormat="1" ht="12" customHeight="1">
      <c r="B86" s="44">
        <v>77</v>
      </c>
      <c r="C86" s="45" t="s">
        <v>146</v>
      </c>
      <c r="D86" s="83">
        <f>'04雇用者所得'!H85</f>
        <v>0</v>
      </c>
      <c r="E86" s="25" t="s">
        <v>155</v>
      </c>
      <c r="F86" s="95">
        <v>0.62</v>
      </c>
      <c r="G86" s="25" t="s">
        <v>133</v>
      </c>
      <c r="H86" s="83">
        <f t="shared" si="1"/>
        <v>0</v>
      </c>
    </row>
    <row r="87" spans="2:8" s="25" customFormat="1" ht="12" customHeight="1">
      <c r="B87" s="44">
        <v>78</v>
      </c>
      <c r="C87" s="45" t="s">
        <v>91</v>
      </c>
      <c r="D87" s="83">
        <f>'04雇用者所得'!H86</f>
        <v>70.7925351071678</v>
      </c>
      <c r="E87" s="25" t="s">
        <v>155</v>
      </c>
      <c r="F87" s="95">
        <v>0.62</v>
      </c>
      <c r="G87" s="25" t="s">
        <v>133</v>
      </c>
      <c r="H87" s="83">
        <f t="shared" si="1"/>
        <v>43.89137176644403</v>
      </c>
    </row>
    <row r="88" spans="2:8" s="25" customFormat="1" ht="12" customHeight="1">
      <c r="B88" s="44">
        <v>79</v>
      </c>
      <c r="C88" s="45" t="s">
        <v>92</v>
      </c>
      <c r="D88" s="83">
        <f>'04雇用者所得'!H87</f>
        <v>856.8261623087884</v>
      </c>
      <c r="E88" s="25" t="s">
        <v>155</v>
      </c>
      <c r="F88" s="95">
        <v>0.62</v>
      </c>
      <c r="G88" s="25" t="s">
        <v>133</v>
      </c>
      <c r="H88" s="83">
        <f t="shared" si="1"/>
        <v>531.2322206314489</v>
      </c>
    </row>
    <row r="89" spans="2:8" s="25" customFormat="1" ht="12" customHeight="1">
      <c r="B89" s="47">
        <v>80</v>
      </c>
      <c r="C89" s="48" t="s">
        <v>93</v>
      </c>
      <c r="D89" s="84">
        <f>'04雇用者所得'!H88</f>
        <v>0</v>
      </c>
      <c r="E89" s="25" t="s">
        <v>155</v>
      </c>
      <c r="F89" s="96">
        <v>0.62</v>
      </c>
      <c r="G89" s="25" t="s">
        <v>133</v>
      </c>
      <c r="H89" s="84">
        <f t="shared" si="1"/>
        <v>0</v>
      </c>
    </row>
    <row r="90" spans="2:8" s="25" customFormat="1" ht="12" customHeight="1">
      <c r="B90" s="44">
        <v>81</v>
      </c>
      <c r="C90" s="45" t="s">
        <v>147</v>
      </c>
      <c r="D90" s="83">
        <f>'04雇用者所得'!H89</f>
        <v>15.013132517617183</v>
      </c>
      <c r="E90" s="25" t="s">
        <v>155</v>
      </c>
      <c r="F90" s="95">
        <v>0.62</v>
      </c>
      <c r="G90" s="25" t="s">
        <v>133</v>
      </c>
      <c r="H90" s="83">
        <f t="shared" si="1"/>
        <v>9.308142160922653</v>
      </c>
    </row>
    <row r="91" spans="2:8" s="25" customFormat="1" ht="12" customHeight="1">
      <c r="B91" s="44">
        <v>82</v>
      </c>
      <c r="C91" s="45" t="s">
        <v>95</v>
      </c>
      <c r="D91" s="83">
        <f>'04雇用者所得'!H90</f>
        <v>6.002829587285143</v>
      </c>
      <c r="E91" s="25" t="s">
        <v>155</v>
      </c>
      <c r="F91" s="95">
        <v>0.62</v>
      </c>
      <c r="G91" s="25" t="s">
        <v>133</v>
      </c>
      <c r="H91" s="83">
        <f t="shared" si="1"/>
        <v>3.721754344116789</v>
      </c>
    </row>
    <row r="92" spans="2:8" s="25" customFormat="1" ht="12" customHeight="1">
      <c r="B92" s="44">
        <v>83</v>
      </c>
      <c r="C92" s="45" t="s">
        <v>96</v>
      </c>
      <c r="D92" s="83">
        <f>'04雇用者所得'!H91</f>
        <v>10.137387843084388</v>
      </c>
      <c r="E92" s="25" t="s">
        <v>155</v>
      </c>
      <c r="F92" s="95">
        <v>0.62</v>
      </c>
      <c r="G92" s="25" t="s">
        <v>133</v>
      </c>
      <c r="H92" s="83">
        <f t="shared" si="1"/>
        <v>6.2851804627123204</v>
      </c>
    </row>
    <row r="93" spans="2:8" s="25" customFormat="1" ht="12" customHeight="1">
      <c r="B93" s="44">
        <v>84</v>
      </c>
      <c r="C93" s="45" t="s">
        <v>97</v>
      </c>
      <c r="D93" s="83">
        <f>'04雇用者所得'!H92</f>
        <v>71.1626204105644</v>
      </c>
      <c r="E93" s="25" t="s">
        <v>155</v>
      </c>
      <c r="F93" s="95">
        <v>0.62</v>
      </c>
      <c r="G93" s="25" t="s">
        <v>133</v>
      </c>
      <c r="H93" s="83">
        <f t="shared" si="1"/>
        <v>44.12082465454993</v>
      </c>
    </row>
    <row r="94" spans="2:8" s="25" customFormat="1" ht="12" customHeight="1">
      <c r="B94" s="47">
        <v>85</v>
      </c>
      <c r="C94" s="48" t="s">
        <v>98</v>
      </c>
      <c r="D94" s="84">
        <f>'04雇用者所得'!H93</f>
        <v>50.45841946717878</v>
      </c>
      <c r="E94" s="25" t="s">
        <v>155</v>
      </c>
      <c r="F94" s="96">
        <v>0.62</v>
      </c>
      <c r="G94" s="25" t="s">
        <v>133</v>
      </c>
      <c r="H94" s="84">
        <f t="shared" si="1"/>
        <v>31.284220069650843</v>
      </c>
    </row>
    <row r="95" spans="2:8" s="25" customFormat="1" ht="12" customHeight="1">
      <c r="B95" s="44">
        <v>86</v>
      </c>
      <c r="C95" s="45" t="s">
        <v>148</v>
      </c>
      <c r="D95" s="83">
        <f>'04雇用者所得'!H94</f>
        <v>412.5997252620951</v>
      </c>
      <c r="E95" s="25" t="s">
        <v>155</v>
      </c>
      <c r="F95" s="95">
        <v>0.62</v>
      </c>
      <c r="G95" s="25" t="s">
        <v>133</v>
      </c>
      <c r="H95" s="83">
        <f t="shared" si="1"/>
        <v>255.81182966249895</v>
      </c>
    </row>
    <row r="96" spans="2:8" s="25" customFormat="1" ht="12" customHeight="1">
      <c r="B96" s="44">
        <v>87</v>
      </c>
      <c r="C96" s="45" t="s">
        <v>149</v>
      </c>
      <c r="D96" s="83">
        <f>'04雇用者所得'!H95</f>
        <v>29.10592820894568</v>
      </c>
      <c r="E96" s="25" t="s">
        <v>155</v>
      </c>
      <c r="F96" s="95">
        <v>0.62</v>
      </c>
      <c r="G96" s="25" t="s">
        <v>133</v>
      </c>
      <c r="H96" s="83">
        <f t="shared" si="1"/>
        <v>18.045675489546323</v>
      </c>
    </row>
    <row r="97" spans="2:8" s="25" customFormat="1" ht="12" customHeight="1">
      <c r="B97" s="44">
        <v>88</v>
      </c>
      <c r="C97" s="45" t="s">
        <v>101</v>
      </c>
      <c r="D97" s="83">
        <f>'04雇用者所得'!H96</f>
        <v>222.56995323970546</v>
      </c>
      <c r="E97" s="25" t="s">
        <v>155</v>
      </c>
      <c r="F97" s="95">
        <v>0.62</v>
      </c>
      <c r="G97" s="25" t="s">
        <v>133</v>
      </c>
      <c r="H97" s="83">
        <f t="shared" si="1"/>
        <v>137.99337100861737</v>
      </c>
    </row>
    <row r="98" spans="2:8" s="25" customFormat="1" ht="12" customHeight="1">
      <c r="B98" s="44">
        <v>89</v>
      </c>
      <c r="C98" s="45" t="s">
        <v>102</v>
      </c>
      <c r="D98" s="83">
        <f>'04雇用者所得'!H97</f>
        <v>12.332598678868568</v>
      </c>
      <c r="E98" s="25" t="s">
        <v>155</v>
      </c>
      <c r="F98" s="95">
        <v>0.62</v>
      </c>
      <c r="G98" s="25" t="s">
        <v>133</v>
      </c>
      <c r="H98" s="83">
        <f t="shared" si="1"/>
        <v>7.646211180898511</v>
      </c>
    </row>
    <row r="99" spans="2:8" s="25" customFormat="1" ht="12" customHeight="1">
      <c r="B99" s="47">
        <v>90</v>
      </c>
      <c r="C99" s="48" t="s">
        <v>103</v>
      </c>
      <c r="D99" s="84">
        <f>'04雇用者所得'!H98</f>
        <v>54.174785285718755</v>
      </c>
      <c r="E99" s="25" t="s">
        <v>155</v>
      </c>
      <c r="F99" s="96">
        <v>0.62</v>
      </c>
      <c r="G99" s="25" t="s">
        <v>133</v>
      </c>
      <c r="H99" s="84">
        <f t="shared" si="1"/>
        <v>33.58836687714563</v>
      </c>
    </row>
    <row r="100" spans="2:8" s="25" customFormat="1" ht="12" customHeight="1">
      <c r="B100" s="44">
        <v>91</v>
      </c>
      <c r="C100" s="45" t="s">
        <v>104</v>
      </c>
      <c r="D100" s="83">
        <f>'04雇用者所得'!H99</f>
        <v>109.37750534338508</v>
      </c>
      <c r="E100" s="25" t="s">
        <v>155</v>
      </c>
      <c r="F100" s="95">
        <v>0.62</v>
      </c>
      <c r="G100" s="25" t="s">
        <v>133</v>
      </c>
      <c r="H100" s="83">
        <f t="shared" si="1"/>
        <v>67.81405331289875</v>
      </c>
    </row>
    <row r="101" spans="2:8" s="25" customFormat="1" ht="12" customHeight="1">
      <c r="B101" s="44">
        <v>92</v>
      </c>
      <c r="C101" s="45" t="s">
        <v>105</v>
      </c>
      <c r="D101" s="83">
        <f>'04雇用者所得'!H100</f>
        <v>36.13644407390763</v>
      </c>
      <c r="E101" s="25" t="s">
        <v>155</v>
      </c>
      <c r="F101" s="95">
        <v>0.62</v>
      </c>
      <c r="G101" s="25" t="s">
        <v>133</v>
      </c>
      <c r="H101" s="83">
        <f t="shared" si="1"/>
        <v>22.404595325822733</v>
      </c>
    </row>
    <row r="102" spans="2:8" s="25" customFormat="1" ht="12" customHeight="1">
      <c r="B102" s="44">
        <v>93</v>
      </c>
      <c r="C102" s="45" t="s">
        <v>106</v>
      </c>
      <c r="D102" s="83">
        <f>'04雇用者所得'!H101</f>
        <v>142.8702729330866</v>
      </c>
      <c r="E102" s="25" t="s">
        <v>155</v>
      </c>
      <c r="F102" s="95">
        <v>0.62</v>
      </c>
      <c r="G102" s="25" t="s">
        <v>133</v>
      </c>
      <c r="H102" s="83">
        <f t="shared" si="1"/>
        <v>88.57956921851368</v>
      </c>
    </row>
    <row r="103" spans="2:8" s="25" customFormat="1" ht="12" customHeight="1">
      <c r="B103" s="44">
        <v>94</v>
      </c>
      <c r="C103" s="45" t="s">
        <v>107</v>
      </c>
      <c r="D103" s="83">
        <f>'04雇用者所得'!H102</f>
        <v>0.3593524818497807</v>
      </c>
      <c r="E103" s="25" t="s">
        <v>155</v>
      </c>
      <c r="F103" s="95">
        <v>0.62</v>
      </c>
      <c r="G103" s="25" t="s">
        <v>133</v>
      </c>
      <c r="H103" s="83">
        <f t="shared" si="1"/>
        <v>0.22279853874686403</v>
      </c>
    </row>
    <row r="104" spans="2:8" s="25" customFormat="1" ht="12" customHeight="1">
      <c r="B104" s="47">
        <v>95</v>
      </c>
      <c r="C104" s="48" t="s">
        <v>108</v>
      </c>
      <c r="D104" s="84">
        <f>'04雇用者所得'!H103</f>
        <v>0</v>
      </c>
      <c r="E104" s="25" t="s">
        <v>155</v>
      </c>
      <c r="F104" s="96">
        <v>0.62</v>
      </c>
      <c r="G104" s="25" t="s">
        <v>133</v>
      </c>
      <c r="H104" s="84">
        <f t="shared" si="1"/>
        <v>0</v>
      </c>
    </row>
    <row r="105" spans="2:8" s="25" customFormat="1" ht="12" customHeight="1">
      <c r="B105" s="44">
        <v>96</v>
      </c>
      <c r="C105" s="45" t="s">
        <v>150</v>
      </c>
      <c r="D105" s="83">
        <f>'04雇用者所得'!H104</f>
        <v>0</v>
      </c>
      <c r="E105" s="25" t="s">
        <v>155</v>
      </c>
      <c r="F105" s="95">
        <v>0.62</v>
      </c>
      <c r="G105" s="25" t="s">
        <v>133</v>
      </c>
      <c r="H105" s="83">
        <f t="shared" si="1"/>
        <v>0</v>
      </c>
    </row>
    <row r="106" spans="2:8" s="25" customFormat="1" ht="12" customHeight="1">
      <c r="B106" s="44">
        <v>97</v>
      </c>
      <c r="C106" s="45" t="s">
        <v>110</v>
      </c>
      <c r="D106" s="83">
        <f>'04雇用者所得'!H105</f>
        <v>69.92300505944048</v>
      </c>
      <c r="E106" s="25" t="s">
        <v>155</v>
      </c>
      <c r="F106" s="95">
        <v>0.62</v>
      </c>
      <c r="G106" s="25" t="s">
        <v>133</v>
      </c>
      <c r="H106" s="83">
        <f t="shared" si="1"/>
        <v>43.3522631368531</v>
      </c>
    </row>
    <row r="107" spans="2:8" s="25" customFormat="1" ht="12" customHeight="1">
      <c r="B107" s="44">
        <v>98</v>
      </c>
      <c r="C107" s="45" t="s">
        <v>111</v>
      </c>
      <c r="D107" s="83">
        <f>'04雇用者所得'!H106</f>
        <v>105.7062757200517</v>
      </c>
      <c r="E107" s="25" t="s">
        <v>155</v>
      </c>
      <c r="F107" s="95">
        <v>0.62</v>
      </c>
      <c r="G107" s="25" t="s">
        <v>133</v>
      </c>
      <c r="H107" s="83">
        <f t="shared" si="1"/>
        <v>65.53789094643206</v>
      </c>
    </row>
    <row r="108" spans="2:8" s="25" customFormat="1" ht="12" customHeight="1">
      <c r="B108" s="44">
        <v>99</v>
      </c>
      <c r="C108" s="45" t="s">
        <v>112</v>
      </c>
      <c r="D108" s="83">
        <f>'04雇用者所得'!H107</f>
        <v>272.1345516776338</v>
      </c>
      <c r="E108" s="25" t="s">
        <v>155</v>
      </c>
      <c r="F108" s="95">
        <v>0.62</v>
      </c>
      <c r="G108" s="25" t="s">
        <v>133</v>
      </c>
      <c r="H108" s="83">
        <f t="shared" si="1"/>
        <v>168.72342204013296</v>
      </c>
    </row>
    <row r="109" spans="2:8" s="25" customFormat="1" ht="12" customHeight="1">
      <c r="B109" s="47">
        <v>100</v>
      </c>
      <c r="C109" s="48" t="s">
        <v>113</v>
      </c>
      <c r="D109" s="84">
        <f>'04雇用者所得'!H108</f>
        <v>731.2494386191551</v>
      </c>
      <c r="E109" s="25" t="s">
        <v>155</v>
      </c>
      <c r="F109" s="96">
        <v>0.62</v>
      </c>
      <c r="G109" s="25" t="s">
        <v>133</v>
      </c>
      <c r="H109" s="84">
        <f t="shared" si="1"/>
        <v>453.37465194387613</v>
      </c>
    </row>
    <row r="110" spans="2:8" s="25" customFormat="1" ht="12" customHeight="1">
      <c r="B110" s="44">
        <v>101</v>
      </c>
      <c r="C110" s="45" t="s">
        <v>114</v>
      </c>
      <c r="D110" s="83">
        <f>'04雇用者所得'!H109</f>
        <v>3997.590243648426</v>
      </c>
      <c r="E110" s="25" t="s">
        <v>155</v>
      </c>
      <c r="F110" s="95">
        <v>0.62</v>
      </c>
      <c r="G110" s="25" t="s">
        <v>133</v>
      </c>
      <c r="H110" s="83">
        <f t="shared" si="1"/>
        <v>2478.505951062024</v>
      </c>
    </row>
    <row r="111" spans="2:8" s="25" customFormat="1" ht="12" customHeight="1">
      <c r="B111" s="44">
        <v>102</v>
      </c>
      <c r="C111" s="45" t="s">
        <v>151</v>
      </c>
      <c r="D111" s="83">
        <f>'04雇用者所得'!H110</f>
        <v>3.478282955049916</v>
      </c>
      <c r="E111" s="25" t="s">
        <v>155</v>
      </c>
      <c r="F111" s="95">
        <v>0.62</v>
      </c>
      <c r="G111" s="25" t="s">
        <v>133</v>
      </c>
      <c r="H111" s="83">
        <f t="shared" si="1"/>
        <v>2.156535432130948</v>
      </c>
    </row>
    <row r="112" spans="2:8" s="25" customFormat="1" ht="12" customHeight="1">
      <c r="B112" s="44">
        <v>103</v>
      </c>
      <c r="C112" s="45" t="s">
        <v>152</v>
      </c>
      <c r="D112" s="83">
        <f>'04雇用者所得'!H111</f>
        <v>0</v>
      </c>
      <c r="E112" s="25" t="s">
        <v>155</v>
      </c>
      <c r="F112" s="95">
        <v>0.62</v>
      </c>
      <c r="G112" s="25" t="s">
        <v>133</v>
      </c>
      <c r="H112" s="83">
        <f t="shared" si="1"/>
        <v>0</v>
      </c>
    </row>
    <row r="113" spans="2:8" s="25" customFormat="1" ht="12" customHeight="1">
      <c r="B113" s="44">
        <v>104</v>
      </c>
      <c r="C113" s="45" t="s">
        <v>117</v>
      </c>
      <c r="D113" s="83">
        <f>'04雇用者所得'!H112</f>
        <v>0</v>
      </c>
      <c r="E113" s="25" t="s">
        <v>155</v>
      </c>
      <c r="F113" s="95">
        <v>0.62</v>
      </c>
      <c r="G113" s="25" t="s">
        <v>133</v>
      </c>
      <c r="H113" s="83">
        <f t="shared" si="1"/>
        <v>0</v>
      </c>
    </row>
    <row r="114" spans="2:8" s="25" customFormat="1" ht="12" customHeight="1">
      <c r="B114" s="47">
        <v>105</v>
      </c>
      <c r="C114" s="48" t="s">
        <v>118</v>
      </c>
      <c r="D114" s="84">
        <f>'04雇用者所得'!H113</f>
        <v>5.626631538554137</v>
      </c>
      <c r="E114" s="25" t="s">
        <v>155</v>
      </c>
      <c r="F114" s="96">
        <v>0.62</v>
      </c>
      <c r="G114" s="25" t="s">
        <v>133</v>
      </c>
      <c r="H114" s="84">
        <f t="shared" si="1"/>
        <v>3.4885115539035647</v>
      </c>
    </row>
    <row r="115" spans="2:8" s="25" customFormat="1" ht="12" customHeight="1">
      <c r="B115" s="44">
        <v>106</v>
      </c>
      <c r="C115" s="45" t="s">
        <v>119</v>
      </c>
      <c r="D115" s="83">
        <f>'04雇用者所得'!H114</f>
        <v>26.688462756108933</v>
      </c>
      <c r="E115" s="25" t="s">
        <v>155</v>
      </c>
      <c r="F115" s="95">
        <v>0.62</v>
      </c>
      <c r="G115" s="25" t="s">
        <v>133</v>
      </c>
      <c r="H115" s="83">
        <f t="shared" si="1"/>
        <v>16.54684690878754</v>
      </c>
    </row>
    <row r="116" spans="2:8" s="25" customFormat="1" ht="12" customHeight="1">
      <c r="B116" s="44">
        <v>107</v>
      </c>
      <c r="C116" s="45" t="s">
        <v>153</v>
      </c>
      <c r="D116" s="83">
        <f>'04雇用者所得'!H115</f>
        <v>0</v>
      </c>
      <c r="E116" s="25" t="s">
        <v>155</v>
      </c>
      <c r="F116" s="95">
        <v>0.62</v>
      </c>
      <c r="G116" s="25" t="s">
        <v>133</v>
      </c>
      <c r="H116" s="83">
        <f t="shared" si="1"/>
        <v>0</v>
      </c>
    </row>
    <row r="117" spans="2:8" s="25" customFormat="1" ht="12" customHeight="1">
      <c r="B117" s="44">
        <v>108</v>
      </c>
      <c r="C117" s="45" t="s">
        <v>121</v>
      </c>
      <c r="D117" s="83">
        <f>'04雇用者所得'!H116</f>
        <v>40.905853338336605</v>
      </c>
      <c r="E117" s="25" t="s">
        <v>155</v>
      </c>
      <c r="F117" s="95">
        <v>0.62</v>
      </c>
      <c r="G117" s="25" t="s">
        <v>133</v>
      </c>
      <c r="H117" s="83">
        <f t="shared" si="1"/>
        <v>25.361629069768696</v>
      </c>
    </row>
    <row r="118" spans="2:8" s="25" customFormat="1" ht="12.75" customHeight="1">
      <c r="B118" s="26"/>
      <c r="C118" s="43"/>
      <c r="D118" s="85">
        <f>SUM(D10:D117)</f>
        <v>46380.669549157465</v>
      </c>
      <c r="F118" s="74"/>
      <c r="H118" s="85">
        <f>SUM(H10:H117)</f>
        <v>28756.015120477634</v>
      </c>
    </row>
    <row r="119" ht="15.75" customHeight="1"/>
    <row r="120" spans="6:8" ht="15.75" customHeight="1">
      <c r="F120" s="158" t="s">
        <v>231</v>
      </c>
      <c r="G120" s="280" t="s">
        <v>230</v>
      </c>
      <c r="H120" s="280"/>
    </row>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sheetData>
  <sheetProtection/>
  <mergeCells count="7">
    <mergeCell ref="G120:H120"/>
    <mergeCell ref="B2:H3"/>
    <mergeCell ref="C5:H5"/>
    <mergeCell ref="B8:C9"/>
    <mergeCell ref="H8:H9"/>
    <mergeCell ref="D8:D9"/>
    <mergeCell ref="F8:F9"/>
  </mergeCells>
  <hyperlinks>
    <hyperlink ref="G120:H120"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B1:AF119"/>
  <sheetViews>
    <sheetView showGridLines="0" zoomScalePageLayoutView="0" workbookViewId="0" topLeftCell="A1">
      <selection activeCell="A1" sqref="A1"/>
    </sheetView>
  </sheetViews>
  <sheetFormatPr defaultColWidth="9.140625" defaultRowHeight="15"/>
  <cols>
    <col min="1" max="1" width="4.00390625" style="0" customWidth="1"/>
    <col min="2" max="2" width="3.7109375" style="25" customWidth="1"/>
    <col min="3" max="3" width="33.28125" style="25" customWidth="1"/>
    <col min="4" max="4" width="13.421875" style="25" customWidth="1"/>
    <col min="5" max="5" width="2.421875" style="0" customWidth="1"/>
    <col min="6" max="6" width="13.421875" style="25" customWidth="1"/>
    <col min="7" max="7" width="2.421875" style="0" customWidth="1"/>
    <col min="8" max="9" width="12.421875" style="25" customWidth="1"/>
    <col min="10" max="42" width="2.421875" style="0" customWidth="1"/>
    <col min="43" max="44" width="2.57421875" style="0" customWidth="1"/>
  </cols>
  <sheetData>
    <row r="1" spans="2:32" ht="12" customHeight="1">
      <c r="B1" s="23"/>
      <c r="C1" s="24"/>
      <c r="D1" s="24"/>
      <c r="F1" s="24"/>
      <c r="H1" s="24"/>
      <c r="I1" s="24"/>
      <c r="J1" s="24"/>
      <c r="K1" s="24"/>
      <c r="L1" s="24"/>
      <c r="M1" s="24"/>
      <c r="N1" s="24"/>
      <c r="O1" s="24"/>
      <c r="P1" s="24"/>
      <c r="Q1" s="24"/>
      <c r="R1" s="24"/>
      <c r="S1" s="24"/>
      <c r="T1" s="24"/>
      <c r="U1" s="24"/>
      <c r="V1" s="24"/>
      <c r="W1" s="24"/>
      <c r="X1" s="24"/>
      <c r="Y1" s="24"/>
      <c r="Z1" s="24"/>
      <c r="AA1" s="24"/>
      <c r="AB1" s="24"/>
      <c r="AC1" s="24"/>
      <c r="AD1" s="24"/>
      <c r="AE1" s="24"/>
      <c r="AF1" s="24"/>
    </row>
    <row r="2" spans="2:32" ht="13.5" customHeight="1">
      <c r="B2" s="257" t="s">
        <v>334</v>
      </c>
      <c r="C2" s="257"/>
      <c r="D2" s="257"/>
      <c r="E2" s="257"/>
      <c r="F2" s="257"/>
      <c r="G2" s="257"/>
      <c r="H2" s="257"/>
      <c r="I2" s="24"/>
      <c r="J2" s="24"/>
      <c r="K2" s="24"/>
      <c r="L2" s="24"/>
      <c r="M2" s="24"/>
      <c r="N2" s="24"/>
      <c r="O2" s="24"/>
      <c r="P2" s="24"/>
      <c r="Q2" s="24"/>
      <c r="R2" s="24"/>
      <c r="S2" s="24"/>
      <c r="T2" s="24"/>
      <c r="U2" s="24"/>
      <c r="V2" s="24"/>
      <c r="W2" s="24"/>
      <c r="X2" s="24"/>
      <c r="Y2" s="24"/>
      <c r="Z2" s="24"/>
      <c r="AA2" s="24"/>
      <c r="AB2" s="24"/>
      <c r="AC2" s="24"/>
      <c r="AD2" s="24"/>
      <c r="AE2" s="24"/>
      <c r="AF2" s="24"/>
    </row>
    <row r="3" spans="2:32" ht="13.5" customHeight="1">
      <c r="B3" s="257"/>
      <c r="C3" s="257"/>
      <c r="D3" s="257"/>
      <c r="E3" s="257"/>
      <c r="F3" s="257"/>
      <c r="G3" s="257"/>
      <c r="H3" s="257"/>
      <c r="I3" s="24"/>
      <c r="J3" s="24"/>
      <c r="K3" s="24"/>
      <c r="L3" s="24"/>
      <c r="M3" s="24"/>
      <c r="N3" s="24"/>
      <c r="O3" s="24"/>
      <c r="P3" s="24"/>
      <c r="Q3" s="24"/>
      <c r="R3" s="24"/>
      <c r="S3" s="24"/>
      <c r="T3" s="24"/>
      <c r="U3" s="24"/>
      <c r="V3" s="24"/>
      <c r="W3" s="24"/>
      <c r="X3" s="24"/>
      <c r="Y3" s="24"/>
      <c r="Z3" s="24"/>
      <c r="AA3" s="24"/>
      <c r="AB3" s="24"/>
      <c r="AC3" s="24"/>
      <c r="AD3" s="24"/>
      <c r="AE3" s="24"/>
      <c r="AF3" s="24"/>
    </row>
    <row r="4" spans="2:32" ht="12.75" customHeight="1">
      <c r="B4" s="33"/>
      <c r="C4" s="42"/>
      <c r="D4" s="42"/>
      <c r="E4" s="3"/>
      <c r="F4" s="13"/>
      <c r="H4" s="13"/>
      <c r="I4" s="24"/>
      <c r="J4" s="24"/>
      <c r="K4" s="24"/>
      <c r="L4" s="24"/>
      <c r="M4" s="24"/>
      <c r="N4" s="24"/>
      <c r="O4" s="24"/>
      <c r="P4" s="24"/>
      <c r="Q4" s="24"/>
      <c r="R4" s="24"/>
      <c r="S4" s="24"/>
      <c r="T4" s="24"/>
      <c r="U4" s="24"/>
      <c r="V4" s="24"/>
      <c r="W4" s="24"/>
      <c r="X4" s="24"/>
      <c r="Y4" s="24"/>
      <c r="Z4" s="24"/>
      <c r="AA4" s="24"/>
      <c r="AB4" s="24"/>
      <c r="AC4" s="24"/>
      <c r="AD4" s="24"/>
      <c r="AE4" s="24"/>
      <c r="AF4" s="24"/>
    </row>
    <row r="5" spans="2:32" ht="12.75" customHeight="1">
      <c r="B5" s="24"/>
      <c r="C5" s="316" t="s">
        <v>344</v>
      </c>
      <c r="D5" s="316"/>
      <c r="E5" s="316"/>
      <c r="F5" s="316"/>
      <c r="G5" s="316"/>
      <c r="H5" s="316"/>
      <c r="I5" s="24"/>
      <c r="J5" s="24"/>
      <c r="K5" s="24"/>
      <c r="L5" s="24"/>
      <c r="M5" s="24"/>
      <c r="N5" s="24"/>
      <c r="O5" s="24"/>
      <c r="P5" s="24"/>
      <c r="Q5" s="24"/>
      <c r="R5" s="24"/>
      <c r="S5" s="24"/>
      <c r="T5" s="24"/>
      <c r="U5" s="24"/>
      <c r="V5" s="24"/>
      <c r="W5" s="24"/>
      <c r="X5" s="24"/>
      <c r="Y5" s="24"/>
      <c r="Z5" s="24"/>
      <c r="AA5" s="24"/>
      <c r="AB5" s="24"/>
      <c r="AC5" s="24"/>
      <c r="AD5" s="24"/>
      <c r="AE5" s="24"/>
      <c r="AF5" s="24"/>
    </row>
    <row r="6" spans="2:15" ht="16.5" customHeight="1">
      <c r="B6" s="68"/>
      <c r="C6" s="316"/>
      <c r="D6" s="316"/>
      <c r="E6" s="316"/>
      <c r="F6" s="316"/>
      <c r="G6" s="316"/>
      <c r="H6" s="316"/>
      <c r="I6" s="90"/>
      <c r="J6" s="90"/>
      <c r="K6" s="90"/>
      <c r="L6" s="90"/>
      <c r="M6" s="3"/>
      <c r="N6" s="3"/>
      <c r="O6" s="3"/>
    </row>
    <row r="7" spans="2:12" ht="16.5" customHeight="1">
      <c r="B7" s="309"/>
      <c r="C7" s="310"/>
      <c r="D7" s="313" t="s">
        <v>166</v>
      </c>
      <c r="E7" s="182"/>
      <c r="F7" s="313" t="s">
        <v>345</v>
      </c>
      <c r="H7" s="313" t="s">
        <v>257</v>
      </c>
      <c r="I7" s="90"/>
      <c r="J7" s="90"/>
      <c r="K7" s="90"/>
      <c r="L7" s="90"/>
    </row>
    <row r="8" spans="2:9" ht="16.5" customHeight="1">
      <c r="B8" s="311"/>
      <c r="C8" s="312"/>
      <c r="D8" s="322"/>
      <c r="E8" s="182"/>
      <c r="F8" s="315"/>
      <c r="H8" s="315"/>
      <c r="I8"/>
    </row>
    <row r="9" spans="2:8" s="25" customFormat="1" ht="12" customHeight="1">
      <c r="B9" s="44">
        <v>1</v>
      </c>
      <c r="C9" s="45" t="s">
        <v>14</v>
      </c>
      <c r="D9" s="88">
        <v>0.0008255701602731049</v>
      </c>
      <c r="E9" s="25" t="s">
        <v>155</v>
      </c>
      <c r="F9" s="83">
        <f>'05民間消費'!$H$118</f>
        <v>28756.015120477634</v>
      </c>
      <c r="G9" s="25" t="s">
        <v>133</v>
      </c>
      <c r="H9" s="83">
        <f>D9*F9</f>
        <v>23.740108011828546</v>
      </c>
    </row>
    <row r="10" spans="2:8" s="25" customFormat="1" ht="12" customHeight="1">
      <c r="B10" s="44">
        <v>2</v>
      </c>
      <c r="C10" s="45" t="s">
        <v>15</v>
      </c>
      <c r="D10" s="88">
        <v>4.023666518585783E-05</v>
      </c>
      <c r="E10" s="25" t="s">
        <v>155</v>
      </c>
      <c r="F10" s="83">
        <f>'05民間消費'!$H$118</f>
        <v>28756.015120477634</v>
      </c>
      <c r="G10" s="25" t="s">
        <v>133</v>
      </c>
      <c r="H10" s="83">
        <f aca="true" t="shared" si="0" ref="H10:H73">D10*F10</f>
        <v>1.1570461524821238</v>
      </c>
    </row>
    <row r="11" spans="2:8" s="25" customFormat="1" ht="12" customHeight="1">
      <c r="B11" s="44">
        <v>3</v>
      </c>
      <c r="C11" s="45" t="s">
        <v>16</v>
      </c>
      <c r="D11" s="88">
        <v>0.0017210022584501947</v>
      </c>
      <c r="E11" s="25" t="s">
        <v>155</v>
      </c>
      <c r="F11" s="83">
        <f>'05民間消費'!$H$118</f>
        <v>28756.015120477634</v>
      </c>
      <c r="G11" s="25" t="s">
        <v>133</v>
      </c>
      <c r="H11" s="83">
        <f t="shared" si="0"/>
        <v>49.48916696636996</v>
      </c>
    </row>
    <row r="12" spans="2:8" s="25" customFormat="1" ht="12" customHeight="1">
      <c r="B12" s="44">
        <v>4</v>
      </c>
      <c r="C12" s="45" t="s">
        <v>17</v>
      </c>
      <c r="D12" s="88">
        <v>1.5610044680485797E-05</v>
      </c>
      <c r="E12" s="25" t="s">
        <v>155</v>
      </c>
      <c r="F12" s="83">
        <f>'05民間消費'!$H$118</f>
        <v>28756.015120477634</v>
      </c>
      <c r="G12" s="25" t="s">
        <v>133</v>
      </c>
      <c r="H12" s="83">
        <f t="shared" si="0"/>
        <v>0.448882680863381</v>
      </c>
    </row>
    <row r="13" spans="2:8" s="25" customFormat="1" ht="12" customHeight="1">
      <c r="B13" s="47">
        <v>5</v>
      </c>
      <c r="C13" s="48" t="s">
        <v>18</v>
      </c>
      <c r="D13" s="89">
        <v>0.00010157026938853034</v>
      </c>
      <c r="E13" s="25" t="s">
        <v>155</v>
      </c>
      <c r="F13" s="84">
        <f>'05民間消費'!$H$118</f>
        <v>28756.015120477634</v>
      </c>
      <c r="G13" s="25" t="s">
        <v>133</v>
      </c>
      <c r="H13" s="84">
        <f t="shared" si="0"/>
        <v>2.920756202327565</v>
      </c>
    </row>
    <row r="14" spans="2:8" s="25" customFormat="1" ht="12" customHeight="1">
      <c r="B14" s="44">
        <v>6</v>
      </c>
      <c r="C14" s="45" t="s">
        <v>140</v>
      </c>
      <c r="D14" s="88">
        <v>0</v>
      </c>
      <c r="E14" s="25" t="s">
        <v>155</v>
      </c>
      <c r="F14" s="83">
        <f>'05民間消費'!$H$118</f>
        <v>28756.015120477634</v>
      </c>
      <c r="G14" s="25" t="s">
        <v>133</v>
      </c>
      <c r="H14" s="83">
        <f t="shared" si="0"/>
        <v>0</v>
      </c>
    </row>
    <row r="15" spans="2:8" s="25" customFormat="1" ht="12" customHeight="1">
      <c r="B15" s="44">
        <v>7</v>
      </c>
      <c r="C15" s="45" t="s">
        <v>20</v>
      </c>
      <c r="D15" s="88">
        <v>3.1002813531617534E-06</v>
      </c>
      <c r="E15" s="25" t="s">
        <v>155</v>
      </c>
      <c r="F15" s="83">
        <f>'05民間消費'!$H$118</f>
        <v>28756.015120477634</v>
      </c>
      <c r="G15" s="25" t="s">
        <v>133</v>
      </c>
      <c r="H15" s="83">
        <f t="shared" si="0"/>
        <v>0.08915173746925424</v>
      </c>
    </row>
    <row r="16" spans="2:8" s="25" customFormat="1" ht="12" customHeight="1">
      <c r="B16" s="44">
        <v>8</v>
      </c>
      <c r="C16" s="45" t="s">
        <v>21</v>
      </c>
      <c r="D16" s="88">
        <v>0</v>
      </c>
      <c r="E16" s="25" t="s">
        <v>155</v>
      </c>
      <c r="F16" s="83">
        <f>'05民間消費'!$H$118</f>
        <v>28756.015120477634</v>
      </c>
      <c r="G16" s="25" t="s">
        <v>133</v>
      </c>
      <c r="H16" s="83">
        <f t="shared" si="0"/>
        <v>0</v>
      </c>
    </row>
    <row r="17" spans="2:8" s="25" customFormat="1" ht="12" customHeight="1">
      <c r="B17" s="44">
        <v>9</v>
      </c>
      <c r="C17" s="45" t="s">
        <v>22</v>
      </c>
      <c r="D17" s="88">
        <v>0.016076249832923047</v>
      </c>
      <c r="E17" s="25" t="s">
        <v>155</v>
      </c>
      <c r="F17" s="83">
        <f>'05民間消費'!$H$118</f>
        <v>28756.015120477634</v>
      </c>
      <c r="G17" s="25" t="s">
        <v>133</v>
      </c>
      <c r="H17" s="83">
        <f t="shared" si="0"/>
        <v>462.28888327611116</v>
      </c>
    </row>
    <row r="18" spans="2:8" s="25" customFormat="1" ht="12" customHeight="1">
      <c r="B18" s="47">
        <v>10</v>
      </c>
      <c r="C18" s="48" t="s">
        <v>23</v>
      </c>
      <c r="D18" s="89">
        <v>0.003612648885322525</v>
      </c>
      <c r="E18" s="25" t="s">
        <v>155</v>
      </c>
      <c r="F18" s="84">
        <f>'05民間消費'!$H$118</f>
        <v>28756.015120477634</v>
      </c>
      <c r="G18" s="25" t="s">
        <v>133</v>
      </c>
      <c r="H18" s="84">
        <f t="shared" si="0"/>
        <v>103.8853859713112</v>
      </c>
    </row>
    <row r="19" spans="2:8" s="25" customFormat="1" ht="12" customHeight="1">
      <c r="B19" s="44">
        <v>11</v>
      </c>
      <c r="C19" s="45" t="s">
        <v>24</v>
      </c>
      <c r="D19" s="88">
        <v>1.143828738384371E-05</v>
      </c>
      <c r="E19" s="25" t="s">
        <v>155</v>
      </c>
      <c r="F19" s="83">
        <f>'05民間消費'!$H$118</f>
        <v>28756.015120477634</v>
      </c>
      <c r="G19" s="25" t="s">
        <v>133</v>
      </c>
      <c r="H19" s="83">
        <f t="shared" si="0"/>
        <v>0.3289195649621783</v>
      </c>
    </row>
    <row r="20" spans="2:8" s="25" customFormat="1" ht="12" customHeight="1">
      <c r="B20" s="44">
        <v>12</v>
      </c>
      <c r="C20" s="45" t="s">
        <v>25</v>
      </c>
      <c r="D20" s="88">
        <v>0</v>
      </c>
      <c r="E20" s="25" t="s">
        <v>155</v>
      </c>
      <c r="F20" s="83">
        <f>'05民間消費'!$H$118</f>
        <v>28756.015120477634</v>
      </c>
      <c r="G20" s="25" t="s">
        <v>133</v>
      </c>
      <c r="H20" s="83">
        <f t="shared" si="0"/>
        <v>0</v>
      </c>
    </row>
    <row r="21" spans="2:8" s="25" customFormat="1" ht="12" customHeight="1">
      <c r="B21" s="44">
        <v>13</v>
      </c>
      <c r="C21" s="45" t="s">
        <v>26</v>
      </c>
      <c r="D21" s="88">
        <v>0.0005652830167789419</v>
      </c>
      <c r="E21" s="25" t="s">
        <v>155</v>
      </c>
      <c r="F21" s="83">
        <f>'05民間消費'!$H$118</f>
        <v>28756.015120477634</v>
      </c>
      <c r="G21" s="25" t="s">
        <v>133</v>
      </c>
      <c r="H21" s="83">
        <f t="shared" si="0"/>
        <v>16.255286977844467</v>
      </c>
    </row>
    <row r="22" spans="2:8" s="25" customFormat="1" ht="12" customHeight="1">
      <c r="B22" s="44">
        <v>14</v>
      </c>
      <c r="C22" s="45" t="s">
        <v>27</v>
      </c>
      <c r="D22" s="88">
        <v>0.002737542181158281</v>
      </c>
      <c r="E22" s="25" t="s">
        <v>155</v>
      </c>
      <c r="F22" s="83">
        <f>'05民間消費'!$H$118</f>
        <v>28756.015120477634</v>
      </c>
      <c r="G22" s="25" t="s">
        <v>133</v>
      </c>
      <c r="H22" s="83">
        <f t="shared" si="0"/>
        <v>78.72080435433286</v>
      </c>
    </row>
    <row r="23" spans="2:8" s="25" customFormat="1" ht="12" customHeight="1">
      <c r="B23" s="47">
        <v>15</v>
      </c>
      <c r="C23" s="48" t="s">
        <v>28</v>
      </c>
      <c r="D23" s="89">
        <v>0.000143181092902025</v>
      </c>
      <c r="E23" s="25" t="s">
        <v>155</v>
      </c>
      <c r="F23" s="84">
        <f>'05民間消費'!$H$118</f>
        <v>28756.015120477634</v>
      </c>
      <c r="G23" s="25" t="s">
        <v>133</v>
      </c>
      <c r="H23" s="84">
        <f t="shared" si="0"/>
        <v>4.117317672457144</v>
      </c>
    </row>
    <row r="24" spans="2:8" s="25" customFormat="1" ht="12" customHeight="1">
      <c r="B24" s="44">
        <v>16</v>
      </c>
      <c r="C24" s="45" t="s">
        <v>29</v>
      </c>
      <c r="D24" s="88">
        <v>0.00048702222868120775</v>
      </c>
      <c r="E24" s="25" t="s">
        <v>155</v>
      </c>
      <c r="F24" s="83">
        <f>'05民間消費'!$H$118</f>
        <v>28756.015120477634</v>
      </c>
      <c r="G24" s="25" t="s">
        <v>133</v>
      </c>
      <c r="H24" s="83">
        <f t="shared" si="0"/>
        <v>14.004818571965526</v>
      </c>
    </row>
    <row r="25" spans="2:8" s="25" customFormat="1" ht="12" customHeight="1">
      <c r="B25" s="44">
        <v>17</v>
      </c>
      <c r="C25" s="45" t="s">
        <v>141</v>
      </c>
      <c r="D25" s="88">
        <v>0.00041671173436996767</v>
      </c>
      <c r="E25" s="25" t="s">
        <v>155</v>
      </c>
      <c r="F25" s="83">
        <f>'05民間消費'!$H$118</f>
        <v>28756.015120477634</v>
      </c>
      <c r="G25" s="25" t="s">
        <v>133</v>
      </c>
      <c r="H25" s="83">
        <f t="shared" si="0"/>
        <v>11.98296893442325</v>
      </c>
    </row>
    <row r="26" spans="2:8" s="25" customFormat="1" ht="12" customHeight="1">
      <c r="B26" s="44">
        <v>18</v>
      </c>
      <c r="C26" s="45" t="s">
        <v>31</v>
      </c>
      <c r="D26" s="88">
        <v>0.0015248400754170057</v>
      </c>
      <c r="E26" s="25" t="s">
        <v>155</v>
      </c>
      <c r="F26" s="83">
        <f>'05民間消費'!$H$118</f>
        <v>28756.015120477634</v>
      </c>
      <c r="G26" s="25" t="s">
        <v>133</v>
      </c>
      <c r="H26" s="83">
        <f t="shared" si="0"/>
        <v>43.84832426500167</v>
      </c>
    </row>
    <row r="27" spans="2:8" s="25" customFormat="1" ht="12" customHeight="1">
      <c r="B27" s="44">
        <v>19</v>
      </c>
      <c r="C27" s="45" t="s">
        <v>32</v>
      </c>
      <c r="D27" s="88">
        <v>0.003565482305810854</v>
      </c>
      <c r="E27" s="25" t="s">
        <v>155</v>
      </c>
      <c r="F27" s="83">
        <f>'05民間消費'!$H$118</f>
        <v>28756.015120477634</v>
      </c>
      <c r="G27" s="25" t="s">
        <v>133</v>
      </c>
      <c r="H27" s="83">
        <f t="shared" si="0"/>
        <v>102.52906309769239</v>
      </c>
    </row>
    <row r="28" spans="2:8" s="25" customFormat="1" ht="12" customHeight="1">
      <c r="B28" s="47">
        <v>20</v>
      </c>
      <c r="C28" s="48" t="s">
        <v>142</v>
      </c>
      <c r="D28" s="89">
        <v>5.2814157458396866E-05</v>
      </c>
      <c r="E28" s="25" t="s">
        <v>155</v>
      </c>
      <c r="F28" s="84">
        <f>'05民間消費'!$H$118</f>
        <v>28756.015120477634</v>
      </c>
      <c r="G28" s="25" t="s">
        <v>133</v>
      </c>
      <c r="H28" s="84">
        <f t="shared" si="0"/>
        <v>1.518724710448947</v>
      </c>
    </row>
    <row r="29" spans="2:8" s="25" customFormat="1" ht="12" customHeight="1">
      <c r="B29" s="44">
        <v>21</v>
      </c>
      <c r="C29" s="45" t="s">
        <v>34</v>
      </c>
      <c r="D29" s="88">
        <v>0.00020844608722039298</v>
      </c>
      <c r="E29" s="25" t="s">
        <v>155</v>
      </c>
      <c r="F29" s="83">
        <f>'05民間消費'!$H$118</f>
        <v>28756.015120477634</v>
      </c>
      <c r="G29" s="25" t="s">
        <v>133</v>
      </c>
      <c r="H29" s="83">
        <f t="shared" si="0"/>
        <v>5.99407883591402</v>
      </c>
    </row>
    <row r="30" spans="2:8" s="25" customFormat="1" ht="12" customHeight="1">
      <c r="B30" s="44">
        <v>22</v>
      </c>
      <c r="C30" s="45" t="s">
        <v>35</v>
      </c>
      <c r="D30" s="88">
        <v>9.36943507443886E-05</v>
      </c>
      <c r="E30" s="25" t="s">
        <v>155</v>
      </c>
      <c r="F30" s="83">
        <f>'05民間消費'!$H$118</f>
        <v>28756.015120477634</v>
      </c>
      <c r="G30" s="25" t="s">
        <v>133</v>
      </c>
      <c r="H30" s="83">
        <f t="shared" si="0"/>
        <v>2.694276166708973</v>
      </c>
    </row>
    <row r="31" spans="2:8" s="25" customFormat="1" ht="12" customHeight="1">
      <c r="B31" s="44">
        <v>23</v>
      </c>
      <c r="C31" s="45" t="s">
        <v>36</v>
      </c>
      <c r="D31" s="88">
        <v>0.00014840384885035087</v>
      </c>
      <c r="E31" s="25" t="s">
        <v>155</v>
      </c>
      <c r="F31" s="83">
        <f>'05民間消費'!$H$118</f>
        <v>28756.015120477634</v>
      </c>
      <c r="G31" s="25" t="s">
        <v>133</v>
      </c>
      <c r="H31" s="83">
        <f t="shared" si="0"/>
        <v>4.267503321477767</v>
      </c>
    </row>
    <row r="32" spans="2:8" s="25" customFormat="1" ht="12" customHeight="1">
      <c r="B32" s="44">
        <v>24</v>
      </c>
      <c r="C32" s="45" t="s">
        <v>37</v>
      </c>
      <c r="D32" s="88">
        <v>6.278705939365032E-05</v>
      </c>
      <c r="E32" s="25" t="s">
        <v>155</v>
      </c>
      <c r="F32" s="83">
        <f>'05民間消費'!$H$118</f>
        <v>28756.015120477634</v>
      </c>
      <c r="G32" s="25" t="s">
        <v>133</v>
      </c>
      <c r="H32" s="83">
        <f t="shared" si="0"/>
        <v>1.805505629294136</v>
      </c>
    </row>
    <row r="33" spans="2:8" s="25" customFormat="1" ht="12" customHeight="1">
      <c r="B33" s="47">
        <v>25</v>
      </c>
      <c r="C33" s="48" t="s">
        <v>38</v>
      </c>
      <c r="D33" s="89">
        <v>5.168627223011724E-06</v>
      </c>
      <c r="E33" s="25" t="s">
        <v>155</v>
      </c>
      <c r="F33" s="84">
        <f>'05民間消費'!$H$118</f>
        <v>28756.015120477634</v>
      </c>
      <c r="G33" s="25" t="s">
        <v>133</v>
      </c>
      <c r="H33" s="84">
        <f t="shared" si="0"/>
        <v>0.14862912257703745</v>
      </c>
    </row>
    <row r="34" spans="2:8" s="25" customFormat="1" ht="12" customHeight="1">
      <c r="B34" s="44">
        <v>26</v>
      </c>
      <c r="C34" s="45" t="s">
        <v>39</v>
      </c>
      <c r="D34" s="88">
        <v>0.0005753846402724742</v>
      </c>
      <c r="E34" s="25" t="s">
        <v>155</v>
      </c>
      <c r="F34" s="83">
        <f>'05民間消費'!$H$118</f>
        <v>28756.015120477634</v>
      </c>
      <c r="G34" s="25" t="s">
        <v>133</v>
      </c>
      <c r="H34" s="83">
        <f t="shared" si="0"/>
        <v>16.545769415765854</v>
      </c>
    </row>
    <row r="35" spans="2:8" s="25" customFormat="1" ht="12" customHeight="1">
      <c r="B35" s="44">
        <v>27</v>
      </c>
      <c r="C35" s="45" t="s">
        <v>40</v>
      </c>
      <c r="D35" s="88">
        <v>0.002762186233868127</v>
      </c>
      <c r="E35" s="25" t="s">
        <v>155</v>
      </c>
      <c r="F35" s="83">
        <f>'05民間消費'!$H$118</f>
        <v>28756.015120477634</v>
      </c>
      <c r="G35" s="25" t="s">
        <v>133</v>
      </c>
      <c r="H35" s="83">
        <f t="shared" si="0"/>
        <v>79.42946910668702</v>
      </c>
    </row>
    <row r="36" spans="2:8" s="25" customFormat="1" ht="12" customHeight="1">
      <c r="B36" s="44">
        <v>28</v>
      </c>
      <c r="C36" s="45" t="s">
        <v>41</v>
      </c>
      <c r="D36" s="88">
        <v>0.013526092708724497</v>
      </c>
      <c r="E36" s="25" t="s">
        <v>155</v>
      </c>
      <c r="F36" s="83">
        <f>'05民間消費'!$H$118</f>
        <v>28756.015120477634</v>
      </c>
      <c r="G36" s="25" t="s">
        <v>133</v>
      </c>
      <c r="H36" s="83">
        <f t="shared" si="0"/>
        <v>388.95652645306393</v>
      </c>
    </row>
    <row r="37" spans="2:8" s="25" customFormat="1" ht="12" customHeight="1">
      <c r="B37" s="44">
        <v>29</v>
      </c>
      <c r="C37" s="45" t="s">
        <v>42</v>
      </c>
      <c r="D37" s="88">
        <v>7.490085502517605E-05</v>
      </c>
      <c r="E37" s="25" t="s">
        <v>155</v>
      </c>
      <c r="F37" s="83">
        <f>'05民間消費'!$H$118</f>
        <v>28756.015120477634</v>
      </c>
      <c r="G37" s="25" t="s">
        <v>133</v>
      </c>
      <c r="H37" s="83">
        <f t="shared" si="0"/>
        <v>2.1538501196406656</v>
      </c>
    </row>
    <row r="38" spans="2:8" s="25" customFormat="1" ht="12" customHeight="1">
      <c r="B38" s="47">
        <v>30</v>
      </c>
      <c r="C38" s="48" t="s">
        <v>43</v>
      </c>
      <c r="D38" s="89">
        <v>0.0018168142782956063</v>
      </c>
      <c r="E38" s="25" t="s">
        <v>155</v>
      </c>
      <c r="F38" s="84">
        <f>'05民間消費'!$H$118</f>
        <v>28756.015120477634</v>
      </c>
      <c r="G38" s="25" t="s">
        <v>133</v>
      </c>
      <c r="H38" s="84">
        <f t="shared" si="0"/>
        <v>52.24433885776811</v>
      </c>
    </row>
    <row r="39" spans="2:8" s="25" customFormat="1" ht="12" customHeight="1">
      <c r="B39" s="44">
        <v>31</v>
      </c>
      <c r="C39" s="45" t="s">
        <v>44</v>
      </c>
      <c r="D39" s="88">
        <v>0.0003203252138379664</v>
      </c>
      <c r="E39" s="25" t="s">
        <v>155</v>
      </c>
      <c r="F39" s="83">
        <f>'05民間消費'!$H$118</f>
        <v>28756.015120477634</v>
      </c>
      <c r="G39" s="25" t="s">
        <v>133</v>
      </c>
      <c r="H39" s="83">
        <f t="shared" si="0"/>
        <v>9.211276692594794</v>
      </c>
    </row>
    <row r="40" spans="2:8" s="25" customFormat="1" ht="12" customHeight="1">
      <c r="B40" s="44">
        <v>32</v>
      </c>
      <c r="C40" s="45" t="s">
        <v>45</v>
      </c>
      <c r="D40" s="88">
        <v>0.0007274925367343071</v>
      </c>
      <c r="E40" s="25" t="s">
        <v>155</v>
      </c>
      <c r="F40" s="83">
        <f>'05民間消費'!$H$118</f>
        <v>28756.015120477634</v>
      </c>
      <c r="G40" s="25" t="s">
        <v>133</v>
      </c>
      <c r="H40" s="83">
        <f t="shared" si="0"/>
        <v>20.919786386366365</v>
      </c>
    </row>
    <row r="41" spans="2:8" s="25" customFormat="1" ht="12" customHeight="1">
      <c r="B41" s="44">
        <v>33</v>
      </c>
      <c r="C41" s="45" t="s">
        <v>46</v>
      </c>
      <c r="D41" s="88">
        <v>0.00018498909865676975</v>
      </c>
      <c r="E41" s="25" t="s">
        <v>155</v>
      </c>
      <c r="F41" s="83">
        <f>'05民間消費'!$H$118</f>
        <v>28756.015120477634</v>
      </c>
      <c r="G41" s="25" t="s">
        <v>133</v>
      </c>
      <c r="H41" s="83">
        <f t="shared" si="0"/>
        <v>5.3195493180976</v>
      </c>
    </row>
    <row r="42" spans="2:8" s="25" customFormat="1" ht="12" customHeight="1">
      <c r="B42" s="44">
        <v>34</v>
      </c>
      <c r="C42" s="45" t="s">
        <v>47</v>
      </c>
      <c r="D42" s="88">
        <v>0.00031417313810870286</v>
      </c>
      <c r="E42" s="25" t="s">
        <v>155</v>
      </c>
      <c r="F42" s="83">
        <f>'05民間消費'!$H$118</f>
        <v>28756.015120477634</v>
      </c>
      <c r="G42" s="25" t="s">
        <v>133</v>
      </c>
      <c r="H42" s="83">
        <f t="shared" si="0"/>
        <v>9.034367509901767</v>
      </c>
    </row>
    <row r="43" spans="2:8" s="25" customFormat="1" ht="12" customHeight="1">
      <c r="B43" s="47">
        <v>35</v>
      </c>
      <c r="C43" s="48" t="s">
        <v>48</v>
      </c>
      <c r="D43" s="89">
        <v>1.565910321066026E-05</v>
      </c>
      <c r="E43" s="25" t="s">
        <v>155</v>
      </c>
      <c r="F43" s="84">
        <f>'05民間消費'!$H$118</f>
        <v>28756.015120477634</v>
      </c>
      <c r="G43" s="25" t="s">
        <v>133</v>
      </c>
      <c r="H43" s="84">
        <f t="shared" si="0"/>
        <v>0.4502934086988663</v>
      </c>
    </row>
    <row r="44" spans="2:8" s="25" customFormat="1" ht="12" customHeight="1">
      <c r="B44" s="44">
        <v>36</v>
      </c>
      <c r="C44" s="45" t="s">
        <v>49</v>
      </c>
      <c r="D44" s="88">
        <v>0.00011160626631756353</v>
      </c>
      <c r="E44" s="25" t="s">
        <v>155</v>
      </c>
      <c r="F44" s="83">
        <f>'05民間消費'!$H$118</f>
        <v>28756.015120477634</v>
      </c>
      <c r="G44" s="25" t="s">
        <v>133</v>
      </c>
      <c r="H44" s="83">
        <f t="shared" si="0"/>
        <v>3.2093514817679107</v>
      </c>
    </row>
    <row r="45" spans="2:8" s="25" customFormat="1" ht="12" customHeight="1">
      <c r="B45" s="44">
        <v>37</v>
      </c>
      <c r="C45" s="45" t="s">
        <v>50</v>
      </c>
      <c r="D45" s="88">
        <v>-2.8478514352811222E-05</v>
      </c>
      <c r="E45" s="25" t="s">
        <v>155</v>
      </c>
      <c r="F45" s="83">
        <f>'05民間消費'!$H$118</f>
        <v>28756.015120477634</v>
      </c>
      <c r="G45" s="25" t="s">
        <v>133</v>
      </c>
      <c r="H45" s="83">
        <f t="shared" si="0"/>
        <v>-0.8189285893381788</v>
      </c>
    </row>
    <row r="46" spans="2:8" s="25" customFormat="1" ht="12" customHeight="1">
      <c r="B46" s="44">
        <v>38</v>
      </c>
      <c r="C46" s="45" t="s">
        <v>51</v>
      </c>
      <c r="D46" s="88">
        <v>0.00019036751558541628</v>
      </c>
      <c r="E46" s="25" t="s">
        <v>155</v>
      </c>
      <c r="F46" s="83">
        <f>'05民間消費'!$H$118</f>
        <v>28756.015120477634</v>
      </c>
      <c r="G46" s="25" t="s">
        <v>133</v>
      </c>
      <c r="H46" s="83">
        <f t="shared" si="0"/>
        <v>5.474211156621992</v>
      </c>
    </row>
    <row r="47" spans="2:8" s="25" customFormat="1" ht="12" customHeight="1">
      <c r="B47" s="44">
        <v>39</v>
      </c>
      <c r="C47" s="45" t="s">
        <v>52</v>
      </c>
      <c r="D47" s="88">
        <v>4.041612123244879E-05</v>
      </c>
      <c r="E47" s="25" t="s">
        <v>155</v>
      </c>
      <c r="F47" s="83">
        <f>'05民間消費'!$H$118</f>
        <v>28756.015120477634</v>
      </c>
      <c r="G47" s="25" t="s">
        <v>133</v>
      </c>
      <c r="H47" s="83">
        <f t="shared" si="0"/>
        <v>1.1622065932713546</v>
      </c>
    </row>
    <row r="48" spans="2:8" s="25" customFormat="1" ht="12" customHeight="1">
      <c r="B48" s="47">
        <v>40</v>
      </c>
      <c r="C48" s="48" t="s">
        <v>53</v>
      </c>
      <c r="D48" s="89">
        <v>0.00014309732053735484</v>
      </c>
      <c r="E48" s="25" t="s">
        <v>155</v>
      </c>
      <c r="F48" s="84">
        <f>'05民間消費'!$H$118</f>
        <v>28756.015120477634</v>
      </c>
      <c r="G48" s="25" t="s">
        <v>133</v>
      </c>
      <c r="H48" s="84">
        <f t="shared" si="0"/>
        <v>4.11490871307201</v>
      </c>
    </row>
    <row r="49" spans="2:8" s="25" customFormat="1" ht="12" customHeight="1">
      <c r="B49" s="44">
        <v>41</v>
      </c>
      <c r="C49" s="45" t="s">
        <v>54</v>
      </c>
      <c r="D49" s="88">
        <v>2.9321102257490997E-05</v>
      </c>
      <c r="E49" s="25" t="s">
        <v>155</v>
      </c>
      <c r="F49" s="83">
        <f>'05民間消費'!$H$118</f>
        <v>28756.015120477634</v>
      </c>
      <c r="G49" s="25" t="s">
        <v>133</v>
      </c>
      <c r="H49" s="83">
        <f t="shared" si="0"/>
        <v>0.843158059865482</v>
      </c>
    </row>
    <row r="50" spans="2:8" s="25" customFormat="1" ht="12" customHeight="1">
      <c r="B50" s="44">
        <v>42</v>
      </c>
      <c r="C50" s="45" t="s">
        <v>55</v>
      </c>
      <c r="D50" s="88">
        <v>0.00017769460673014217</v>
      </c>
      <c r="E50" s="25" t="s">
        <v>155</v>
      </c>
      <c r="F50" s="83">
        <f>'05民間消費'!$H$118</f>
        <v>28756.015120477634</v>
      </c>
      <c r="G50" s="25" t="s">
        <v>133</v>
      </c>
      <c r="H50" s="83">
        <f t="shared" si="0"/>
        <v>5.109788797959295</v>
      </c>
    </row>
    <row r="51" spans="2:8" s="25" customFormat="1" ht="12" customHeight="1">
      <c r="B51" s="44">
        <v>43</v>
      </c>
      <c r="C51" s="45" t="s">
        <v>56</v>
      </c>
      <c r="D51" s="88">
        <v>0.0006045846234201076</v>
      </c>
      <c r="E51" s="25" t="s">
        <v>155</v>
      </c>
      <c r="F51" s="83">
        <f>'05民間消費'!$H$118</f>
        <v>28756.015120477634</v>
      </c>
      <c r="G51" s="25" t="s">
        <v>133</v>
      </c>
      <c r="H51" s="83">
        <f t="shared" si="0"/>
        <v>17.38544457267689</v>
      </c>
    </row>
    <row r="52" spans="2:8" s="25" customFormat="1" ht="12" customHeight="1">
      <c r="B52" s="44">
        <v>44</v>
      </c>
      <c r="C52" s="45" t="s">
        <v>57</v>
      </c>
      <c r="D52" s="88">
        <v>0.0013519751293845942</v>
      </c>
      <c r="E52" s="25" t="s">
        <v>155</v>
      </c>
      <c r="F52" s="83">
        <f>'05民間消費'!$H$118</f>
        <v>28756.015120477634</v>
      </c>
      <c r="G52" s="25" t="s">
        <v>133</v>
      </c>
      <c r="H52" s="83">
        <f t="shared" si="0"/>
        <v>38.8774172630931</v>
      </c>
    </row>
    <row r="53" spans="2:8" s="25" customFormat="1" ht="12" customHeight="1">
      <c r="B53" s="47">
        <v>45</v>
      </c>
      <c r="C53" s="48" t="s">
        <v>143</v>
      </c>
      <c r="D53" s="89">
        <v>0.00032559600484105816</v>
      </c>
      <c r="E53" s="25" t="s">
        <v>155</v>
      </c>
      <c r="F53" s="84">
        <f>'05民間消費'!$H$118</f>
        <v>28756.015120477634</v>
      </c>
      <c r="G53" s="25" t="s">
        <v>133</v>
      </c>
      <c r="H53" s="84">
        <f t="shared" si="0"/>
        <v>9.362843638376578</v>
      </c>
    </row>
    <row r="54" spans="2:8" s="25" customFormat="1" ht="12" customHeight="1">
      <c r="B54" s="44">
        <v>46</v>
      </c>
      <c r="C54" s="45" t="s">
        <v>59</v>
      </c>
      <c r="D54" s="88">
        <v>0.0003412634561610834</v>
      </c>
      <c r="E54" s="25" t="s">
        <v>155</v>
      </c>
      <c r="F54" s="83">
        <f>'05民間消費'!$H$118</f>
        <v>28756.015120477634</v>
      </c>
      <c r="G54" s="25" t="s">
        <v>133</v>
      </c>
      <c r="H54" s="83">
        <f t="shared" si="0"/>
        <v>9.81337710543457</v>
      </c>
    </row>
    <row r="55" spans="2:8" s="25" customFormat="1" ht="12" customHeight="1">
      <c r="B55" s="44">
        <v>47</v>
      </c>
      <c r="C55" s="45" t="s">
        <v>60</v>
      </c>
      <c r="D55" s="88">
        <v>0.00017499725557705556</v>
      </c>
      <c r="E55" s="25" t="s">
        <v>155</v>
      </c>
      <c r="F55" s="83">
        <f>'05民間消費'!$H$118</f>
        <v>28756.015120477634</v>
      </c>
      <c r="G55" s="25" t="s">
        <v>133</v>
      </c>
      <c r="H55" s="83">
        <f t="shared" si="0"/>
        <v>5.032223727415898</v>
      </c>
    </row>
    <row r="56" spans="2:8" s="25" customFormat="1" ht="12" customHeight="1">
      <c r="B56" s="44">
        <v>48</v>
      </c>
      <c r="C56" s="45" t="s">
        <v>144</v>
      </c>
      <c r="D56" s="88">
        <v>0.00011042491283686324</v>
      </c>
      <c r="E56" s="25" t="s">
        <v>155</v>
      </c>
      <c r="F56" s="83">
        <f>'05民間消費'!$H$118</f>
        <v>28756.015120477634</v>
      </c>
      <c r="G56" s="25" t="s">
        <v>133</v>
      </c>
      <c r="H56" s="83">
        <f t="shared" si="0"/>
        <v>3.175380463214264</v>
      </c>
    </row>
    <row r="57" spans="2:8" s="25" customFormat="1" ht="12" customHeight="1">
      <c r="B57" s="44">
        <v>49</v>
      </c>
      <c r="C57" s="45" t="s">
        <v>62</v>
      </c>
      <c r="D57" s="88">
        <v>0.00019566115090958054</v>
      </c>
      <c r="E57" s="25" t="s">
        <v>155</v>
      </c>
      <c r="F57" s="83">
        <f>'05民間消費'!$H$118</f>
        <v>28756.015120477634</v>
      </c>
      <c r="G57" s="25" t="s">
        <v>133</v>
      </c>
      <c r="H57" s="83">
        <f t="shared" si="0"/>
        <v>5.6264350140459545</v>
      </c>
    </row>
    <row r="58" spans="2:8" s="25" customFormat="1" ht="12" customHeight="1">
      <c r="B58" s="47">
        <v>50</v>
      </c>
      <c r="C58" s="48" t="s">
        <v>63</v>
      </c>
      <c r="D58" s="89">
        <v>2.066546069035759E-05</v>
      </c>
      <c r="E58" s="25" t="s">
        <v>155</v>
      </c>
      <c r="F58" s="84">
        <f>'05民間消費'!$H$118</f>
        <v>28756.015120477634</v>
      </c>
      <c r="G58" s="25" t="s">
        <v>133</v>
      </c>
      <c r="H58" s="84">
        <f t="shared" si="0"/>
        <v>0.594256300083559</v>
      </c>
    </row>
    <row r="59" spans="2:8" s="25" customFormat="1" ht="12" customHeight="1">
      <c r="B59" s="44">
        <v>51</v>
      </c>
      <c r="C59" s="45" t="s">
        <v>64</v>
      </c>
      <c r="D59" s="88">
        <v>0.0009350365730628035</v>
      </c>
      <c r="E59" s="25" t="s">
        <v>155</v>
      </c>
      <c r="F59" s="83">
        <f>'05民間消費'!$H$118</f>
        <v>28756.015120477634</v>
      </c>
      <c r="G59" s="25" t="s">
        <v>133</v>
      </c>
      <c r="H59" s="83">
        <f t="shared" si="0"/>
        <v>26.887925833193567</v>
      </c>
    </row>
    <row r="60" spans="2:8" s="25" customFormat="1" ht="12" customHeight="1">
      <c r="B60" s="44">
        <v>52</v>
      </c>
      <c r="C60" s="45" t="s">
        <v>65</v>
      </c>
      <c r="D60" s="88">
        <v>0.0031788761042169625</v>
      </c>
      <c r="E60" s="25" t="s">
        <v>155</v>
      </c>
      <c r="F60" s="83">
        <f>'05民間消費'!$H$118</f>
        <v>28756.015120477634</v>
      </c>
      <c r="G60" s="25" t="s">
        <v>133</v>
      </c>
      <c r="H60" s="83">
        <f t="shared" si="0"/>
        <v>91.411809318988</v>
      </c>
    </row>
    <row r="61" spans="2:8" s="25" customFormat="1" ht="12" customHeight="1">
      <c r="B61" s="44">
        <v>53</v>
      </c>
      <c r="C61" s="45" t="s">
        <v>66</v>
      </c>
      <c r="D61" s="88">
        <v>0.0006830530153072201</v>
      </c>
      <c r="E61" s="25" t="s">
        <v>155</v>
      </c>
      <c r="F61" s="83">
        <f>'05民間消費'!$H$118</f>
        <v>28756.015120477634</v>
      </c>
      <c r="G61" s="25" t="s">
        <v>133</v>
      </c>
      <c r="H61" s="83">
        <f t="shared" si="0"/>
        <v>19.641882836262262</v>
      </c>
    </row>
    <row r="62" spans="2:8" s="25" customFormat="1" ht="12" customHeight="1">
      <c r="B62" s="44">
        <v>54</v>
      </c>
      <c r="C62" s="45" t="s">
        <v>67</v>
      </c>
      <c r="D62" s="88">
        <v>2.2721424348584905E-05</v>
      </c>
      <c r="E62" s="25" t="s">
        <v>155</v>
      </c>
      <c r="F62" s="83">
        <f>'05民間消費'!$H$118</f>
        <v>28756.015120477634</v>
      </c>
      <c r="G62" s="25" t="s">
        <v>133</v>
      </c>
      <c r="H62" s="83">
        <f t="shared" si="0"/>
        <v>0.6533776221266961</v>
      </c>
    </row>
    <row r="63" spans="2:8" s="25" customFormat="1" ht="12" customHeight="1">
      <c r="B63" s="47">
        <v>55</v>
      </c>
      <c r="C63" s="48" t="s">
        <v>68</v>
      </c>
      <c r="D63" s="89">
        <v>2.1118868768676687E-06</v>
      </c>
      <c r="E63" s="25" t="s">
        <v>155</v>
      </c>
      <c r="F63" s="84">
        <f>'05民間消費'!$H$118</f>
        <v>28756.015120477634</v>
      </c>
      <c r="G63" s="25" t="s">
        <v>133</v>
      </c>
      <c r="H63" s="84">
        <f t="shared" si="0"/>
        <v>0.06072945096394497</v>
      </c>
    </row>
    <row r="64" spans="2:8" s="25" customFormat="1" ht="12" customHeight="1">
      <c r="B64" s="44">
        <v>56</v>
      </c>
      <c r="C64" s="45" t="s">
        <v>69</v>
      </c>
      <c r="D64" s="88">
        <v>0.00045437700956524373</v>
      </c>
      <c r="E64" s="25" t="s">
        <v>155</v>
      </c>
      <c r="F64" s="83">
        <f>'05民間消費'!$H$118</f>
        <v>28756.015120477634</v>
      </c>
      <c r="G64" s="25" t="s">
        <v>133</v>
      </c>
      <c r="H64" s="83">
        <f t="shared" si="0"/>
        <v>13.06607215745556</v>
      </c>
    </row>
    <row r="65" spans="2:8" s="25" customFormat="1" ht="12" customHeight="1">
      <c r="B65" s="44">
        <v>57</v>
      </c>
      <c r="C65" s="45" t="s">
        <v>145</v>
      </c>
      <c r="D65" s="88">
        <v>0.0008985192924840604</v>
      </c>
      <c r="E65" s="25" t="s">
        <v>155</v>
      </c>
      <c r="F65" s="83">
        <f>'05民間消費'!$H$118</f>
        <v>28756.015120477634</v>
      </c>
      <c r="G65" s="25" t="s">
        <v>133</v>
      </c>
      <c r="H65" s="83">
        <f t="shared" si="0"/>
        <v>25.837834360712506</v>
      </c>
    </row>
    <row r="66" spans="2:8" s="25" customFormat="1" ht="12" customHeight="1">
      <c r="B66" s="44">
        <v>58</v>
      </c>
      <c r="C66" s="45" t="s">
        <v>71</v>
      </c>
      <c r="D66" s="88">
        <v>0.0003755385639387628</v>
      </c>
      <c r="E66" s="25" t="s">
        <v>155</v>
      </c>
      <c r="F66" s="83">
        <f>'05民間消費'!$H$118</f>
        <v>28756.015120477634</v>
      </c>
      <c r="G66" s="25" t="s">
        <v>133</v>
      </c>
      <c r="H66" s="83">
        <f t="shared" si="0"/>
        <v>10.79899262294552</v>
      </c>
    </row>
    <row r="67" spans="2:8" s="25" customFormat="1" ht="12" customHeight="1">
      <c r="B67" s="44">
        <v>59</v>
      </c>
      <c r="C67" s="45" t="s">
        <v>72</v>
      </c>
      <c r="D67" s="88">
        <v>0.00046720163087122005</v>
      </c>
      <c r="E67" s="25" t="s">
        <v>155</v>
      </c>
      <c r="F67" s="83">
        <f>'05民間消費'!$H$118</f>
        <v>28756.015120477634</v>
      </c>
      <c r="G67" s="25" t="s">
        <v>133</v>
      </c>
      <c r="H67" s="83">
        <f t="shared" si="0"/>
        <v>13.434857161644613</v>
      </c>
    </row>
    <row r="68" spans="2:8" s="25" customFormat="1" ht="12" customHeight="1">
      <c r="B68" s="47">
        <v>60</v>
      </c>
      <c r="C68" s="48" t="s">
        <v>73</v>
      </c>
      <c r="D68" s="89">
        <v>1.1205468396632744E-05</v>
      </c>
      <c r="E68" s="25" t="s">
        <v>155</v>
      </c>
      <c r="F68" s="84">
        <f>'05民間消費'!$H$118</f>
        <v>28756.015120477634</v>
      </c>
      <c r="G68" s="25" t="s">
        <v>133</v>
      </c>
      <c r="H68" s="84">
        <f t="shared" si="0"/>
        <v>0.3222246186456055</v>
      </c>
    </row>
    <row r="69" spans="2:8" s="25" customFormat="1" ht="12" customHeight="1">
      <c r="B69" s="44">
        <v>61</v>
      </c>
      <c r="C69" s="45" t="s">
        <v>74</v>
      </c>
      <c r="D69" s="88">
        <v>0.0002641052126926869</v>
      </c>
      <c r="E69" s="25" t="s">
        <v>155</v>
      </c>
      <c r="F69" s="83">
        <f>'05民間消費'!$H$118</f>
        <v>28756.015120477634</v>
      </c>
      <c r="G69" s="25" t="s">
        <v>133</v>
      </c>
      <c r="H69" s="83">
        <f t="shared" si="0"/>
        <v>7.594613489587866</v>
      </c>
    </row>
    <row r="70" spans="2:8" s="25" customFormat="1" ht="12" customHeight="1">
      <c r="B70" s="44">
        <v>62</v>
      </c>
      <c r="C70" s="45" t="s">
        <v>75</v>
      </c>
      <c r="D70" s="88">
        <v>0.0002326798346332708</v>
      </c>
      <c r="E70" s="25" t="s">
        <v>155</v>
      </c>
      <c r="F70" s="83">
        <f>'05民間消費'!$H$118</f>
        <v>28756.015120477634</v>
      </c>
      <c r="G70" s="25" t="s">
        <v>133</v>
      </c>
      <c r="H70" s="83">
        <f t="shared" si="0"/>
        <v>6.69094484294457</v>
      </c>
    </row>
    <row r="71" spans="2:8" s="25" customFormat="1" ht="12" customHeight="1">
      <c r="B71" s="44">
        <v>63</v>
      </c>
      <c r="C71" s="45" t="s">
        <v>76</v>
      </c>
      <c r="D71" s="88">
        <v>0.0010244438105537286</v>
      </c>
      <c r="E71" s="25" t="s">
        <v>155</v>
      </c>
      <c r="F71" s="83">
        <f>'05民間消費'!$H$118</f>
        <v>28756.015120477634</v>
      </c>
      <c r="G71" s="25" t="s">
        <v>133</v>
      </c>
      <c r="H71" s="83">
        <f t="shared" si="0"/>
        <v>29.458921706362744</v>
      </c>
    </row>
    <row r="72" spans="2:8" s="25" customFormat="1" ht="12" customHeight="1">
      <c r="B72" s="44">
        <v>64</v>
      </c>
      <c r="C72" s="45" t="s">
        <v>77</v>
      </c>
      <c r="D72" s="88">
        <v>0.00010783377971842666</v>
      </c>
      <c r="E72" s="25" t="s">
        <v>155</v>
      </c>
      <c r="F72" s="83">
        <f>'05民間消費'!$H$118</f>
        <v>28756.015120477634</v>
      </c>
      <c r="G72" s="25" t="s">
        <v>133</v>
      </c>
      <c r="H72" s="83">
        <f t="shared" si="0"/>
        <v>3.1008698000813313</v>
      </c>
    </row>
    <row r="73" spans="2:8" s="25" customFormat="1" ht="12" customHeight="1">
      <c r="B73" s="47">
        <v>65</v>
      </c>
      <c r="C73" s="48" t="s">
        <v>78</v>
      </c>
      <c r="D73" s="89">
        <v>0</v>
      </c>
      <c r="E73" s="25" t="s">
        <v>155</v>
      </c>
      <c r="F73" s="84">
        <f>'05民間消費'!$H$118</f>
        <v>28756.015120477634</v>
      </c>
      <c r="G73" s="25" t="s">
        <v>133</v>
      </c>
      <c r="H73" s="84">
        <f t="shared" si="0"/>
        <v>0</v>
      </c>
    </row>
    <row r="74" spans="2:8" s="25" customFormat="1" ht="12" customHeight="1">
      <c r="B74" s="44">
        <v>66</v>
      </c>
      <c r="C74" s="45" t="s">
        <v>79</v>
      </c>
      <c r="D74" s="88">
        <v>0.01699934454738365</v>
      </c>
      <c r="E74" s="25" t="s">
        <v>155</v>
      </c>
      <c r="F74" s="83">
        <f>'05民間消費'!$H$118</f>
        <v>28756.015120477634</v>
      </c>
      <c r="G74" s="25" t="s">
        <v>133</v>
      </c>
      <c r="H74" s="83">
        <f aca="true" t="shared" si="1" ref="H74:H116">D74*F74</f>
        <v>488.8334088427732</v>
      </c>
    </row>
    <row r="75" spans="2:8" s="25" customFormat="1" ht="12" customHeight="1">
      <c r="B75" s="51">
        <v>67</v>
      </c>
      <c r="C75" s="52" t="s">
        <v>80</v>
      </c>
      <c r="D75" s="249">
        <v>0</v>
      </c>
      <c r="E75" s="246" t="s">
        <v>155</v>
      </c>
      <c r="F75" s="83">
        <f>'05民間消費'!$H$118</f>
        <v>28756.015120477634</v>
      </c>
      <c r="G75" s="246" t="s">
        <v>133</v>
      </c>
      <c r="H75" s="83">
        <f t="shared" si="1"/>
        <v>0</v>
      </c>
    </row>
    <row r="76" spans="2:8" s="25" customFormat="1" ht="12" customHeight="1">
      <c r="B76" s="44">
        <v>68</v>
      </c>
      <c r="C76" s="45" t="s">
        <v>81</v>
      </c>
      <c r="D76" s="88">
        <v>0</v>
      </c>
      <c r="E76" s="25" t="s">
        <v>155</v>
      </c>
      <c r="F76" s="83">
        <f>'05民間消費'!$H$118</f>
        <v>28756.015120477634</v>
      </c>
      <c r="G76" s="25" t="s">
        <v>133</v>
      </c>
      <c r="H76" s="83">
        <f t="shared" si="1"/>
        <v>0</v>
      </c>
    </row>
    <row r="77" spans="2:8" s="25" customFormat="1" ht="12" customHeight="1">
      <c r="B77" s="44">
        <v>69</v>
      </c>
      <c r="C77" s="45" t="s">
        <v>82</v>
      </c>
      <c r="D77" s="88">
        <v>0.01452184312835362</v>
      </c>
      <c r="E77" s="25" t="s">
        <v>155</v>
      </c>
      <c r="F77" s="83">
        <f>'05民間消費'!$H$118</f>
        <v>28756.015120477634</v>
      </c>
      <c r="G77" s="25" t="s">
        <v>133</v>
      </c>
      <c r="H77" s="83">
        <f t="shared" si="1"/>
        <v>417.59034057614093</v>
      </c>
    </row>
    <row r="78" spans="2:8" s="25" customFormat="1" ht="12" customHeight="1">
      <c r="B78" s="47">
        <v>70</v>
      </c>
      <c r="C78" s="48" t="s">
        <v>83</v>
      </c>
      <c r="D78" s="89">
        <v>0.006066950109606869</v>
      </c>
      <c r="E78" s="25" t="s">
        <v>155</v>
      </c>
      <c r="F78" s="84">
        <f>'05民間消費'!$H$118</f>
        <v>28756.015120477634</v>
      </c>
      <c r="G78" s="25" t="s">
        <v>133</v>
      </c>
      <c r="H78" s="84">
        <f t="shared" si="1"/>
        <v>174.4613090870386</v>
      </c>
    </row>
    <row r="79" spans="2:8" s="25" customFormat="1" ht="12" customHeight="1">
      <c r="B79" s="44">
        <v>71</v>
      </c>
      <c r="C79" s="45" t="s">
        <v>84</v>
      </c>
      <c r="D79" s="88">
        <v>0.015930614160310587</v>
      </c>
      <c r="E79" s="25" t="s">
        <v>155</v>
      </c>
      <c r="F79" s="83">
        <f>'05民間消費'!$H$118</f>
        <v>28756.015120477634</v>
      </c>
      <c r="G79" s="25" t="s">
        <v>133</v>
      </c>
      <c r="H79" s="83">
        <f t="shared" si="1"/>
        <v>458.10098167238635</v>
      </c>
    </row>
    <row r="80" spans="2:8" s="25" customFormat="1" ht="12" customHeight="1">
      <c r="B80" s="44">
        <v>72</v>
      </c>
      <c r="C80" s="45" t="s">
        <v>85</v>
      </c>
      <c r="D80" s="88">
        <v>0.003283112771377328</v>
      </c>
      <c r="E80" s="25" t="s">
        <v>155</v>
      </c>
      <c r="F80" s="83">
        <f>'05民間消費'!$H$118</f>
        <v>28756.015120477634</v>
      </c>
      <c r="G80" s="25" t="s">
        <v>133</v>
      </c>
      <c r="H80" s="83">
        <f t="shared" si="1"/>
        <v>94.40924049595966</v>
      </c>
    </row>
    <row r="81" spans="2:8" s="25" customFormat="1" ht="12" customHeight="1">
      <c r="B81" s="44">
        <v>73</v>
      </c>
      <c r="C81" s="45" t="s">
        <v>86</v>
      </c>
      <c r="D81" s="88">
        <v>0.101680558012978</v>
      </c>
      <c r="E81" s="25" t="s">
        <v>155</v>
      </c>
      <c r="F81" s="83">
        <f>'05民間消費'!$H$118</f>
        <v>28756.015120477634</v>
      </c>
      <c r="G81" s="25" t="s">
        <v>133</v>
      </c>
      <c r="H81" s="83">
        <f t="shared" si="1"/>
        <v>2923.9276636797986</v>
      </c>
    </row>
    <row r="82" spans="2:8" s="25" customFormat="1" ht="12" customHeight="1">
      <c r="B82" s="44">
        <v>74</v>
      </c>
      <c r="C82" s="45" t="s">
        <v>87</v>
      </c>
      <c r="D82" s="88">
        <v>0.09258048869611346</v>
      </c>
      <c r="E82" s="25" t="s">
        <v>155</v>
      </c>
      <c r="F82" s="83">
        <f>'05民間消費'!$H$118</f>
        <v>28756.015120477634</v>
      </c>
      <c r="G82" s="25" t="s">
        <v>133</v>
      </c>
      <c r="H82" s="83">
        <f t="shared" si="1"/>
        <v>2662.2459328066475</v>
      </c>
    </row>
    <row r="83" spans="2:8" s="25" customFormat="1" ht="12" customHeight="1">
      <c r="B83" s="47">
        <v>75</v>
      </c>
      <c r="C83" s="48" t="s">
        <v>88</v>
      </c>
      <c r="D83" s="89">
        <v>0.009699160824767168</v>
      </c>
      <c r="E83" s="25" t="s">
        <v>155</v>
      </c>
      <c r="F83" s="84">
        <f>'05民間消費'!$H$118</f>
        <v>28756.015120477634</v>
      </c>
      <c r="G83" s="25" t="s">
        <v>133</v>
      </c>
      <c r="H83" s="84">
        <f t="shared" si="1"/>
        <v>278.909215332949</v>
      </c>
    </row>
    <row r="84" spans="2:8" s="25" customFormat="1" ht="12" customHeight="1">
      <c r="B84" s="44">
        <v>76</v>
      </c>
      <c r="C84" s="45" t="s">
        <v>89</v>
      </c>
      <c r="D84" s="88">
        <v>0.060689044486136</v>
      </c>
      <c r="E84" s="25" t="s">
        <v>155</v>
      </c>
      <c r="F84" s="83">
        <f>'05民間消費'!$H$118</f>
        <v>28756.015120477634</v>
      </c>
      <c r="G84" s="25" t="s">
        <v>133</v>
      </c>
      <c r="H84" s="83">
        <f t="shared" si="1"/>
        <v>1745.1750808906665</v>
      </c>
    </row>
    <row r="85" spans="2:8" s="25" customFormat="1" ht="12" customHeight="1">
      <c r="B85" s="44">
        <v>77</v>
      </c>
      <c r="C85" s="45" t="s">
        <v>146</v>
      </c>
      <c r="D85" s="88">
        <v>0.1480588803259079</v>
      </c>
      <c r="E85" s="25" t="s">
        <v>155</v>
      </c>
      <c r="F85" s="83">
        <f>'05民間消費'!$H$118</f>
        <v>28756.015120477634</v>
      </c>
      <c r="G85" s="25" t="s">
        <v>133</v>
      </c>
      <c r="H85" s="83">
        <f t="shared" si="1"/>
        <v>4257.583401372795</v>
      </c>
    </row>
    <row r="86" spans="2:8" s="25" customFormat="1" ht="12" customHeight="1">
      <c r="B86" s="44">
        <v>78</v>
      </c>
      <c r="C86" s="45" t="s">
        <v>91</v>
      </c>
      <c r="D86" s="88">
        <v>0.022546403005350536</v>
      </c>
      <c r="E86" s="25" t="s">
        <v>155</v>
      </c>
      <c r="F86" s="83">
        <f>'05民間消費'!$H$118</f>
        <v>28756.015120477634</v>
      </c>
      <c r="G86" s="25" t="s">
        <v>133</v>
      </c>
      <c r="H86" s="83">
        <f t="shared" si="1"/>
        <v>648.3447057342423</v>
      </c>
    </row>
    <row r="87" spans="2:8" s="25" customFormat="1" ht="12" customHeight="1">
      <c r="B87" s="44">
        <v>79</v>
      </c>
      <c r="C87" s="45" t="s">
        <v>92</v>
      </c>
      <c r="D87" s="88">
        <v>0.013837106915858882</v>
      </c>
      <c r="E87" s="25" t="s">
        <v>155</v>
      </c>
      <c r="F87" s="83">
        <f>'05民間消費'!$H$118</f>
        <v>28756.015120477634</v>
      </c>
      <c r="G87" s="25" t="s">
        <v>133</v>
      </c>
      <c r="H87" s="83">
        <f t="shared" si="1"/>
        <v>397.90005569610366</v>
      </c>
    </row>
    <row r="88" spans="2:8" s="25" customFormat="1" ht="12" customHeight="1">
      <c r="B88" s="47">
        <v>80</v>
      </c>
      <c r="C88" s="48" t="s">
        <v>93</v>
      </c>
      <c r="D88" s="89">
        <v>0.003738750128884947</v>
      </c>
      <c r="E88" s="25" t="s">
        <v>155</v>
      </c>
      <c r="F88" s="84">
        <f>'05民間消費'!$H$118</f>
        <v>28756.015120477634</v>
      </c>
      <c r="G88" s="25" t="s">
        <v>133</v>
      </c>
      <c r="H88" s="84">
        <f t="shared" si="1"/>
        <v>107.51155523790324</v>
      </c>
    </row>
    <row r="89" spans="2:8" s="25" customFormat="1" ht="12" customHeight="1">
      <c r="B89" s="44">
        <v>81</v>
      </c>
      <c r="C89" s="45" t="s">
        <v>147</v>
      </c>
      <c r="D89" s="88">
        <v>0.00044118966681084003</v>
      </c>
      <c r="E89" s="25" t="s">
        <v>155</v>
      </c>
      <c r="F89" s="83">
        <f>'05民間消費'!$H$118</f>
        <v>28756.015120477634</v>
      </c>
      <c r="G89" s="25" t="s">
        <v>133</v>
      </c>
      <c r="H89" s="83">
        <f t="shared" si="1"/>
        <v>12.686856729811005</v>
      </c>
    </row>
    <row r="90" spans="2:8" s="25" customFormat="1" ht="12" customHeight="1">
      <c r="B90" s="44">
        <v>82</v>
      </c>
      <c r="C90" s="45" t="s">
        <v>95</v>
      </c>
      <c r="D90" s="88">
        <v>0.0029694824088149904</v>
      </c>
      <c r="E90" s="25" t="s">
        <v>155</v>
      </c>
      <c r="F90" s="83">
        <f>'05民間消費'!$H$118</f>
        <v>28756.015120477634</v>
      </c>
      <c r="G90" s="25" t="s">
        <v>133</v>
      </c>
      <c r="H90" s="83">
        <f t="shared" si="1"/>
        <v>85.39048104787621</v>
      </c>
    </row>
    <row r="91" spans="2:8" s="25" customFormat="1" ht="12" customHeight="1">
      <c r="B91" s="44">
        <v>83</v>
      </c>
      <c r="C91" s="45" t="s">
        <v>96</v>
      </c>
      <c r="D91" s="88">
        <v>0.00011975136903156603</v>
      </c>
      <c r="E91" s="25" t="s">
        <v>155</v>
      </c>
      <c r="F91" s="83">
        <f>'05民間消費'!$H$118</f>
        <v>28756.015120477634</v>
      </c>
      <c r="G91" s="25" t="s">
        <v>133</v>
      </c>
      <c r="H91" s="83">
        <f t="shared" si="1"/>
        <v>3.44357217856961</v>
      </c>
    </row>
    <row r="92" spans="2:8" s="25" customFormat="1" ht="12" customHeight="1">
      <c r="B92" s="44">
        <v>84</v>
      </c>
      <c r="C92" s="45" t="s">
        <v>97</v>
      </c>
      <c r="D92" s="88">
        <v>0.001324547836681634</v>
      </c>
      <c r="E92" s="25" t="s">
        <v>155</v>
      </c>
      <c r="F92" s="83">
        <f>'05民間消費'!$H$118</f>
        <v>28756.015120477634</v>
      </c>
      <c r="G92" s="25" t="s">
        <v>133</v>
      </c>
      <c r="H92" s="83">
        <f t="shared" si="1"/>
        <v>38.08871761941301</v>
      </c>
    </row>
    <row r="93" spans="2:8" s="25" customFormat="1" ht="12" customHeight="1">
      <c r="B93" s="47">
        <v>85</v>
      </c>
      <c r="C93" s="48" t="s">
        <v>98</v>
      </c>
      <c r="D93" s="89">
        <v>0.006412361944514308</v>
      </c>
      <c r="E93" s="25" t="s">
        <v>155</v>
      </c>
      <c r="F93" s="84">
        <f>'05民間消費'!$H$118</f>
        <v>28756.015120477634</v>
      </c>
      <c r="G93" s="25" t="s">
        <v>133</v>
      </c>
      <c r="H93" s="84">
        <f t="shared" si="1"/>
        <v>184.39397703442881</v>
      </c>
    </row>
    <row r="94" spans="2:8" s="25" customFormat="1" ht="12" customHeight="1">
      <c r="B94" s="44">
        <v>86</v>
      </c>
      <c r="C94" s="45" t="s">
        <v>148</v>
      </c>
      <c r="D94" s="88">
        <v>0.04140803111176569</v>
      </c>
      <c r="E94" s="25" t="s">
        <v>155</v>
      </c>
      <c r="F94" s="83">
        <f>'05民間消費'!$H$118</f>
        <v>28756.015120477634</v>
      </c>
      <c r="G94" s="25" t="s">
        <v>133</v>
      </c>
      <c r="H94" s="83">
        <f t="shared" si="1"/>
        <v>1190.7299687591426</v>
      </c>
    </row>
    <row r="95" spans="2:8" s="25" customFormat="1" ht="12" customHeight="1">
      <c r="B95" s="44">
        <v>87</v>
      </c>
      <c r="C95" s="45" t="s">
        <v>149</v>
      </c>
      <c r="D95" s="88">
        <v>0.005486033924147568</v>
      </c>
      <c r="E95" s="25" t="s">
        <v>155</v>
      </c>
      <c r="F95" s="83">
        <f>'05民間消費'!$H$118</f>
        <v>28756.015120477634</v>
      </c>
      <c r="G95" s="25" t="s">
        <v>133</v>
      </c>
      <c r="H95" s="83">
        <f t="shared" si="1"/>
        <v>157.75647447424072</v>
      </c>
    </row>
    <row r="96" spans="2:8" s="25" customFormat="1" ht="12" customHeight="1">
      <c r="B96" s="44">
        <v>88</v>
      </c>
      <c r="C96" s="45" t="s">
        <v>101</v>
      </c>
      <c r="D96" s="88">
        <v>0.010518577080011266</v>
      </c>
      <c r="E96" s="25" t="s">
        <v>155</v>
      </c>
      <c r="F96" s="83">
        <f>'05民間消費'!$H$118</f>
        <v>28756.015120477634</v>
      </c>
      <c r="G96" s="25" t="s">
        <v>133</v>
      </c>
      <c r="H96" s="83">
        <f t="shared" si="1"/>
        <v>302.47236155871343</v>
      </c>
    </row>
    <row r="97" spans="2:8" s="25" customFormat="1" ht="12" customHeight="1">
      <c r="B97" s="44">
        <v>89</v>
      </c>
      <c r="C97" s="45" t="s">
        <v>102</v>
      </c>
      <c r="D97" s="88">
        <v>0.0011417795441055994</v>
      </c>
      <c r="E97" s="25" t="s">
        <v>155</v>
      </c>
      <c r="F97" s="83">
        <f>'05民間消費'!$H$118</f>
        <v>28756.015120477634</v>
      </c>
      <c r="G97" s="25" t="s">
        <v>133</v>
      </c>
      <c r="H97" s="83">
        <f t="shared" si="1"/>
        <v>32.833029834552676</v>
      </c>
    </row>
    <row r="98" spans="2:8" s="25" customFormat="1" ht="12" customHeight="1">
      <c r="B98" s="47">
        <v>90</v>
      </c>
      <c r="C98" s="48" t="s">
        <v>103</v>
      </c>
      <c r="D98" s="89">
        <v>0.006372262815644415</v>
      </c>
      <c r="E98" s="25" t="s">
        <v>155</v>
      </c>
      <c r="F98" s="84">
        <f>'05民間消費'!$H$118</f>
        <v>28756.015120477634</v>
      </c>
      <c r="G98" s="25" t="s">
        <v>133</v>
      </c>
      <c r="H98" s="84">
        <f t="shared" si="1"/>
        <v>183.24088587832819</v>
      </c>
    </row>
    <row r="99" spans="2:8" s="25" customFormat="1" ht="12" customHeight="1">
      <c r="B99" s="44">
        <v>91</v>
      </c>
      <c r="C99" s="45" t="s">
        <v>104</v>
      </c>
      <c r="D99" s="88">
        <v>0.003721885447674684</v>
      </c>
      <c r="E99" s="25" t="s">
        <v>155</v>
      </c>
      <c r="F99" s="83">
        <f>'05民間消費'!$H$118</f>
        <v>28756.015120477634</v>
      </c>
      <c r="G99" s="25" t="s">
        <v>133</v>
      </c>
      <c r="H99" s="83">
        <f t="shared" si="1"/>
        <v>107.02659421001889</v>
      </c>
    </row>
    <row r="100" spans="2:8" s="25" customFormat="1" ht="12" customHeight="1">
      <c r="B100" s="44">
        <v>92</v>
      </c>
      <c r="C100" s="45" t="s">
        <v>105</v>
      </c>
      <c r="D100" s="88">
        <v>0.03162972289017377</v>
      </c>
      <c r="E100" s="25" t="s">
        <v>155</v>
      </c>
      <c r="F100" s="83">
        <f>'05民間消費'!$H$118</f>
        <v>28756.015120477634</v>
      </c>
      <c r="G100" s="25" t="s">
        <v>133</v>
      </c>
      <c r="H100" s="83">
        <f t="shared" si="1"/>
        <v>909.5447896863544</v>
      </c>
    </row>
    <row r="101" spans="2:8" s="25" customFormat="1" ht="12" customHeight="1">
      <c r="B101" s="44">
        <v>93</v>
      </c>
      <c r="C101" s="45" t="s">
        <v>106</v>
      </c>
      <c r="D101" s="88">
        <v>0.003048119916427057</v>
      </c>
      <c r="E101" s="25" t="s">
        <v>155</v>
      </c>
      <c r="F101" s="83">
        <f>'05民間消費'!$H$118</f>
        <v>28756.015120477634</v>
      </c>
      <c r="G101" s="25" t="s">
        <v>133</v>
      </c>
      <c r="H101" s="83">
        <f t="shared" si="1"/>
        <v>87.65178240580546</v>
      </c>
    </row>
    <row r="102" spans="2:8" s="25" customFormat="1" ht="12" customHeight="1">
      <c r="B102" s="44">
        <v>94</v>
      </c>
      <c r="C102" s="45" t="s">
        <v>107</v>
      </c>
      <c r="D102" s="88">
        <v>0.024416170011921215</v>
      </c>
      <c r="E102" s="25" t="s">
        <v>155</v>
      </c>
      <c r="F102" s="83">
        <f>'05民間消費'!$H$118</f>
        <v>28756.015120477634</v>
      </c>
      <c r="G102" s="25" t="s">
        <v>133</v>
      </c>
      <c r="H102" s="83">
        <f t="shared" si="1"/>
        <v>702.111754046959</v>
      </c>
    </row>
    <row r="103" spans="2:8" s="25" customFormat="1" ht="12" customHeight="1">
      <c r="B103" s="47">
        <v>95</v>
      </c>
      <c r="C103" s="48" t="s">
        <v>108</v>
      </c>
      <c r="D103" s="89">
        <v>0.014771524622912563</v>
      </c>
      <c r="E103" s="25" t="s">
        <v>155</v>
      </c>
      <c r="F103" s="84">
        <f>'05民間消費'!$H$118</f>
        <v>28756.015120477634</v>
      </c>
      <c r="G103" s="25" t="s">
        <v>133</v>
      </c>
      <c r="H103" s="84">
        <f t="shared" si="1"/>
        <v>424.7701854089813</v>
      </c>
    </row>
    <row r="104" spans="2:8" s="25" customFormat="1" ht="12" customHeight="1">
      <c r="B104" s="44">
        <v>96</v>
      </c>
      <c r="C104" s="45" t="s">
        <v>150</v>
      </c>
      <c r="D104" s="88">
        <v>0.0022094550768776773</v>
      </c>
      <c r="E104" s="25" t="s">
        <v>155</v>
      </c>
      <c r="F104" s="83">
        <f>'05民間消費'!$H$118</f>
        <v>28756.015120477634</v>
      </c>
      <c r="G104" s="25" t="s">
        <v>133</v>
      </c>
      <c r="H104" s="83">
        <f t="shared" si="1"/>
        <v>63.53512359871056</v>
      </c>
    </row>
    <row r="105" spans="2:8" s="25" customFormat="1" ht="12" customHeight="1">
      <c r="B105" s="44">
        <v>97</v>
      </c>
      <c r="C105" s="45" t="s">
        <v>110</v>
      </c>
      <c r="D105" s="88">
        <v>0.012050102818202528</v>
      </c>
      <c r="E105" s="25" t="s">
        <v>155</v>
      </c>
      <c r="F105" s="83">
        <f>'05民間消費'!$H$118</f>
        <v>28756.015120477634</v>
      </c>
      <c r="G105" s="25" t="s">
        <v>133</v>
      </c>
      <c r="H105" s="83">
        <f t="shared" si="1"/>
        <v>346.51293884354203</v>
      </c>
    </row>
    <row r="106" spans="2:8" s="25" customFormat="1" ht="12" customHeight="1">
      <c r="B106" s="44">
        <v>98</v>
      </c>
      <c r="C106" s="45" t="s">
        <v>111</v>
      </c>
      <c r="D106" s="88">
        <v>0.01019529813508696</v>
      </c>
      <c r="E106" s="25" t="s">
        <v>155</v>
      </c>
      <c r="F106" s="83">
        <f>'05民間消費'!$H$118</f>
        <v>28756.015120477634</v>
      </c>
      <c r="G106" s="25" t="s">
        <v>133</v>
      </c>
      <c r="H106" s="83">
        <f t="shared" si="1"/>
        <v>293.17614733033804</v>
      </c>
    </row>
    <row r="107" spans="2:8" s="25" customFormat="1" ht="12" customHeight="1">
      <c r="B107" s="44">
        <v>99</v>
      </c>
      <c r="C107" s="45" t="s">
        <v>112</v>
      </c>
      <c r="D107" s="88">
        <v>0.009622811158126757</v>
      </c>
      <c r="E107" s="25" t="s">
        <v>155</v>
      </c>
      <c r="F107" s="83">
        <f>'05民間消費'!$H$118</f>
        <v>28756.015120477634</v>
      </c>
      <c r="G107" s="25" t="s">
        <v>133</v>
      </c>
      <c r="H107" s="83">
        <f t="shared" si="1"/>
        <v>276.7137031645939</v>
      </c>
    </row>
    <row r="108" spans="2:8" s="25" customFormat="1" ht="12" customHeight="1">
      <c r="B108" s="47">
        <v>100</v>
      </c>
      <c r="C108" s="48" t="s">
        <v>113</v>
      </c>
      <c r="D108" s="89">
        <v>0.018984416492211855</v>
      </c>
      <c r="E108" s="25" t="s">
        <v>155</v>
      </c>
      <c r="F108" s="84">
        <f>'05民間消費'!$H$118</f>
        <v>28756.015120477634</v>
      </c>
      <c r="G108" s="25" t="s">
        <v>133</v>
      </c>
      <c r="H108" s="84">
        <f t="shared" si="1"/>
        <v>545.9161677034891</v>
      </c>
    </row>
    <row r="109" spans="2:8" s="25" customFormat="1" ht="12" customHeight="1">
      <c r="B109" s="44">
        <v>101</v>
      </c>
      <c r="C109" s="45" t="s">
        <v>114</v>
      </c>
      <c r="D109" s="88">
        <v>0.029090110455511065</v>
      </c>
      <c r="E109" s="25" t="s">
        <v>155</v>
      </c>
      <c r="F109" s="83">
        <f>'05民間消費'!$H$118</f>
        <v>28756.015120477634</v>
      </c>
      <c r="G109" s="25" t="s">
        <v>133</v>
      </c>
      <c r="H109" s="83">
        <f t="shared" si="1"/>
        <v>836.5156561150407</v>
      </c>
    </row>
    <row r="110" spans="2:8" s="25" customFormat="1" ht="12" customHeight="1">
      <c r="B110" s="44">
        <v>102</v>
      </c>
      <c r="C110" s="45" t="s">
        <v>151</v>
      </c>
      <c r="D110" s="88">
        <v>0.023736378316197456</v>
      </c>
      <c r="E110" s="25" t="s">
        <v>155</v>
      </c>
      <c r="F110" s="83">
        <f>'05民間消費'!$H$118</f>
        <v>28756.015120477634</v>
      </c>
      <c r="G110" s="25" t="s">
        <v>133</v>
      </c>
      <c r="H110" s="83">
        <f t="shared" si="1"/>
        <v>682.5636537659515</v>
      </c>
    </row>
    <row r="111" spans="2:8" s="25" customFormat="1" ht="12" customHeight="1">
      <c r="B111" s="44">
        <v>103</v>
      </c>
      <c r="C111" s="45" t="s">
        <v>152</v>
      </c>
      <c r="D111" s="88">
        <v>0.042248798429083134</v>
      </c>
      <c r="E111" s="25" t="s">
        <v>155</v>
      </c>
      <c r="F111" s="83">
        <f>'05民間消費'!$H$118</f>
        <v>28756.015120477634</v>
      </c>
      <c r="G111" s="25" t="s">
        <v>133</v>
      </c>
      <c r="H111" s="83">
        <f t="shared" si="1"/>
        <v>1214.9070864487262</v>
      </c>
    </row>
    <row r="112" spans="2:8" s="25" customFormat="1" ht="12" customHeight="1">
      <c r="B112" s="44">
        <v>104</v>
      </c>
      <c r="C112" s="45" t="s">
        <v>117</v>
      </c>
      <c r="D112" s="88">
        <v>0.003441459123316823</v>
      </c>
      <c r="E112" s="25" t="s">
        <v>155</v>
      </c>
      <c r="F112" s="83">
        <f>'05民間消費'!$H$118</f>
        <v>28756.015120477634</v>
      </c>
      <c r="G112" s="25" t="s">
        <v>133</v>
      </c>
      <c r="H112" s="83">
        <f t="shared" si="1"/>
        <v>98.96265058660425</v>
      </c>
    </row>
    <row r="113" spans="2:8" s="25" customFormat="1" ht="12" customHeight="1">
      <c r="B113" s="47">
        <v>105</v>
      </c>
      <c r="C113" s="48" t="s">
        <v>118</v>
      </c>
      <c r="D113" s="89">
        <v>0.019319432210842532</v>
      </c>
      <c r="E113" s="25" t="s">
        <v>155</v>
      </c>
      <c r="F113" s="84">
        <f>'05民間消費'!$H$118</f>
        <v>28756.015120477634</v>
      </c>
      <c r="G113" s="25" t="s">
        <v>133</v>
      </c>
      <c r="H113" s="84">
        <f t="shared" si="1"/>
        <v>555.5498847740305</v>
      </c>
    </row>
    <row r="114" spans="2:8" s="25" customFormat="1" ht="12" customHeight="1">
      <c r="B114" s="44">
        <v>106</v>
      </c>
      <c r="C114" s="45" t="s">
        <v>119</v>
      </c>
      <c r="D114" s="88">
        <v>0.027542487975459246</v>
      </c>
      <c r="E114" s="25" t="s">
        <v>155</v>
      </c>
      <c r="F114" s="83">
        <f>'05民間消費'!$H$118</f>
        <v>28756.015120477634</v>
      </c>
      <c r="G114" s="25" t="s">
        <v>133</v>
      </c>
      <c r="H114" s="83">
        <f t="shared" si="1"/>
        <v>792.0122006778795</v>
      </c>
    </row>
    <row r="115" spans="2:8" s="25" customFormat="1" ht="12" customHeight="1">
      <c r="B115" s="44">
        <v>107</v>
      </c>
      <c r="C115" s="45" t="s">
        <v>153</v>
      </c>
      <c r="D115" s="88">
        <v>0.0017111172438522481</v>
      </c>
      <c r="E115" s="25" t="s">
        <v>155</v>
      </c>
      <c r="F115" s="83">
        <f>'05民間消費'!$H$118</f>
        <v>28756.015120477634</v>
      </c>
      <c r="G115" s="25" t="s">
        <v>133</v>
      </c>
      <c r="H115" s="83">
        <f t="shared" si="1"/>
        <v>49.20491333712526</v>
      </c>
    </row>
    <row r="116" spans="2:8" s="25" customFormat="1" ht="12" customHeight="1">
      <c r="B116" s="44">
        <v>108</v>
      </c>
      <c r="C116" s="45" t="s">
        <v>121</v>
      </c>
      <c r="D116" s="88">
        <v>0.003839096848367547</v>
      </c>
      <c r="E116" s="25" t="s">
        <v>155</v>
      </c>
      <c r="F116" s="83">
        <f>'05民間消費'!$H$118</f>
        <v>28756.015120477634</v>
      </c>
      <c r="G116" s="25" t="s">
        <v>133</v>
      </c>
      <c r="H116" s="83">
        <f t="shared" si="1"/>
        <v>110.39712702063521</v>
      </c>
    </row>
    <row r="117" spans="2:8" s="25" customFormat="1" ht="12.75" customHeight="1">
      <c r="B117" s="26"/>
      <c r="C117" s="43"/>
      <c r="D117" s="74"/>
      <c r="E117" s="183"/>
      <c r="F117" s="74"/>
      <c r="H117" s="85">
        <f>SUM(H9:H116)</f>
        <v>26817.5255352772</v>
      </c>
    </row>
    <row r="118" ht="15.75" customHeight="1"/>
    <row r="119" spans="6:8" ht="15.75" customHeight="1">
      <c r="F119" s="158" t="s">
        <v>231</v>
      </c>
      <c r="G119" s="280" t="s">
        <v>230</v>
      </c>
      <c r="H119" s="280"/>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7">
    <mergeCell ref="G119:H119"/>
    <mergeCell ref="B2:H3"/>
    <mergeCell ref="B7:C8"/>
    <mergeCell ref="H7:H8"/>
    <mergeCell ref="F7:F8"/>
    <mergeCell ref="D7:D8"/>
    <mergeCell ref="C5:H6"/>
  </mergeCells>
  <hyperlinks>
    <hyperlink ref="G119:H119" location="フロー図!A1" display="フロー図に戻る"/>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B1:AJ15"/>
  <sheetViews>
    <sheetView showGridLines="0" zoomScalePageLayoutView="0" workbookViewId="0" topLeftCell="A1">
      <selection activeCell="A1" sqref="A1"/>
    </sheetView>
  </sheetViews>
  <sheetFormatPr defaultColWidth="9.140625" defaultRowHeight="15"/>
  <cols>
    <col min="1" max="3" width="3.7109375" style="0" customWidth="1"/>
    <col min="4" max="4" width="4.57421875" style="0" customWidth="1"/>
    <col min="5" max="9" width="4.8515625" style="0" customWidth="1"/>
    <col min="10" max="10" width="16.140625" style="0" customWidth="1"/>
    <col min="11" max="11" width="13.28125" style="0" customWidth="1"/>
    <col min="12" max="12" width="7.421875" style="0" customWidth="1"/>
    <col min="13" max="13" width="3.8515625" style="0" customWidth="1"/>
  </cols>
  <sheetData>
    <row r="1" spans="4:36" ht="12" customHeight="1">
      <c r="D1" s="23"/>
      <c r="E1" s="24"/>
      <c r="F1" s="24"/>
      <c r="G1" s="24"/>
      <c r="H1" s="24"/>
      <c r="I1" s="24"/>
      <c r="J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2:36" ht="13.5" customHeight="1">
      <c r="B2" s="252"/>
      <c r="C2" s="252"/>
      <c r="D2" s="324" t="s">
        <v>274</v>
      </c>
      <c r="E2" s="324"/>
      <c r="F2" s="324"/>
      <c r="G2" s="324"/>
      <c r="H2" s="324"/>
      <c r="I2" s="324"/>
      <c r="J2" s="324"/>
      <c r="K2" s="324"/>
      <c r="L2" s="324"/>
      <c r="M2" s="324"/>
      <c r="N2" s="24"/>
      <c r="O2" s="24"/>
      <c r="P2" s="24"/>
      <c r="Q2" s="24"/>
      <c r="R2" s="24"/>
      <c r="S2" s="24"/>
      <c r="T2" s="24"/>
      <c r="U2" s="24"/>
      <c r="V2" s="24"/>
      <c r="W2" s="24"/>
      <c r="X2" s="24"/>
      <c r="Y2" s="24"/>
      <c r="Z2" s="24"/>
      <c r="AA2" s="24"/>
      <c r="AB2" s="24"/>
      <c r="AC2" s="24"/>
      <c r="AD2" s="24"/>
      <c r="AE2" s="24"/>
      <c r="AF2" s="24"/>
      <c r="AG2" s="24"/>
      <c r="AH2" s="24"/>
      <c r="AI2" s="24"/>
      <c r="AJ2" s="24"/>
    </row>
    <row r="3" spans="2:36" ht="13.5" customHeight="1">
      <c r="B3" s="252"/>
      <c r="C3" s="252"/>
      <c r="D3" s="324"/>
      <c r="E3" s="324"/>
      <c r="F3" s="324"/>
      <c r="G3" s="324"/>
      <c r="H3" s="324"/>
      <c r="I3" s="324"/>
      <c r="J3" s="324"/>
      <c r="K3" s="324"/>
      <c r="L3" s="324"/>
      <c r="M3" s="324"/>
      <c r="N3" s="24"/>
      <c r="O3" s="24"/>
      <c r="P3" s="24"/>
      <c r="Q3" s="24"/>
      <c r="R3" s="24"/>
      <c r="S3" s="24"/>
      <c r="T3" s="24"/>
      <c r="U3" s="24"/>
      <c r="V3" s="24"/>
      <c r="W3" s="24"/>
      <c r="X3" s="24"/>
      <c r="Y3" s="24"/>
      <c r="Z3" s="24"/>
      <c r="AA3" s="24"/>
      <c r="AB3" s="24"/>
      <c r="AC3" s="24"/>
      <c r="AD3" s="24"/>
      <c r="AE3" s="24"/>
      <c r="AF3" s="24"/>
      <c r="AG3" s="24"/>
      <c r="AH3" s="24"/>
      <c r="AI3" s="24"/>
      <c r="AJ3" s="24"/>
    </row>
    <row r="4" spans="4:36" ht="15.75" customHeight="1" thickBot="1">
      <c r="D4" s="33"/>
      <c r="E4" s="42"/>
      <c r="F4" s="42"/>
      <c r="G4" s="42"/>
      <c r="H4" s="42"/>
      <c r="I4" s="42"/>
      <c r="J4" s="42"/>
      <c r="K4" s="3"/>
      <c r="L4" s="13"/>
      <c r="M4" s="24"/>
      <c r="N4" s="24"/>
      <c r="O4" s="24"/>
      <c r="P4" s="24"/>
      <c r="Q4" s="24"/>
      <c r="R4" s="24"/>
      <c r="S4" s="24"/>
      <c r="T4" s="24"/>
      <c r="U4" s="24"/>
      <c r="V4" s="24"/>
      <c r="W4" s="24"/>
      <c r="X4" s="24"/>
      <c r="Y4" s="24"/>
      <c r="Z4" s="24"/>
      <c r="AA4" s="24"/>
      <c r="AB4" s="24"/>
      <c r="AC4" s="24"/>
      <c r="AD4" s="24"/>
      <c r="AE4" s="24"/>
      <c r="AF4" s="24"/>
      <c r="AG4" s="24"/>
      <c r="AH4" s="24"/>
      <c r="AI4" s="24"/>
      <c r="AJ4" s="24"/>
    </row>
    <row r="5" spans="2:13" ht="39.75" customHeight="1">
      <c r="B5" s="131"/>
      <c r="C5" s="132"/>
      <c r="D5" s="325" t="s">
        <v>270</v>
      </c>
      <c r="E5" s="325"/>
      <c r="F5" s="325"/>
      <c r="G5" s="325"/>
      <c r="H5" s="325"/>
      <c r="I5" s="325"/>
      <c r="J5" s="325"/>
      <c r="K5" s="184">
        <f>K8+K12</f>
        <v>1719.3109732871071</v>
      </c>
      <c r="L5" s="195" t="s">
        <v>168</v>
      </c>
      <c r="M5" s="133"/>
    </row>
    <row r="6" spans="2:13" ht="26.25" customHeight="1">
      <c r="B6" s="136"/>
      <c r="C6" s="3"/>
      <c r="D6" s="91"/>
      <c r="E6" s="328" t="s">
        <v>271</v>
      </c>
      <c r="F6" s="329"/>
      <c r="G6" s="329"/>
      <c r="H6" s="329"/>
      <c r="I6" s="329"/>
      <c r="J6" s="329"/>
      <c r="K6" s="200">
        <f>K5/K9</f>
        <v>1.719310973287107</v>
      </c>
      <c r="L6" s="201" t="s">
        <v>272</v>
      </c>
      <c r="M6" s="138"/>
    </row>
    <row r="7" spans="2:13" ht="7.5" customHeight="1">
      <c r="B7" s="136"/>
      <c r="C7" s="3"/>
      <c r="D7" s="204"/>
      <c r="E7" s="205"/>
      <c r="F7" s="206"/>
      <c r="G7" s="206"/>
      <c r="H7" s="206"/>
      <c r="I7" s="206"/>
      <c r="J7" s="206"/>
      <c r="K7" s="207"/>
      <c r="L7" s="208"/>
      <c r="M7" s="138"/>
    </row>
    <row r="8" spans="2:36" ht="21" customHeight="1">
      <c r="B8" s="134"/>
      <c r="C8" s="5"/>
      <c r="D8" s="5"/>
      <c r="E8" s="326" t="s">
        <v>268</v>
      </c>
      <c r="F8" s="264"/>
      <c r="G8" s="264"/>
      <c r="H8" s="264"/>
      <c r="I8" s="264"/>
      <c r="J8" s="264"/>
      <c r="K8" s="185">
        <f>'03一次波及'!H117/100</f>
        <v>1451.1357179343352</v>
      </c>
      <c r="L8" s="194" t="s">
        <v>168</v>
      </c>
      <c r="M8" s="135"/>
      <c r="N8" s="24"/>
      <c r="O8" s="24"/>
      <c r="P8" s="24"/>
      <c r="Q8" s="24"/>
      <c r="R8" s="24"/>
      <c r="S8" s="24"/>
      <c r="T8" s="24"/>
      <c r="U8" s="24"/>
      <c r="V8" s="24"/>
      <c r="W8" s="24"/>
      <c r="X8" s="24"/>
      <c r="Y8" s="24"/>
      <c r="Z8" s="24"/>
      <c r="AA8" s="24"/>
      <c r="AB8" s="24"/>
      <c r="AC8" s="24"/>
      <c r="AD8" s="24"/>
      <c r="AE8" s="24"/>
      <c r="AF8" s="24"/>
      <c r="AG8" s="24"/>
      <c r="AH8" s="24"/>
      <c r="AI8" s="24"/>
      <c r="AJ8" s="24"/>
    </row>
    <row r="9" spans="2:19" ht="21" customHeight="1">
      <c r="B9" s="136"/>
      <c r="C9" s="3"/>
      <c r="D9" s="3"/>
      <c r="F9" s="327" t="s">
        <v>167</v>
      </c>
      <c r="G9" s="327"/>
      <c r="H9" s="327"/>
      <c r="I9" s="327"/>
      <c r="J9" s="327"/>
      <c r="K9" s="186">
        <f>'02需要額（自給分）'!H117/100</f>
        <v>1000</v>
      </c>
      <c r="L9" s="193" t="s">
        <v>168</v>
      </c>
      <c r="M9" s="137"/>
      <c r="N9" s="90"/>
      <c r="O9" s="90"/>
      <c r="P9" s="90"/>
      <c r="Q9" s="3"/>
      <c r="R9" s="3"/>
      <c r="S9" s="3"/>
    </row>
    <row r="10" spans="2:13" ht="21" customHeight="1">
      <c r="B10" s="136"/>
      <c r="C10" s="3"/>
      <c r="D10" s="3"/>
      <c r="F10" s="327" t="s">
        <v>273</v>
      </c>
      <c r="G10" s="327"/>
      <c r="H10" s="327"/>
      <c r="I10" s="327"/>
      <c r="J10" s="327"/>
      <c r="K10" s="187">
        <f>K8-K9</f>
        <v>451.13571793433516</v>
      </c>
      <c r="L10" s="193" t="s">
        <v>168</v>
      </c>
      <c r="M10" s="138"/>
    </row>
    <row r="11" spans="2:13" ht="21" customHeight="1">
      <c r="B11" s="136"/>
      <c r="C11" s="3"/>
      <c r="D11" s="3"/>
      <c r="E11" s="68"/>
      <c r="F11" s="68"/>
      <c r="G11" s="68"/>
      <c r="H11" s="68"/>
      <c r="I11" s="68"/>
      <c r="J11" s="68"/>
      <c r="K11" s="188"/>
      <c r="L11" s="193"/>
      <c r="M11" s="138"/>
    </row>
    <row r="12" spans="2:13" ht="21" customHeight="1">
      <c r="B12" s="136"/>
      <c r="C12" s="3"/>
      <c r="D12" s="3"/>
      <c r="E12" s="323" t="s">
        <v>269</v>
      </c>
      <c r="F12" s="267"/>
      <c r="G12" s="267"/>
      <c r="H12" s="267"/>
      <c r="I12" s="267"/>
      <c r="J12" s="267"/>
      <c r="K12" s="189">
        <f>'06二次波及'!H117/100</f>
        <v>268.175255352772</v>
      </c>
      <c r="L12" s="193" t="s">
        <v>168</v>
      </c>
      <c r="M12" s="138"/>
    </row>
    <row r="13" spans="2:13" ht="9" customHeight="1" thickBot="1">
      <c r="B13" s="139"/>
      <c r="C13" s="153"/>
      <c r="D13" s="153"/>
      <c r="E13" s="140"/>
      <c r="F13" s="153"/>
      <c r="G13" s="153"/>
      <c r="H13" s="153"/>
      <c r="I13" s="153"/>
      <c r="J13" s="153"/>
      <c r="K13" s="153"/>
      <c r="L13" s="178"/>
      <c r="M13" s="141"/>
    </row>
    <row r="14" ht="21" customHeight="1"/>
    <row r="15" spans="10:12" ht="17.25">
      <c r="J15" s="158" t="s">
        <v>231</v>
      </c>
      <c r="K15" s="280" t="s">
        <v>230</v>
      </c>
      <c r="L15" s="280"/>
    </row>
  </sheetData>
  <sheetProtection/>
  <mergeCells count="8">
    <mergeCell ref="E12:J12"/>
    <mergeCell ref="K15:L15"/>
    <mergeCell ref="D2:M3"/>
    <mergeCell ref="D5:J5"/>
    <mergeCell ref="E8:J8"/>
    <mergeCell ref="F9:J9"/>
    <mergeCell ref="F10:J10"/>
    <mergeCell ref="E6:J6"/>
  </mergeCells>
  <hyperlinks>
    <hyperlink ref="K15:L15" location="フロー図!A1" display="フロー図に戻る"/>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2014-11-13T02:35:38Z</cp:lastPrinted>
  <dcterms:created xsi:type="dcterms:W3CDTF">2010-05-27T06:12:01Z</dcterms:created>
  <dcterms:modified xsi:type="dcterms:W3CDTF">2014-11-13T02:41:20Z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