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0" windowWidth="10635" windowHeight="8010" activeTab="0"/>
  </bookViews>
  <sheets>
    <sheet name="１ページ" sheetId="1" r:id="rId1"/>
    <sheet name="２ページ" sheetId="2" r:id="rId2"/>
    <sheet name="３ページ" sheetId="3" r:id="rId3"/>
    <sheet name="４ページ" sheetId="4" r:id="rId4"/>
  </sheets>
  <definedNames>
    <definedName name="_xlnm._FilterDatabase" localSheetId="2" hidden="1">'３ページ'!$A$8:$BA$83</definedName>
    <definedName name="_xlnm.Print_Area" localSheetId="0">'１ページ'!$A$1:$M$21</definedName>
    <definedName name="_xlnm.Print_Area" localSheetId="1">'２ページ'!$A$1:$V$52</definedName>
    <definedName name="_xlnm.Print_Area" localSheetId="2">'３ページ'!$A$1:$AW$84</definedName>
    <definedName name="_xlnm.Print_Area" localSheetId="3">'４ページ'!$A$1:$X$50</definedName>
    <definedName name="_xlnm.Print_Titles" localSheetId="2">'３ページ'!$1:$8</definedName>
    <definedName name="_xlnm.Print_Titles" localSheetId="3">'４ページ'!$1:$8</definedName>
  </definedNames>
  <calcPr fullCalcOnLoad="1"/>
</workbook>
</file>

<file path=xl/sharedStrings.xml><?xml version="1.0" encoding="utf-8"?>
<sst xmlns="http://schemas.openxmlformats.org/spreadsheetml/2006/main" count="876" uniqueCount="408">
  <si>
    <t>事業番号</t>
  </si>
  <si>
    <t>事業名</t>
  </si>
  <si>
    <t>事業効果</t>
  </si>
  <si>
    <t>特定被災地方公共団体</t>
  </si>
  <si>
    <t>合計</t>
  </si>
  <si>
    <t>（事業計画書作成担当者）</t>
  </si>
  <si>
    <t>所在地</t>
  </si>
  <si>
    <t>事業計画作成担当者</t>
  </si>
  <si>
    <t>再生可能エネルギー等導入推進事業</t>
  </si>
  <si>
    <t>民間施設再生可能エネルギー等導入推進事業</t>
  </si>
  <si>
    <t>風力・地熱発電事業等導入支援事業</t>
  </si>
  <si>
    <t>平成25年度</t>
  </si>
  <si>
    <t>平成26年度</t>
  </si>
  <si>
    <t>執行率</t>
  </si>
  <si>
    <t>所属部局・役職名等</t>
  </si>
  <si>
    <t>計画の名称</t>
  </si>
  <si>
    <t>事業の実施期間</t>
  </si>
  <si>
    <t>交付対象</t>
  </si>
  <si>
    <t>項目</t>
  </si>
  <si>
    <t>※執行率は、基金総額に対する執行済額の割合を記載する。</t>
  </si>
  <si>
    <t>※事業実施状況報告書を提出する年度以外の年度は、執行済額又は執行見込額を記載する。</t>
  </si>
  <si>
    <t>※各年度の開始前に提出している各年度計画書（当該年度に計画変更をしている場合には変更後計画書）で記載した事業は全て実施状況を記載すること</t>
  </si>
  <si>
    <t>※事業の実施上、事業の遅延等により繰越をする場合にも記載をすること</t>
  </si>
  <si>
    <t>公共施設再生可能エネルギー等導入事業</t>
  </si>
  <si>
    <t>地域資源活用詳細調査事業</t>
  </si>
  <si>
    <t>（単位：円）</t>
  </si>
  <si>
    <t>事業主体</t>
  </si>
  <si>
    <t>事業メニュー</t>
  </si>
  <si>
    <t>実施方法</t>
  </si>
  <si>
    <t>基金取崩額</t>
  </si>
  <si>
    <t>単独費</t>
  </si>
  <si>
    <t>基金総額</t>
  </si>
  <si>
    <t>補助</t>
  </si>
  <si>
    <t>直轄</t>
  </si>
  <si>
    <t>（１）地域資源活用詳細調査事業</t>
  </si>
  <si>
    <t>（２）公共施設再生可能エネルギー等導入事業</t>
  </si>
  <si>
    <t>（３）民間施設再生可能エネルギー等導入推進事業</t>
  </si>
  <si>
    <t>（４）風力・地熱発電事業等導入支援事業</t>
  </si>
  <si>
    <t>導入施設</t>
  </si>
  <si>
    <t>事業内容①
（再生可能エネルギー発電設備）</t>
  </si>
  <si>
    <t>種別</t>
  </si>
  <si>
    <t>容量</t>
  </si>
  <si>
    <t>個数</t>
  </si>
  <si>
    <t>業務内容</t>
  </si>
  <si>
    <t>事業内容②（蓄電池）</t>
  </si>
  <si>
    <t>実施
方法</t>
  </si>
  <si>
    <t>導入した再生可能エネルギー等による発電量</t>
  </si>
  <si>
    <t>防災拠点における再生可能エネルギーの普及率</t>
  </si>
  <si>
    <t>二酸化炭素削減効果</t>
  </si>
  <si>
    <t>費用</t>
  </si>
  <si>
    <t>計画</t>
  </si>
  <si>
    <t>実績</t>
  </si>
  <si>
    <t>達成率</t>
  </si>
  <si>
    <t>※計画に比べ、実績値が低い場合は、その要因について記載して下さい。（実績値が高い場合も同様。）</t>
  </si>
  <si>
    <t>＜来年度に向けての改善方針＞</t>
  </si>
  <si>
    <t>※計画に比べ、実績値が低い場合は、来年度事業実施をどのように改善するのか。それにより、どの程度、達成率が向上するのかを記載して下さい。（実績値が高い場合は、来年度における実施をどのように継続等するのかを記載して下さい。）</t>
  </si>
  <si>
    <t>平成27年度</t>
  </si>
  <si>
    <t>※事業実施状況報告書を提出する年度以外の年度は、実施済。それ以外は計画を記載する。</t>
  </si>
  <si>
    <t>合計</t>
  </si>
  <si>
    <t>基金取崩
予定額</t>
  </si>
  <si>
    <t>（１）地域資源活用詳細調査事業</t>
  </si>
  <si>
    <t>基金取崩額</t>
  </si>
  <si>
    <t>事業内容③（未利用エネルギー）</t>
  </si>
  <si>
    <t>事業内容④（その他）</t>
  </si>
  <si>
    <t>業務内容①</t>
  </si>
  <si>
    <t>業務内容②</t>
  </si>
  <si>
    <t>種別</t>
  </si>
  <si>
    <t>金額</t>
  </si>
  <si>
    <t>事業効果</t>
  </si>
  <si>
    <t>箇所</t>
  </si>
  <si>
    <t>基金等状況</t>
  </si>
  <si>
    <t>基金等状況</t>
  </si>
  <si>
    <t>業務内容</t>
  </si>
  <si>
    <t>＜当該計画に対する実績の要因分析＞</t>
  </si>
  <si>
    <t>基金取崩による補助率</t>
  </si>
  <si>
    <t>前年度設置に係る分</t>
  </si>
  <si>
    <t>当該年度設置に係る分</t>
  </si>
  <si>
    <t>前年度以前設置に係る分</t>
  </si>
  <si>
    <t>平成25年度再生可能エネルギー等導入推進基金事業状況報告書（各年度報告書）</t>
  </si>
  <si>
    <t>発電量
（ｋWh)</t>
  </si>
  <si>
    <t>二酸化炭素削減量
（ｔ－CO2)</t>
  </si>
  <si>
    <t>(単位：円）</t>
  </si>
  <si>
    <t>二酸化炭素削減量
（ｔ－CO2)</t>
  </si>
  <si>
    <t>導入した再生可能エネルギー等による発電量
（ｋWh)</t>
  </si>
  <si>
    <t>（２）公共施設再生可能エネルギー等導入事業
（３）民間施設再生可能エネルギー等導入推進事業</t>
  </si>
  <si>
    <t>（２）公共施設再生可能エネルギー等導入事業
（３）民間施設再生可能エネルギー等導入推進事業</t>
  </si>
  <si>
    <t>（４）風力・地熱発電事業等導入支援事業</t>
  </si>
  <si>
    <t>（４）風力・地熱発電事業等導入支援事業</t>
  </si>
  <si>
    <t>＜前年度以前実施分＞</t>
  </si>
  <si>
    <t>＜当該年度実施分＞</t>
  </si>
  <si>
    <t>平成25年度設置分</t>
  </si>
  <si>
    <t>平成26年度設置分</t>
  </si>
  <si>
    <t>箇所数</t>
  </si>
  <si>
    <t>前年度以前合計</t>
  </si>
  <si>
    <t>前年度以前　合計</t>
  </si>
  <si>
    <t>様式第４号（第５の６（２）②関係）</t>
  </si>
  <si>
    <r>
      <t>（基金事業の執行</t>
    </r>
    <r>
      <rPr>
        <sz val="12"/>
        <rFont val="ＭＳ Ｐゴシック"/>
        <family val="3"/>
      </rPr>
      <t>実績及び計画）</t>
    </r>
  </si>
  <si>
    <r>
      <t>（事業</t>
    </r>
    <r>
      <rPr>
        <sz val="12"/>
        <rFont val="ＭＳ Ｐゴシック"/>
        <family val="3"/>
      </rPr>
      <t>実施の概要）</t>
    </r>
  </si>
  <si>
    <t>（平成27年度）</t>
  </si>
  <si>
    <t>大阪府再生可能エネルギー等導入推進基金事業</t>
  </si>
  <si>
    <t>27000-26-2-002</t>
  </si>
  <si>
    <t>27000-26-2-003</t>
  </si>
  <si>
    <t>27000-26-2-004</t>
  </si>
  <si>
    <t>27000-26-2-005</t>
  </si>
  <si>
    <t>27000-26-2-006</t>
  </si>
  <si>
    <t>27000-26-2-007</t>
  </si>
  <si>
    <t>27000-26-2-008</t>
  </si>
  <si>
    <t>27000-26-2-009</t>
  </si>
  <si>
    <t>27000-26-2-010</t>
  </si>
  <si>
    <t>27203-26-2-003</t>
  </si>
  <si>
    <t>27203-26-2-004</t>
  </si>
  <si>
    <t>27203-26-2-005</t>
  </si>
  <si>
    <t>27206-27-2-001</t>
  </si>
  <si>
    <t>27206-27-2-004</t>
  </si>
  <si>
    <t>27206-27-2-005</t>
  </si>
  <si>
    <t>27206-27-2-007</t>
  </si>
  <si>
    <t>27206-27-2-008</t>
  </si>
  <si>
    <t>27206-27-2-002</t>
  </si>
  <si>
    <t>公共施設再生可能エネルギー等導入事業【助松公園】</t>
  </si>
  <si>
    <t>27206-27-2-003</t>
  </si>
  <si>
    <t>27206-27-2-006</t>
  </si>
  <si>
    <t>公共施設再生可能エネルギー等導入事業【藤田公園】</t>
  </si>
  <si>
    <t>27212-26-2-002</t>
  </si>
  <si>
    <t>27212-26-2-003</t>
  </si>
  <si>
    <t>27212-26-2-004</t>
  </si>
  <si>
    <t>27212-26-2-006</t>
  </si>
  <si>
    <t>27212-26-2-007</t>
  </si>
  <si>
    <r>
      <t>公共施設再生可能エネルギー等導入事業【地域活性・交流拠点（農の拠点）】※</t>
    </r>
    <r>
      <rPr>
        <sz val="11"/>
        <rFont val="ＭＳ Ｐゴシック"/>
        <family val="3"/>
      </rPr>
      <t>平成27年度実施（薪ストーブ）分</t>
    </r>
  </si>
  <si>
    <t>27361-26-2-002</t>
  </si>
  <si>
    <t>27361-26-2-003</t>
  </si>
  <si>
    <t>27361-26-2-004</t>
  </si>
  <si>
    <t>公共施設再生可能エネルギー等導入事業【熊取町立西小学校】</t>
  </si>
  <si>
    <t>27382-26-2-002</t>
  </si>
  <si>
    <t>27000-26-2-001</t>
  </si>
  <si>
    <t>公共施設再生可能エネルギー等導入事業【大阪府庁大手前庁舎】</t>
  </si>
  <si>
    <t>（２）公共施設再生可能エネルギー等導入事業</t>
  </si>
  <si>
    <t>公共施設再生可能エネルギー等導入事業【茨木保健所】</t>
  </si>
  <si>
    <t>（２）公共施設再生可能エネルギー等導入事業</t>
  </si>
  <si>
    <t>公共施設再生可能エネルギー等導入事業【藤井寺保健所】</t>
  </si>
  <si>
    <t>公共施設再生可能エネルギー等導入事業【泉佐野保健所】</t>
  </si>
  <si>
    <t>公共施設再生可能エネルギー等導入事業【中央子ども家庭センター】</t>
  </si>
  <si>
    <t>公共施設再生可能エネルギー等導入事業【一時保護所】</t>
  </si>
  <si>
    <t>公共施設再生可能エネルギー等導入事業【山田高等学校】</t>
  </si>
  <si>
    <t>公共施設再生可能エネルギー等導入事業【守口東高等学校】</t>
  </si>
  <si>
    <t>公共施設再生可能エネルギー等導入事業【大塚高等学校】</t>
  </si>
  <si>
    <t>公共施設再生可能エネルギー等導入事業【信太高等学校】</t>
  </si>
  <si>
    <t>27202-27-2-001</t>
  </si>
  <si>
    <t>公共施設再生可能エネルギー等導入事業【岸和田市立文化会館】</t>
  </si>
  <si>
    <t>公共施設再生可能エネルギー等導入事業【豊中市立豊島北小学校】</t>
  </si>
  <si>
    <t>公共施設再生可能エネルギー等導入事業【豊中市立南丘小学校】</t>
  </si>
  <si>
    <t>公共施設再生可能エネルギー等導入事業【豊中市立泉丘小学校】</t>
  </si>
  <si>
    <t>公共施設再生可能エネルギー等導入事業【泉大津市道】</t>
  </si>
  <si>
    <t>公共施設再生可能エネルギー等導入事業【東雲公園】</t>
  </si>
  <si>
    <t>公共施設再生可能エネルギー等導入事業【古池公園】</t>
  </si>
  <si>
    <t>公共施設再生可能エネルギー等導入事業【三十合池公園】</t>
  </si>
  <si>
    <t>公共施設再生可能エネルギー等導入事業【畦田公園】</t>
  </si>
  <si>
    <t>公共施設再生可能エネルギー等導入事業【東港公園】</t>
  </si>
  <si>
    <t>公共施設再生可能エネルギー等導入事業【穴師公園】</t>
  </si>
  <si>
    <t>27209-27-2-008</t>
  </si>
  <si>
    <t>公共施設再生可能エネルギー等導入事業【下島公園】</t>
  </si>
  <si>
    <t>27209-27-2-010</t>
  </si>
  <si>
    <t>公共施設再生可能エネルギー等導入事業【大宮中央公園】</t>
  </si>
  <si>
    <t>27209-27-2-009</t>
  </si>
  <si>
    <t>公共施設再生可能エネルギー等導入事業【松月公園】</t>
  </si>
  <si>
    <t>27209-27-2-001</t>
  </si>
  <si>
    <t>公共施設再生可能エネルギー等導入事業【佐太中央公園】</t>
  </si>
  <si>
    <t>27209-27-2-011</t>
  </si>
  <si>
    <t>公共施設再生可能エネルギー等導入事業【菊水公園】</t>
  </si>
  <si>
    <t>27209-27-2-006</t>
  </si>
  <si>
    <t>公共施設再生可能エネルギー等導入事業【梶第１公園】</t>
  </si>
  <si>
    <t>27209-27-2-005</t>
  </si>
  <si>
    <t>公共施設再生可能エネルギー等導入事業【大日南公園】</t>
  </si>
  <si>
    <t>27209-27-2-004</t>
  </si>
  <si>
    <t>公共施設再生可能エネルギー等導入事業【金田公園】</t>
  </si>
  <si>
    <t>27209-27-2-002</t>
  </si>
  <si>
    <t>公共施設再生可能エネルギー等導入事業【金田第２公園】</t>
  </si>
  <si>
    <t>27209-27-2-007</t>
  </si>
  <si>
    <t>公共施設再生可能エネルギー等導入事業【大久保中央公園】</t>
  </si>
  <si>
    <t>27209-27-2-003</t>
  </si>
  <si>
    <t>27211-27-2-001</t>
  </si>
  <si>
    <t>公共施設再生可能エネルギー等導入事業【茨木市立大池小学校】</t>
  </si>
  <si>
    <t>27211-27-2-002</t>
  </si>
  <si>
    <t>公共施設再生可能エネルギー等導入事業【茨木市立三島小学校】</t>
  </si>
  <si>
    <t>27211-27-2-003</t>
  </si>
  <si>
    <t>公共施設再生可能エネルギー等導入事業【茨木市立養精中学校】</t>
  </si>
  <si>
    <t>27211-27-2-004</t>
  </si>
  <si>
    <t>公共施設再生可能エネルギー等導入事業【茨木市立豊川中学校】</t>
  </si>
  <si>
    <t>27212-26-2-001</t>
  </si>
  <si>
    <t>公共施設再生可能エネルギー等導入事業【八尾市立障害者総合福祉センター】</t>
  </si>
  <si>
    <t>公共施設再生可能エネルギー等導入事業【八尾市在宅福祉サービスネットワークセンター】</t>
  </si>
  <si>
    <t>公共施設再生可能エネルギー等導入事業【八尾市立社会福祉会館】</t>
  </si>
  <si>
    <t>公共施設再生可能エネルギー等導入事業【八尾市庁舎】</t>
  </si>
  <si>
    <t>公共施設再生可能エネルギー等導入事業【八尾市立総合体育館】</t>
  </si>
  <si>
    <t>公共施設再生可能エネルギー等導入事業【八尾市立大畑山青少年野外活動センター】</t>
  </si>
  <si>
    <t>27213-27-2-001</t>
  </si>
  <si>
    <t>公共施設再生可能エネルギー等導入事業【泉佐野市立日新小学校】</t>
  </si>
  <si>
    <t>27215-26-2-001</t>
  </si>
  <si>
    <t>公共施設再生可能エネルギー等導入事業【寝屋川市本庁舎】</t>
  </si>
  <si>
    <t>27216-26-2-001</t>
  </si>
  <si>
    <t>27219-27-2-001</t>
  </si>
  <si>
    <t>公共施設再生可能エネルギー等導入事業【和泉市庁舎】</t>
  </si>
  <si>
    <t>27222-26-2-001</t>
  </si>
  <si>
    <t>公共施設再生可能エネルギー等導入事業【道の駅しらとりの郷】</t>
  </si>
  <si>
    <t>27222-26-2-002</t>
  </si>
  <si>
    <t>公共施設再生可能エネルギー等導入事業【石川プラザ】</t>
  </si>
  <si>
    <t>27227-27-2-001</t>
  </si>
  <si>
    <t>公共施設再生可能エネルギー等導入事業【小阪中学校】</t>
  </si>
  <si>
    <t>27229-27-2-001</t>
  </si>
  <si>
    <t>公共施設再生可能エネルギー等導入事業【四條畷市本庁舎】</t>
  </si>
  <si>
    <t>27229-27-2-002</t>
  </si>
  <si>
    <t>公共施設再生可能エネルギー等導入事業【（仮称）四條畷市立児童発達支援センター】</t>
  </si>
  <si>
    <t>27230-26-2-001</t>
  </si>
  <si>
    <t>公共施設再生可能エネルギー等導入事業【交野市立第四中学校】</t>
  </si>
  <si>
    <t>27231-27-2-001</t>
  </si>
  <si>
    <t>公共施設再生可能エネルギー等導入事業【狭山池公園】</t>
  </si>
  <si>
    <t>27231-27-2-002</t>
  </si>
  <si>
    <t>公共施設再生可能エネルギー等導入事業【東大池公園】</t>
  </si>
  <si>
    <t>27361-26-2-001</t>
  </si>
  <si>
    <t>公共施設再生可能エネルギー等導入事業【熊取町立熊取南中学校】</t>
  </si>
  <si>
    <t>公共施設再生可能エネルギー等導入事業【熊取町立中央小学校】</t>
  </si>
  <si>
    <t>公共施設再生可能エネルギー等導入事業【熊取町立北小学校】</t>
  </si>
  <si>
    <t>公共施設再生可能エネルギー等導入事業【熊取町立南小学校】</t>
  </si>
  <si>
    <t>27361-27-2-001</t>
  </si>
  <si>
    <t>27361-27-2-002</t>
  </si>
  <si>
    <t>公共施設再生可能エネルギー等導入事業【熊取町立東小学校】</t>
  </si>
  <si>
    <t>27361-27-2-003</t>
  </si>
  <si>
    <t>公共施設再生可能エネルギー等導入事業【熊取町立熊取中学校】</t>
  </si>
  <si>
    <t>27361-27-2-004</t>
  </si>
  <si>
    <t>公共施設再生可能エネルギー等導入事業【熊取町立熊取北中学校】</t>
  </si>
  <si>
    <t>27361-27-2-005</t>
  </si>
  <si>
    <t>公共施設再生可能エネルギー等導入事業【長池オアシス公園】</t>
  </si>
  <si>
    <t>27361-27-2-006</t>
  </si>
  <si>
    <t>公共施設再生可能エネルギー等導入事業【熊取歴史公園】</t>
  </si>
  <si>
    <t>27361-27-2-007</t>
  </si>
  <si>
    <t>公共施設再生可能エネルギー等導入事業【大久保防災コミュニティ公園】</t>
  </si>
  <si>
    <t>27382-26-2-001</t>
  </si>
  <si>
    <t>公共施設再生可能エネルギー等導入事業【河南町農村活性化センター・道の駅かなん】</t>
  </si>
  <si>
    <t>公共施設再生可能エネルギー等導入事業【河南町役場庁舎】</t>
  </si>
  <si>
    <t>27000-27-3-001</t>
  </si>
  <si>
    <t>27000-27-3-002</t>
  </si>
  <si>
    <t>100
(高効率照明2/3)</t>
  </si>
  <si>
    <t>100
(高効率照明2/3)</t>
  </si>
  <si>
    <t>1/3</t>
  </si>
  <si>
    <t>大阪府</t>
  </si>
  <si>
    <t>岸和田市</t>
  </si>
  <si>
    <t>豊中市</t>
  </si>
  <si>
    <t>泉大津市</t>
  </si>
  <si>
    <t>守口市</t>
  </si>
  <si>
    <t>茨木市</t>
  </si>
  <si>
    <t>八尾市</t>
  </si>
  <si>
    <t>泉佐野市</t>
  </si>
  <si>
    <t>寝屋川市</t>
  </si>
  <si>
    <t>河内長野市</t>
  </si>
  <si>
    <t>和泉市</t>
  </si>
  <si>
    <t>羽曳野市</t>
  </si>
  <si>
    <t>東大阪市</t>
  </si>
  <si>
    <t>四条畷市</t>
  </si>
  <si>
    <t>交野市</t>
  </si>
  <si>
    <t>大阪狭山市</t>
  </si>
  <si>
    <t>熊取町</t>
  </si>
  <si>
    <t>河南町</t>
  </si>
  <si>
    <t>社会福祉法人恩賜財団済生会支部
大阪府済生会</t>
  </si>
  <si>
    <t>庁舎</t>
  </si>
  <si>
    <t>保健所</t>
  </si>
  <si>
    <t>福祉施設</t>
  </si>
  <si>
    <t>学校</t>
  </si>
  <si>
    <t>公民館</t>
  </si>
  <si>
    <t>公共道路</t>
  </si>
  <si>
    <t>公園</t>
  </si>
  <si>
    <t>学校</t>
  </si>
  <si>
    <t>社会福祉施設</t>
  </si>
  <si>
    <t>体育館</t>
  </si>
  <si>
    <t>その他</t>
  </si>
  <si>
    <t>その他</t>
  </si>
  <si>
    <t>その他</t>
  </si>
  <si>
    <t>学校</t>
  </si>
  <si>
    <t>病院</t>
  </si>
  <si>
    <t>介護保険施設</t>
  </si>
  <si>
    <t>27203-26-2-001</t>
  </si>
  <si>
    <t>公共施設再生可能エネルギー等導入事業【豊中市立刀根山小学校】</t>
  </si>
  <si>
    <t>27204-26-2-001</t>
  </si>
  <si>
    <t>公共施設再生可能エネルギー等導入事業【池田府・市合同庁舎】</t>
  </si>
  <si>
    <t>27206-26-2-001</t>
  </si>
  <si>
    <t>27207-26-2-001</t>
  </si>
  <si>
    <t>公共施設再生可能エネルギー等導入事業【大冠北第１コミュニティセンター】</t>
  </si>
  <si>
    <t>27207-26-2-002</t>
  </si>
  <si>
    <t>公共施設再生可能エネルギー等導入事業【（仮称）西阿武野コミュニティセンター】</t>
  </si>
  <si>
    <t>27208-26-2-001</t>
  </si>
  <si>
    <t>公共施設再生可能エネルギー等導入事業【市立貝塚病院】</t>
  </si>
  <si>
    <t>27210-26-2-001</t>
  </si>
  <si>
    <t>公共施設再生可能エネルギー等導入事業【サプリ村野】</t>
  </si>
  <si>
    <t>27210-26-2-002</t>
  </si>
  <si>
    <t>公共施設再生可能エネルギー等導入事業【枚方市立蹉跎東小学校】</t>
  </si>
  <si>
    <t>27210-26-2-003</t>
  </si>
  <si>
    <t>公共施設再生可能エネルギー等導入事業【枚方市立西長尾小学校】</t>
  </si>
  <si>
    <t>27210-26-2-004</t>
  </si>
  <si>
    <t>公共施設再生可能エネルギー等導入事業【枚方市立磯島小学校】</t>
  </si>
  <si>
    <t>27210-26-2-005</t>
  </si>
  <si>
    <t>公共施設再生可能エネルギー等導入事業【枚方市立小倉小学校】</t>
  </si>
  <si>
    <t>27210-26-2-006</t>
  </si>
  <si>
    <t>公共施設再生可能エネルギー等導入事業【枚方市立西牧野小学校】</t>
  </si>
  <si>
    <t>27210-26-2-007</t>
  </si>
  <si>
    <t>公共施設再生可能エネルギー等導入事業【枚方市立中宮北小学校】</t>
  </si>
  <si>
    <t>27211-26-2-001</t>
  </si>
  <si>
    <t>公共施設再生可能エネルギー等導入事業【茨木市立葦原小学校】</t>
  </si>
  <si>
    <t>27211-26-2-002</t>
  </si>
  <si>
    <t>公共施設再生可能エネルギー等導入事業【茨木市立北中学校】</t>
  </si>
  <si>
    <t>27211-26-2-003</t>
  </si>
  <si>
    <t>公共施設再生可能エネルギー等導入事業【茨木市立東雲中学校】</t>
  </si>
  <si>
    <t>27211-26-2-004</t>
  </si>
  <si>
    <t>公共施設再生可能エネルギー等導入事業【茨木市立天王小学校】</t>
  </si>
  <si>
    <t>27212-26-2-005</t>
  </si>
  <si>
    <t>公共施設再生可能エネルギー等導入事業【八尾市立病院】</t>
  </si>
  <si>
    <t>27213-26-2-001</t>
  </si>
  <si>
    <t>公共施設再生可能エネルギー等導入事業【泉佐野市立第三小学校】</t>
  </si>
  <si>
    <t>27213-26-2-002</t>
  </si>
  <si>
    <t>公共施設再生可能エネルギー等導入事業【泉佐野市立日根野中学校】</t>
  </si>
  <si>
    <t>27214-26-2-001</t>
  </si>
  <si>
    <t>公共施設再生可能エネルギー等導入事業【（仮称）富田林市観光交流施設】</t>
  </si>
  <si>
    <t>27218-26-2-001</t>
  </si>
  <si>
    <t>公共施設再生可能エネルギー等導入事業【大東市立市民会館】</t>
  </si>
  <si>
    <t>27220-26-2-001</t>
  </si>
  <si>
    <t>公共施設再生可能エネルギー等導入事業【箕面市立南小学校】</t>
  </si>
  <si>
    <t>27224-26-2-001</t>
  </si>
  <si>
    <t>27224-26-2-002</t>
  </si>
  <si>
    <t>公共施設再生可能エネルギー等導入事業【摂津市立コミュニティプラザ】</t>
  </si>
  <si>
    <t>27225-26-2-001</t>
  </si>
  <si>
    <t>27226-26-2-001</t>
  </si>
  <si>
    <t>公共施設再生可能エネルギー等導入事業【藤井寺市立藤井寺小学校】</t>
  </si>
  <si>
    <t>27227-26-2-001</t>
  </si>
  <si>
    <t>公共施設再生可能エネルギー等導入事業【児童文化スポーツセンター】</t>
  </si>
  <si>
    <t>27231-26-2-001</t>
  </si>
  <si>
    <t>公共施設再生可能エネルギー等導入事業【大阪狭山市立老人福祉センター（さやま荘）】</t>
  </si>
  <si>
    <t>27362-26-2-001</t>
  </si>
  <si>
    <t>公共施設再生可能エネルギー等導入事業【町道新家田尻線】</t>
  </si>
  <si>
    <t>27382-26-2-003</t>
  </si>
  <si>
    <t>公共施設再生可能エネルギー等導入事業【さくら坂地区集会所】</t>
  </si>
  <si>
    <t>27382-26-2-004</t>
  </si>
  <si>
    <t>公共施設再生可能エネルギー等導入事業【河南町立中村小学校】</t>
  </si>
  <si>
    <t>27382-26-2-005</t>
  </si>
  <si>
    <t>公共施設再生可能エネルギー等導入事業【河南町立近つ飛鳥小学校】</t>
  </si>
  <si>
    <t>27382-26-2-006</t>
  </si>
  <si>
    <t>公共施設再生可能エネルギー等導入事業【河南町立中学校】</t>
  </si>
  <si>
    <t>27382-26-2-007</t>
  </si>
  <si>
    <t>公共施設再生可能エネルギー等導入事業【河南町立河内小学校】</t>
  </si>
  <si>
    <t>27382-26-2-008</t>
  </si>
  <si>
    <t>公共施設再生可能エネルギー等導入事業【神山地区集会所】</t>
  </si>
  <si>
    <t>（３）公共施設再生可能エネルギー等導入事業</t>
  </si>
  <si>
    <t>（４）公共施設再生可能エネルギー等導入事業</t>
  </si>
  <si>
    <t>公共施設再生可能エネルギー等導入事業【豊中市立庄内西小学校】</t>
  </si>
  <si>
    <t>27203-26-2-002</t>
  </si>
  <si>
    <t>公共施設再生可能エネルギー等導入事業【泉大津市立病院】</t>
  </si>
  <si>
    <t>平成27年度</t>
  </si>
  <si>
    <t>平成27年度
繰越</t>
  </si>
  <si>
    <t>太陽光</t>
  </si>
  <si>
    <t>リチウム蓄電池</t>
  </si>
  <si>
    <t>薪ストーブ</t>
  </si>
  <si>
    <t>―</t>
  </si>
  <si>
    <t>公共施設再生可能エネルギー等導入事業【摂津市立子育て総合支援センター遊戯室】</t>
  </si>
  <si>
    <t>公共施設再生可能エネルギー等導入事業【高石市立総合体育館】</t>
  </si>
  <si>
    <t>大阪府</t>
  </si>
  <si>
    <t>大阪市住之江区南港北1-14-16</t>
  </si>
  <si>
    <t>環境農林水産部 エネルギー政策課 企画推進グループ</t>
  </si>
  <si>
    <t>ＴＥＬ</t>
  </si>
  <si>
    <t>ＦＡＸ</t>
  </si>
  <si>
    <t>06-6210-9288</t>
  </si>
  <si>
    <t>06-6210-9259</t>
  </si>
  <si>
    <t>大阪府再生可能エネルギー等導入推進基金</t>
  </si>
  <si>
    <t>大阪府、市町村、民間事業者</t>
  </si>
  <si>
    <t xml:space="preserve">ア　事業目的
　府内において、市町村指定避難所の公共施設及び災害時支援協定締結事業者の民間施設等へ太陽光発電等の再生可能エネルギーシステムを中心とした自立・分散型の地域エネルギーシステムを構築し、東海・東南海地震等に
　備えた災害対策と再生可能エネルギー普及拡大の両面からの取組みにより、災害に強く、低炭素な地域づくりを加速させていくことを目的とする。
イ　実施事業の概要
　① 地域資源活用詳細調査事業
　　　　「②公共施設における再エネ等導入事業」及び「③民間施設における再エネ等導入促進事業」に関する審査・評価等を公平かつ公正に執行するため、外部有識者で構成する「大阪府再生可能エネルギー等導入推進基金事業評価
　　委員会」を設置・運営する。
　　　＜平成27年度の実施内容＞
　　　　・公共施設及び民間施設の公募を行い、「大阪府再生可能エネルギー等導入推進基金事業評価委員会」において、実施施設の選定を行った。
　② 公共施設における再エネ等導入事業
　　ａ　避難所や防災拠点等への自立電源〔太陽光発電＋蓄電池〕の設置
　　　　　災害時に、必要最低限の電力（トイレ・玄関等の照明や電話・ＦＡＸ等通信機器の電源、携帯電話等の充電等）を確保するとともに、平常時においても電力需要のピークカットやＣＯ2削減に寄与するため、地域の防災拠点や避難所
　　　　等において、太陽光発電と蓄電池を組み合わせた自立電源を設置する。
　　ｂ　太陽光以外の再エネ等設備を設置
　　　　・避難経路への〔ハイブリッド（太陽光・風力）発電＋ＬＥＤ街灯〕の設置　
　　　　　災害時に電力供給が断たれた場合でも、避難所の目印や避難所への誘導などができるよう、太陽光と風力など多様な再生可能エネルギーを活用し、自立的に点灯するハイブリッドＬＥＤ街灯を導入する。
　　　　・避難所等への木質バイオマスを活用した暖房設備の導入
　　　　　市町村の地域に応じた再生可能エネルギー源利用の取組みとして、災害時にも稼動することが可能な木質バイオマスを活用した暖房設備を避難所等へ導入し、平常時にも利用することによりＣＯ2削減に寄与する。
　　　＜平成27年度の実施内容＞
　　　　・公共施設及び民間施設の公募を行い、「大阪府再生可能エネルギー等導入推進基金事業評価委員会」において、実施施設の選定を行った。
　③　民間施設における再エネ等導入促進事業
　　災害時において地域住民をはじめとした不特定多数の人が利用するなど、地域の防災拠点となりうる施設等への自立電源〔太陽光発電＋蓄電池（＋高効率照明）〕の設置補助
　　　　　災害時に必要最低限の電力を確保するとともに、平常時においても電力需要のピークカットやＣＯ2削減にも寄与する太陽光発電と蓄電池を組み合わせた自立電源を設置し、地域住民や帰宅困難者に支援を行う民間事業者に対し
　　　　補助を実施する。
　　　＜平成27年度の実施内容＞
　　　　・公共施設及び民間施設の公募を行い、「大阪府再生可能エネルギー等導入推進基金事業評価委員会」において、実施施設の選定を行った。
ウ　事業の執行方針
　　公平かつ公正に執行するため、外部有識者で構成する評価委員会の助言等を得ながら事業に取り組む。
エ　市町村との調整状況・資金の配分計画
　　事業計画の立案前においては、説明会を開催するとともに、意向調査を実施。
　　事業の選定にあたっては、外部有識者で構成する評価委員会が公平かつ公正に審査。
　　府有施設は広域行政として防災上必要となる防災拠点等の施設、市町村施設は防災拠点のほか、地域の住民が利用する避難所を中心に選定。
オ　事業の選定方法
　　基金事業の執行にあたっては、効率性、透明性、優先度の観点から再生可能エネルギー普及への寄与、防災対策、事業実施主体の取組み等について適切な評価を行うこととし、基金事業の実施にあたっては、外部有識者で構成する評
　　価委員会が審査・評価等を行う。事業の実施施設の決定についても、評価委員会で評価基準等を審議の上、選定を行う。
</t>
  </si>
  <si>
    <t>再生可能エネルギー導入施設数</t>
  </si>
  <si>
    <t>補助金所要額効果
（千円／t－CO2）</t>
  </si>
  <si>
    <t>導入した再生可能エネルギー等の定格出力（ｋW）</t>
  </si>
  <si>
    <t>導入した再生可能エネルギー等による発電量　（ｋWｈ／年）</t>
  </si>
  <si>
    <t>導入した再生可能エネルギーによるCO2排出削減量（t－CO2／年）</t>
  </si>
  <si>
    <t>蓄電池容量（ｋWh）</t>
  </si>
  <si>
    <t>防災拠点における再生可能エネルギーの普及率　（％）</t>
  </si>
  <si>
    <t>公共施設再生可能エネルギー等導入事業【地域活性・交流拠点（農の拠点）※平成26年度実施（太陽光・蓄電池）分</t>
  </si>
  <si>
    <t>平成25年度再生可能エネルギー等導入推進基金事業状況報告書（各年度報告書）</t>
  </si>
  <si>
    <t>平成27年度基金事業</t>
  </si>
  <si>
    <t>LED街路灯</t>
  </si>
  <si>
    <t>高効率照明（LED)</t>
  </si>
  <si>
    <t>0.06kw（20ｗ×3）、0.468kw（36ｗ×13）</t>
  </si>
  <si>
    <t>0.8463kw
（27.3ｗ×31）
0.0075kw
（1.5ｗ×5）</t>
  </si>
  <si>
    <t>0.1332kw（11.1ｗ×12）、0.2kw（50ｗ×4）、0.105kw（35ｗ×3）</t>
  </si>
  <si>
    <t>0.5106kw(11.1ｗ×46)、0.0374kw(18.7ｗ×2)、0.45kw(50ｗ×9)、0.21kw(35ｗ×6)</t>
  </si>
  <si>
    <t>0.064kw（32w×2）、0.752Kw（188w×4）</t>
  </si>
  <si>
    <t>0.128kw(32w×4)、0.08Kw(20w×4)、0.752Kw（188w×4）</t>
  </si>
  <si>
    <t>0.16kw(32w×5)、0.02Kw(20w×1)、0.752Kw（188w×4）</t>
  </si>
  <si>
    <t>0.128kw(32w×4)、0.08kw(20ｗ×4)、0.024kw(12ｗ×2)、0.752Kw(188w×4)</t>
  </si>
  <si>
    <t>0.128kw（32w×4）、0.752Kw（188w×4）</t>
  </si>
  <si>
    <t>0.256kw（32w×8）、0.752Kw（188w×4）</t>
  </si>
  <si>
    <t>0.064kw（32w×2）、0.032ｋｗ(10.7w×3)、0.752Kw（188w×4）</t>
  </si>
  <si>
    <t>↑街路灯のみ</t>
  </si>
  <si>
    <t>平成27年度成果目標及び達成状況</t>
  </si>
  <si>
    <t>平成27年度事業実施の概要</t>
  </si>
  <si>
    <t>エネルギーを確保するものとして確実に機能できるよう、各自治体においてマニュアルの整備などに努め、有効に活用していく。</t>
  </si>
  <si>
    <t>導入した各設備については、地震や台風等による大規模な災害に備え、避難所や防災拠点等において、災害時等の非常時に必要な</t>
  </si>
  <si>
    <t>27000-25-1-001</t>
  </si>
  <si>
    <t>27000-25-1-002</t>
  </si>
  <si>
    <r>
      <rPr>
        <sz val="11"/>
        <rFont val="ＭＳ Ｐゴシック"/>
        <family val="3"/>
      </rPr>
      <t>都道府県等の名称</t>
    </r>
  </si>
  <si>
    <r>
      <rPr>
        <sz val="11"/>
        <rFont val="ＭＳ Ｐゴシック"/>
        <family val="3"/>
      </rPr>
      <t>民間施設再生可能エネルギー等導入事業【済生会茨木病院】</t>
    </r>
  </si>
  <si>
    <r>
      <rPr>
        <sz val="11"/>
        <rFont val="ＭＳ Ｐゴシック"/>
        <family val="3"/>
      </rPr>
      <t>民間施設再生可能エネルギー等導入事業【介護老人保健施設ライフポート茨木】</t>
    </r>
  </si>
  <si>
    <t>基金事業期間中（平成25年度～27年度）に、計４回の事業公募を実施するなど、可能な限り事業の周知・募集を</t>
  </si>
  <si>
    <t>また、「防災拠点における再生可能エネルギーの普及率」については、公園などの施設が多数あったため目標値を下回った。</t>
  </si>
  <si>
    <t>図った結果、「防災拠点における再生可能エネルギーの普及率」以外は目標値を上回った。</t>
  </si>
  <si>
    <t>氏名</t>
  </si>
  <si>
    <t>メールアドレス</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</si>
</sst>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00_);[Red]\(#,##0.00000\)"/>
    <numFmt numFmtId="180" formatCode="#,##0.00_);[Red]\(#,##0.00\)"/>
    <numFmt numFmtId="181" formatCode="#,##0.0000000_);[Red]\(#,##0.0000000\)"/>
    <numFmt numFmtId="182" formatCode="#,##0.0_);[Red]\(#,##0.0\)"/>
    <numFmt numFmtId="183" formatCode="#,##0.000000_);[Red]\(#,##0.000000\)"/>
    <numFmt numFmtId="184" formatCode="0.00000_);[Red]\(0.00000\)"/>
    <numFmt numFmtId="185" formatCode="0.000_);[Red]\(0.000\)"/>
    <numFmt numFmtId="186" formatCode="#,##0.0000_);[Red]\(#,##0.0000\)"/>
    <numFmt numFmtId="187" formatCode="#,##0.000_);[Red]\(#,##0.000\)"/>
    <numFmt numFmtId="188" formatCode="#,##0.0000;[Red]\-#,##0.0000"/>
    <numFmt numFmtId="189" formatCode="#,##0.0000000;[Red]\-#,##0.0000000"/>
    <numFmt numFmtId="190" formatCode="#,##0.000;[Red]\-#,##0.000"/>
    <numFmt numFmtId="191" formatCode="0.00_);[Red]\(0.00\)"/>
    <numFmt numFmtId="192" formatCode="0.0000000_);[Red]\(0.0000000\)"/>
    <numFmt numFmtId="193" formatCode="0.00_ "/>
    <numFmt numFmtId="194" formatCode="0.0000000_ "/>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_ "/>
    <numFmt numFmtId="202" formatCode="#,##0.0000000_ "/>
    <numFmt numFmtId="203" formatCode="#,##0.0000_ "/>
    <numFmt numFmtId="204" formatCode="#,##0.0_ "/>
    <numFmt numFmtId="205" formatCode="#,##0.0000"/>
    <numFmt numFmtId="206" formatCode="#,##0.000_ "/>
    <numFmt numFmtId="207" formatCode="#,##0.00000_ ;[Red]\-#,##0.00000\ "/>
    <numFmt numFmtId="208" formatCode="#,##0.00_ ;[Red]\-#,##0.00\ "/>
    <numFmt numFmtId="209" formatCode="#,##0.0000_ ;[Red]\-#,##0.0000\ "/>
    <numFmt numFmtId="210" formatCode="#,##0.00000;[Red]\-#,##0.00000"/>
    <numFmt numFmtId="211" formatCode="0.000000_ "/>
    <numFmt numFmtId="212" formatCode="#,##0.000_ ;[Red]\-#,##0.000\ "/>
    <numFmt numFmtId="213" formatCode="General&quot;kWh&quot;"/>
    <numFmt numFmtId="214" formatCode="General&quot;kW&quot;"/>
    <numFmt numFmtId="215" formatCode="#,##0.0_ ;[Red]\-#,##0.0\ "/>
    <numFmt numFmtId="216" formatCode="0.0_ "/>
    <numFmt numFmtId="217" formatCode="0_);[Red]\(0\)"/>
    <numFmt numFmtId="218" formatCode="0.0000_);[Red]\(0.0000\)"/>
    <numFmt numFmtId="219" formatCode="General&quot;ｋW&quot;"/>
    <numFmt numFmtId="220" formatCode="#,##0_ ;[Red]\-#,##0\ "/>
    <numFmt numFmtId="221" formatCode="0.000&quot;kW&quot;"/>
    <numFmt numFmtId="222" formatCode="#,##0.00000000_ ;[Red]\-#,##0.00000000\ "/>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1"/>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b/>
      <sz val="11"/>
      <name val="ＭＳ Ｐゴシック"/>
      <family val="3"/>
    </font>
    <font>
      <i/>
      <sz val="11"/>
      <name val="ＭＳ Ｐゴシック"/>
      <family val="3"/>
    </font>
    <font>
      <sz val="8"/>
      <name val="ＭＳ Ｐゴシック"/>
      <family val="3"/>
    </font>
    <font>
      <sz val="14"/>
      <name val="ＭＳ Ｐゴシック"/>
      <family val="3"/>
    </font>
    <font>
      <u val="single"/>
      <sz val="11"/>
      <name val="ＭＳ Ｐゴシック"/>
      <family val="3"/>
    </font>
    <font>
      <sz val="10"/>
      <name val="ＭＳ Ｐゴシック"/>
      <family val="3"/>
    </font>
    <font>
      <sz val="11"/>
      <color indexed="8"/>
      <name val="Calibri"/>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9"/>
      <name val="Calibri"/>
      <family val="3"/>
    </font>
    <font>
      <b/>
      <sz val="11"/>
      <name val="Calibri"/>
      <family val="3"/>
    </font>
    <font>
      <i/>
      <sz val="11"/>
      <name val="Calibri"/>
      <family val="3"/>
    </font>
    <font>
      <sz val="11"/>
      <name val="Cambria"/>
      <family val="3"/>
    </font>
    <font>
      <sz val="8"/>
      <name val="Calibri"/>
      <family val="3"/>
    </font>
    <font>
      <u val="single"/>
      <sz val="11"/>
      <name val="Calibri"/>
      <family val="3"/>
    </font>
    <font>
      <sz val="14"/>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diagonalUp="1">
      <left style="thin"/>
      <right style="thin"/>
      <top style="thin"/>
      <bottom style="thin"/>
      <diagonal style="thin"/>
    </border>
    <border>
      <left>
        <color indexed="63"/>
      </left>
      <right style="thin"/>
      <top>
        <color indexed="63"/>
      </top>
      <bottom>
        <color indexed="63"/>
      </bottom>
    </border>
    <border diagonalDown="1">
      <left style="thin"/>
      <right style="thin"/>
      <top style="thin"/>
      <bottom style="thin"/>
      <diagonal style="thin"/>
    </border>
    <border>
      <left style="thin"/>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05">
    <xf numFmtId="0" fontId="0" fillId="0" borderId="0" xfId="0" applyFont="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50" fillId="0" borderId="10" xfId="0" applyFont="1" applyFill="1" applyBorder="1" applyAlignment="1">
      <alignment vertical="center"/>
    </xf>
    <xf numFmtId="0" fontId="50" fillId="0" borderId="11" xfId="0" applyFont="1" applyFill="1" applyBorder="1" applyAlignment="1">
      <alignment vertical="center"/>
    </xf>
    <xf numFmtId="0" fontId="50" fillId="0" borderId="0" xfId="0" applyFont="1" applyFill="1" applyBorder="1" applyAlignment="1">
      <alignment horizontal="right" vertical="center"/>
    </xf>
    <xf numFmtId="0" fontId="52" fillId="0" borderId="12" xfId="0" applyFont="1" applyFill="1" applyBorder="1" applyAlignment="1">
      <alignment horizontal="center" vertical="center" wrapText="1"/>
    </xf>
    <xf numFmtId="0" fontId="50" fillId="0" borderId="13" xfId="0" applyFont="1" applyFill="1" applyBorder="1" applyAlignment="1">
      <alignment vertical="top"/>
    </xf>
    <xf numFmtId="0" fontId="50" fillId="0" borderId="13" xfId="0" applyFont="1" applyFill="1" applyBorder="1" applyAlignment="1">
      <alignment vertical="top" wrapText="1"/>
    </xf>
    <xf numFmtId="0" fontId="53" fillId="0" borderId="13" xfId="0" applyFont="1" applyFill="1" applyBorder="1" applyAlignment="1">
      <alignment vertical="top"/>
    </xf>
    <xf numFmtId="0" fontId="54" fillId="0" borderId="13" xfId="0" applyFont="1" applyFill="1" applyBorder="1" applyAlignment="1">
      <alignment vertical="top"/>
    </xf>
    <xf numFmtId="0" fontId="50" fillId="0" borderId="14" xfId="0" applyFont="1" applyFill="1" applyBorder="1" applyAlignment="1">
      <alignment vertical="top" wrapText="1"/>
    </xf>
    <xf numFmtId="0" fontId="50" fillId="0" borderId="15" xfId="0" applyFont="1" applyFill="1" applyBorder="1" applyAlignment="1">
      <alignment vertical="top" wrapText="1"/>
    </xf>
    <xf numFmtId="0" fontId="50" fillId="0" borderId="15" xfId="0" applyFont="1" applyFill="1" applyBorder="1" applyAlignment="1">
      <alignment vertical="center"/>
    </xf>
    <xf numFmtId="0" fontId="50" fillId="0" borderId="12" xfId="0" applyFont="1" applyFill="1" applyBorder="1" applyAlignment="1">
      <alignment vertical="center"/>
    </xf>
    <xf numFmtId="0" fontId="50" fillId="0" borderId="16" xfId="0" applyFont="1" applyFill="1" applyBorder="1" applyAlignment="1">
      <alignment vertical="top" wrapText="1"/>
    </xf>
    <xf numFmtId="0" fontId="50" fillId="0" borderId="17" xfId="0" applyFont="1" applyFill="1" applyBorder="1" applyAlignment="1">
      <alignment horizontal="left" vertical="center" wrapText="1"/>
    </xf>
    <xf numFmtId="56" fontId="50" fillId="0" borderId="17" xfId="0" applyNumberFormat="1" applyFont="1" applyFill="1" applyBorder="1" applyAlignment="1" quotePrefix="1">
      <alignment horizontal="center" vertical="center"/>
    </xf>
    <xf numFmtId="4" fontId="50" fillId="0" borderId="17" xfId="0" applyNumberFormat="1" applyFont="1" applyFill="1" applyBorder="1" applyAlignment="1">
      <alignment vertical="center"/>
    </xf>
    <xf numFmtId="194" fontId="50" fillId="0" borderId="17" xfId="0" applyNumberFormat="1" applyFont="1" applyFill="1" applyBorder="1" applyAlignment="1">
      <alignment vertical="center"/>
    </xf>
    <xf numFmtId="195" fontId="50" fillId="0" borderId="17" xfId="0" applyNumberFormat="1" applyFont="1" applyFill="1" applyBorder="1" applyAlignment="1">
      <alignment vertical="center"/>
    </xf>
    <xf numFmtId="176" fontId="50" fillId="0" borderId="17" xfId="0" applyNumberFormat="1" applyFont="1" applyFill="1" applyBorder="1" applyAlignment="1">
      <alignment vertical="center"/>
    </xf>
    <xf numFmtId="38" fontId="50" fillId="0" borderId="17" xfId="49" applyFont="1" applyFill="1" applyBorder="1" applyAlignment="1">
      <alignment vertical="center"/>
    </xf>
    <xf numFmtId="0" fontId="50" fillId="0" borderId="17" xfId="0" applyFont="1" applyFill="1" applyBorder="1" applyAlignment="1">
      <alignment vertical="center"/>
    </xf>
    <xf numFmtId="38" fontId="50" fillId="0" borderId="17" xfId="49" applyFont="1" applyFill="1" applyBorder="1" applyAlignment="1">
      <alignment vertical="center"/>
    </xf>
    <xf numFmtId="38" fontId="55" fillId="0" borderId="17" xfId="49" applyFont="1" applyFill="1" applyBorder="1" applyAlignment="1">
      <alignment horizontal="right" vertical="center" shrinkToFit="1"/>
    </xf>
    <xf numFmtId="38" fontId="50" fillId="0" borderId="17" xfId="49" applyFont="1" applyFill="1" applyBorder="1" applyAlignment="1">
      <alignment horizontal="right" vertical="center" shrinkToFit="1"/>
    </xf>
    <xf numFmtId="38" fontId="55" fillId="0" borderId="18" xfId="49" applyFont="1" applyFill="1" applyBorder="1" applyAlignment="1">
      <alignment horizontal="right" vertical="center" shrinkToFit="1"/>
    </xf>
    <xf numFmtId="0" fontId="50" fillId="0" borderId="17" xfId="0" applyFont="1" applyFill="1" applyBorder="1" applyAlignment="1">
      <alignment vertical="center"/>
    </xf>
    <xf numFmtId="0" fontId="50" fillId="0" borderId="19" xfId="0" applyFont="1" applyFill="1" applyBorder="1" applyAlignment="1">
      <alignment vertical="center"/>
    </xf>
    <xf numFmtId="3" fontId="50" fillId="0" borderId="17" xfId="0" applyNumberFormat="1" applyFont="1" applyFill="1" applyBorder="1" applyAlignment="1">
      <alignment vertical="center"/>
    </xf>
    <xf numFmtId="0" fontId="50" fillId="0" borderId="0" xfId="0" applyFont="1" applyFill="1" applyAlignment="1">
      <alignment horizontal="right" vertical="center"/>
    </xf>
    <xf numFmtId="0" fontId="51" fillId="0" borderId="19" xfId="0" applyFont="1" applyFill="1" applyBorder="1" applyAlignment="1">
      <alignment vertical="center"/>
    </xf>
    <xf numFmtId="0" fontId="50" fillId="0" borderId="0" xfId="0" applyFont="1" applyFill="1" applyBorder="1" applyAlignment="1">
      <alignment vertical="top" wrapText="1"/>
    </xf>
    <xf numFmtId="0" fontId="50" fillId="0" borderId="0" xfId="0" applyFont="1" applyFill="1" applyAlignment="1">
      <alignment vertical="center"/>
    </xf>
    <xf numFmtId="0" fontId="50" fillId="0" borderId="20" xfId="0" applyFont="1" applyFill="1" applyBorder="1" applyAlignment="1">
      <alignment vertical="center"/>
    </xf>
    <xf numFmtId="9" fontId="50" fillId="0" borderId="0" xfId="0" applyNumberFormat="1" applyFont="1" applyFill="1" applyBorder="1" applyAlignment="1">
      <alignment horizontal="right" vertical="center" wrapText="1"/>
    </xf>
    <xf numFmtId="177" fontId="50" fillId="0" borderId="17" xfId="49" applyNumberFormat="1" applyFont="1" applyFill="1" applyBorder="1" applyAlignment="1">
      <alignment horizontal="right" vertical="center"/>
    </xf>
    <xf numFmtId="0" fontId="50" fillId="0" borderId="17" xfId="0" applyFont="1" applyFill="1" applyBorder="1" applyAlignment="1">
      <alignment horizontal="center" vertical="center" wrapText="1"/>
    </xf>
    <xf numFmtId="0" fontId="50" fillId="0" borderId="17" xfId="0" applyFont="1" applyFill="1" applyBorder="1" applyAlignment="1">
      <alignment vertical="center" wrapText="1"/>
    </xf>
    <xf numFmtId="9" fontId="50" fillId="0" borderId="17" xfId="0" applyNumberFormat="1" applyFont="1" applyFill="1" applyBorder="1" applyAlignment="1">
      <alignment horizontal="right" vertical="center" wrapText="1"/>
    </xf>
    <xf numFmtId="38" fontId="50" fillId="0" borderId="17" xfId="49" applyFont="1" applyFill="1" applyBorder="1" applyAlignment="1">
      <alignment horizontal="right" vertical="center"/>
    </xf>
    <xf numFmtId="38" fontId="50" fillId="0" borderId="17" xfId="0" applyNumberFormat="1" applyFont="1" applyFill="1" applyBorder="1" applyAlignment="1">
      <alignment horizontal="right" vertical="center" wrapText="1"/>
    </xf>
    <xf numFmtId="200" fontId="50" fillId="0" borderId="17" xfId="0" applyNumberFormat="1" applyFont="1" applyFill="1" applyBorder="1" applyAlignment="1">
      <alignment vertical="center"/>
    </xf>
    <xf numFmtId="201" fontId="50" fillId="0" borderId="17" xfId="0" applyNumberFormat="1" applyFont="1" applyFill="1" applyBorder="1" applyAlignment="1">
      <alignment vertical="center"/>
    </xf>
    <xf numFmtId="202" fontId="50" fillId="0" borderId="17" xfId="0" applyNumberFormat="1" applyFont="1" applyFill="1" applyBorder="1" applyAlignment="1">
      <alignment vertical="center"/>
    </xf>
    <xf numFmtId="203" fontId="50" fillId="0" borderId="17" xfId="0" applyNumberFormat="1" applyFont="1" applyFill="1" applyBorder="1" applyAlignment="1">
      <alignment vertical="center"/>
    </xf>
    <xf numFmtId="204" fontId="50" fillId="0" borderId="17" xfId="0" applyNumberFormat="1" applyFont="1" applyFill="1" applyBorder="1" applyAlignment="1">
      <alignment vertical="center"/>
    </xf>
    <xf numFmtId="40" fontId="50" fillId="0" borderId="17" xfId="49" applyNumberFormat="1" applyFont="1" applyFill="1" applyBorder="1" applyAlignment="1">
      <alignment horizontal="right" vertical="center"/>
    </xf>
    <xf numFmtId="205" fontId="50" fillId="0" borderId="17" xfId="0" applyNumberFormat="1" applyFont="1" applyFill="1" applyBorder="1" applyAlignment="1">
      <alignment vertical="center"/>
    </xf>
    <xf numFmtId="189" fontId="50" fillId="0" borderId="17" xfId="49" applyNumberFormat="1" applyFont="1" applyFill="1" applyBorder="1" applyAlignment="1">
      <alignment horizontal="right" vertical="center"/>
    </xf>
    <xf numFmtId="206" fontId="50" fillId="0" borderId="17" xfId="0" applyNumberFormat="1" applyFont="1" applyFill="1" applyBorder="1" applyAlignment="1">
      <alignment vertical="center"/>
    </xf>
    <xf numFmtId="188" fontId="50" fillId="0" borderId="17" xfId="49" applyNumberFormat="1" applyFont="1" applyFill="1" applyBorder="1" applyAlignment="1">
      <alignment horizontal="right" vertical="center"/>
    </xf>
    <xf numFmtId="209" fontId="50" fillId="0" borderId="17" xfId="0" applyNumberFormat="1" applyFont="1" applyFill="1" applyBorder="1" applyAlignment="1">
      <alignment horizontal="right" vertical="center" wrapText="1"/>
    </xf>
    <xf numFmtId="210" fontId="50" fillId="0" borderId="17" xfId="0" applyNumberFormat="1" applyFont="1" applyFill="1" applyBorder="1" applyAlignment="1">
      <alignment horizontal="right" vertical="center" wrapText="1"/>
    </xf>
    <xf numFmtId="209" fontId="50" fillId="0" borderId="0" xfId="0" applyNumberFormat="1" applyFont="1" applyFill="1" applyBorder="1" applyAlignment="1">
      <alignment horizontal="right" vertical="center" wrapText="1"/>
    </xf>
    <xf numFmtId="211" fontId="50" fillId="0" borderId="17" xfId="0" applyNumberFormat="1" applyFont="1" applyFill="1" applyBorder="1" applyAlignment="1">
      <alignment vertical="center" wrapText="1"/>
    </xf>
    <xf numFmtId="212" fontId="50" fillId="0" borderId="17" xfId="0" applyNumberFormat="1" applyFont="1" applyFill="1" applyBorder="1" applyAlignment="1">
      <alignment horizontal="right" vertical="center" wrapText="1"/>
    </xf>
    <xf numFmtId="0" fontId="56" fillId="0" borderId="17" xfId="0" applyFont="1" applyFill="1" applyBorder="1" applyAlignment="1">
      <alignment vertical="center" wrapText="1"/>
    </xf>
    <xf numFmtId="176" fontId="50" fillId="0" borderId="0" xfId="0" applyNumberFormat="1" applyFont="1" applyFill="1" applyAlignment="1">
      <alignment vertical="center"/>
    </xf>
    <xf numFmtId="214" fontId="50" fillId="0" borderId="17" xfId="0" applyNumberFormat="1" applyFont="1" applyFill="1" applyBorder="1" applyAlignment="1">
      <alignment horizontal="right" vertical="center" wrapText="1"/>
    </xf>
    <xf numFmtId="176" fontId="50" fillId="0" borderId="17" xfId="0" applyNumberFormat="1" applyFont="1" applyFill="1" applyBorder="1" applyAlignment="1">
      <alignment horizontal="right" vertical="center" wrapText="1"/>
    </xf>
    <xf numFmtId="177" fontId="55" fillId="0" borderId="17" xfId="49" applyNumberFormat="1" applyFont="1" applyFill="1" applyBorder="1" applyAlignment="1">
      <alignment horizontal="right" vertical="center" shrinkToFit="1"/>
    </xf>
    <xf numFmtId="0" fontId="50" fillId="0" borderId="17" xfId="0" applyFont="1" applyFill="1" applyBorder="1" applyAlignment="1">
      <alignment horizontal="right" vertical="center"/>
    </xf>
    <xf numFmtId="0" fontId="50" fillId="0" borderId="0" xfId="0" applyFont="1" applyFill="1" applyBorder="1" applyAlignment="1">
      <alignment vertical="top"/>
    </xf>
    <xf numFmtId="0" fontId="50" fillId="0" borderId="15" xfId="0" applyFont="1" applyFill="1" applyBorder="1" applyAlignment="1">
      <alignment vertical="top"/>
    </xf>
    <xf numFmtId="0" fontId="50" fillId="0" borderId="17" xfId="0" applyFont="1" applyFill="1" applyBorder="1" applyAlignment="1">
      <alignment horizontal="right" vertical="center" wrapText="1"/>
    </xf>
    <xf numFmtId="177" fontId="50" fillId="0" borderId="17" xfId="0" applyNumberFormat="1" applyFont="1" applyFill="1" applyBorder="1" applyAlignment="1">
      <alignment horizontal="right" vertical="center" wrapText="1"/>
    </xf>
    <xf numFmtId="220" fontId="50" fillId="0" borderId="17" xfId="49" applyNumberFormat="1" applyFont="1" applyFill="1" applyBorder="1" applyAlignment="1">
      <alignment horizontal="right" vertical="center"/>
    </xf>
    <xf numFmtId="3" fontId="50" fillId="0" borderId="17" xfId="0" applyNumberFormat="1" applyFont="1" applyFill="1" applyBorder="1" applyAlignment="1">
      <alignment vertical="center" wrapText="1"/>
    </xf>
    <xf numFmtId="0" fontId="50" fillId="0" borderId="11" xfId="0" applyFont="1" applyFill="1" applyBorder="1" applyAlignment="1">
      <alignment horizontal="center" vertical="center"/>
    </xf>
    <xf numFmtId="0" fontId="50" fillId="0" borderId="0" xfId="0" applyFont="1" applyFill="1" applyBorder="1" applyAlignment="1">
      <alignment horizontal="center" vertical="center" wrapText="1"/>
    </xf>
    <xf numFmtId="9" fontId="50" fillId="0" borderId="11" xfId="0" applyNumberFormat="1" applyFont="1" applyFill="1" applyBorder="1" applyAlignment="1">
      <alignment vertical="center"/>
    </xf>
    <xf numFmtId="38" fontId="50" fillId="0" borderId="20" xfId="49" applyFont="1" applyFill="1" applyBorder="1" applyAlignment="1">
      <alignment horizontal="right" vertical="center" wrapText="1"/>
    </xf>
    <xf numFmtId="38" fontId="50" fillId="0" borderId="17" xfId="49" applyFont="1" applyFill="1" applyBorder="1" applyAlignment="1">
      <alignment horizontal="right" vertical="center" wrapText="1"/>
    </xf>
    <xf numFmtId="215" fontId="50" fillId="0" borderId="17" xfId="49" applyNumberFormat="1" applyFont="1" applyFill="1" applyBorder="1" applyAlignment="1">
      <alignment horizontal="right" vertical="center"/>
    </xf>
    <xf numFmtId="216" fontId="50" fillId="0" borderId="17" xfId="0" applyNumberFormat="1" applyFont="1" applyFill="1" applyBorder="1" applyAlignment="1">
      <alignment horizontal="center" vertical="center" wrapText="1"/>
    </xf>
    <xf numFmtId="0" fontId="40" fillId="0" borderId="13" xfId="0" applyFont="1" applyFill="1" applyBorder="1" applyAlignment="1">
      <alignment vertical="top"/>
    </xf>
    <xf numFmtId="0" fontId="40" fillId="0" borderId="0" xfId="0" applyFont="1" applyFill="1" applyBorder="1" applyAlignment="1">
      <alignment vertical="top"/>
    </xf>
    <xf numFmtId="9" fontId="50" fillId="0" borderId="0" xfId="0" applyNumberFormat="1" applyFont="1" applyFill="1" applyBorder="1" applyAlignment="1">
      <alignment horizontal="left" vertical="center" wrapText="1"/>
    </xf>
    <xf numFmtId="176" fontId="50" fillId="0" borderId="17" xfId="0" applyNumberFormat="1" applyFont="1" applyFill="1" applyBorder="1" applyAlignment="1">
      <alignment horizontal="center" vertical="center" wrapText="1"/>
    </xf>
    <xf numFmtId="0" fontId="50" fillId="0" borderId="17"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wrapText="1"/>
    </xf>
    <xf numFmtId="0" fontId="40" fillId="0" borderId="0" xfId="0" applyFont="1" applyFill="1" applyBorder="1" applyAlignment="1">
      <alignment vertical="top" wrapText="1"/>
    </xf>
    <xf numFmtId="0" fontId="50" fillId="0" borderId="21" xfId="0" applyFont="1" applyFill="1" applyBorder="1" applyAlignment="1">
      <alignment horizontal="center" vertical="center"/>
    </xf>
    <xf numFmtId="0" fontId="50" fillId="0" borderId="17" xfId="0" applyFont="1" applyFill="1" applyBorder="1" applyAlignment="1">
      <alignment horizontal="center" vertical="center"/>
    </xf>
    <xf numFmtId="0" fontId="50" fillId="33" borderId="0" xfId="0" applyFont="1" applyFill="1" applyAlignment="1">
      <alignment vertical="center"/>
    </xf>
    <xf numFmtId="0" fontId="50" fillId="33" borderId="0" xfId="0" applyFont="1" applyFill="1" applyBorder="1" applyAlignment="1">
      <alignment horizontal="right" vertical="center"/>
    </xf>
    <xf numFmtId="0" fontId="50" fillId="33" borderId="22" xfId="0" applyFont="1" applyFill="1" applyBorder="1" applyAlignment="1">
      <alignment horizontal="center" vertical="center" wrapText="1"/>
    </xf>
    <xf numFmtId="0" fontId="50" fillId="33" borderId="17" xfId="0" applyFont="1" applyFill="1" applyBorder="1" applyAlignment="1">
      <alignment vertical="center"/>
    </xf>
    <xf numFmtId="0" fontId="50" fillId="33" borderId="17" xfId="0" applyFont="1" applyFill="1" applyBorder="1" applyAlignment="1">
      <alignment horizontal="center" vertical="center"/>
    </xf>
    <xf numFmtId="0" fontId="50" fillId="33" borderId="17" xfId="0" applyFont="1" applyFill="1" applyBorder="1" applyAlignment="1">
      <alignment horizontal="left" vertical="center" wrapText="1"/>
    </xf>
    <xf numFmtId="0" fontId="50" fillId="33" borderId="17" xfId="0" applyFont="1" applyFill="1" applyBorder="1" applyAlignment="1">
      <alignment vertical="center" wrapText="1"/>
    </xf>
    <xf numFmtId="3" fontId="50" fillId="33" borderId="17" xfId="0" applyNumberFormat="1" applyFont="1" applyFill="1" applyBorder="1" applyAlignment="1">
      <alignment vertical="center"/>
    </xf>
    <xf numFmtId="0" fontId="50" fillId="33" borderId="21" xfId="0" applyFont="1" applyFill="1" applyBorder="1" applyAlignment="1">
      <alignment vertical="center"/>
    </xf>
    <xf numFmtId="4" fontId="50" fillId="33" borderId="17" xfId="0" applyNumberFormat="1" applyFont="1" applyFill="1" applyBorder="1" applyAlignment="1">
      <alignment vertical="center"/>
    </xf>
    <xf numFmtId="3" fontId="50" fillId="33" borderId="17" xfId="0" applyNumberFormat="1" applyFont="1" applyFill="1" applyBorder="1" applyAlignment="1">
      <alignment horizontal="center" vertical="center"/>
    </xf>
    <xf numFmtId="195" fontId="50" fillId="33" borderId="17" xfId="0" applyNumberFormat="1" applyFont="1" applyFill="1" applyBorder="1" applyAlignment="1">
      <alignment vertical="center"/>
    </xf>
    <xf numFmtId="205" fontId="50" fillId="33" borderId="17" xfId="0" applyNumberFormat="1" applyFont="1" applyFill="1" applyBorder="1" applyAlignment="1">
      <alignment vertical="center"/>
    </xf>
    <xf numFmtId="3" fontId="50" fillId="33" borderId="17" xfId="0" applyNumberFormat="1" applyFont="1" applyFill="1" applyBorder="1" applyAlignment="1">
      <alignment horizontal="right" vertical="center"/>
    </xf>
    <xf numFmtId="195" fontId="50" fillId="33" borderId="17" xfId="0" applyNumberFormat="1" applyFont="1" applyFill="1" applyBorder="1" applyAlignment="1">
      <alignment horizontal="center" vertical="center"/>
    </xf>
    <xf numFmtId="4" fontId="50" fillId="33" borderId="17" xfId="0" applyNumberFormat="1" applyFont="1" applyFill="1" applyBorder="1" applyAlignment="1">
      <alignment horizontal="center" vertical="center"/>
    </xf>
    <xf numFmtId="0" fontId="50" fillId="0" borderId="21" xfId="0" applyFont="1" applyFill="1" applyBorder="1" applyAlignment="1">
      <alignment vertical="center"/>
    </xf>
    <xf numFmtId="3" fontId="50" fillId="0" borderId="17" xfId="0" applyNumberFormat="1" applyFont="1" applyFill="1" applyBorder="1" applyAlignment="1">
      <alignment horizontal="center" vertical="center"/>
    </xf>
    <xf numFmtId="176" fontId="51" fillId="0" borderId="10" xfId="0" applyNumberFormat="1" applyFont="1" applyFill="1" applyBorder="1" applyAlignment="1">
      <alignment horizontal="right" vertical="center"/>
    </xf>
    <xf numFmtId="176" fontId="51" fillId="0" borderId="11" xfId="0" applyNumberFormat="1" applyFont="1" applyFill="1" applyBorder="1" applyAlignment="1">
      <alignment horizontal="right" vertical="center"/>
    </xf>
    <xf numFmtId="0" fontId="51" fillId="0" borderId="10" xfId="0" applyFont="1" applyFill="1" applyBorder="1" applyAlignment="1">
      <alignment horizontal="right" vertical="center"/>
    </xf>
    <xf numFmtId="0" fontId="51" fillId="0" borderId="11" xfId="0" applyFont="1" applyFill="1" applyBorder="1" applyAlignment="1">
      <alignment horizontal="right" vertical="center"/>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24" xfId="0" applyFont="1" applyFill="1" applyBorder="1" applyAlignment="1">
      <alignment horizontal="center" vertical="center"/>
    </xf>
    <xf numFmtId="0" fontId="50" fillId="0" borderId="17" xfId="0" applyFont="1" applyFill="1" applyBorder="1" applyAlignment="1">
      <alignment horizontal="center" vertical="center"/>
    </xf>
    <xf numFmtId="0" fontId="57" fillId="0" borderId="17" xfId="43" applyFont="1" applyFill="1" applyBorder="1" applyAlignment="1">
      <alignment horizontal="center" vertical="center"/>
    </xf>
    <xf numFmtId="3" fontId="51" fillId="0" borderId="10" xfId="0" applyNumberFormat="1" applyFont="1" applyFill="1" applyBorder="1" applyAlignment="1">
      <alignment horizontal="right" vertical="center"/>
    </xf>
    <xf numFmtId="38" fontId="51" fillId="0" borderId="10" xfId="49" applyFont="1" applyFill="1" applyBorder="1" applyAlignment="1">
      <alignment horizontal="right" vertical="center"/>
    </xf>
    <xf numFmtId="38" fontId="51" fillId="0" borderId="11" xfId="49" applyFont="1" applyFill="1" applyBorder="1" applyAlignment="1">
      <alignment horizontal="right" vertical="center"/>
    </xf>
    <xf numFmtId="176" fontId="50" fillId="0" borderId="10" xfId="0" applyNumberFormat="1" applyFont="1" applyFill="1" applyBorder="1" applyAlignment="1">
      <alignment horizontal="right" vertical="center"/>
    </xf>
    <xf numFmtId="176" fontId="50" fillId="0" borderId="11" xfId="0" applyNumberFormat="1" applyFont="1" applyFill="1" applyBorder="1" applyAlignment="1">
      <alignment horizontal="right" vertical="center"/>
    </xf>
    <xf numFmtId="176" fontId="51" fillId="0" borderId="23" xfId="0" applyNumberFormat="1" applyFont="1" applyFill="1" applyBorder="1" applyAlignment="1">
      <alignment horizontal="right" vertical="center"/>
    </xf>
    <xf numFmtId="176" fontId="51" fillId="0" borderId="24" xfId="0" applyNumberFormat="1" applyFont="1" applyFill="1" applyBorder="1" applyAlignment="1">
      <alignment horizontal="right" vertical="center"/>
    </xf>
    <xf numFmtId="0" fontId="50" fillId="0" borderId="25" xfId="0" applyFont="1" applyFill="1" applyBorder="1" applyAlignment="1">
      <alignment horizontal="center" vertical="center"/>
    </xf>
    <xf numFmtId="0" fontId="58" fillId="0" borderId="0" xfId="0" applyFont="1" applyFill="1" applyAlignment="1">
      <alignment horizontal="center" vertical="center"/>
    </xf>
    <xf numFmtId="0" fontId="50" fillId="0" borderId="26" xfId="0" applyFont="1" applyFill="1" applyBorder="1" applyAlignment="1">
      <alignment horizontal="left" vertical="center"/>
    </xf>
    <xf numFmtId="0" fontId="50" fillId="0" borderId="27" xfId="0" applyFont="1" applyFill="1" applyBorder="1" applyAlignment="1">
      <alignment horizontal="left" vertical="center"/>
    </xf>
    <xf numFmtId="0" fontId="50" fillId="0" borderId="13" xfId="0" applyFont="1" applyFill="1" applyBorder="1" applyAlignment="1">
      <alignment horizontal="left" vertical="center"/>
    </xf>
    <xf numFmtId="0" fontId="50" fillId="0" borderId="20" xfId="0" applyFont="1" applyFill="1" applyBorder="1" applyAlignment="1">
      <alignment horizontal="left" vertical="center"/>
    </xf>
    <xf numFmtId="0" fontId="50" fillId="0" borderId="14" xfId="0" applyFont="1" applyFill="1" applyBorder="1" applyAlignment="1">
      <alignment horizontal="left" vertical="center"/>
    </xf>
    <xf numFmtId="0" fontId="50" fillId="0" borderId="12" xfId="0" applyFont="1" applyFill="1" applyBorder="1" applyAlignment="1">
      <alignment horizontal="left" vertical="center"/>
    </xf>
    <xf numFmtId="0" fontId="50" fillId="0" borderId="17"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1" xfId="0" applyFont="1" applyFill="1" applyBorder="1" applyAlignment="1">
      <alignment horizontal="left" vertical="center"/>
    </xf>
    <xf numFmtId="0" fontId="50" fillId="0" borderId="25" xfId="0" applyFont="1" applyFill="1" applyBorder="1" applyAlignment="1">
      <alignment horizontal="left" vertical="center"/>
    </xf>
    <xf numFmtId="0" fontId="50" fillId="0" borderId="18" xfId="0" applyFont="1" applyFill="1" applyBorder="1" applyAlignment="1">
      <alignment horizontal="center" vertical="center"/>
    </xf>
    <xf numFmtId="0" fontId="50" fillId="0" borderId="18" xfId="0" applyFont="1" applyFill="1" applyBorder="1" applyAlignment="1">
      <alignment horizontal="left" vertical="center"/>
    </xf>
    <xf numFmtId="0" fontId="50" fillId="0" borderId="26"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27" xfId="0" applyFont="1" applyFill="1" applyBorder="1" applyAlignment="1">
      <alignment horizontal="center" vertical="center"/>
    </xf>
    <xf numFmtId="0" fontId="54" fillId="0" borderId="13" xfId="0" applyFont="1" applyFill="1" applyBorder="1" applyAlignment="1">
      <alignment horizontal="left" vertical="top" wrapText="1"/>
    </xf>
    <xf numFmtId="0" fontId="50" fillId="0" borderId="0" xfId="0" applyFont="1" applyFill="1" applyBorder="1" applyAlignment="1">
      <alignment horizontal="left" vertical="top"/>
    </xf>
    <xf numFmtId="0" fontId="50" fillId="0" borderId="20" xfId="0" applyFont="1" applyFill="1" applyBorder="1" applyAlignment="1">
      <alignment horizontal="left" vertical="top"/>
    </xf>
    <xf numFmtId="0" fontId="50" fillId="0" borderId="13" xfId="0" applyFont="1" applyFill="1" applyBorder="1" applyAlignment="1">
      <alignment horizontal="left" vertical="top"/>
    </xf>
    <xf numFmtId="0" fontId="50" fillId="0" borderId="14" xfId="0" applyFont="1" applyFill="1" applyBorder="1" applyAlignment="1">
      <alignment horizontal="left" vertical="top"/>
    </xf>
    <xf numFmtId="0" fontId="50" fillId="0" borderId="15" xfId="0" applyFont="1" applyFill="1" applyBorder="1" applyAlignment="1">
      <alignment horizontal="left" vertical="top"/>
    </xf>
    <xf numFmtId="0" fontId="50" fillId="0" borderId="12" xfId="0" applyFont="1" applyFill="1" applyBorder="1" applyAlignment="1">
      <alignment horizontal="left" vertical="top"/>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0" fillId="0" borderId="15" xfId="0" applyFont="1" applyFill="1" applyBorder="1" applyAlignment="1">
      <alignment horizontal="right" vertical="center"/>
    </xf>
    <xf numFmtId="0" fontId="52" fillId="0" borderId="17" xfId="0" applyFont="1" applyFill="1" applyBorder="1" applyAlignment="1">
      <alignment horizontal="center" vertical="center"/>
    </xf>
    <xf numFmtId="0" fontId="52" fillId="0" borderId="22" xfId="0" applyFont="1" applyFill="1" applyBorder="1" applyAlignment="1">
      <alignment horizontal="center" vertical="center" wrapText="1"/>
    </xf>
    <xf numFmtId="0" fontId="52" fillId="0" borderId="28"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28"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22"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25"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7" xfId="0" applyFont="1" applyFill="1" applyBorder="1" applyAlignment="1">
      <alignment horizontal="center" vertical="center" wrapText="1"/>
    </xf>
    <xf numFmtId="0" fontId="52" fillId="0" borderId="26"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22" xfId="0" applyFont="1" applyFill="1" applyBorder="1" applyAlignment="1">
      <alignment horizontal="left" vertical="center" wrapText="1"/>
    </xf>
    <xf numFmtId="0" fontId="52" fillId="0" borderId="28"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25"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33" borderId="17"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25"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8" fillId="33" borderId="0" xfId="0" applyFont="1" applyFill="1" applyAlignment="1">
      <alignment horizontal="center" vertical="center"/>
    </xf>
    <xf numFmtId="0" fontId="50" fillId="33" borderId="15" xfId="0" applyFont="1" applyFill="1" applyBorder="1" applyAlignment="1">
      <alignment horizontal="right" vertical="center"/>
    </xf>
    <xf numFmtId="0" fontId="52" fillId="33" borderId="22" xfId="0" applyFont="1" applyFill="1" applyBorder="1" applyAlignment="1">
      <alignment horizontal="center" vertical="center"/>
    </xf>
    <xf numFmtId="0" fontId="52" fillId="33" borderId="28"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2" xfId="0" applyFont="1" applyFill="1" applyBorder="1" applyAlignment="1">
      <alignment horizontal="left" vertical="center" wrapText="1"/>
    </xf>
    <xf numFmtId="0" fontId="52" fillId="33" borderId="28" xfId="0" applyFont="1" applyFill="1" applyBorder="1" applyAlignment="1">
      <alignment horizontal="left" vertical="center" wrapText="1"/>
    </xf>
    <xf numFmtId="0" fontId="52" fillId="33" borderId="18" xfId="0" applyFont="1" applyFill="1" applyBorder="1" applyAlignment="1">
      <alignment horizontal="left" vertical="center" wrapText="1"/>
    </xf>
    <xf numFmtId="0" fontId="52" fillId="33" borderId="25" xfId="0" applyFont="1" applyFill="1" applyBorder="1" applyAlignment="1">
      <alignment horizontal="center" vertical="center"/>
    </xf>
    <xf numFmtId="0" fontId="52" fillId="33" borderId="11"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2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0</xdr:rowOff>
    </xdr:from>
    <xdr:to>
      <xdr:col>6</xdr:col>
      <xdr:colOff>733425</xdr:colOff>
      <xdr:row>0</xdr:row>
      <xdr:rowOff>0</xdr:rowOff>
    </xdr:to>
    <xdr:sp>
      <xdr:nvSpPr>
        <xdr:cNvPr id="1" name="テキスト ボックス 1"/>
        <xdr:cNvSpPr txBox="1">
          <a:spLocks noChangeArrowheads="1"/>
        </xdr:cNvSpPr>
      </xdr:nvSpPr>
      <xdr:spPr>
        <a:xfrm>
          <a:off x="3486150" y="0"/>
          <a:ext cx="3400425" cy="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前年度以前実施分で実施設計のみ行った事業は、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事業効果を当該年度実施分に記載している。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xdr:row>
      <xdr:rowOff>19050</xdr:rowOff>
    </xdr:from>
    <xdr:to>
      <xdr:col>6</xdr:col>
      <xdr:colOff>600075</xdr:colOff>
      <xdr:row>2</xdr:row>
      <xdr:rowOff>180975</xdr:rowOff>
    </xdr:to>
    <xdr:sp>
      <xdr:nvSpPr>
        <xdr:cNvPr id="1" name="テキスト ボックス 1"/>
        <xdr:cNvSpPr txBox="1">
          <a:spLocks noChangeArrowheads="1"/>
        </xdr:cNvSpPr>
      </xdr:nvSpPr>
      <xdr:spPr>
        <a:xfrm>
          <a:off x="3800475" y="400050"/>
          <a:ext cx="3105150" cy="5429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前年度以前実施分で実施設計のみ行った事業は、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事業効果を当該年度実施分に記載している。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1"/>
  <sheetViews>
    <sheetView tabSelected="1" view="pageBreakPreview" zoomScale="85" zoomScaleSheetLayoutView="85" zoomScalePageLayoutView="0" workbookViewId="0" topLeftCell="A1">
      <selection activeCell="I11" sqref="I11:M11"/>
    </sheetView>
  </sheetViews>
  <sheetFormatPr defaultColWidth="9.140625" defaultRowHeight="15"/>
  <cols>
    <col min="1" max="1" width="3.140625" style="34" customWidth="1"/>
    <col min="2" max="2" width="41.421875" style="34" bestFit="1" customWidth="1"/>
    <col min="3" max="12" width="13.140625" style="34" customWidth="1"/>
    <col min="13" max="13" width="13.421875" style="34" customWidth="1"/>
    <col min="14" max="16384" width="9.00390625" style="34" customWidth="1"/>
  </cols>
  <sheetData>
    <row r="1" ht="13.5">
      <c r="A1" s="34" t="s">
        <v>95</v>
      </c>
    </row>
    <row r="3" spans="1:13" ht="24" customHeight="1">
      <c r="A3" s="123" t="s">
        <v>378</v>
      </c>
      <c r="B3" s="123"/>
      <c r="C3" s="123"/>
      <c r="D3" s="123"/>
      <c r="E3" s="123"/>
      <c r="F3" s="123"/>
      <c r="G3" s="123"/>
      <c r="H3" s="123"/>
      <c r="I3" s="123"/>
      <c r="J3" s="123"/>
      <c r="K3" s="123"/>
      <c r="L3" s="123"/>
      <c r="M3" s="123"/>
    </row>
    <row r="4" spans="8:25" ht="13.5">
      <c r="H4" s="1"/>
      <c r="I4" s="1"/>
      <c r="J4" s="1"/>
      <c r="K4" s="1"/>
      <c r="L4" s="1"/>
      <c r="M4" s="1"/>
      <c r="N4" s="1"/>
      <c r="O4" s="1"/>
      <c r="P4" s="1"/>
      <c r="Q4" s="1"/>
      <c r="R4" s="1"/>
      <c r="S4" s="1"/>
      <c r="T4" s="1"/>
      <c r="U4" s="1"/>
      <c r="V4" s="1"/>
      <c r="W4" s="1"/>
      <c r="X4" s="1"/>
      <c r="Y4" s="35"/>
    </row>
    <row r="5" spans="1:25" ht="30" customHeight="1">
      <c r="A5" s="2" t="s">
        <v>5</v>
      </c>
      <c r="H5" s="1"/>
      <c r="I5" s="1"/>
      <c r="J5" s="1"/>
      <c r="K5" s="1"/>
      <c r="L5" s="1"/>
      <c r="M5" s="1"/>
      <c r="N5" s="1"/>
      <c r="O5" s="1"/>
      <c r="P5" s="1"/>
      <c r="Q5" s="1"/>
      <c r="R5" s="1"/>
      <c r="S5" s="1"/>
      <c r="T5" s="1"/>
      <c r="U5" s="1"/>
      <c r="V5" s="1"/>
      <c r="W5" s="1"/>
      <c r="X5" s="1"/>
      <c r="Y5" s="35"/>
    </row>
    <row r="6" spans="1:13" ht="24" customHeight="1">
      <c r="A6" s="131" t="s">
        <v>400</v>
      </c>
      <c r="B6" s="132"/>
      <c r="C6" s="131" t="s">
        <v>360</v>
      </c>
      <c r="D6" s="133"/>
      <c r="E6" s="133"/>
      <c r="F6" s="133"/>
      <c r="G6" s="133"/>
      <c r="H6" s="133"/>
      <c r="I6" s="133"/>
      <c r="J6" s="133"/>
      <c r="K6" s="133"/>
      <c r="L6" s="133"/>
      <c r="M6" s="132"/>
    </row>
    <row r="7" spans="1:13" ht="24" customHeight="1">
      <c r="A7" s="130" t="s">
        <v>6</v>
      </c>
      <c r="B7" s="130"/>
      <c r="C7" s="131" t="s">
        <v>361</v>
      </c>
      <c r="D7" s="133"/>
      <c r="E7" s="133"/>
      <c r="F7" s="133"/>
      <c r="G7" s="133"/>
      <c r="H7" s="133"/>
      <c r="I7" s="133"/>
      <c r="J7" s="133"/>
      <c r="K7" s="133"/>
      <c r="L7" s="133"/>
      <c r="M7" s="132"/>
    </row>
    <row r="8" spans="1:13" ht="24" customHeight="1">
      <c r="A8" s="124" t="s">
        <v>7</v>
      </c>
      <c r="B8" s="125"/>
      <c r="C8" s="109" t="s">
        <v>406</v>
      </c>
      <c r="D8" s="122"/>
      <c r="E8" s="122"/>
      <c r="F8" s="110"/>
      <c r="G8" s="109" t="s">
        <v>14</v>
      </c>
      <c r="H8" s="122"/>
      <c r="I8" s="122"/>
      <c r="J8" s="122"/>
      <c r="K8" s="122"/>
      <c r="L8" s="122"/>
      <c r="M8" s="110"/>
    </row>
    <row r="9" spans="1:13" ht="24" customHeight="1">
      <c r="A9" s="126"/>
      <c r="B9" s="127"/>
      <c r="C9" s="109"/>
      <c r="D9" s="122"/>
      <c r="E9" s="122"/>
      <c r="F9" s="110"/>
      <c r="G9" s="109" t="s">
        <v>362</v>
      </c>
      <c r="H9" s="122"/>
      <c r="I9" s="122"/>
      <c r="J9" s="122"/>
      <c r="K9" s="122"/>
      <c r="L9" s="122"/>
      <c r="M9" s="110"/>
    </row>
    <row r="10" spans="1:13" ht="24" customHeight="1">
      <c r="A10" s="126"/>
      <c r="B10" s="127"/>
      <c r="C10" s="113" t="s">
        <v>363</v>
      </c>
      <c r="D10" s="113"/>
      <c r="E10" s="113"/>
      <c r="F10" s="113" t="s">
        <v>364</v>
      </c>
      <c r="G10" s="113"/>
      <c r="H10" s="113"/>
      <c r="I10" s="113" t="s">
        <v>407</v>
      </c>
      <c r="J10" s="113"/>
      <c r="K10" s="113"/>
      <c r="L10" s="113"/>
      <c r="M10" s="113"/>
    </row>
    <row r="11" spans="1:13" ht="24" customHeight="1">
      <c r="A11" s="128"/>
      <c r="B11" s="129"/>
      <c r="C11" s="113" t="s">
        <v>365</v>
      </c>
      <c r="D11" s="113"/>
      <c r="E11" s="113"/>
      <c r="F11" s="113" t="s">
        <v>366</v>
      </c>
      <c r="G11" s="113"/>
      <c r="H11" s="113"/>
      <c r="I11" s="114"/>
      <c r="J11" s="113"/>
      <c r="K11" s="113"/>
      <c r="L11" s="113"/>
      <c r="M11" s="113"/>
    </row>
    <row r="13" spans="1:13" ht="30" customHeight="1">
      <c r="A13" s="2" t="s">
        <v>96</v>
      </c>
      <c r="M13" s="31" t="s">
        <v>25</v>
      </c>
    </row>
    <row r="14" spans="1:13" ht="30" customHeight="1">
      <c r="A14" s="28" t="s">
        <v>8</v>
      </c>
      <c r="B14" s="28"/>
      <c r="C14" s="109" t="s">
        <v>31</v>
      </c>
      <c r="D14" s="110"/>
      <c r="E14" s="109" t="s">
        <v>11</v>
      </c>
      <c r="F14" s="110"/>
      <c r="G14" s="109" t="s">
        <v>12</v>
      </c>
      <c r="H14" s="110"/>
      <c r="I14" s="109" t="s">
        <v>56</v>
      </c>
      <c r="J14" s="110"/>
      <c r="K14" s="109" t="s">
        <v>4</v>
      </c>
      <c r="L14" s="110"/>
      <c r="M14" s="70" t="s">
        <v>13</v>
      </c>
    </row>
    <row r="15" spans="1:13" ht="30" customHeight="1">
      <c r="A15" s="3"/>
      <c r="B15" s="4" t="s">
        <v>24</v>
      </c>
      <c r="C15" s="111"/>
      <c r="D15" s="112"/>
      <c r="E15" s="115">
        <v>207950</v>
      </c>
      <c r="F15" s="108"/>
      <c r="G15" s="105">
        <v>210600</v>
      </c>
      <c r="H15" s="106"/>
      <c r="I15" s="105">
        <v>240600</v>
      </c>
      <c r="J15" s="106"/>
      <c r="K15" s="116">
        <v>659150</v>
      </c>
      <c r="L15" s="117"/>
      <c r="M15" s="32"/>
    </row>
    <row r="16" spans="1:13" ht="30" customHeight="1">
      <c r="A16" s="3"/>
      <c r="B16" s="4" t="s">
        <v>23</v>
      </c>
      <c r="C16" s="111"/>
      <c r="D16" s="112"/>
      <c r="E16" s="107">
        <v>0</v>
      </c>
      <c r="F16" s="108"/>
      <c r="G16" s="105">
        <v>617608585</v>
      </c>
      <c r="H16" s="106"/>
      <c r="I16" s="105">
        <v>1112235101</v>
      </c>
      <c r="J16" s="106"/>
      <c r="K16" s="116">
        <v>1729843686</v>
      </c>
      <c r="L16" s="117"/>
      <c r="M16" s="32"/>
    </row>
    <row r="17" spans="1:13" ht="30" customHeight="1">
      <c r="A17" s="3"/>
      <c r="B17" s="4" t="s">
        <v>9</v>
      </c>
      <c r="C17" s="111"/>
      <c r="D17" s="112"/>
      <c r="E17" s="107">
        <v>0</v>
      </c>
      <c r="F17" s="108"/>
      <c r="G17" s="105">
        <v>0</v>
      </c>
      <c r="H17" s="106"/>
      <c r="I17" s="105">
        <v>4966000</v>
      </c>
      <c r="J17" s="106"/>
      <c r="K17" s="116">
        <v>4966000</v>
      </c>
      <c r="L17" s="117"/>
      <c r="M17" s="32"/>
    </row>
    <row r="18" spans="1:13" ht="30" customHeight="1">
      <c r="A18" s="3"/>
      <c r="B18" s="4" t="s">
        <v>10</v>
      </c>
      <c r="C18" s="111"/>
      <c r="D18" s="112"/>
      <c r="E18" s="120"/>
      <c r="F18" s="121"/>
      <c r="G18" s="120"/>
      <c r="H18" s="121"/>
      <c r="I18" s="120"/>
      <c r="J18" s="121"/>
      <c r="K18" s="120"/>
      <c r="L18" s="121"/>
      <c r="M18" s="32"/>
    </row>
    <row r="19" spans="1:13" ht="30" customHeight="1">
      <c r="A19" s="109" t="s">
        <v>4</v>
      </c>
      <c r="B19" s="110"/>
      <c r="C19" s="118">
        <v>1900000000</v>
      </c>
      <c r="D19" s="119"/>
      <c r="E19" s="118">
        <f>SUM(E15:F18)</f>
        <v>207950</v>
      </c>
      <c r="F19" s="119"/>
      <c r="G19" s="118">
        <f>SUM(G15:H18)</f>
        <v>617819185</v>
      </c>
      <c r="H19" s="119"/>
      <c r="I19" s="118">
        <f>SUM(I15:J18)</f>
        <v>1117441701</v>
      </c>
      <c r="J19" s="119"/>
      <c r="K19" s="118">
        <f>SUM(K15:M18)</f>
        <v>1735468836</v>
      </c>
      <c r="L19" s="119"/>
      <c r="M19" s="72">
        <f>K19/C19</f>
        <v>0.9134046505263158</v>
      </c>
    </row>
    <row r="20" ht="22.5" customHeight="1">
      <c r="B20" s="1" t="s">
        <v>20</v>
      </c>
    </row>
    <row r="21" ht="22.5" customHeight="1">
      <c r="B21" s="1" t="s">
        <v>19</v>
      </c>
    </row>
  </sheetData>
  <sheetProtection/>
  <mergeCells count="47">
    <mergeCell ref="A3:M3"/>
    <mergeCell ref="A8:B11"/>
    <mergeCell ref="A7:B7"/>
    <mergeCell ref="A6:B6"/>
    <mergeCell ref="C7:M7"/>
    <mergeCell ref="C6:M6"/>
    <mergeCell ref="C10:E10"/>
    <mergeCell ref="F10:H10"/>
    <mergeCell ref="F11:H11"/>
    <mergeCell ref="C11:E11"/>
    <mergeCell ref="A19:B19"/>
    <mergeCell ref="C19:D19"/>
    <mergeCell ref="E19:F19"/>
    <mergeCell ref="C9:F9"/>
    <mergeCell ref="G9:M9"/>
    <mergeCell ref="G8:M8"/>
    <mergeCell ref="E18:F18"/>
    <mergeCell ref="C8:F8"/>
    <mergeCell ref="C18:D18"/>
    <mergeCell ref="I16:J16"/>
    <mergeCell ref="K19:L19"/>
    <mergeCell ref="G19:H19"/>
    <mergeCell ref="I19:J19"/>
    <mergeCell ref="G18:H18"/>
    <mergeCell ref="I18:J18"/>
    <mergeCell ref="I14:J14"/>
    <mergeCell ref="G15:H15"/>
    <mergeCell ref="I15:J15"/>
    <mergeCell ref="G16:H16"/>
    <mergeCell ref="K18:L18"/>
    <mergeCell ref="I10:M10"/>
    <mergeCell ref="I11:M11"/>
    <mergeCell ref="E14:F14"/>
    <mergeCell ref="E15:F15"/>
    <mergeCell ref="E17:F17"/>
    <mergeCell ref="G14:H14"/>
    <mergeCell ref="K14:L14"/>
    <mergeCell ref="K15:L15"/>
    <mergeCell ref="K16:L16"/>
    <mergeCell ref="K17:L17"/>
    <mergeCell ref="I17:J17"/>
    <mergeCell ref="E16:F16"/>
    <mergeCell ref="C14:D14"/>
    <mergeCell ref="C15:D15"/>
    <mergeCell ref="C16:D16"/>
    <mergeCell ref="C17:D17"/>
    <mergeCell ref="G17:H17"/>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2:Y52"/>
  <sheetViews>
    <sheetView view="pageBreakPreview" zoomScale="70" zoomScaleSheetLayoutView="70" zoomScalePageLayoutView="0" workbookViewId="0" topLeftCell="A1">
      <selection activeCell="F32" sqref="F32"/>
    </sheetView>
  </sheetViews>
  <sheetFormatPr defaultColWidth="9.140625" defaultRowHeight="15"/>
  <cols>
    <col min="1" max="2" width="9.00390625" style="34" customWidth="1"/>
    <col min="3" max="6" width="10.57421875" style="34" customWidth="1"/>
    <col min="7" max="12" width="10.8515625" style="34" customWidth="1"/>
    <col min="13" max="13" width="13.421875" style="34" customWidth="1"/>
    <col min="14" max="14" width="10.8515625" style="34" customWidth="1"/>
    <col min="15" max="15" width="10.57421875" style="34" customWidth="1"/>
    <col min="16" max="16" width="11.140625" style="34" customWidth="1"/>
    <col min="17" max="17" width="13.421875" style="34" customWidth="1"/>
    <col min="18" max="21" width="11.140625" style="34" customWidth="1"/>
    <col min="22" max="22" width="3.57421875" style="34" customWidth="1"/>
    <col min="23" max="16384" width="9.00390625" style="34" customWidth="1"/>
  </cols>
  <sheetData>
    <row r="2" spans="1:22" ht="17.25">
      <c r="A2" s="123" t="s">
        <v>378</v>
      </c>
      <c r="B2" s="123"/>
      <c r="C2" s="123"/>
      <c r="D2" s="123"/>
      <c r="E2" s="123"/>
      <c r="F2" s="123"/>
      <c r="G2" s="123"/>
      <c r="H2" s="123"/>
      <c r="I2" s="123"/>
      <c r="J2" s="123"/>
      <c r="K2" s="123"/>
      <c r="L2" s="123"/>
      <c r="M2" s="123"/>
      <c r="N2" s="123"/>
      <c r="O2" s="123"/>
      <c r="P2" s="123"/>
      <c r="Q2" s="123"/>
      <c r="R2" s="123"/>
      <c r="S2" s="123"/>
      <c r="T2" s="123"/>
      <c r="U2" s="123"/>
      <c r="V2" s="123"/>
    </row>
    <row r="4" spans="1:25" ht="14.25">
      <c r="A4" s="2" t="s">
        <v>97</v>
      </c>
      <c r="B4" s="2"/>
      <c r="C4" s="2"/>
      <c r="D4" s="2"/>
      <c r="H4" s="1"/>
      <c r="I4" s="1"/>
      <c r="J4" s="1"/>
      <c r="K4" s="1"/>
      <c r="L4" s="1"/>
      <c r="M4" s="1"/>
      <c r="N4" s="1"/>
      <c r="O4" s="1"/>
      <c r="P4" s="1"/>
      <c r="Q4" s="1"/>
      <c r="R4" s="1"/>
      <c r="S4" s="1"/>
      <c r="T4" s="1"/>
      <c r="U4" s="1"/>
      <c r="V4" s="1"/>
      <c r="W4" s="1"/>
      <c r="X4" s="1"/>
      <c r="Y4" s="35"/>
    </row>
    <row r="5" spans="1:25" ht="29.25" customHeight="1">
      <c r="A5" s="130" t="s">
        <v>15</v>
      </c>
      <c r="B5" s="130"/>
      <c r="C5" s="130"/>
      <c r="D5" s="130"/>
      <c r="E5" s="130"/>
      <c r="F5" s="131" t="s">
        <v>367</v>
      </c>
      <c r="G5" s="133"/>
      <c r="H5" s="133"/>
      <c r="I5" s="133"/>
      <c r="J5" s="133"/>
      <c r="K5" s="133"/>
      <c r="L5" s="133"/>
      <c r="M5" s="133"/>
      <c r="N5" s="133"/>
      <c r="O5" s="133"/>
      <c r="P5" s="133"/>
      <c r="Q5" s="133"/>
      <c r="R5" s="133"/>
      <c r="S5" s="133"/>
      <c r="T5" s="133"/>
      <c r="U5" s="133"/>
      <c r="V5" s="132"/>
      <c r="W5" s="1"/>
      <c r="X5" s="1"/>
      <c r="Y5" s="35"/>
    </row>
    <row r="6" spans="1:22" ht="29.25" customHeight="1">
      <c r="A6" s="130" t="s">
        <v>16</v>
      </c>
      <c r="B6" s="130"/>
      <c r="C6" s="130"/>
      <c r="D6" s="130"/>
      <c r="E6" s="130"/>
      <c r="F6" s="135" t="s">
        <v>352</v>
      </c>
      <c r="G6" s="135"/>
      <c r="H6" s="135"/>
      <c r="I6" s="135"/>
      <c r="J6" s="135"/>
      <c r="K6" s="134" t="s">
        <v>17</v>
      </c>
      <c r="L6" s="134"/>
      <c r="M6" s="131" t="s">
        <v>368</v>
      </c>
      <c r="N6" s="133"/>
      <c r="O6" s="133"/>
      <c r="P6" s="133"/>
      <c r="Q6" s="133"/>
      <c r="R6" s="133"/>
      <c r="S6" s="133"/>
      <c r="T6" s="133"/>
      <c r="U6" s="133"/>
      <c r="V6" s="132"/>
    </row>
    <row r="7" spans="1:22" ht="29.25" customHeight="1">
      <c r="A7" s="135" t="s">
        <v>395</v>
      </c>
      <c r="B7" s="135"/>
      <c r="C7" s="135"/>
      <c r="D7" s="135"/>
      <c r="E7" s="135"/>
      <c r="F7" s="135"/>
      <c r="G7" s="135"/>
      <c r="H7" s="135"/>
      <c r="I7" s="135"/>
      <c r="J7" s="135"/>
      <c r="K7" s="136"/>
      <c r="L7" s="137"/>
      <c r="M7" s="137"/>
      <c r="N7" s="137"/>
      <c r="O7" s="137"/>
      <c r="P7" s="137"/>
      <c r="Q7" s="137"/>
      <c r="R7" s="137"/>
      <c r="S7" s="137"/>
      <c r="T7" s="137"/>
      <c r="U7" s="137"/>
      <c r="V7" s="138"/>
    </row>
    <row r="8" spans="1:22" ht="30" customHeight="1">
      <c r="A8" s="139" t="s">
        <v>369</v>
      </c>
      <c r="B8" s="140"/>
      <c r="C8" s="140"/>
      <c r="D8" s="140"/>
      <c r="E8" s="140"/>
      <c r="F8" s="140"/>
      <c r="G8" s="140"/>
      <c r="H8" s="140"/>
      <c r="I8" s="140"/>
      <c r="J8" s="140"/>
      <c r="K8" s="140"/>
      <c r="L8" s="140"/>
      <c r="M8" s="140"/>
      <c r="N8" s="140"/>
      <c r="O8" s="140"/>
      <c r="P8" s="140"/>
      <c r="Q8" s="140"/>
      <c r="R8" s="140"/>
      <c r="S8" s="140"/>
      <c r="T8" s="140"/>
      <c r="U8" s="140"/>
      <c r="V8" s="141"/>
    </row>
    <row r="9" spans="1:22" ht="30" customHeight="1">
      <c r="A9" s="142"/>
      <c r="B9" s="140"/>
      <c r="C9" s="140"/>
      <c r="D9" s="140"/>
      <c r="E9" s="140"/>
      <c r="F9" s="140"/>
      <c r="G9" s="140"/>
      <c r="H9" s="140"/>
      <c r="I9" s="140"/>
      <c r="J9" s="140"/>
      <c r="K9" s="140"/>
      <c r="L9" s="140"/>
      <c r="M9" s="140"/>
      <c r="N9" s="140"/>
      <c r="O9" s="140"/>
      <c r="P9" s="140"/>
      <c r="Q9" s="140"/>
      <c r="R9" s="140"/>
      <c r="S9" s="140"/>
      <c r="T9" s="140"/>
      <c r="U9" s="140"/>
      <c r="V9" s="141"/>
    </row>
    <row r="10" spans="1:22" ht="30" customHeight="1">
      <c r="A10" s="142"/>
      <c r="B10" s="140"/>
      <c r="C10" s="140"/>
      <c r="D10" s="140"/>
      <c r="E10" s="140"/>
      <c r="F10" s="140"/>
      <c r="G10" s="140"/>
      <c r="H10" s="140"/>
      <c r="I10" s="140"/>
      <c r="J10" s="140"/>
      <c r="K10" s="140"/>
      <c r="L10" s="140"/>
      <c r="M10" s="140"/>
      <c r="N10" s="140"/>
      <c r="O10" s="140"/>
      <c r="P10" s="140"/>
      <c r="Q10" s="140"/>
      <c r="R10" s="140"/>
      <c r="S10" s="140"/>
      <c r="T10" s="140"/>
      <c r="U10" s="140"/>
      <c r="V10" s="141"/>
    </row>
    <row r="11" spans="1:22" ht="30" customHeight="1">
      <c r="A11" s="142"/>
      <c r="B11" s="140"/>
      <c r="C11" s="140"/>
      <c r="D11" s="140"/>
      <c r="E11" s="140"/>
      <c r="F11" s="140"/>
      <c r="G11" s="140"/>
      <c r="H11" s="140"/>
      <c r="I11" s="140"/>
      <c r="J11" s="140"/>
      <c r="K11" s="140"/>
      <c r="L11" s="140"/>
      <c r="M11" s="140"/>
      <c r="N11" s="140"/>
      <c r="O11" s="140"/>
      <c r="P11" s="140"/>
      <c r="Q11" s="140"/>
      <c r="R11" s="140"/>
      <c r="S11" s="140"/>
      <c r="T11" s="140"/>
      <c r="U11" s="140"/>
      <c r="V11" s="141"/>
    </row>
    <row r="12" spans="1:22" ht="30" customHeight="1">
      <c r="A12" s="142"/>
      <c r="B12" s="140"/>
      <c r="C12" s="140"/>
      <c r="D12" s="140"/>
      <c r="E12" s="140"/>
      <c r="F12" s="140"/>
      <c r="G12" s="140"/>
      <c r="H12" s="140"/>
      <c r="I12" s="140"/>
      <c r="J12" s="140"/>
      <c r="K12" s="140"/>
      <c r="L12" s="140"/>
      <c r="M12" s="140"/>
      <c r="N12" s="140"/>
      <c r="O12" s="140"/>
      <c r="P12" s="140"/>
      <c r="Q12" s="140"/>
      <c r="R12" s="140"/>
      <c r="S12" s="140"/>
      <c r="T12" s="140"/>
      <c r="U12" s="140"/>
      <c r="V12" s="141"/>
    </row>
    <row r="13" spans="1:22" ht="30" customHeight="1">
      <c r="A13" s="142"/>
      <c r="B13" s="140"/>
      <c r="C13" s="140"/>
      <c r="D13" s="140"/>
      <c r="E13" s="140"/>
      <c r="F13" s="140"/>
      <c r="G13" s="140"/>
      <c r="H13" s="140"/>
      <c r="I13" s="140"/>
      <c r="J13" s="140"/>
      <c r="K13" s="140"/>
      <c r="L13" s="140"/>
      <c r="M13" s="140"/>
      <c r="N13" s="140"/>
      <c r="O13" s="140"/>
      <c r="P13" s="140"/>
      <c r="Q13" s="140"/>
      <c r="R13" s="140"/>
      <c r="S13" s="140"/>
      <c r="T13" s="140"/>
      <c r="U13" s="140"/>
      <c r="V13" s="141"/>
    </row>
    <row r="14" spans="1:22" ht="30" customHeight="1">
      <c r="A14" s="142"/>
      <c r="B14" s="140"/>
      <c r="C14" s="140"/>
      <c r="D14" s="140"/>
      <c r="E14" s="140"/>
      <c r="F14" s="140"/>
      <c r="G14" s="140"/>
      <c r="H14" s="140"/>
      <c r="I14" s="140"/>
      <c r="J14" s="140"/>
      <c r="K14" s="140"/>
      <c r="L14" s="140"/>
      <c r="M14" s="140"/>
      <c r="N14" s="140"/>
      <c r="O14" s="140"/>
      <c r="P14" s="140"/>
      <c r="Q14" s="140"/>
      <c r="R14" s="140"/>
      <c r="S14" s="140"/>
      <c r="T14" s="140"/>
      <c r="U14" s="140"/>
      <c r="V14" s="141"/>
    </row>
    <row r="15" spans="1:22" ht="30" customHeight="1">
      <c r="A15" s="142"/>
      <c r="B15" s="140"/>
      <c r="C15" s="140"/>
      <c r="D15" s="140"/>
      <c r="E15" s="140"/>
      <c r="F15" s="140"/>
      <c r="G15" s="140"/>
      <c r="H15" s="140"/>
      <c r="I15" s="140"/>
      <c r="J15" s="140"/>
      <c r="K15" s="140"/>
      <c r="L15" s="140"/>
      <c r="M15" s="140"/>
      <c r="N15" s="140"/>
      <c r="O15" s="140"/>
      <c r="P15" s="140"/>
      <c r="Q15" s="140"/>
      <c r="R15" s="140"/>
      <c r="S15" s="140"/>
      <c r="T15" s="140"/>
      <c r="U15" s="140"/>
      <c r="V15" s="141"/>
    </row>
    <row r="16" spans="1:22" ht="30" customHeight="1">
      <c r="A16" s="142"/>
      <c r="B16" s="140"/>
      <c r="C16" s="140"/>
      <c r="D16" s="140"/>
      <c r="E16" s="140"/>
      <c r="F16" s="140"/>
      <c r="G16" s="140"/>
      <c r="H16" s="140"/>
      <c r="I16" s="140"/>
      <c r="J16" s="140"/>
      <c r="K16" s="140"/>
      <c r="L16" s="140"/>
      <c r="M16" s="140"/>
      <c r="N16" s="140"/>
      <c r="O16" s="140"/>
      <c r="P16" s="140"/>
      <c r="Q16" s="140"/>
      <c r="R16" s="140"/>
      <c r="S16" s="140"/>
      <c r="T16" s="140"/>
      <c r="U16" s="140"/>
      <c r="V16" s="141"/>
    </row>
    <row r="17" spans="1:22" ht="30" customHeight="1">
      <c r="A17" s="142"/>
      <c r="B17" s="140"/>
      <c r="C17" s="140"/>
      <c r="D17" s="140"/>
      <c r="E17" s="140"/>
      <c r="F17" s="140"/>
      <c r="G17" s="140"/>
      <c r="H17" s="140"/>
      <c r="I17" s="140"/>
      <c r="J17" s="140"/>
      <c r="K17" s="140"/>
      <c r="L17" s="140"/>
      <c r="M17" s="140"/>
      <c r="N17" s="140"/>
      <c r="O17" s="140"/>
      <c r="P17" s="140"/>
      <c r="Q17" s="140"/>
      <c r="R17" s="140"/>
      <c r="S17" s="140"/>
      <c r="T17" s="140"/>
      <c r="U17" s="140"/>
      <c r="V17" s="141"/>
    </row>
    <row r="18" spans="1:22" ht="30" customHeight="1">
      <c r="A18" s="142"/>
      <c r="B18" s="140"/>
      <c r="C18" s="140"/>
      <c r="D18" s="140"/>
      <c r="E18" s="140"/>
      <c r="F18" s="140"/>
      <c r="G18" s="140"/>
      <c r="H18" s="140"/>
      <c r="I18" s="140"/>
      <c r="J18" s="140"/>
      <c r="K18" s="140"/>
      <c r="L18" s="140"/>
      <c r="M18" s="140"/>
      <c r="N18" s="140"/>
      <c r="O18" s="140"/>
      <c r="P18" s="140"/>
      <c r="Q18" s="140"/>
      <c r="R18" s="140"/>
      <c r="S18" s="140"/>
      <c r="T18" s="140"/>
      <c r="U18" s="140"/>
      <c r="V18" s="141"/>
    </row>
    <row r="19" spans="1:22" ht="30" customHeight="1">
      <c r="A19" s="142"/>
      <c r="B19" s="140"/>
      <c r="C19" s="140"/>
      <c r="D19" s="140"/>
      <c r="E19" s="140"/>
      <c r="F19" s="140"/>
      <c r="G19" s="140"/>
      <c r="H19" s="140"/>
      <c r="I19" s="140"/>
      <c r="J19" s="140"/>
      <c r="K19" s="140"/>
      <c r="L19" s="140"/>
      <c r="M19" s="140"/>
      <c r="N19" s="140"/>
      <c r="O19" s="140"/>
      <c r="P19" s="140"/>
      <c r="Q19" s="140"/>
      <c r="R19" s="140"/>
      <c r="S19" s="140"/>
      <c r="T19" s="140"/>
      <c r="U19" s="140"/>
      <c r="V19" s="141"/>
    </row>
    <row r="20" spans="1:22" ht="30" customHeight="1">
      <c r="A20" s="142"/>
      <c r="B20" s="140"/>
      <c r="C20" s="140"/>
      <c r="D20" s="140"/>
      <c r="E20" s="140"/>
      <c r="F20" s="140"/>
      <c r="G20" s="140"/>
      <c r="H20" s="140"/>
      <c r="I20" s="140"/>
      <c r="J20" s="140"/>
      <c r="K20" s="140"/>
      <c r="L20" s="140"/>
      <c r="M20" s="140"/>
      <c r="N20" s="140"/>
      <c r="O20" s="140"/>
      <c r="P20" s="140"/>
      <c r="Q20" s="140"/>
      <c r="R20" s="140"/>
      <c r="S20" s="140"/>
      <c r="T20" s="140"/>
      <c r="U20" s="140"/>
      <c r="V20" s="141"/>
    </row>
    <row r="21" spans="1:22" ht="30" customHeight="1">
      <c r="A21" s="142"/>
      <c r="B21" s="140"/>
      <c r="C21" s="140"/>
      <c r="D21" s="140"/>
      <c r="E21" s="140"/>
      <c r="F21" s="140"/>
      <c r="G21" s="140"/>
      <c r="H21" s="140"/>
      <c r="I21" s="140"/>
      <c r="J21" s="140"/>
      <c r="K21" s="140"/>
      <c r="L21" s="140"/>
      <c r="M21" s="140"/>
      <c r="N21" s="140"/>
      <c r="O21" s="140"/>
      <c r="P21" s="140"/>
      <c r="Q21" s="140"/>
      <c r="R21" s="140"/>
      <c r="S21" s="140"/>
      <c r="T21" s="140"/>
      <c r="U21" s="140"/>
      <c r="V21" s="141"/>
    </row>
    <row r="22" spans="1:22" ht="30" customHeight="1">
      <c r="A22" s="142"/>
      <c r="B22" s="140"/>
      <c r="C22" s="140"/>
      <c r="D22" s="140"/>
      <c r="E22" s="140"/>
      <c r="F22" s="140"/>
      <c r="G22" s="140"/>
      <c r="H22" s="140"/>
      <c r="I22" s="140"/>
      <c r="J22" s="140"/>
      <c r="K22" s="140"/>
      <c r="L22" s="140"/>
      <c r="M22" s="140"/>
      <c r="N22" s="140"/>
      <c r="O22" s="140"/>
      <c r="P22" s="140"/>
      <c r="Q22" s="140"/>
      <c r="R22" s="140"/>
      <c r="S22" s="140"/>
      <c r="T22" s="140"/>
      <c r="U22" s="140"/>
      <c r="V22" s="141"/>
    </row>
    <row r="23" spans="1:22" ht="30" customHeight="1">
      <c r="A23" s="142"/>
      <c r="B23" s="140"/>
      <c r="C23" s="140"/>
      <c r="D23" s="140"/>
      <c r="E23" s="140"/>
      <c r="F23" s="140"/>
      <c r="G23" s="140"/>
      <c r="H23" s="140"/>
      <c r="I23" s="140"/>
      <c r="J23" s="140"/>
      <c r="K23" s="140"/>
      <c r="L23" s="140"/>
      <c r="M23" s="140"/>
      <c r="N23" s="140"/>
      <c r="O23" s="140"/>
      <c r="P23" s="140"/>
      <c r="Q23" s="140"/>
      <c r="R23" s="140"/>
      <c r="S23" s="140"/>
      <c r="T23" s="140"/>
      <c r="U23" s="140"/>
      <c r="V23" s="141"/>
    </row>
    <row r="24" spans="1:22" ht="30" customHeight="1">
      <c r="A24" s="142"/>
      <c r="B24" s="140"/>
      <c r="C24" s="140"/>
      <c r="D24" s="140"/>
      <c r="E24" s="140"/>
      <c r="F24" s="140"/>
      <c r="G24" s="140"/>
      <c r="H24" s="140"/>
      <c r="I24" s="140"/>
      <c r="J24" s="140"/>
      <c r="K24" s="140"/>
      <c r="L24" s="140"/>
      <c r="M24" s="140"/>
      <c r="N24" s="140"/>
      <c r="O24" s="140"/>
      <c r="P24" s="140"/>
      <c r="Q24" s="140"/>
      <c r="R24" s="140"/>
      <c r="S24" s="140"/>
      <c r="T24" s="140"/>
      <c r="U24" s="140"/>
      <c r="V24" s="141"/>
    </row>
    <row r="25" spans="1:22" ht="30" customHeight="1">
      <c r="A25" s="142"/>
      <c r="B25" s="140"/>
      <c r="C25" s="140"/>
      <c r="D25" s="140"/>
      <c r="E25" s="140"/>
      <c r="F25" s="140"/>
      <c r="G25" s="140"/>
      <c r="H25" s="140"/>
      <c r="I25" s="140"/>
      <c r="J25" s="140"/>
      <c r="K25" s="140"/>
      <c r="L25" s="140"/>
      <c r="M25" s="140"/>
      <c r="N25" s="140"/>
      <c r="O25" s="140"/>
      <c r="P25" s="140"/>
      <c r="Q25" s="140"/>
      <c r="R25" s="140"/>
      <c r="S25" s="140"/>
      <c r="T25" s="140"/>
      <c r="U25" s="140"/>
      <c r="V25" s="141"/>
    </row>
    <row r="26" spans="1:22" ht="30" customHeight="1">
      <c r="A26" s="142"/>
      <c r="B26" s="140"/>
      <c r="C26" s="140"/>
      <c r="D26" s="140"/>
      <c r="E26" s="140"/>
      <c r="F26" s="140"/>
      <c r="G26" s="140"/>
      <c r="H26" s="140"/>
      <c r="I26" s="140"/>
      <c r="J26" s="140"/>
      <c r="K26" s="140"/>
      <c r="L26" s="140"/>
      <c r="M26" s="140"/>
      <c r="N26" s="140"/>
      <c r="O26" s="140"/>
      <c r="P26" s="140"/>
      <c r="Q26" s="140"/>
      <c r="R26" s="140"/>
      <c r="S26" s="140"/>
      <c r="T26" s="140"/>
      <c r="U26" s="140"/>
      <c r="V26" s="141"/>
    </row>
    <row r="27" spans="1:22" ht="30" customHeight="1">
      <c r="A27" s="143"/>
      <c r="B27" s="144"/>
      <c r="C27" s="144"/>
      <c r="D27" s="144"/>
      <c r="E27" s="144"/>
      <c r="F27" s="144"/>
      <c r="G27" s="144"/>
      <c r="H27" s="144"/>
      <c r="I27" s="144"/>
      <c r="J27" s="144"/>
      <c r="K27" s="144"/>
      <c r="L27" s="144"/>
      <c r="M27" s="144"/>
      <c r="N27" s="144"/>
      <c r="O27" s="144"/>
      <c r="P27" s="144"/>
      <c r="Q27" s="144"/>
      <c r="R27" s="144"/>
      <c r="S27" s="144"/>
      <c r="T27" s="144"/>
      <c r="U27" s="144"/>
      <c r="V27" s="145"/>
    </row>
    <row r="28" spans="1:22" ht="30" customHeight="1">
      <c r="A28" s="131" t="s">
        <v>394</v>
      </c>
      <c r="B28" s="133"/>
      <c r="C28" s="133"/>
      <c r="D28" s="133"/>
      <c r="E28" s="133"/>
      <c r="F28" s="133"/>
      <c r="G28" s="133"/>
      <c r="H28" s="133"/>
      <c r="I28" s="133"/>
      <c r="J28" s="133"/>
      <c r="K28" s="133"/>
      <c r="L28" s="133"/>
      <c r="M28" s="133"/>
      <c r="N28" s="133"/>
      <c r="O28" s="133"/>
      <c r="P28" s="133"/>
      <c r="Q28" s="133"/>
      <c r="R28" s="133"/>
      <c r="S28" s="133"/>
      <c r="T28" s="133"/>
      <c r="U28" s="133"/>
      <c r="V28" s="132"/>
    </row>
    <row r="29" spans="1:22" ht="24" customHeight="1">
      <c r="A29" s="146" t="s">
        <v>18</v>
      </c>
      <c r="B29" s="147"/>
      <c r="C29" s="152" t="s">
        <v>11</v>
      </c>
      <c r="D29" s="152"/>
      <c r="E29" s="152"/>
      <c r="F29" s="152" t="s">
        <v>12</v>
      </c>
      <c r="G29" s="152"/>
      <c r="H29" s="152"/>
      <c r="I29" s="152"/>
      <c r="J29" s="152"/>
      <c r="K29" s="152" t="s">
        <v>56</v>
      </c>
      <c r="L29" s="152"/>
      <c r="M29" s="152"/>
      <c r="N29" s="152"/>
      <c r="O29" s="152"/>
      <c r="P29" s="152" t="s">
        <v>4</v>
      </c>
      <c r="Q29" s="152"/>
      <c r="R29" s="152"/>
      <c r="S29" s="153"/>
      <c r="T29" s="153"/>
      <c r="U29" s="153"/>
      <c r="V29" s="35"/>
    </row>
    <row r="30" spans="1:22" ht="25.5" customHeight="1">
      <c r="A30" s="148"/>
      <c r="B30" s="149"/>
      <c r="C30" s="154" t="s">
        <v>50</v>
      </c>
      <c r="D30" s="154" t="s">
        <v>51</v>
      </c>
      <c r="E30" s="154" t="s">
        <v>52</v>
      </c>
      <c r="F30" s="154" t="s">
        <v>50</v>
      </c>
      <c r="G30" s="155" t="s">
        <v>51</v>
      </c>
      <c r="H30" s="156"/>
      <c r="I30" s="157"/>
      <c r="J30" s="154" t="s">
        <v>52</v>
      </c>
      <c r="K30" s="154" t="s">
        <v>50</v>
      </c>
      <c r="L30" s="155" t="s">
        <v>51</v>
      </c>
      <c r="M30" s="156"/>
      <c r="N30" s="157"/>
      <c r="O30" s="154" t="s">
        <v>52</v>
      </c>
      <c r="P30" s="154" t="s">
        <v>50</v>
      </c>
      <c r="Q30" s="154" t="s">
        <v>51</v>
      </c>
      <c r="R30" s="154" t="s">
        <v>52</v>
      </c>
      <c r="S30" s="71"/>
      <c r="T30" s="71"/>
      <c r="U30" s="71"/>
      <c r="V30" s="35"/>
    </row>
    <row r="31" spans="1:22" ht="55.5" customHeight="1">
      <c r="A31" s="150"/>
      <c r="B31" s="151"/>
      <c r="C31" s="152"/>
      <c r="D31" s="152"/>
      <c r="E31" s="152"/>
      <c r="F31" s="152"/>
      <c r="G31" s="39" t="s">
        <v>75</v>
      </c>
      <c r="H31" s="39" t="s">
        <v>76</v>
      </c>
      <c r="I31" s="38" t="s">
        <v>4</v>
      </c>
      <c r="J31" s="152"/>
      <c r="K31" s="152"/>
      <c r="L31" s="39" t="s">
        <v>77</v>
      </c>
      <c r="M31" s="39" t="s">
        <v>76</v>
      </c>
      <c r="N31" s="38" t="s">
        <v>4</v>
      </c>
      <c r="O31" s="152"/>
      <c r="P31" s="152"/>
      <c r="Q31" s="152"/>
      <c r="R31" s="152"/>
      <c r="S31" s="71"/>
      <c r="T31" s="71"/>
      <c r="U31" s="71"/>
      <c r="V31" s="35"/>
    </row>
    <row r="32" spans="1:22" ht="35.25" customHeight="1">
      <c r="A32" s="158" t="s">
        <v>370</v>
      </c>
      <c r="B32" s="159"/>
      <c r="C32" s="41">
        <v>0</v>
      </c>
      <c r="D32" s="66">
        <v>0</v>
      </c>
      <c r="E32" s="40" t="e">
        <f aca="true" t="shared" si="0" ref="E32:E37">D32/C32</f>
        <v>#DIV/0!</v>
      </c>
      <c r="F32" s="41">
        <v>38</v>
      </c>
      <c r="G32" s="66">
        <v>0</v>
      </c>
      <c r="H32" s="39">
        <v>38</v>
      </c>
      <c r="I32" s="38">
        <f>SUM(G32:H32)</f>
        <v>38</v>
      </c>
      <c r="J32" s="40">
        <f>I32/F32</f>
        <v>1</v>
      </c>
      <c r="K32" s="41">
        <v>81</v>
      </c>
      <c r="L32" s="39">
        <v>38</v>
      </c>
      <c r="M32" s="41">
        <v>69</v>
      </c>
      <c r="N32" s="38">
        <f aca="true" t="shared" si="1" ref="N32:N38">SUM(L32:M32)</f>
        <v>107</v>
      </c>
      <c r="O32" s="40">
        <f>N32/K32</f>
        <v>1.3209876543209877</v>
      </c>
      <c r="P32" s="74">
        <v>81</v>
      </c>
      <c r="Q32" s="42">
        <f>D32+H32+M32</f>
        <v>107</v>
      </c>
      <c r="R32" s="40">
        <f>Q32/P32</f>
        <v>1.3209876543209877</v>
      </c>
      <c r="S32" s="79"/>
      <c r="T32" s="79"/>
      <c r="U32" s="36"/>
      <c r="V32" s="35"/>
    </row>
    <row r="33" spans="1:22" ht="35.25" customHeight="1">
      <c r="A33" s="158" t="s">
        <v>371</v>
      </c>
      <c r="B33" s="159"/>
      <c r="C33" s="41">
        <v>0</v>
      </c>
      <c r="D33" s="66">
        <v>0</v>
      </c>
      <c r="E33" s="40" t="e">
        <f t="shared" si="0"/>
        <v>#DIV/0!</v>
      </c>
      <c r="F33" s="41">
        <v>0</v>
      </c>
      <c r="G33" s="66">
        <v>0</v>
      </c>
      <c r="H33" s="69">
        <v>24232</v>
      </c>
      <c r="I33" s="38">
        <f aca="true" t="shared" si="2" ref="I33:I38">SUM(G33:H33)</f>
        <v>24232</v>
      </c>
      <c r="J33" s="40" t="e">
        <f aca="true" t="shared" si="3" ref="J33:J38">I33/F33</f>
        <v>#DIV/0!</v>
      </c>
      <c r="K33" s="41">
        <v>4686</v>
      </c>
      <c r="L33" s="69">
        <v>24232</v>
      </c>
      <c r="M33" s="68">
        <v>15654</v>
      </c>
      <c r="N33" s="80">
        <f t="shared" si="1"/>
        <v>39886</v>
      </c>
      <c r="O33" s="40">
        <f aca="true" t="shared" si="4" ref="O33:O38">N33/K33</f>
        <v>8.511737089201878</v>
      </c>
      <c r="P33" s="74">
        <v>4686</v>
      </c>
      <c r="Q33" s="42">
        <f>D33+H33+M33</f>
        <v>39886</v>
      </c>
      <c r="R33" s="40">
        <f aca="true" t="shared" si="5" ref="R33:R38">Q33/P33</f>
        <v>8.511737089201878</v>
      </c>
      <c r="S33" s="79"/>
      <c r="T33" s="79"/>
      <c r="U33" s="36"/>
      <c r="V33" s="35"/>
    </row>
    <row r="34" spans="1:22" ht="35.25" customHeight="1">
      <c r="A34" s="158" t="s">
        <v>372</v>
      </c>
      <c r="B34" s="159"/>
      <c r="C34" s="41">
        <v>0</v>
      </c>
      <c r="D34" s="66">
        <v>0</v>
      </c>
      <c r="E34" s="40" t="e">
        <f t="shared" si="0"/>
        <v>#DIV/0!</v>
      </c>
      <c r="F34" s="41">
        <v>296</v>
      </c>
      <c r="G34" s="66">
        <v>0</v>
      </c>
      <c r="H34" s="39">
        <v>292.149</v>
      </c>
      <c r="I34" s="38">
        <f t="shared" si="2"/>
        <v>292.149</v>
      </c>
      <c r="J34" s="40">
        <f t="shared" si="3"/>
        <v>0.9869898648648648</v>
      </c>
      <c r="K34" s="41">
        <v>790</v>
      </c>
      <c r="L34" s="39">
        <v>292.149</v>
      </c>
      <c r="M34" s="48">
        <v>530.61</v>
      </c>
      <c r="N34" s="38">
        <f t="shared" si="1"/>
        <v>822.759</v>
      </c>
      <c r="O34" s="40">
        <f>N34/K34</f>
        <v>1.041467088607595</v>
      </c>
      <c r="P34" s="74">
        <v>790</v>
      </c>
      <c r="Q34" s="57">
        <f>D34+H34+M34</f>
        <v>822.759</v>
      </c>
      <c r="R34" s="40">
        <f t="shared" si="5"/>
        <v>1.041467088607595</v>
      </c>
      <c r="S34" s="79"/>
      <c r="T34" s="79"/>
      <c r="U34" s="36"/>
      <c r="V34" s="35"/>
    </row>
    <row r="35" spans="1:22" ht="35.25" customHeight="1">
      <c r="A35" s="158" t="s">
        <v>373</v>
      </c>
      <c r="B35" s="159"/>
      <c r="C35" s="41">
        <v>0</v>
      </c>
      <c r="D35" s="66">
        <v>0</v>
      </c>
      <c r="E35" s="40" t="e">
        <f t="shared" si="0"/>
        <v>#DIV/0!</v>
      </c>
      <c r="F35" s="74">
        <v>0</v>
      </c>
      <c r="G35" s="66">
        <v>0</v>
      </c>
      <c r="H35" s="39">
        <v>45300.399999999994</v>
      </c>
      <c r="I35" s="38">
        <f t="shared" si="2"/>
        <v>45300.399999999994</v>
      </c>
      <c r="J35" s="40" t="e">
        <f t="shared" si="3"/>
        <v>#DIV/0!</v>
      </c>
      <c r="K35" s="41">
        <v>311155</v>
      </c>
      <c r="L35" s="39">
        <f>４ページ!M47</f>
        <v>314487.02</v>
      </c>
      <c r="M35" s="52">
        <f>３ページ!T81</f>
        <v>126979.57080000003</v>
      </c>
      <c r="N35" s="38">
        <f t="shared" si="1"/>
        <v>441466.59080000006</v>
      </c>
      <c r="O35" s="40">
        <f>N35/K35</f>
        <v>1.4187996040558566</v>
      </c>
      <c r="P35" s="41">
        <v>311155</v>
      </c>
      <c r="Q35" s="53">
        <f>D35+I35+N35</f>
        <v>486766.9908</v>
      </c>
      <c r="R35" s="40">
        <f>Q35/P35</f>
        <v>1.5643874943356206</v>
      </c>
      <c r="S35" s="79"/>
      <c r="T35" s="79"/>
      <c r="U35" s="36"/>
      <c r="V35" s="35"/>
    </row>
    <row r="36" spans="1:22" ht="35.25" customHeight="1">
      <c r="A36" s="158" t="s">
        <v>374</v>
      </c>
      <c r="B36" s="159"/>
      <c r="C36" s="41">
        <v>0</v>
      </c>
      <c r="D36" s="66">
        <v>0</v>
      </c>
      <c r="E36" s="40" t="e">
        <f t="shared" si="0"/>
        <v>#DIV/0!</v>
      </c>
      <c r="F36" s="74">
        <v>0</v>
      </c>
      <c r="G36" s="66">
        <v>0</v>
      </c>
      <c r="H36" s="56">
        <v>25.486974</v>
      </c>
      <c r="I36" s="38">
        <f t="shared" si="2"/>
        <v>25.486974</v>
      </c>
      <c r="J36" s="40" t="e">
        <f t="shared" si="3"/>
        <v>#DIV/0!</v>
      </c>
      <c r="K36" s="41">
        <v>162</v>
      </c>
      <c r="L36" s="39">
        <f>４ページ!O47</f>
        <v>173.89198000000002</v>
      </c>
      <c r="M36" s="50">
        <f>３ページ!U81</f>
        <v>71.3691322</v>
      </c>
      <c r="N36" s="38">
        <f t="shared" si="1"/>
        <v>245.2611122</v>
      </c>
      <c r="O36" s="40">
        <f t="shared" si="4"/>
        <v>1.5139574827160496</v>
      </c>
      <c r="P36" s="41">
        <v>162</v>
      </c>
      <c r="Q36" s="54">
        <f>D36+I36+N36</f>
        <v>270.7480862</v>
      </c>
      <c r="R36" s="40">
        <f t="shared" si="5"/>
        <v>1.6712844827160493</v>
      </c>
      <c r="S36" s="79"/>
      <c r="T36" s="79"/>
      <c r="U36" s="36"/>
      <c r="V36" s="35"/>
    </row>
    <row r="37" spans="1:22" ht="35.25" customHeight="1">
      <c r="A37" s="158" t="s">
        <v>375</v>
      </c>
      <c r="B37" s="159"/>
      <c r="C37" s="41">
        <v>0</v>
      </c>
      <c r="D37" s="66">
        <v>0</v>
      </c>
      <c r="E37" s="40" t="e">
        <f t="shared" si="0"/>
        <v>#DIV/0!</v>
      </c>
      <c r="F37" s="41">
        <v>280</v>
      </c>
      <c r="G37" s="66">
        <v>0</v>
      </c>
      <c r="H37" s="39">
        <v>274.2999999999999</v>
      </c>
      <c r="I37" s="38">
        <f t="shared" si="2"/>
        <v>274.2999999999999</v>
      </c>
      <c r="J37" s="40">
        <f t="shared" si="3"/>
        <v>0.9796428571428568</v>
      </c>
      <c r="K37" s="41">
        <v>740</v>
      </c>
      <c r="L37" s="39">
        <v>274.2999999999999</v>
      </c>
      <c r="M37" s="48">
        <f>３ページ!AB81</f>
        <v>558.8</v>
      </c>
      <c r="N37" s="38">
        <f t="shared" si="1"/>
        <v>833.0999999999999</v>
      </c>
      <c r="O37" s="40">
        <f>N37/K37</f>
        <v>1.1258108108108107</v>
      </c>
      <c r="P37" s="74">
        <v>740</v>
      </c>
      <c r="Q37" s="67">
        <f>D37+H37+M37</f>
        <v>833.0999999999999</v>
      </c>
      <c r="R37" s="40">
        <f t="shared" si="5"/>
        <v>1.1258108108108107</v>
      </c>
      <c r="S37" s="79"/>
      <c r="T37" s="79"/>
      <c r="U37" s="36"/>
      <c r="V37" s="35"/>
    </row>
    <row r="38" spans="1:22" ht="35.25" customHeight="1">
      <c r="A38" s="158" t="s">
        <v>376</v>
      </c>
      <c r="B38" s="159"/>
      <c r="C38" s="37">
        <v>11.9</v>
      </c>
      <c r="D38" s="75">
        <v>7.1</v>
      </c>
      <c r="E38" s="40">
        <f>D38/C38</f>
        <v>0.5966386554621849</v>
      </c>
      <c r="F38" s="66">
        <v>13.2</v>
      </c>
      <c r="G38" s="66">
        <v>7.1</v>
      </c>
      <c r="H38" s="66">
        <v>1.6</v>
      </c>
      <c r="I38" s="76">
        <f t="shared" si="2"/>
        <v>8.7</v>
      </c>
      <c r="J38" s="40">
        <f t="shared" si="3"/>
        <v>0.6590909090909091</v>
      </c>
      <c r="K38" s="39">
        <v>14.4</v>
      </c>
      <c r="L38" s="39">
        <v>8.7</v>
      </c>
      <c r="M38" s="75">
        <v>1.2</v>
      </c>
      <c r="N38" s="76">
        <f t="shared" si="1"/>
        <v>9.899999999999999</v>
      </c>
      <c r="O38" s="40">
        <f t="shared" si="4"/>
        <v>0.6874999999999999</v>
      </c>
      <c r="P38" s="37">
        <v>14.4</v>
      </c>
      <c r="Q38" s="67">
        <f>D38+H38+M38</f>
        <v>9.899999999999999</v>
      </c>
      <c r="R38" s="40">
        <f t="shared" si="5"/>
        <v>0.6874999999999999</v>
      </c>
      <c r="S38" s="79"/>
      <c r="T38" s="79"/>
      <c r="U38" s="36"/>
      <c r="V38" s="35"/>
    </row>
    <row r="39" spans="1:22" ht="13.5">
      <c r="A39" s="7" t="s">
        <v>57</v>
      </c>
      <c r="B39" s="33"/>
      <c r="C39" s="33"/>
      <c r="D39" s="33"/>
      <c r="E39" s="33"/>
      <c r="F39" s="33"/>
      <c r="G39" s="33"/>
      <c r="H39" s="33"/>
      <c r="I39" s="33"/>
      <c r="J39" s="15"/>
      <c r="K39" s="1"/>
      <c r="L39" s="1"/>
      <c r="M39" s="1"/>
      <c r="N39" s="1"/>
      <c r="O39" s="1"/>
      <c r="P39" s="1"/>
      <c r="Q39" s="1"/>
      <c r="R39" s="1"/>
      <c r="S39" s="36"/>
      <c r="T39" s="1"/>
      <c r="U39" s="1"/>
      <c r="V39" s="35"/>
    </row>
    <row r="40" spans="1:22" ht="13.5">
      <c r="A40" s="8"/>
      <c r="B40" s="33"/>
      <c r="C40" s="33"/>
      <c r="D40" s="33"/>
      <c r="E40" s="33"/>
      <c r="F40" s="33"/>
      <c r="G40" s="33"/>
      <c r="H40" s="33"/>
      <c r="I40" s="33"/>
      <c r="J40" s="33"/>
      <c r="K40" s="1"/>
      <c r="L40" s="1"/>
      <c r="M40" s="1"/>
      <c r="N40" s="1"/>
      <c r="O40" s="64"/>
      <c r="P40" s="1"/>
      <c r="Q40" s="1"/>
      <c r="R40" s="1"/>
      <c r="S40" s="1"/>
      <c r="T40" s="1"/>
      <c r="U40" s="1"/>
      <c r="V40" s="35"/>
    </row>
    <row r="41" spans="1:22" ht="13.5">
      <c r="A41" s="9" t="s">
        <v>73</v>
      </c>
      <c r="B41" s="33"/>
      <c r="C41" s="33"/>
      <c r="D41" s="33"/>
      <c r="E41" s="33"/>
      <c r="F41" s="33"/>
      <c r="G41" s="33"/>
      <c r="H41" s="33"/>
      <c r="I41" s="33"/>
      <c r="J41" s="33"/>
      <c r="K41" s="1"/>
      <c r="L41" s="1"/>
      <c r="M41" s="1"/>
      <c r="N41" s="1"/>
      <c r="O41" s="64"/>
      <c r="P41" s="55"/>
      <c r="Q41" s="1"/>
      <c r="R41" s="1"/>
      <c r="S41" s="1"/>
      <c r="T41" s="1"/>
      <c r="U41" s="1"/>
      <c r="V41" s="35"/>
    </row>
    <row r="42" spans="1:22" ht="13.5">
      <c r="A42" s="10" t="s">
        <v>53</v>
      </c>
      <c r="B42" s="33"/>
      <c r="C42" s="33"/>
      <c r="D42" s="33"/>
      <c r="E42" s="33"/>
      <c r="F42" s="33"/>
      <c r="G42" s="33"/>
      <c r="H42" s="33"/>
      <c r="I42" s="33"/>
      <c r="J42" s="33"/>
      <c r="K42" s="1"/>
      <c r="L42" s="1"/>
      <c r="M42" s="1"/>
      <c r="N42" s="1"/>
      <c r="O42" s="1"/>
      <c r="P42" s="1"/>
      <c r="Q42" s="1"/>
      <c r="R42" s="1"/>
      <c r="S42" s="1"/>
      <c r="T42" s="1"/>
      <c r="U42" s="1"/>
      <c r="V42" s="35"/>
    </row>
    <row r="43" spans="1:22" ht="13.5">
      <c r="A43" s="77"/>
      <c r="B43" s="64" t="s">
        <v>403</v>
      </c>
      <c r="C43" s="33"/>
      <c r="D43" s="33"/>
      <c r="E43" s="33"/>
      <c r="F43" s="33"/>
      <c r="G43" s="33"/>
      <c r="H43" s="33"/>
      <c r="I43" s="33"/>
      <c r="J43" s="33"/>
      <c r="K43" s="1"/>
      <c r="L43" s="1"/>
      <c r="M43" s="1"/>
      <c r="N43" s="1"/>
      <c r="O43" s="64"/>
      <c r="P43" s="1"/>
      <c r="Q43" s="1"/>
      <c r="R43" s="1"/>
      <c r="S43" s="1"/>
      <c r="T43" s="1"/>
      <c r="U43" s="1"/>
      <c r="V43" s="35"/>
    </row>
    <row r="44" spans="1:22" ht="13.5">
      <c r="A44" s="77"/>
      <c r="B44" s="64" t="s">
        <v>405</v>
      </c>
      <c r="C44" s="33"/>
      <c r="D44" s="33"/>
      <c r="E44" s="33"/>
      <c r="F44" s="33"/>
      <c r="G44" s="33"/>
      <c r="H44" s="33"/>
      <c r="I44" s="33"/>
      <c r="J44" s="33"/>
      <c r="K44" s="1"/>
      <c r="L44" s="1"/>
      <c r="M44" s="1"/>
      <c r="N44" s="1"/>
      <c r="P44" s="1"/>
      <c r="Q44" s="1"/>
      <c r="R44" s="1"/>
      <c r="S44" s="1"/>
      <c r="T44" s="1"/>
      <c r="U44" s="1"/>
      <c r="V44" s="35"/>
    </row>
    <row r="45" spans="1:22" ht="13.5">
      <c r="A45" s="77"/>
      <c r="B45" s="34" t="s">
        <v>404</v>
      </c>
      <c r="C45" s="33"/>
      <c r="D45" s="33"/>
      <c r="E45" s="33"/>
      <c r="F45" s="33"/>
      <c r="G45" s="33"/>
      <c r="H45" s="33"/>
      <c r="I45" s="33"/>
      <c r="J45" s="33"/>
      <c r="K45" s="1"/>
      <c r="L45" s="1"/>
      <c r="M45" s="1"/>
      <c r="N45" s="1"/>
      <c r="O45" s="64"/>
      <c r="P45" s="1"/>
      <c r="Q45" s="1"/>
      <c r="R45" s="1"/>
      <c r="S45" s="1"/>
      <c r="T45" s="1"/>
      <c r="U45" s="1"/>
      <c r="V45" s="35"/>
    </row>
    <row r="46" spans="1:22" ht="13.5">
      <c r="A46" s="77"/>
      <c r="B46" s="78"/>
      <c r="C46" s="84"/>
      <c r="D46" s="84"/>
      <c r="E46" s="84"/>
      <c r="F46" s="84"/>
      <c r="G46" s="84"/>
      <c r="H46" s="84"/>
      <c r="I46" s="84"/>
      <c r="J46" s="33"/>
      <c r="K46" s="1"/>
      <c r="L46" s="1"/>
      <c r="M46" s="1"/>
      <c r="N46" s="1"/>
      <c r="O46" s="1"/>
      <c r="P46" s="1"/>
      <c r="Q46" s="1"/>
      <c r="R46" s="1"/>
      <c r="S46" s="1"/>
      <c r="T46" s="1"/>
      <c r="U46" s="1"/>
      <c r="V46" s="35"/>
    </row>
    <row r="47" spans="1:22" ht="13.5">
      <c r="A47" s="8"/>
      <c r="B47" s="78"/>
      <c r="C47" s="33"/>
      <c r="D47" s="33"/>
      <c r="E47" s="33"/>
      <c r="F47" s="33"/>
      <c r="G47" s="33"/>
      <c r="H47" s="33"/>
      <c r="I47" s="33"/>
      <c r="J47" s="33"/>
      <c r="K47" s="1"/>
      <c r="L47" s="1"/>
      <c r="M47" s="1"/>
      <c r="N47" s="1"/>
      <c r="O47" s="1"/>
      <c r="P47" s="1"/>
      <c r="Q47" s="1"/>
      <c r="R47" s="1"/>
      <c r="S47" s="1"/>
      <c r="T47" s="1"/>
      <c r="U47" s="1"/>
      <c r="V47" s="35"/>
    </row>
    <row r="48" spans="1:22" ht="13.5">
      <c r="A48" s="9" t="s">
        <v>54</v>
      </c>
      <c r="B48" s="33"/>
      <c r="C48" s="33"/>
      <c r="D48" s="33"/>
      <c r="E48" s="33"/>
      <c r="F48" s="33"/>
      <c r="G48" s="33"/>
      <c r="H48" s="33"/>
      <c r="I48" s="33"/>
      <c r="J48" s="33"/>
      <c r="K48" s="1"/>
      <c r="L48" s="1"/>
      <c r="M48" s="1"/>
      <c r="N48" s="1"/>
      <c r="O48" s="1"/>
      <c r="P48" s="1"/>
      <c r="Q48" s="1"/>
      <c r="R48" s="1"/>
      <c r="S48" s="1"/>
      <c r="T48" s="1"/>
      <c r="U48" s="1"/>
      <c r="V48" s="35"/>
    </row>
    <row r="49" spans="1:22" ht="13.5">
      <c r="A49" s="10" t="s">
        <v>55</v>
      </c>
      <c r="B49" s="33"/>
      <c r="C49" s="33"/>
      <c r="D49" s="33"/>
      <c r="E49" s="33"/>
      <c r="F49" s="33"/>
      <c r="G49" s="33"/>
      <c r="H49" s="33"/>
      <c r="I49" s="33"/>
      <c r="J49" s="33"/>
      <c r="K49" s="1"/>
      <c r="L49" s="1"/>
      <c r="M49" s="1"/>
      <c r="N49" s="1"/>
      <c r="O49" s="1"/>
      <c r="P49" s="1"/>
      <c r="Q49" s="1"/>
      <c r="R49" s="1"/>
      <c r="S49" s="1"/>
      <c r="T49" s="1"/>
      <c r="U49" s="1"/>
      <c r="V49" s="35"/>
    </row>
    <row r="50" spans="1:22" ht="13.5">
      <c r="A50" s="8"/>
      <c r="B50" s="64" t="s">
        <v>397</v>
      </c>
      <c r="C50" s="33"/>
      <c r="D50" s="33"/>
      <c r="E50" s="33"/>
      <c r="F50" s="33"/>
      <c r="G50" s="33"/>
      <c r="H50" s="33"/>
      <c r="I50" s="33"/>
      <c r="J50" s="33"/>
      <c r="K50" s="1"/>
      <c r="L50" s="1"/>
      <c r="M50" s="1"/>
      <c r="N50" s="1"/>
      <c r="O50" s="1"/>
      <c r="P50" s="1"/>
      <c r="Q50" s="1"/>
      <c r="R50" s="1"/>
      <c r="S50" s="1"/>
      <c r="T50" s="1"/>
      <c r="U50" s="1"/>
      <c r="V50" s="35"/>
    </row>
    <row r="51" spans="1:22" ht="13.5">
      <c r="A51" s="8"/>
      <c r="B51" s="64" t="s">
        <v>396</v>
      </c>
      <c r="C51" s="33"/>
      <c r="D51" s="33"/>
      <c r="E51" s="33"/>
      <c r="F51" s="33"/>
      <c r="G51" s="33"/>
      <c r="H51" s="33"/>
      <c r="I51" s="33"/>
      <c r="J51" s="33"/>
      <c r="K51" s="1"/>
      <c r="L51" s="1"/>
      <c r="M51" s="1"/>
      <c r="N51" s="1"/>
      <c r="O51" s="1"/>
      <c r="P51" s="1"/>
      <c r="Q51" s="1"/>
      <c r="R51" s="1"/>
      <c r="S51" s="1"/>
      <c r="T51" s="1"/>
      <c r="U51" s="1"/>
      <c r="V51" s="35"/>
    </row>
    <row r="52" spans="1:22" ht="13.5">
      <c r="A52" s="11"/>
      <c r="B52" s="65"/>
      <c r="C52" s="12"/>
      <c r="D52" s="12"/>
      <c r="E52" s="12"/>
      <c r="F52" s="12"/>
      <c r="G52" s="12"/>
      <c r="H52" s="12"/>
      <c r="I52" s="12"/>
      <c r="J52" s="12"/>
      <c r="K52" s="13"/>
      <c r="L52" s="13"/>
      <c r="M52" s="13"/>
      <c r="N52" s="13"/>
      <c r="O52" s="13"/>
      <c r="P52" s="13"/>
      <c r="Q52" s="13"/>
      <c r="R52" s="13"/>
      <c r="S52" s="13"/>
      <c r="T52" s="13"/>
      <c r="U52" s="13"/>
      <c r="V52" s="14"/>
    </row>
  </sheetData>
  <sheetProtection/>
  <mergeCells count="36">
    <mergeCell ref="K30:K31"/>
    <mergeCell ref="L30:N30"/>
    <mergeCell ref="A38:B38"/>
    <mergeCell ref="A32:B32"/>
    <mergeCell ref="A33:B33"/>
    <mergeCell ref="A34:B34"/>
    <mergeCell ref="A36:B36"/>
    <mergeCell ref="A35:B35"/>
    <mergeCell ref="A37:B37"/>
    <mergeCell ref="O30:O31"/>
    <mergeCell ref="P30:P31"/>
    <mergeCell ref="Q30:Q31"/>
    <mergeCell ref="R30:R31"/>
    <mergeCell ref="C30:C31"/>
    <mergeCell ref="D30:D31"/>
    <mergeCell ref="E30:E31"/>
    <mergeCell ref="F30:F31"/>
    <mergeCell ref="G30:I30"/>
    <mergeCell ref="J30:J31"/>
    <mergeCell ref="A7:J7"/>
    <mergeCell ref="K7:V7"/>
    <mergeCell ref="A8:V27"/>
    <mergeCell ref="A28:V28"/>
    <mergeCell ref="A29:B31"/>
    <mergeCell ref="C29:E29"/>
    <mergeCell ref="F29:J29"/>
    <mergeCell ref="K29:O29"/>
    <mergeCell ref="P29:R29"/>
    <mergeCell ref="S29:U29"/>
    <mergeCell ref="A2:V2"/>
    <mergeCell ref="A5:E5"/>
    <mergeCell ref="A6:E6"/>
    <mergeCell ref="K6:L6"/>
    <mergeCell ref="F5:V5"/>
    <mergeCell ref="F6:J6"/>
    <mergeCell ref="M6:V6"/>
  </mergeCells>
  <printOptions/>
  <pageMargins left="0.3937007874015748" right="0.3937007874015748" top="0.3937007874015748" bottom="0.3937007874015748" header="0.5118110236220472" footer="0.5118110236220472"/>
  <pageSetup fitToHeight="1" fitToWidth="1" horizontalDpi="600" verticalDpi="600" orientation="portrait" paperSize="8" scale="59" r:id="rId1"/>
</worksheet>
</file>

<file path=xl/worksheets/sheet3.xml><?xml version="1.0" encoding="utf-8"?>
<worksheet xmlns="http://schemas.openxmlformats.org/spreadsheetml/2006/main" xmlns:r="http://schemas.openxmlformats.org/officeDocument/2006/relationships">
  <sheetPr>
    <tabColor theme="5"/>
    <pageSetUpPr fitToPage="1"/>
  </sheetPr>
  <dimension ref="A1:BA83"/>
  <sheetViews>
    <sheetView view="pageBreakPreview" zoomScale="50" zoomScaleSheetLayoutView="50" zoomScalePageLayoutView="0" workbookViewId="0" topLeftCell="A1">
      <selection activeCell="D17" sqref="D17"/>
    </sheetView>
  </sheetViews>
  <sheetFormatPr defaultColWidth="9.140625" defaultRowHeight="15"/>
  <cols>
    <col min="1" max="1" width="15.421875" style="34" customWidth="1"/>
    <col min="2" max="2" width="35.00390625" style="34" customWidth="1"/>
    <col min="3" max="3" width="8.28125" style="34" customWidth="1"/>
    <col min="4" max="4" width="9.28125" style="34" customWidth="1"/>
    <col min="5" max="5" width="13.28125" style="34" customWidth="1"/>
    <col min="6" max="6" width="11.00390625" style="34" customWidth="1"/>
    <col min="7" max="10" width="13.421875" style="34" customWidth="1"/>
    <col min="11" max="11" width="12.28125" style="34" customWidth="1"/>
    <col min="12" max="12" width="10.140625" style="34" customWidth="1"/>
    <col min="13" max="13" width="13.57421875" style="34" customWidth="1"/>
    <col min="14" max="19" width="13.421875" style="34" customWidth="1"/>
    <col min="20" max="20" width="12.421875" style="34" customWidth="1"/>
    <col min="21" max="21" width="14.28125" style="34" customWidth="1"/>
    <col min="22" max="22" width="10.421875" style="34" customWidth="1"/>
    <col min="23" max="23" width="12.8515625" style="34" customWidth="1"/>
    <col min="24" max="24" width="10.421875" style="34" customWidth="1"/>
    <col min="25" max="25" width="4.28125" style="34" customWidth="1"/>
    <col min="26" max="28" width="10.421875" style="34" customWidth="1"/>
    <col min="29" max="29" width="4.28125" style="34" customWidth="1"/>
    <col min="30" max="30" width="10.421875" style="34" customWidth="1"/>
    <col min="31" max="31" width="13.00390625" style="34" customWidth="1"/>
    <col min="32" max="32" width="10.421875" style="34" customWidth="1"/>
    <col min="33" max="33" width="4.28125" style="34" customWidth="1"/>
    <col min="34" max="35" width="10.421875" style="34" customWidth="1"/>
    <col min="36" max="36" width="13.00390625" style="34" customWidth="1"/>
    <col min="37" max="37" width="4.28125" style="34" customWidth="1"/>
    <col min="38" max="40" width="9.00390625" style="34" customWidth="1"/>
    <col min="41" max="42" width="7.8515625" style="34" customWidth="1"/>
    <col min="43" max="48" width="9.00390625" style="34" customWidth="1"/>
    <col min="49" max="49" width="4.140625" style="34" customWidth="1"/>
    <col min="50" max="50" width="15.421875" style="34" customWidth="1"/>
    <col min="51" max="16384" width="9.00390625" style="34" customWidth="1"/>
  </cols>
  <sheetData>
    <row r="1" spans="1:51" ht="30" customHeight="1">
      <c r="A1" s="123" t="s">
        <v>78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Y1" s="34">
        <v>25</v>
      </c>
    </row>
    <row r="2" spans="1:49" ht="30" customHeight="1">
      <c r="A2" s="123" t="s">
        <v>98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51" ht="30" customHeight="1">
      <c r="A3" s="34" t="s">
        <v>89</v>
      </c>
      <c r="J3" s="34" t="s">
        <v>81</v>
      </c>
      <c r="K3" s="160"/>
      <c r="L3" s="160"/>
      <c r="M3" s="5"/>
      <c r="AY3" s="34">
        <v>26</v>
      </c>
    </row>
    <row r="4" spans="1:51" ht="30" customHeight="1">
      <c r="A4" s="161" t="s">
        <v>0</v>
      </c>
      <c r="B4" s="161" t="s">
        <v>1</v>
      </c>
      <c r="C4" s="162" t="s">
        <v>45</v>
      </c>
      <c r="D4" s="162" t="s">
        <v>74</v>
      </c>
      <c r="E4" s="167" t="s">
        <v>26</v>
      </c>
      <c r="F4" s="167" t="s">
        <v>38</v>
      </c>
      <c r="G4" s="168" t="s">
        <v>70</v>
      </c>
      <c r="H4" s="169"/>
      <c r="I4" s="169"/>
      <c r="J4" s="170"/>
      <c r="K4" s="161" t="s">
        <v>2</v>
      </c>
      <c r="L4" s="161"/>
      <c r="M4" s="161"/>
      <c r="N4" s="168" t="s">
        <v>379</v>
      </c>
      <c r="O4" s="169"/>
      <c r="P4" s="169"/>
      <c r="Q4" s="169"/>
      <c r="R4" s="169"/>
      <c r="S4" s="169"/>
      <c r="T4" s="169"/>
      <c r="U4" s="169"/>
      <c r="V4" s="169"/>
      <c r="W4" s="170"/>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70"/>
      <c r="AW4" s="171" t="s">
        <v>3</v>
      </c>
      <c r="AY4" s="34">
        <v>27</v>
      </c>
    </row>
    <row r="5" spans="1:49" ht="38.25" customHeight="1">
      <c r="A5" s="161"/>
      <c r="B5" s="161"/>
      <c r="C5" s="163"/>
      <c r="D5" s="165"/>
      <c r="E5" s="163"/>
      <c r="F5" s="163"/>
      <c r="G5" s="172" t="s">
        <v>56</v>
      </c>
      <c r="H5" s="173"/>
      <c r="I5" s="174"/>
      <c r="J5" s="162" t="s">
        <v>353</v>
      </c>
      <c r="K5" s="178" t="s">
        <v>46</v>
      </c>
      <c r="L5" s="178" t="s">
        <v>47</v>
      </c>
      <c r="M5" s="178" t="s">
        <v>48</v>
      </c>
      <c r="N5" s="171" t="s">
        <v>60</v>
      </c>
      <c r="O5" s="181"/>
      <c r="P5" s="182"/>
      <c r="Q5" s="183" t="s">
        <v>84</v>
      </c>
      <c r="R5" s="181"/>
      <c r="S5" s="181"/>
      <c r="T5" s="181"/>
      <c r="U5" s="181"/>
      <c r="V5" s="181"/>
      <c r="W5" s="182"/>
      <c r="X5" s="181"/>
      <c r="Y5" s="181"/>
      <c r="Z5" s="181"/>
      <c r="AA5" s="181"/>
      <c r="AB5" s="181"/>
      <c r="AC5" s="181"/>
      <c r="AD5" s="181"/>
      <c r="AE5" s="181"/>
      <c r="AF5" s="181"/>
      <c r="AG5" s="181"/>
      <c r="AH5" s="181"/>
      <c r="AI5" s="181"/>
      <c r="AJ5" s="181"/>
      <c r="AK5" s="182"/>
      <c r="AL5" s="183" t="s">
        <v>86</v>
      </c>
      <c r="AM5" s="181"/>
      <c r="AN5" s="181"/>
      <c r="AO5" s="181"/>
      <c r="AP5" s="181"/>
      <c r="AQ5" s="181"/>
      <c r="AR5" s="181"/>
      <c r="AS5" s="181"/>
      <c r="AT5" s="181"/>
      <c r="AU5" s="181"/>
      <c r="AV5" s="182"/>
      <c r="AW5" s="171"/>
    </row>
    <row r="6" spans="1:49" ht="27" customHeight="1">
      <c r="A6" s="161"/>
      <c r="B6" s="161"/>
      <c r="C6" s="163"/>
      <c r="D6" s="165"/>
      <c r="E6" s="163"/>
      <c r="F6" s="163"/>
      <c r="G6" s="175"/>
      <c r="H6" s="176"/>
      <c r="I6" s="177"/>
      <c r="J6" s="166"/>
      <c r="K6" s="179"/>
      <c r="L6" s="179"/>
      <c r="M6" s="179"/>
      <c r="N6" s="183" t="s">
        <v>71</v>
      </c>
      <c r="O6" s="181"/>
      <c r="P6" s="182"/>
      <c r="Q6" s="171" t="s">
        <v>71</v>
      </c>
      <c r="R6" s="171"/>
      <c r="S6" s="171"/>
      <c r="T6" s="171" t="s">
        <v>68</v>
      </c>
      <c r="U6" s="171"/>
      <c r="V6" s="171" t="s">
        <v>72</v>
      </c>
      <c r="W6" s="171"/>
      <c r="X6" s="171"/>
      <c r="Y6" s="171"/>
      <c r="Z6" s="171"/>
      <c r="AA6" s="171"/>
      <c r="AB6" s="171"/>
      <c r="AC6" s="171"/>
      <c r="AD6" s="171"/>
      <c r="AE6" s="171"/>
      <c r="AF6" s="171"/>
      <c r="AG6" s="171"/>
      <c r="AH6" s="171"/>
      <c r="AI6" s="171"/>
      <c r="AJ6" s="171"/>
      <c r="AK6" s="171"/>
      <c r="AL6" s="183" t="s">
        <v>71</v>
      </c>
      <c r="AM6" s="181"/>
      <c r="AN6" s="182"/>
      <c r="AO6" s="171" t="s">
        <v>68</v>
      </c>
      <c r="AP6" s="171"/>
      <c r="AQ6" s="183" t="s">
        <v>43</v>
      </c>
      <c r="AR6" s="181"/>
      <c r="AS6" s="181"/>
      <c r="AT6" s="181"/>
      <c r="AU6" s="181"/>
      <c r="AV6" s="182"/>
      <c r="AW6" s="171"/>
    </row>
    <row r="7" spans="1:49" ht="21.75" customHeight="1">
      <c r="A7" s="161"/>
      <c r="B7" s="161"/>
      <c r="C7" s="163"/>
      <c r="D7" s="165"/>
      <c r="E7" s="163"/>
      <c r="F7" s="163"/>
      <c r="G7" s="172" t="s">
        <v>58</v>
      </c>
      <c r="H7" s="169"/>
      <c r="I7" s="170"/>
      <c r="J7" s="162" t="s">
        <v>59</v>
      </c>
      <c r="K7" s="179"/>
      <c r="L7" s="179"/>
      <c r="M7" s="179"/>
      <c r="N7" s="172" t="s">
        <v>58</v>
      </c>
      <c r="O7" s="184"/>
      <c r="P7" s="185"/>
      <c r="Q7" s="172" t="s">
        <v>58</v>
      </c>
      <c r="R7" s="184"/>
      <c r="S7" s="185"/>
      <c r="T7" s="154" t="s">
        <v>79</v>
      </c>
      <c r="U7" s="154" t="s">
        <v>80</v>
      </c>
      <c r="V7" s="171" t="s">
        <v>39</v>
      </c>
      <c r="W7" s="171"/>
      <c r="X7" s="171"/>
      <c r="Y7" s="171"/>
      <c r="Z7" s="171" t="s">
        <v>44</v>
      </c>
      <c r="AA7" s="171"/>
      <c r="AB7" s="171"/>
      <c r="AC7" s="171"/>
      <c r="AD7" s="171" t="s">
        <v>62</v>
      </c>
      <c r="AE7" s="171"/>
      <c r="AF7" s="171"/>
      <c r="AG7" s="171"/>
      <c r="AH7" s="161" t="s">
        <v>63</v>
      </c>
      <c r="AI7" s="161"/>
      <c r="AJ7" s="161"/>
      <c r="AK7" s="161"/>
      <c r="AL7" s="172" t="s">
        <v>58</v>
      </c>
      <c r="AM7" s="184"/>
      <c r="AN7" s="185"/>
      <c r="AO7" s="154" t="s">
        <v>79</v>
      </c>
      <c r="AP7" s="154" t="s">
        <v>80</v>
      </c>
      <c r="AQ7" s="161" t="s">
        <v>64</v>
      </c>
      <c r="AR7" s="161"/>
      <c r="AS7" s="161"/>
      <c r="AT7" s="161" t="s">
        <v>65</v>
      </c>
      <c r="AU7" s="161"/>
      <c r="AV7" s="161"/>
      <c r="AW7" s="171"/>
    </row>
    <row r="8" spans="1:53" ht="63.75" customHeight="1">
      <c r="A8" s="161"/>
      <c r="B8" s="161"/>
      <c r="C8" s="164"/>
      <c r="D8" s="166"/>
      <c r="E8" s="164"/>
      <c r="F8" s="164"/>
      <c r="G8" s="175"/>
      <c r="H8" s="82" t="s">
        <v>29</v>
      </c>
      <c r="I8" s="82" t="s">
        <v>30</v>
      </c>
      <c r="J8" s="164"/>
      <c r="K8" s="180"/>
      <c r="L8" s="180"/>
      <c r="M8" s="180"/>
      <c r="N8" s="164"/>
      <c r="O8" s="82" t="s">
        <v>61</v>
      </c>
      <c r="P8" s="82" t="s">
        <v>30</v>
      </c>
      <c r="Q8" s="164"/>
      <c r="R8" s="82" t="s">
        <v>61</v>
      </c>
      <c r="S8" s="82" t="s">
        <v>30</v>
      </c>
      <c r="T8" s="134"/>
      <c r="U8" s="152"/>
      <c r="V8" s="6" t="s">
        <v>40</v>
      </c>
      <c r="W8" s="83" t="s">
        <v>49</v>
      </c>
      <c r="X8" s="83" t="s">
        <v>41</v>
      </c>
      <c r="Y8" s="83" t="s">
        <v>42</v>
      </c>
      <c r="Z8" s="83" t="s">
        <v>40</v>
      </c>
      <c r="AA8" s="83" t="s">
        <v>49</v>
      </c>
      <c r="AB8" s="83" t="s">
        <v>41</v>
      </c>
      <c r="AC8" s="83" t="s">
        <v>42</v>
      </c>
      <c r="AD8" s="83" t="s">
        <v>40</v>
      </c>
      <c r="AE8" s="83" t="s">
        <v>49</v>
      </c>
      <c r="AF8" s="83" t="s">
        <v>41</v>
      </c>
      <c r="AG8" s="83" t="s">
        <v>42</v>
      </c>
      <c r="AH8" s="83" t="s">
        <v>40</v>
      </c>
      <c r="AI8" s="83" t="s">
        <v>49</v>
      </c>
      <c r="AJ8" s="83" t="s">
        <v>41</v>
      </c>
      <c r="AK8" s="83" t="s">
        <v>42</v>
      </c>
      <c r="AL8" s="164"/>
      <c r="AM8" s="82" t="s">
        <v>61</v>
      </c>
      <c r="AN8" s="82" t="s">
        <v>30</v>
      </c>
      <c r="AO8" s="134"/>
      <c r="AP8" s="152"/>
      <c r="AQ8" s="83" t="s">
        <v>66</v>
      </c>
      <c r="AR8" s="83" t="s">
        <v>69</v>
      </c>
      <c r="AS8" s="83" t="s">
        <v>67</v>
      </c>
      <c r="AT8" s="83" t="s">
        <v>66</v>
      </c>
      <c r="AU8" s="83" t="s">
        <v>69</v>
      </c>
      <c r="AV8" s="83" t="s">
        <v>67</v>
      </c>
      <c r="AW8" s="171"/>
      <c r="AZ8" s="28" t="s">
        <v>27</v>
      </c>
      <c r="BA8" s="28" t="s">
        <v>28</v>
      </c>
    </row>
    <row r="9" spans="1:53" ht="53.25" customHeight="1">
      <c r="A9" s="81" t="s">
        <v>398</v>
      </c>
      <c r="B9" s="39" t="s">
        <v>99</v>
      </c>
      <c r="C9" s="39" t="s">
        <v>33</v>
      </c>
      <c r="D9" s="81">
        <v>100</v>
      </c>
      <c r="E9" s="81" t="s">
        <v>243</v>
      </c>
      <c r="F9" s="85"/>
      <c r="G9" s="21">
        <f>H9+I9</f>
        <v>66440</v>
      </c>
      <c r="H9" s="21">
        <f>O9+R9+AM9</f>
        <v>66440</v>
      </c>
      <c r="I9" s="21">
        <f>P9+S9+AN9</f>
        <v>0</v>
      </c>
      <c r="J9" s="28"/>
      <c r="K9" s="28">
        <f aca="true" t="shared" si="0" ref="K9:K41">T9+AO9</f>
        <v>0</v>
      </c>
      <c r="L9" s="28"/>
      <c r="M9" s="28">
        <f>U9+AP9</f>
        <v>0</v>
      </c>
      <c r="N9" s="21">
        <f>SUM(O9:P9)</f>
        <v>66440</v>
      </c>
      <c r="O9" s="22">
        <v>66440</v>
      </c>
      <c r="P9" s="28"/>
      <c r="Q9" s="28"/>
      <c r="R9" s="28"/>
      <c r="S9" s="28"/>
      <c r="T9" s="28"/>
      <c r="U9" s="28"/>
      <c r="V9" s="28"/>
      <c r="W9" s="28"/>
      <c r="X9" s="28"/>
      <c r="Y9" s="28"/>
      <c r="Z9" s="28"/>
      <c r="AA9" s="28"/>
      <c r="AB9" s="28"/>
      <c r="AC9" s="28"/>
      <c r="AD9" s="28"/>
      <c r="AE9" s="28"/>
      <c r="AF9" s="28"/>
      <c r="AG9" s="28"/>
      <c r="AH9" s="28"/>
      <c r="AI9" s="28"/>
      <c r="AJ9" s="58"/>
      <c r="AK9" s="28"/>
      <c r="AL9" s="29"/>
      <c r="AM9" s="29"/>
      <c r="AN9" s="29"/>
      <c r="AO9" s="29"/>
      <c r="AP9" s="29"/>
      <c r="AQ9" s="29"/>
      <c r="AR9" s="29"/>
      <c r="AS9" s="29"/>
      <c r="AT9" s="29"/>
      <c r="AU9" s="29"/>
      <c r="AV9" s="29"/>
      <c r="AW9" s="81" t="s">
        <v>357</v>
      </c>
      <c r="AZ9" s="28" t="s">
        <v>34</v>
      </c>
      <c r="BA9" s="28" t="s">
        <v>32</v>
      </c>
    </row>
    <row r="10" spans="1:53" ht="53.25" customHeight="1">
      <c r="A10" s="81" t="s">
        <v>399</v>
      </c>
      <c r="B10" s="39" t="s">
        <v>99</v>
      </c>
      <c r="C10" s="39" t="s">
        <v>33</v>
      </c>
      <c r="D10" s="81">
        <v>100</v>
      </c>
      <c r="E10" s="81" t="s">
        <v>243</v>
      </c>
      <c r="F10" s="85"/>
      <c r="G10" s="21">
        <f>H10+I10</f>
        <v>174160</v>
      </c>
      <c r="H10" s="21">
        <f>O10+R10+AM10</f>
        <v>174160</v>
      </c>
      <c r="I10" s="21">
        <f>P10+S10+AN10</f>
        <v>0</v>
      </c>
      <c r="J10" s="28"/>
      <c r="K10" s="28">
        <f t="shared" si="0"/>
        <v>0</v>
      </c>
      <c r="L10" s="28"/>
      <c r="M10" s="28">
        <f>U10+AP10</f>
        <v>0</v>
      </c>
      <c r="N10" s="21">
        <f>SUM(O10:P10)</f>
        <v>174160</v>
      </c>
      <c r="O10" s="73">
        <v>174160</v>
      </c>
      <c r="P10" s="28"/>
      <c r="Q10" s="28"/>
      <c r="R10" s="28"/>
      <c r="S10" s="28"/>
      <c r="T10" s="28"/>
      <c r="U10" s="28"/>
      <c r="V10" s="28"/>
      <c r="W10" s="28"/>
      <c r="X10" s="28"/>
      <c r="Y10" s="28"/>
      <c r="Z10" s="28"/>
      <c r="AA10" s="28"/>
      <c r="AB10" s="28"/>
      <c r="AC10" s="28"/>
      <c r="AD10" s="28"/>
      <c r="AE10" s="28"/>
      <c r="AF10" s="28"/>
      <c r="AG10" s="28"/>
      <c r="AH10" s="28"/>
      <c r="AI10" s="28"/>
      <c r="AJ10" s="58"/>
      <c r="AK10" s="28"/>
      <c r="AL10" s="29"/>
      <c r="AM10" s="29"/>
      <c r="AN10" s="29"/>
      <c r="AO10" s="29"/>
      <c r="AP10" s="29"/>
      <c r="AQ10" s="29"/>
      <c r="AR10" s="29"/>
      <c r="AS10" s="29"/>
      <c r="AT10" s="29"/>
      <c r="AU10" s="29"/>
      <c r="AV10" s="29"/>
      <c r="AW10" s="81"/>
      <c r="AZ10" s="28"/>
      <c r="BA10" s="28"/>
    </row>
    <row r="11" spans="1:53" ht="53.25" customHeight="1">
      <c r="A11" s="81" t="s">
        <v>133</v>
      </c>
      <c r="B11" s="16" t="s">
        <v>134</v>
      </c>
      <c r="C11" s="39" t="s">
        <v>32</v>
      </c>
      <c r="D11" s="81">
        <v>100</v>
      </c>
      <c r="E11" s="81" t="s">
        <v>243</v>
      </c>
      <c r="F11" s="38" t="s">
        <v>262</v>
      </c>
      <c r="G11" s="21">
        <f aca="true" t="shared" si="1" ref="G11:G74">H11+I11</f>
        <v>52097040</v>
      </c>
      <c r="H11" s="21">
        <f aca="true" t="shared" si="2" ref="H11:H41">O11+R11+AM11</f>
        <v>52097040</v>
      </c>
      <c r="I11" s="21">
        <f aca="true" t="shared" si="3" ref="I11:I41">P11+S11+AN11</f>
        <v>0</v>
      </c>
      <c r="J11" s="28"/>
      <c r="K11" s="28">
        <f t="shared" si="0"/>
        <v>5845</v>
      </c>
      <c r="L11" s="28"/>
      <c r="M11" s="28">
        <f aca="true" t="shared" si="4" ref="M11:M22">U11+AP11</f>
        <v>3.21475</v>
      </c>
      <c r="N11" s="28"/>
      <c r="O11" s="28"/>
      <c r="P11" s="28"/>
      <c r="Q11" s="21">
        <f>SUM(R11:S11)</f>
        <v>52097040</v>
      </c>
      <c r="R11" s="74">
        <v>52097040</v>
      </c>
      <c r="S11" s="24">
        <v>0</v>
      </c>
      <c r="T11" s="21">
        <v>5845</v>
      </c>
      <c r="U11" s="28">
        <v>3.21475</v>
      </c>
      <c r="V11" s="38" t="s">
        <v>354</v>
      </c>
      <c r="W11" s="27">
        <v>52097040</v>
      </c>
      <c r="X11" s="66">
        <v>40</v>
      </c>
      <c r="Y11" s="66">
        <v>1</v>
      </c>
      <c r="Z11" s="38" t="s">
        <v>355</v>
      </c>
      <c r="AA11" s="38"/>
      <c r="AB11" s="66">
        <v>50</v>
      </c>
      <c r="AC11" s="66">
        <v>1</v>
      </c>
      <c r="AD11" s="38"/>
      <c r="AE11" s="38"/>
      <c r="AF11" s="24"/>
      <c r="AG11" s="24"/>
      <c r="AH11" s="38"/>
      <c r="AI11" s="28"/>
      <c r="AJ11" s="58"/>
      <c r="AK11" s="28"/>
      <c r="AL11" s="29"/>
      <c r="AM11" s="29"/>
      <c r="AN11" s="29"/>
      <c r="AO11" s="29"/>
      <c r="AP11" s="29"/>
      <c r="AQ11" s="29"/>
      <c r="AR11" s="29"/>
      <c r="AS11" s="29"/>
      <c r="AT11" s="29"/>
      <c r="AU11" s="29"/>
      <c r="AV11" s="29"/>
      <c r="AW11" s="81"/>
      <c r="AZ11" s="28" t="s">
        <v>35</v>
      </c>
      <c r="BA11" s="28" t="s">
        <v>33</v>
      </c>
    </row>
    <row r="12" spans="1:52" ht="53.25" customHeight="1">
      <c r="A12" s="81" t="s">
        <v>100</v>
      </c>
      <c r="B12" s="16" t="s">
        <v>136</v>
      </c>
      <c r="C12" s="39" t="s">
        <v>32</v>
      </c>
      <c r="D12" s="81">
        <v>100</v>
      </c>
      <c r="E12" s="81" t="s">
        <v>243</v>
      </c>
      <c r="F12" s="38" t="s">
        <v>263</v>
      </c>
      <c r="G12" s="21">
        <f t="shared" si="1"/>
        <v>22682643</v>
      </c>
      <c r="H12" s="21">
        <f t="shared" si="2"/>
        <v>22682643</v>
      </c>
      <c r="I12" s="21">
        <f t="shared" si="3"/>
        <v>0</v>
      </c>
      <c r="J12" s="28"/>
      <c r="K12" s="28">
        <f t="shared" si="0"/>
        <v>2471.33</v>
      </c>
      <c r="L12" s="28"/>
      <c r="M12" s="28">
        <f t="shared" si="4"/>
        <v>1.36</v>
      </c>
      <c r="N12" s="28"/>
      <c r="O12" s="28"/>
      <c r="P12" s="28"/>
      <c r="Q12" s="21">
        <f aca="true" t="shared" si="5" ref="Q12:Q75">SUM(R12:S12)</f>
        <v>22682643</v>
      </c>
      <c r="R12" s="74">
        <v>22682643</v>
      </c>
      <c r="S12" s="24">
        <v>0</v>
      </c>
      <c r="T12" s="18">
        <v>2471.33</v>
      </c>
      <c r="U12" s="28">
        <v>1.36</v>
      </c>
      <c r="V12" s="38" t="s">
        <v>354</v>
      </c>
      <c r="W12" s="25">
        <v>22682643</v>
      </c>
      <c r="X12" s="66">
        <v>10</v>
      </c>
      <c r="Y12" s="66">
        <v>1</v>
      </c>
      <c r="Z12" s="38" t="s">
        <v>355</v>
      </c>
      <c r="AA12" s="38"/>
      <c r="AB12" s="66">
        <v>15</v>
      </c>
      <c r="AC12" s="66">
        <v>3</v>
      </c>
      <c r="AD12" s="38"/>
      <c r="AE12" s="38"/>
      <c r="AF12" s="23"/>
      <c r="AG12" s="23"/>
      <c r="AH12" s="38"/>
      <c r="AI12" s="28"/>
      <c r="AJ12" s="58"/>
      <c r="AK12" s="28"/>
      <c r="AL12" s="29"/>
      <c r="AM12" s="29"/>
      <c r="AN12" s="29"/>
      <c r="AO12" s="29"/>
      <c r="AP12" s="29"/>
      <c r="AQ12" s="29"/>
      <c r="AR12" s="29"/>
      <c r="AS12" s="29"/>
      <c r="AT12" s="29"/>
      <c r="AU12" s="29"/>
      <c r="AV12" s="29"/>
      <c r="AW12" s="81"/>
      <c r="AZ12" s="28" t="s">
        <v>36</v>
      </c>
    </row>
    <row r="13" spans="1:52" ht="53.25" customHeight="1">
      <c r="A13" s="81" t="s">
        <v>101</v>
      </c>
      <c r="B13" s="16" t="s">
        <v>138</v>
      </c>
      <c r="C13" s="39" t="s">
        <v>32</v>
      </c>
      <c r="D13" s="81">
        <v>100</v>
      </c>
      <c r="E13" s="81" t="s">
        <v>243</v>
      </c>
      <c r="F13" s="38" t="s">
        <v>263</v>
      </c>
      <c r="G13" s="21">
        <f t="shared" si="1"/>
        <v>15725538</v>
      </c>
      <c r="H13" s="21">
        <f t="shared" si="2"/>
        <v>15725538</v>
      </c>
      <c r="I13" s="21">
        <f t="shared" si="3"/>
        <v>0</v>
      </c>
      <c r="J13" s="28"/>
      <c r="K13" s="28">
        <f t="shared" si="0"/>
        <v>1200.47</v>
      </c>
      <c r="L13" s="28"/>
      <c r="M13" s="28">
        <f t="shared" si="4"/>
        <v>0.6602585</v>
      </c>
      <c r="N13" s="28"/>
      <c r="O13" s="28"/>
      <c r="P13" s="28"/>
      <c r="Q13" s="21">
        <f t="shared" si="5"/>
        <v>15725538</v>
      </c>
      <c r="R13" s="74">
        <v>15725538</v>
      </c>
      <c r="S13" s="24">
        <v>0</v>
      </c>
      <c r="T13" s="44">
        <v>1200.47</v>
      </c>
      <c r="U13" s="19">
        <v>0.6602585</v>
      </c>
      <c r="V13" s="38" t="s">
        <v>354</v>
      </c>
      <c r="W13" s="25">
        <v>15725538</v>
      </c>
      <c r="X13" s="66">
        <v>5.5</v>
      </c>
      <c r="Y13" s="66">
        <v>1</v>
      </c>
      <c r="Z13" s="38" t="s">
        <v>355</v>
      </c>
      <c r="AA13" s="38"/>
      <c r="AB13" s="66">
        <v>10</v>
      </c>
      <c r="AC13" s="66">
        <v>2</v>
      </c>
      <c r="AD13" s="38"/>
      <c r="AE13" s="38"/>
      <c r="AF13" s="23"/>
      <c r="AG13" s="23"/>
      <c r="AH13" s="38"/>
      <c r="AI13" s="28"/>
      <c r="AJ13" s="58"/>
      <c r="AK13" s="28"/>
      <c r="AL13" s="29"/>
      <c r="AM13" s="29"/>
      <c r="AN13" s="29"/>
      <c r="AO13" s="29"/>
      <c r="AP13" s="29"/>
      <c r="AQ13" s="29"/>
      <c r="AR13" s="29"/>
      <c r="AS13" s="29"/>
      <c r="AT13" s="29"/>
      <c r="AU13" s="29"/>
      <c r="AV13" s="29"/>
      <c r="AW13" s="81"/>
      <c r="AZ13" s="28" t="s">
        <v>37</v>
      </c>
    </row>
    <row r="14" spans="1:49" ht="53.25" customHeight="1">
      <c r="A14" s="81" t="s">
        <v>102</v>
      </c>
      <c r="B14" s="16" t="s">
        <v>139</v>
      </c>
      <c r="C14" s="39" t="s">
        <v>32</v>
      </c>
      <c r="D14" s="81">
        <v>100</v>
      </c>
      <c r="E14" s="81" t="s">
        <v>243</v>
      </c>
      <c r="F14" s="38" t="s">
        <v>263</v>
      </c>
      <c r="G14" s="21">
        <f t="shared" si="1"/>
        <v>15722499</v>
      </c>
      <c r="H14" s="21">
        <f t="shared" si="2"/>
        <v>15722499</v>
      </c>
      <c r="I14" s="21">
        <f t="shared" si="3"/>
        <v>0</v>
      </c>
      <c r="J14" s="28"/>
      <c r="K14" s="28">
        <f t="shared" si="0"/>
        <v>1084.73</v>
      </c>
      <c r="L14" s="28"/>
      <c r="M14" s="28">
        <f t="shared" si="4"/>
        <v>0.5966015</v>
      </c>
      <c r="N14" s="28"/>
      <c r="O14" s="28"/>
      <c r="P14" s="28"/>
      <c r="Q14" s="21">
        <f t="shared" si="5"/>
        <v>15722499</v>
      </c>
      <c r="R14" s="74">
        <v>15722499</v>
      </c>
      <c r="S14" s="24">
        <v>0</v>
      </c>
      <c r="T14" s="44">
        <v>1084.73</v>
      </c>
      <c r="U14" s="28">
        <v>0.5966015</v>
      </c>
      <c r="V14" s="38" t="s">
        <v>354</v>
      </c>
      <c r="W14" s="25">
        <v>15722499</v>
      </c>
      <c r="X14" s="66">
        <v>5.5</v>
      </c>
      <c r="Y14" s="66">
        <v>1</v>
      </c>
      <c r="Z14" s="38" t="s">
        <v>355</v>
      </c>
      <c r="AA14" s="38"/>
      <c r="AB14" s="66">
        <v>10</v>
      </c>
      <c r="AC14" s="66">
        <v>2</v>
      </c>
      <c r="AD14" s="38"/>
      <c r="AE14" s="38"/>
      <c r="AF14" s="23"/>
      <c r="AG14" s="23"/>
      <c r="AH14" s="38"/>
      <c r="AI14" s="28"/>
      <c r="AJ14" s="58"/>
      <c r="AK14" s="28"/>
      <c r="AL14" s="29"/>
      <c r="AM14" s="29"/>
      <c r="AN14" s="29"/>
      <c r="AO14" s="29"/>
      <c r="AP14" s="29"/>
      <c r="AQ14" s="29"/>
      <c r="AR14" s="29"/>
      <c r="AS14" s="29"/>
      <c r="AT14" s="29"/>
      <c r="AU14" s="29"/>
      <c r="AV14" s="29"/>
      <c r="AW14" s="81"/>
    </row>
    <row r="15" spans="1:49" ht="53.25" customHeight="1">
      <c r="A15" s="81" t="s">
        <v>103</v>
      </c>
      <c r="B15" s="16" t="s">
        <v>140</v>
      </c>
      <c r="C15" s="39" t="s">
        <v>32</v>
      </c>
      <c r="D15" s="81">
        <v>100</v>
      </c>
      <c r="E15" s="81" t="s">
        <v>243</v>
      </c>
      <c r="F15" s="38" t="s">
        <v>264</v>
      </c>
      <c r="G15" s="21">
        <f t="shared" si="1"/>
        <v>23134467</v>
      </c>
      <c r="H15" s="21">
        <f t="shared" si="2"/>
        <v>23134467</v>
      </c>
      <c r="I15" s="21">
        <f t="shared" si="3"/>
        <v>0</v>
      </c>
      <c r="J15" s="28"/>
      <c r="K15" s="28">
        <f t="shared" si="0"/>
        <v>1421.3</v>
      </c>
      <c r="L15" s="28"/>
      <c r="M15" s="28">
        <f t="shared" si="4"/>
        <v>0.781715</v>
      </c>
      <c r="N15" s="28"/>
      <c r="O15" s="28"/>
      <c r="P15" s="28"/>
      <c r="Q15" s="21">
        <f t="shared" si="5"/>
        <v>23134467</v>
      </c>
      <c r="R15" s="74">
        <v>23134467</v>
      </c>
      <c r="S15" s="24">
        <v>0</v>
      </c>
      <c r="T15" s="47">
        <v>1421.3</v>
      </c>
      <c r="U15" s="28">
        <v>0.781715</v>
      </c>
      <c r="V15" s="38" t="s">
        <v>354</v>
      </c>
      <c r="W15" s="25">
        <v>23134467</v>
      </c>
      <c r="X15" s="66">
        <v>10</v>
      </c>
      <c r="Y15" s="66">
        <v>1</v>
      </c>
      <c r="Z15" s="38" t="s">
        <v>355</v>
      </c>
      <c r="AA15" s="38"/>
      <c r="AB15" s="66">
        <v>15</v>
      </c>
      <c r="AC15" s="66">
        <v>3</v>
      </c>
      <c r="AD15" s="38"/>
      <c r="AE15" s="38"/>
      <c r="AF15" s="23"/>
      <c r="AG15" s="23"/>
      <c r="AH15" s="38"/>
      <c r="AI15" s="28"/>
      <c r="AJ15" s="58"/>
      <c r="AK15" s="28"/>
      <c r="AL15" s="29"/>
      <c r="AM15" s="29"/>
      <c r="AN15" s="29"/>
      <c r="AO15" s="29"/>
      <c r="AP15" s="29"/>
      <c r="AQ15" s="29"/>
      <c r="AR15" s="29"/>
      <c r="AS15" s="29"/>
      <c r="AT15" s="29"/>
      <c r="AU15" s="29"/>
      <c r="AV15" s="29"/>
      <c r="AW15" s="81"/>
    </row>
    <row r="16" spans="1:49" ht="53.25" customHeight="1">
      <c r="A16" s="81" t="s">
        <v>104</v>
      </c>
      <c r="B16" s="16" t="s">
        <v>141</v>
      </c>
      <c r="C16" s="39" t="s">
        <v>32</v>
      </c>
      <c r="D16" s="81">
        <v>100</v>
      </c>
      <c r="E16" s="81" t="s">
        <v>243</v>
      </c>
      <c r="F16" s="38" t="s">
        <v>264</v>
      </c>
      <c r="G16" s="21">
        <f t="shared" si="1"/>
        <v>23957853</v>
      </c>
      <c r="H16" s="21">
        <f t="shared" si="2"/>
        <v>23957853</v>
      </c>
      <c r="I16" s="21">
        <f t="shared" si="3"/>
        <v>0</v>
      </c>
      <c r="J16" s="28"/>
      <c r="K16" s="28">
        <f t="shared" si="0"/>
        <v>2020.09</v>
      </c>
      <c r="L16" s="28"/>
      <c r="M16" s="28">
        <f t="shared" si="4"/>
        <v>1.1110495</v>
      </c>
      <c r="N16" s="28"/>
      <c r="O16" s="28"/>
      <c r="P16" s="28"/>
      <c r="Q16" s="21">
        <f t="shared" si="5"/>
        <v>23957853</v>
      </c>
      <c r="R16" s="74">
        <v>23957853</v>
      </c>
      <c r="S16" s="24">
        <v>0</v>
      </c>
      <c r="T16" s="44">
        <v>2020.09</v>
      </c>
      <c r="U16" s="28">
        <v>1.1110495</v>
      </c>
      <c r="V16" s="38" t="s">
        <v>354</v>
      </c>
      <c r="W16" s="25">
        <v>23957853</v>
      </c>
      <c r="X16" s="66">
        <v>10</v>
      </c>
      <c r="Y16" s="66">
        <v>1</v>
      </c>
      <c r="Z16" s="38" t="s">
        <v>355</v>
      </c>
      <c r="AA16" s="38"/>
      <c r="AB16" s="66">
        <v>15</v>
      </c>
      <c r="AC16" s="66">
        <v>3</v>
      </c>
      <c r="AD16" s="38"/>
      <c r="AE16" s="38"/>
      <c r="AF16" s="23"/>
      <c r="AG16" s="23"/>
      <c r="AH16" s="38"/>
      <c r="AI16" s="28"/>
      <c r="AJ16" s="58"/>
      <c r="AK16" s="28"/>
      <c r="AL16" s="29"/>
      <c r="AM16" s="29"/>
      <c r="AN16" s="29"/>
      <c r="AO16" s="29"/>
      <c r="AP16" s="29"/>
      <c r="AQ16" s="29"/>
      <c r="AR16" s="29"/>
      <c r="AS16" s="29"/>
      <c r="AT16" s="29"/>
      <c r="AU16" s="29"/>
      <c r="AV16" s="29"/>
      <c r="AW16" s="81"/>
    </row>
    <row r="17" spans="1:49" ht="53.25" customHeight="1">
      <c r="A17" s="81" t="s">
        <v>105</v>
      </c>
      <c r="B17" s="16" t="s">
        <v>142</v>
      </c>
      <c r="C17" s="39" t="s">
        <v>32</v>
      </c>
      <c r="D17" s="38" t="s">
        <v>240</v>
      </c>
      <c r="E17" s="81" t="s">
        <v>243</v>
      </c>
      <c r="F17" s="38" t="s">
        <v>265</v>
      </c>
      <c r="G17" s="21">
        <f t="shared" si="1"/>
        <v>26608742</v>
      </c>
      <c r="H17" s="21">
        <f t="shared" si="2"/>
        <v>26368848</v>
      </c>
      <c r="I17" s="21">
        <f t="shared" si="3"/>
        <v>239894</v>
      </c>
      <c r="J17" s="28"/>
      <c r="K17" s="28">
        <f t="shared" si="0"/>
        <v>3235</v>
      </c>
      <c r="L17" s="28"/>
      <c r="M17" s="28">
        <f t="shared" si="4"/>
        <v>1.78</v>
      </c>
      <c r="N17" s="28"/>
      <c r="O17" s="28"/>
      <c r="P17" s="28"/>
      <c r="Q17" s="21">
        <f t="shared" si="5"/>
        <v>26608742</v>
      </c>
      <c r="R17" s="74">
        <v>26368848</v>
      </c>
      <c r="S17" s="24">
        <v>239894</v>
      </c>
      <c r="T17" s="30">
        <v>3235</v>
      </c>
      <c r="U17" s="28">
        <v>1.78</v>
      </c>
      <c r="V17" s="38" t="s">
        <v>354</v>
      </c>
      <c r="W17" s="25">
        <v>26368848</v>
      </c>
      <c r="X17" s="66">
        <v>10</v>
      </c>
      <c r="Y17" s="66">
        <v>1</v>
      </c>
      <c r="Z17" s="38" t="s">
        <v>355</v>
      </c>
      <c r="AA17" s="38"/>
      <c r="AB17" s="66">
        <v>10</v>
      </c>
      <c r="AC17" s="66">
        <v>1</v>
      </c>
      <c r="AD17" s="38"/>
      <c r="AE17" s="38"/>
      <c r="AF17" s="23"/>
      <c r="AG17" s="23"/>
      <c r="AH17" s="38" t="s">
        <v>381</v>
      </c>
      <c r="AI17" s="28"/>
      <c r="AJ17" s="58" t="s">
        <v>382</v>
      </c>
      <c r="AK17" s="28">
        <v>16</v>
      </c>
      <c r="AL17" s="29"/>
      <c r="AM17" s="29"/>
      <c r="AN17" s="29"/>
      <c r="AO17" s="29"/>
      <c r="AP17" s="29"/>
      <c r="AQ17" s="29"/>
      <c r="AR17" s="29"/>
      <c r="AS17" s="29"/>
      <c r="AT17" s="29"/>
      <c r="AU17" s="29"/>
      <c r="AV17" s="29"/>
      <c r="AW17" s="81"/>
    </row>
    <row r="18" spans="1:49" ht="53.25" customHeight="1">
      <c r="A18" s="81" t="s">
        <v>106</v>
      </c>
      <c r="B18" s="16" t="s">
        <v>143</v>
      </c>
      <c r="C18" s="39" t="s">
        <v>32</v>
      </c>
      <c r="D18" s="38" t="s">
        <v>240</v>
      </c>
      <c r="E18" s="81" t="s">
        <v>243</v>
      </c>
      <c r="F18" s="38" t="s">
        <v>265</v>
      </c>
      <c r="G18" s="21">
        <f t="shared" si="1"/>
        <v>26263738</v>
      </c>
      <c r="H18" s="21">
        <f t="shared" si="2"/>
        <v>26023680</v>
      </c>
      <c r="I18" s="21">
        <f t="shared" si="3"/>
        <v>240058</v>
      </c>
      <c r="J18" s="28"/>
      <c r="K18" s="28">
        <f t="shared" si="0"/>
        <v>1480</v>
      </c>
      <c r="L18" s="28"/>
      <c r="M18" s="28">
        <f t="shared" si="4"/>
        <v>0.81</v>
      </c>
      <c r="N18" s="28"/>
      <c r="O18" s="28"/>
      <c r="P18" s="28"/>
      <c r="Q18" s="21">
        <f t="shared" si="5"/>
        <v>26263738</v>
      </c>
      <c r="R18" s="74">
        <v>26023680</v>
      </c>
      <c r="S18" s="24">
        <v>240058</v>
      </c>
      <c r="T18" s="30">
        <v>1480</v>
      </c>
      <c r="U18" s="28">
        <v>0.81</v>
      </c>
      <c r="V18" s="38" t="s">
        <v>354</v>
      </c>
      <c r="W18" s="25">
        <v>26023680</v>
      </c>
      <c r="X18" s="66">
        <v>10</v>
      </c>
      <c r="Y18" s="66">
        <v>1</v>
      </c>
      <c r="Z18" s="38" t="s">
        <v>355</v>
      </c>
      <c r="AA18" s="38"/>
      <c r="AB18" s="66">
        <v>10</v>
      </c>
      <c r="AC18" s="66">
        <v>1</v>
      </c>
      <c r="AD18" s="38"/>
      <c r="AE18" s="38"/>
      <c r="AF18" s="23"/>
      <c r="AG18" s="23"/>
      <c r="AH18" s="38" t="s">
        <v>381</v>
      </c>
      <c r="AI18" s="28"/>
      <c r="AJ18" s="58" t="s">
        <v>382</v>
      </c>
      <c r="AK18" s="28">
        <v>16</v>
      </c>
      <c r="AL18" s="29"/>
      <c r="AM18" s="29"/>
      <c r="AN18" s="29"/>
      <c r="AO18" s="29"/>
      <c r="AP18" s="29"/>
      <c r="AQ18" s="29"/>
      <c r="AR18" s="29"/>
      <c r="AS18" s="29"/>
      <c r="AT18" s="29"/>
      <c r="AU18" s="29"/>
      <c r="AV18" s="29"/>
      <c r="AW18" s="81"/>
    </row>
    <row r="19" spans="1:49" ht="53.25" customHeight="1">
      <c r="A19" s="81" t="s">
        <v>107</v>
      </c>
      <c r="B19" s="16" t="s">
        <v>144</v>
      </c>
      <c r="C19" s="39" t="s">
        <v>32</v>
      </c>
      <c r="D19" s="38" t="s">
        <v>240</v>
      </c>
      <c r="E19" s="81" t="s">
        <v>243</v>
      </c>
      <c r="F19" s="38" t="s">
        <v>265</v>
      </c>
      <c r="G19" s="21">
        <f t="shared" si="1"/>
        <v>26923437</v>
      </c>
      <c r="H19" s="21">
        <f t="shared" si="2"/>
        <v>26633448</v>
      </c>
      <c r="I19" s="21">
        <f t="shared" si="3"/>
        <v>289989</v>
      </c>
      <c r="J19" s="28"/>
      <c r="K19" s="28">
        <f t="shared" si="0"/>
        <v>4825</v>
      </c>
      <c r="L19" s="28"/>
      <c r="M19" s="28">
        <f t="shared" si="4"/>
        <v>2.65</v>
      </c>
      <c r="N19" s="28"/>
      <c r="O19" s="28"/>
      <c r="P19" s="28"/>
      <c r="Q19" s="21">
        <f t="shared" si="5"/>
        <v>26923437</v>
      </c>
      <c r="R19" s="74">
        <v>26633448</v>
      </c>
      <c r="S19" s="24">
        <v>289989</v>
      </c>
      <c r="T19" s="30">
        <v>4825</v>
      </c>
      <c r="U19" s="28">
        <v>2.65</v>
      </c>
      <c r="V19" s="38" t="s">
        <v>354</v>
      </c>
      <c r="W19" s="25">
        <v>26633448</v>
      </c>
      <c r="X19" s="66">
        <v>10</v>
      </c>
      <c r="Y19" s="66">
        <v>1</v>
      </c>
      <c r="Z19" s="38" t="s">
        <v>355</v>
      </c>
      <c r="AA19" s="38"/>
      <c r="AB19" s="66">
        <v>10</v>
      </c>
      <c r="AC19" s="66">
        <v>1</v>
      </c>
      <c r="AD19" s="38"/>
      <c r="AE19" s="38"/>
      <c r="AF19" s="23"/>
      <c r="AG19" s="23"/>
      <c r="AH19" s="38" t="s">
        <v>381</v>
      </c>
      <c r="AI19" s="28"/>
      <c r="AJ19" s="58" t="s">
        <v>382</v>
      </c>
      <c r="AK19" s="28">
        <v>16</v>
      </c>
      <c r="AL19" s="29"/>
      <c r="AM19" s="29"/>
      <c r="AN19" s="29"/>
      <c r="AO19" s="29"/>
      <c r="AP19" s="29"/>
      <c r="AQ19" s="29"/>
      <c r="AR19" s="29"/>
      <c r="AS19" s="29"/>
      <c r="AT19" s="29"/>
      <c r="AU19" s="29"/>
      <c r="AV19" s="29"/>
      <c r="AW19" s="81"/>
    </row>
    <row r="20" spans="1:49" ht="53.25" customHeight="1">
      <c r="A20" s="81" t="s">
        <v>108</v>
      </c>
      <c r="B20" s="16" t="s">
        <v>145</v>
      </c>
      <c r="C20" s="39" t="s">
        <v>32</v>
      </c>
      <c r="D20" s="38" t="s">
        <v>240</v>
      </c>
      <c r="E20" s="81" t="s">
        <v>243</v>
      </c>
      <c r="F20" s="38" t="s">
        <v>265</v>
      </c>
      <c r="G20" s="21">
        <f t="shared" si="1"/>
        <v>27036603</v>
      </c>
      <c r="H20" s="21">
        <f t="shared" si="2"/>
        <v>26741880</v>
      </c>
      <c r="I20" s="21">
        <f t="shared" si="3"/>
        <v>294723</v>
      </c>
      <c r="J20" s="28"/>
      <c r="K20" s="28">
        <f t="shared" si="0"/>
        <v>4080</v>
      </c>
      <c r="L20" s="28"/>
      <c r="M20" s="28">
        <f t="shared" si="4"/>
        <v>2.24</v>
      </c>
      <c r="N20" s="28"/>
      <c r="O20" s="28"/>
      <c r="P20" s="28"/>
      <c r="Q20" s="21">
        <f t="shared" si="5"/>
        <v>27036603</v>
      </c>
      <c r="R20" s="74">
        <v>26741880</v>
      </c>
      <c r="S20" s="24">
        <v>294723</v>
      </c>
      <c r="T20" s="30">
        <v>4080</v>
      </c>
      <c r="U20" s="28">
        <v>2.24</v>
      </c>
      <c r="V20" s="38" t="s">
        <v>354</v>
      </c>
      <c r="W20" s="25">
        <v>26741880</v>
      </c>
      <c r="X20" s="66">
        <v>10</v>
      </c>
      <c r="Y20" s="66">
        <v>1</v>
      </c>
      <c r="Z20" s="38" t="s">
        <v>355</v>
      </c>
      <c r="AA20" s="38"/>
      <c r="AB20" s="66">
        <v>10</v>
      </c>
      <c r="AC20" s="66">
        <v>1</v>
      </c>
      <c r="AD20" s="38"/>
      <c r="AE20" s="38"/>
      <c r="AF20" s="23"/>
      <c r="AG20" s="23"/>
      <c r="AH20" s="38" t="s">
        <v>381</v>
      </c>
      <c r="AI20" s="28"/>
      <c r="AJ20" s="58" t="s">
        <v>382</v>
      </c>
      <c r="AK20" s="28">
        <v>16</v>
      </c>
      <c r="AL20" s="29"/>
      <c r="AM20" s="29"/>
      <c r="AN20" s="29"/>
      <c r="AO20" s="29"/>
      <c r="AP20" s="29"/>
      <c r="AQ20" s="29"/>
      <c r="AR20" s="29"/>
      <c r="AS20" s="29"/>
      <c r="AT20" s="29"/>
      <c r="AU20" s="29"/>
      <c r="AV20" s="29"/>
      <c r="AW20" s="81"/>
    </row>
    <row r="21" spans="1:49" ht="53.25" customHeight="1">
      <c r="A21" s="81" t="s">
        <v>146</v>
      </c>
      <c r="B21" s="16" t="s">
        <v>147</v>
      </c>
      <c r="C21" s="39" t="s">
        <v>32</v>
      </c>
      <c r="D21" s="81">
        <v>100</v>
      </c>
      <c r="E21" s="81" t="s">
        <v>244</v>
      </c>
      <c r="F21" s="38" t="s">
        <v>266</v>
      </c>
      <c r="G21" s="21">
        <f t="shared" si="1"/>
        <v>24591600</v>
      </c>
      <c r="H21" s="21">
        <f t="shared" si="2"/>
        <v>24591000</v>
      </c>
      <c r="I21" s="21">
        <f t="shared" si="3"/>
        <v>600</v>
      </c>
      <c r="J21" s="28"/>
      <c r="K21" s="28">
        <f t="shared" si="0"/>
        <v>1713</v>
      </c>
      <c r="L21" s="28"/>
      <c r="M21" s="28">
        <f t="shared" si="4"/>
        <v>0.94215</v>
      </c>
      <c r="N21" s="28"/>
      <c r="O21" s="28"/>
      <c r="P21" s="28"/>
      <c r="Q21" s="21">
        <f t="shared" si="5"/>
        <v>24591600</v>
      </c>
      <c r="R21" s="74">
        <v>24591000</v>
      </c>
      <c r="S21" s="24">
        <v>600</v>
      </c>
      <c r="T21" s="30">
        <v>1713</v>
      </c>
      <c r="U21" s="28">
        <v>0.94215</v>
      </c>
      <c r="V21" s="38" t="s">
        <v>354</v>
      </c>
      <c r="W21" s="22">
        <v>24591000</v>
      </c>
      <c r="X21" s="66">
        <v>10.53</v>
      </c>
      <c r="Y21" s="66">
        <v>1</v>
      </c>
      <c r="Z21" s="38" t="s">
        <v>355</v>
      </c>
      <c r="AA21" s="38"/>
      <c r="AB21" s="66">
        <v>14.4</v>
      </c>
      <c r="AC21" s="66">
        <v>1</v>
      </c>
      <c r="AD21" s="38"/>
      <c r="AE21" s="38"/>
      <c r="AF21" s="23"/>
      <c r="AG21" s="23"/>
      <c r="AH21" s="38"/>
      <c r="AI21" s="28"/>
      <c r="AJ21" s="58"/>
      <c r="AK21" s="28"/>
      <c r="AL21" s="29"/>
      <c r="AM21" s="29"/>
      <c r="AN21" s="29"/>
      <c r="AO21" s="29"/>
      <c r="AP21" s="29"/>
      <c r="AQ21" s="29"/>
      <c r="AR21" s="29"/>
      <c r="AS21" s="29"/>
      <c r="AT21" s="29"/>
      <c r="AU21" s="29"/>
      <c r="AV21" s="29"/>
      <c r="AW21" s="81"/>
    </row>
    <row r="22" spans="1:49" ht="53.25" customHeight="1">
      <c r="A22" s="81" t="s">
        <v>109</v>
      </c>
      <c r="B22" s="16" t="s">
        <v>148</v>
      </c>
      <c r="C22" s="39" t="s">
        <v>32</v>
      </c>
      <c r="D22" s="81">
        <v>100</v>
      </c>
      <c r="E22" s="81" t="s">
        <v>245</v>
      </c>
      <c r="F22" s="38" t="s">
        <v>265</v>
      </c>
      <c r="G22" s="21">
        <f t="shared" si="1"/>
        <v>20402280</v>
      </c>
      <c r="H22" s="21">
        <f t="shared" si="2"/>
        <v>20402280</v>
      </c>
      <c r="I22" s="21">
        <f t="shared" si="3"/>
        <v>0</v>
      </c>
      <c r="J22" s="28"/>
      <c r="K22" s="28">
        <f t="shared" si="0"/>
        <v>2593</v>
      </c>
      <c r="L22" s="28"/>
      <c r="M22" s="28">
        <f t="shared" si="4"/>
        <v>1.42615</v>
      </c>
      <c r="N22" s="28"/>
      <c r="O22" s="28"/>
      <c r="P22" s="28"/>
      <c r="Q22" s="21">
        <f t="shared" si="5"/>
        <v>20402280</v>
      </c>
      <c r="R22" s="22">
        <v>20402280</v>
      </c>
      <c r="S22" s="28">
        <v>0</v>
      </c>
      <c r="T22" s="30">
        <v>2593</v>
      </c>
      <c r="U22" s="28">
        <v>1.42615</v>
      </c>
      <c r="V22" s="38" t="s">
        <v>354</v>
      </c>
      <c r="W22" s="22">
        <v>20402280</v>
      </c>
      <c r="X22" s="66">
        <v>10.8</v>
      </c>
      <c r="Y22" s="66">
        <v>1</v>
      </c>
      <c r="Z22" s="38" t="s">
        <v>355</v>
      </c>
      <c r="AA22" s="38"/>
      <c r="AB22" s="66">
        <v>5.6</v>
      </c>
      <c r="AC22" s="66">
        <v>1</v>
      </c>
      <c r="AD22" s="38"/>
      <c r="AE22" s="38"/>
      <c r="AF22" s="23"/>
      <c r="AG22" s="23"/>
      <c r="AH22" s="38"/>
      <c r="AI22" s="28"/>
      <c r="AJ22" s="58"/>
      <c r="AK22" s="28"/>
      <c r="AL22" s="29"/>
      <c r="AM22" s="29"/>
      <c r="AN22" s="29"/>
      <c r="AO22" s="29"/>
      <c r="AP22" s="29"/>
      <c r="AQ22" s="29"/>
      <c r="AR22" s="29"/>
      <c r="AS22" s="29"/>
      <c r="AT22" s="29"/>
      <c r="AU22" s="29"/>
      <c r="AV22" s="29"/>
      <c r="AW22" s="81"/>
    </row>
    <row r="23" spans="1:53" ht="53.25" customHeight="1">
      <c r="A23" s="81" t="s">
        <v>110</v>
      </c>
      <c r="B23" s="16" t="s">
        <v>149</v>
      </c>
      <c r="C23" s="39" t="s">
        <v>32</v>
      </c>
      <c r="D23" s="81">
        <v>100</v>
      </c>
      <c r="E23" s="81" t="s">
        <v>245</v>
      </c>
      <c r="F23" s="38" t="s">
        <v>265</v>
      </c>
      <c r="G23" s="21">
        <f t="shared" si="1"/>
        <v>21695040</v>
      </c>
      <c r="H23" s="21">
        <f t="shared" si="2"/>
        <v>21695040</v>
      </c>
      <c r="I23" s="21">
        <f t="shared" si="3"/>
        <v>0</v>
      </c>
      <c r="J23" s="28"/>
      <c r="K23" s="28">
        <f t="shared" si="0"/>
        <v>2522</v>
      </c>
      <c r="L23" s="28"/>
      <c r="M23" s="28">
        <f aca="true" t="shared" si="6" ref="M23:M43">U23+AP23</f>
        <v>1.3871</v>
      </c>
      <c r="N23" s="28"/>
      <c r="O23" s="28"/>
      <c r="P23" s="28"/>
      <c r="Q23" s="21">
        <f t="shared" si="5"/>
        <v>21695040</v>
      </c>
      <c r="R23" s="22">
        <v>21695040</v>
      </c>
      <c r="S23" s="28">
        <v>0</v>
      </c>
      <c r="T23" s="30">
        <v>2522</v>
      </c>
      <c r="U23" s="28">
        <v>1.3871</v>
      </c>
      <c r="V23" s="38" t="s">
        <v>354</v>
      </c>
      <c r="W23" s="22">
        <v>21695040</v>
      </c>
      <c r="X23" s="66">
        <v>10.8</v>
      </c>
      <c r="Y23" s="66">
        <v>1</v>
      </c>
      <c r="Z23" s="38" t="s">
        <v>355</v>
      </c>
      <c r="AA23" s="38"/>
      <c r="AB23" s="66">
        <v>5.6</v>
      </c>
      <c r="AC23" s="66">
        <v>1</v>
      </c>
      <c r="AD23" s="38"/>
      <c r="AE23" s="38"/>
      <c r="AF23" s="23"/>
      <c r="AG23" s="23"/>
      <c r="AH23" s="38"/>
      <c r="AI23" s="28"/>
      <c r="AJ23" s="58"/>
      <c r="AK23" s="28"/>
      <c r="AL23" s="29"/>
      <c r="AM23" s="29"/>
      <c r="AN23" s="29"/>
      <c r="AO23" s="29"/>
      <c r="AP23" s="29"/>
      <c r="AQ23" s="29"/>
      <c r="AR23" s="29"/>
      <c r="AS23" s="29"/>
      <c r="AT23" s="29"/>
      <c r="AU23" s="29"/>
      <c r="AV23" s="29"/>
      <c r="AW23" s="81"/>
      <c r="AZ23" s="28" t="s">
        <v>34</v>
      </c>
      <c r="BA23" s="28" t="s">
        <v>32</v>
      </c>
    </row>
    <row r="24" spans="1:53" ht="53.25" customHeight="1">
      <c r="A24" s="81" t="s">
        <v>111</v>
      </c>
      <c r="B24" s="16" t="s">
        <v>150</v>
      </c>
      <c r="C24" s="39" t="s">
        <v>32</v>
      </c>
      <c r="D24" s="81">
        <v>100</v>
      </c>
      <c r="E24" s="81" t="s">
        <v>245</v>
      </c>
      <c r="F24" s="38" t="s">
        <v>265</v>
      </c>
      <c r="G24" s="21">
        <f t="shared" si="1"/>
        <v>19677600</v>
      </c>
      <c r="H24" s="21">
        <f t="shared" si="2"/>
        <v>19677600</v>
      </c>
      <c r="I24" s="21">
        <f t="shared" si="3"/>
        <v>0</v>
      </c>
      <c r="J24" s="28"/>
      <c r="K24" s="28">
        <f t="shared" si="0"/>
        <v>1968</v>
      </c>
      <c r="L24" s="28"/>
      <c r="M24" s="28">
        <f t="shared" si="6"/>
        <v>1.0824</v>
      </c>
      <c r="N24" s="28"/>
      <c r="O24" s="28"/>
      <c r="P24" s="28"/>
      <c r="Q24" s="21">
        <f t="shared" si="5"/>
        <v>19677600</v>
      </c>
      <c r="R24" s="22">
        <v>19677600</v>
      </c>
      <c r="S24" s="28">
        <v>0</v>
      </c>
      <c r="T24" s="30">
        <v>1968</v>
      </c>
      <c r="U24" s="28">
        <v>1.0824</v>
      </c>
      <c r="V24" s="38" t="s">
        <v>354</v>
      </c>
      <c r="W24" s="22">
        <v>19677600</v>
      </c>
      <c r="X24" s="66">
        <v>10.8</v>
      </c>
      <c r="Y24" s="66">
        <v>1</v>
      </c>
      <c r="Z24" s="38" t="s">
        <v>355</v>
      </c>
      <c r="AA24" s="38"/>
      <c r="AB24" s="66">
        <v>5.6</v>
      </c>
      <c r="AC24" s="66">
        <v>1</v>
      </c>
      <c r="AD24" s="38"/>
      <c r="AE24" s="38"/>
      <c r="AF24" s="23"/>
      <c r="AG24" s="23"/>
      <c r="AH24" s="38"/>
      <c r="AI24" s="28"/>
      <c r="AJ24" s="58"/>
      <c r="AK24" s="28"/>
      <c r="AL24" s="29"/>
      <c r="AM24" s="29"/>
      <c r="AN24" s="29"/>
      <c r="AO24" s="29"/>
      <c r="AP24" s="29"/>
      <c r="AQ24" s="29"/>
      <c r="AR24" s="29"/>
      <c r="AS24" s="29"/>
      <c r="AT24" s="29"/>
      <c r="AU24" s="29"/>
      <c r="AV24" s="29"/>
      <c r="AW24" s="81"/>
      <c r="AZ24" s="28" t="s">
        <v>35</v>
      </c>
      <c r="BA24" s="28" t="s">
        <v>33</v>
      </c>
    </row>
    <row r="25" spans="1:52" ht="53.25" customHeight="1">
      <c r="A25" s="81" t="s">
        <v>112</v>
      </c>
      <c r="B25" s="16" t="s">
        <v>151</v>
      </c>
      <c r="C25" s="39" t="s">
        <v>32</v>
      </c>
      <c r="D25" s="81">
        <v>100</v>
      </c>
      <c r="E25" s="81" t="s">
        <v>246</v>
      </c>
      <c r="F25" s="38" t="s">
        <v>267</v>
      </c>
      <c r="G25" s="21">
        <f t="shared" si="1"/>
        <v>15208560</v>
      </c>
      <c r="H25" s="21">
        <f t="shared" si="2"/>
        <v>14847840</v>
      </c>
      <c r="I25" s="21">
        <f t="shared" si="3"/>
        <v>360720</v>
      </c>
      <c r="J25" s="28"/>
      <c r="K25" s="28">
        <f t="shared" si="0"/>
        <v>495.3</v>
      </c>
      <c r="L25" s="28"/>
      <c r="M25" s="28">
        <f t="shared" si="6"/>
        <v>0.272415</v>
      </c>
      <c r="N25" s="28"/>
      <c r="O25" s="28"/>
      <c r="P25" s="28"/>
      <c r="Q25" s="21">
        <f t="shared" si="5"/>
        <v>15208560</v>
      </c>
      <c r="R25" s="25">
        <v>14847840</v>
      </c>
      <c r="S25" s="30">
        <v>360720</v>
      </c>
      <c r="T25" s="28">
        <v>495.3</v>
      </c>
      <c r="U25" s="28">
        <v>0.272415</v>
      </c>
      <c r="V25" s="38"/>
      <c r="W25" s="25"/>
      <c r="X25" s="60"/>
      <c r="Y25" s="66"/>
      <c r="Z25" s="38"/>
      <c r="AA25" s="38"/>
      <c r="AB25" s="66"/>
      <c r="AC25" s="66"/>
      <c r="AD25" s="38" t="s">
        <v>380</v>
      </c>
      <c r="AE25" s="25">
        <v>14847840</v>
      </c>
      <c r="AF25" s="23">
        <v>1.17</v>
      </c>
      <c r="AG25" s="23">
        <v>13</v>
      </c>
      <c r="AH25" s="38"/>
      <c r="AI25" s="28"/>
      <c r="AJ25" s="58"/>
      <c r="AK25" s="28"/>
      <c r="AL25" s="29"/>
      <c r="AM25" s="29"/>
      <c r="AN25" s="29"/>
      <c r="AO25" s="29"/>
      <c r="AP25" s="29"/>
      <c r="AQ25" s="29"/>
      <c r="AR25" s="29"/>
      <c r="AS25" s="29"/>
      <c r="AT25" s="29"/>
      <c r="AU25" s="29"/>
      <c r="AV25" s="29"/>
      <c r="AW25" s="81"/>
      <c r="AZ25" s="28" t="s">
        <v>36</v>
      </c>
    </row>
    <row r="26" spans="1:49" ht="53.25" customHeight="1">
      <c r="A26" s="81" t="s">
        <v>117</v>
      </c>
      <c r="B26" s="16" t="s">
        <v>118</v>
      </c>
      <c r="C26" s="39" t="s">
        <v>32</v>
      </c>
      <c r="D26" s="81">
        <v>100</v>
      </c>
      <c r="E26" s="81" t="s">
        <v>246</v>
      </c>
      <c r="F26" s="38" t="s">
        <v>268</v>
      </c>
      <c r="G26" s="21">
        <f>H26+I26</f>
        <v>14790318</v>
      </c>
      <c r="H26" s="21">
        <f t="shared" si="2"/>
        <v>14540848</v>
      </c>
      <c r="I26" s="21">
        <f t="shared" si="3"/>
        <v>249470</v>
      </c>
      <c r="J26" s="28"/>
      <c r="K26" s="28">
        <f t="shared" si="0"/>
        <v>79.8</v>
      </c>
      <c r="L26" s="28"/>
      <c r="M26" s="28">
        <f t="shared" si="6"/>
        <v>0.04389</v>
      </c>
      <c r="N26" s="28"/>
      <c r="O26" s="28"/>
      <c r="P26" s="28"/>
      <c r="Q26" s="21">
        <f>SUM(R26:S26)</f>
        <v>14790318</v>
      </c>
      <c r="R26" s="22">
        <v>14540848</v>
      </c>
      <c r="S26" s="30">
        <v>249470</v>
      </c>
      <c r="T26" s="28">
        <v>79.8</v>
      </c>
      <c r="U26" s="28">
        <v>0.04389</v>
      </c>
      <c r="V26" s="38"/>
      <c r="W26" s="22"/>
      <c r="X26" s="60"/>
      <c r="Y26" s="66"/>
      <c r="Z26" s="38"/>
      <c r="AA26" s="38"/>
      <c r="AB26" s="66"/>
      <c r="AC26" s="66"/>
      <c r="AD26" s="38" t="s">
        <v>380</v>
      </c>
      <c r="AE26" s="25">
        <v>14540848</v>
      </c>
      <c r="AF26" s="23">
        <v>1.26</v>
      </c>
      <c r="AG26" s="23">
        <v>14</v>
      </c>
      <c r="AH26" s="38"/>
      <c r="AI26" s="28"/>
      <c r="AJ26" s="58"/>
      <c r="AK26" s="28"/>
      <c r="AL26" s="29"/>
      <c r="AM26" s="29"/>
      <c r="AN26" s="29"/>
      <c r="AO26" s="29"/>
      <c r="AP26" s="29"/>
      <c r="AQ26" s="29"/>
      <c r="AR26" s="29"/>
      <c r="AS26" s="29"/>
      <c r="AT26" s="29"/>
      <c r="AU26" s="29"/>
      <c r="AV26" s="29"/>
      <c r="AW26" s="81"/>
    </row>
    <row r="27" spans="1:49" ht="53.25" customHeight="1">
      <c r="A27" s="81" t="s">
        <v>119</v>
      </c>
      <c r="B27" s="16" t="s">
        <v>156</v>
      </c>
      <c r="C27" s="39" t="s">
        <v>32</v>
      </c>
      <c r="D27" s="81">
        <v>100</v>
      </c>
      <c r="E27" s="81" t="s">
        <v>246</v>
      </c>
      <c r="F27" s="38" t="s">
        <v>268</v>
      </c>
      <c r="G27" s="21">
        <f>H27+I27</f>
        <v>8282257</v>
      </c>
      <c r="H27" s="21">
        <f t="shared" si="2"/>
        <v>8282257</v>
      </c>
      <c r="I27" s="21">
        <f t="shared" si="3"/>
        <v>0</v>
      </c>
      <c r="J27" s="28"/>
      <c r="K27" s="28">
        <f t="shared" si="0"/>
        <v>45.6</v>
      </c>
      <c r="L27" s="28"/>
      <c r="M27" s="28">
        <f t="shared" si="6"/>
        <v>0.02508</v>
      </c>
      <c r="N27" s="28"/>
      <c r="O27" s="28"/>
      <c r="P27" s="28"/>
      <c r="Q27" s="21">
        <f>SUM(R27:S27)</f>
        <v>8282257</v>
      </c>
      <c r="R27" s="22">
        <v>8282257</v>
      </c>
      <c r="S27" s="28">
        <v>0</v>
      </c>
      <c r="T27" s="28">
        <v>45.6</v>
      </c>
      <c r="U27" s="28">
        <v>0.02508</v>
      </c>
      <c r="V27" s="38"/>
      <c r="W27" s="22"/>
      <c r="X27" s="60"/>
      <c r="Y27" s="66"/>
      <c r="Z27" s="38"/>
      <c r="AA27" s="38"/>
      <c r="AB27" s="66"/>
      <c r="AC27" s="66"/>
      <c r="AD27" s="38" t="s">
        <v>380</v>
      </c>
      <c r="AE27" s="25">
        <v>8282257</v>
      </c>
      <c r="AF27" s="23">
        <v>0.72</v>
      </c>
      <c r="AG27" s="23">
        <v>8</v>
      </c>
      <c r="AH27" s="38"/>
      <c r="AI27" s="28"/>
      <c r="AJ27" s="58"/>
      <c r="AK27" s="28"/>
      <c r="AL27" s="29"/>
      <c r="AM27" s="29"/>
      <c r="AN27" s="29"/>
      <c r="AO27" s="29"/>
      <c r="AP27" s="29"/>
      <c r="AQ27" s="29"/>
      <c r="AR27" s="29"/>
      <c r="AS27" s="29"/>
      <c r="AT27" s="29"/>
      <c r="AU27" s="29"/>
      <c r="AV27" s="29"/>
      <c r="AW27" s="81"/>
    </row>
    <row r="28" spans="1:52" ht="53.25" customHeight="1">
      <c r="A28" s="81" t="s">
        <v>113</v>
      </c>
      <c r="B28" s="16" t="s">
        <v>152</v>
      </c>
      <c r="C28" s="39" t="s">
        <v>32</v>
      </c>
      <c r="D28" s="81">
        <v>100</v>
      </c>
      <c r="E28" s="81" t="s">
        <v>246</v>
      </c>
      <c r="F28" s="38" t="s">
        <v>268</v>
      </c>
      <c r="G28" s="21">
        <f t="shared" si="1"/>
        <v>6504241</v>
      </c>
      <c r="H28" s="21">
        <f t="shared" si="2"/>
        <v>6255675</v>
      </c>
      <c r="I28" s="21">
        <f t="shared" si="3"/>
        <v>248566</v>
      </c>
      <c r="J28" s="28"/>
      <c r="K28" s="28">
        <f t="shared" si="0"/>
        <v>34.2</v>
      </c>
      <c r="L28" s="28"/>
      <c r="M28" s="28">
        <f t="shared" si="6"/>
        <v>0.01881</v>
      </c>
      <c r="N28" s="28"/>
      <c r="O28" s="28"/>
      <c r="P28" s="28"/>
      <c r="Q28" s="21">
        <f t="shared" si="5"/>
        <v>6504241</v>
      </c>
      <c r="R28" s="22">
        <v>6255675</v>
      </c>
      <c r="S28" s="30">
        <v>248566</v>
      </c>
      <c r="T28" s="28">
        <v>34.2</v>
      </c>
      <c r="U28" s="28">
        <v>0.01881</v>
      </c>
      <c r="V28" s="38"/>
      <c r="W28" s="22"/>
      <c r="X28" s="60"/>
      <c r="Y28" s="66"/>
      <c r="Z28" s="38"/>
      <c r="AA28" s="38"/>
      <c r="AB28" s="66"/>
      <c r="AC28" s="66"/>
      <c r="AD28" s="38" t="s">
        <v>380</v>
      </c>
      <c r="AE28" s="25">
        <v>6255675</v>
      </c>
      <c r="AF28" s="23">
        <v>0.54</v>
      </c>
      <c r="AG28" s="23">
        <v>6</v>
      </c>
      <c r="AH28" s="38"/>
      <c r="AI28" s="28"/>
      <c r="AJ28" s="58"/>
      <c r="AK28" s="28"/>
      <c r="AL28" s="29"/>
      <c r="AM28" s="29"/>
      <c r="AN28" s="29"/>
      <c r="AO28" s="29"/>
      <c r="AP28" s="29"/>
      <c r="AQ28" s="29"/>
      <c r="AR28" s="29"/>
      <c r="AS28" s="29"/>
      <c r="AT28" s="29"/>
      <c r="AU28" s="29"/>
      <c r="AV28" s="29"/>
      <c r="AW28" s="81"/>
      <c r="AZ28" s="28" t="s">
        <v>37</v>
      </c>
    </row>
    <row r="29" spans="1:49" ht="53.25" customHeight="1">
      <c r="A29" s="81" t="s">
        <v>114</v>
      </c>
      <c r="B29" s="16" t="s">
        <v>153</v>
      </c>
      <c r="C29" s="39" t="s">
        <v>32</v>
      </c>
      <c r="D29" s="81">
        <v>100</v>
      </c>
      <c r="E29" s="81" t="s">
        <v>246</v>
      </c>
      <c r="F29" s="38" t="s">
        <v>268</v>
      </c>
      <c r="G29" s="21">
        <f t="shared" si="1"/>
        <v>12872387</v>
      </c>
      <c r="H29" s="21">
        <f t="shared" si="2"/>
        <v>12540509</v>
      </c>
      <c r="I29" s="21">
        <f t="shared" si="3"/>
        <v>331878</v>
      </c>
      <c r="J29" s="28"/>
      <c r="K29" s="28">
        <f t="shared" si="0"/>
        <v>68.4</v>
      </c>
      <c r="L29" s="28"/>
      <c r="M29" s="28">
        <f t="shared" si="6"/>
        <v>0.03762</v>
      </c>
      <c r="N29" s="28"/>
      <c r="O29" s="28"/>
      <c r="P29" s="28"/>
      <c r="Q29" s="21">
        <f t="shared" si="5"/>
        <v>12872387</v>
      </c>
      <c r="R29" s="22">
        <v>12540509</v>
      </c>
      <c r="S29" s="30">
        <v>331878</v>
      </c>
      <c r="T29" s="28">
        <v>68.4</v>
      </c>
      <c r="U29" s="28">
        <v>0.03762</v>
      </c>
      <c r="V29" s="38"/>
      <c r="W29" s="22"/>
      <c r="X29" s="60"/>
      <c r="Y29" s="66"/>
      <c r="Z29" s="38"/>
      <c r="AA29" s="38"/>
      <c r="AB29" s="66"/>
      <c r="AC29" s="66"/>
      <c r="AD29" s="38" t="s">
        <v>380</v>
      </c>
      <c r="AE29" s="25">
        <v>12540509</v>
      </c>
      <c r="AF29" s="23">
        <v>1.08</v>
      </c>
      <c r="AG29" s="23">
        <v>12</v>
      </c>
      <c r="AH29" s="38"/>
      <c r="AI29" s="28"/>
      <c r="AJ29" s="58"/>
      <c r="AK29" s="28"/>
      <c r="AL29" s="29"/>
      <c r="AM29" s="29"/>
      <c r="AN29" s="29"/>
      <c r="AO29" s="29"/>
      <c r="AP29" s="29"/>
      <c r="AQ29" s="29"/>
      <c r="AR29" s="29"/>
      <c r="AS29" s="29"/>
      <c r="AT29" s="29"/>
      <c r="AU29" s="29"/>
      <c r="AV29" s="29"/>
      <c r="AW29" s="81"/>
    </row>
    <row r="30" spans="1:49" ht="53.25" customHeight="1">
      <c r="A30" s="81" t="s">
        <v>120</v>
      </c>
      <c r="B30" s="16" t="s">
        <v>157</v>
      </c>
      <c r="C30" s="39" t="s">
        <v>32</v>
      </c>
      <c r="D30" s="81">
        <v>100</v>
      </c>
      <c r="E30" s="81" t="s">
        <v>246</v>
      </c>
      <c r="F30" s="38" t="s">
        <v>268</v>
      </c>
      <c r="G30" s="21">
        <f>H30+I30</f>
        <v>2070321</v>
      </c>
      <c r="H30" s="21">
        <f t="shared" si="2"/>
        <v>2070321</v>
      </c>
      <c r="I30" s="21">
        <f t="shared" si="3"/>
        <v>0</v>
      </c>
      <c r="J30" s="28"/>
      <c r="K30" s="28">
        <f t="shared" si="0"/>
        <v>11.4</v>
      </c>
      <c r="L30" s="28"/>
      <c r="M30" s="28">
        <f t="shared" si="6"/>
        <v>0.00627</v>
      </c>
      <c r="N30" s="28"/>
      <c r="O30" s="28"/>
      <c r="P30" s="28"/>
      <c r="Q30" s="21">
        <f>SUM(R30:S30)</f>
        <v>2070321</v>
      </c>
      <c r="R30" s="22">
        <v>2070321</v>
      </c>
      <c r="S30" s="28">
        <v>0</v>
      </c>
      <c r="T30" s="28">
        <v>11.4</v>
      </c>
      <c r="U30" s="28">
        <v>0.00627</v>
      </c>
      <c r="V30" s="38"/>
      <c r="W30" s="22"/>
      <c r="X30" s="60"/>
      <c r="Y30" s="66"/>
      <c r="Z30" s="38"/>
      <c r="AA30" s="38"/>
      <c r="AB30" s="66"/>
      <c r="AC30" s="66"/>
      <c r="AD30" s="38" t="s">
        <v>380</v>
      </c>
      <c r="AE30" s="25">
        <v>2070321</v>
      </c>
      <c r="AF30" s="23">
        <v>0.18</v>
      </c>
      <c r="AG30" s="23">
        <v>2</v>
      </c>
      <c r="AH30" s="38"/>
      <c r="AI30" s="28"/>
      <c r="AJ30" s="58"/>
      <c r="AK30" s="28"/>
      <c r="AL30" s="29"/>
      <c r="AM30" s="29"/>
      <c r="AN30" s="29"/>
      <c r="AO30" s="29"/>
      <c r="AP30" s="29"/>
      <c r="AQ30" s="29"/>
      <c r="AR30" s="29"/>
      <c r="AS30" s="29"/>
      <c r="AT30" s="29"/>
      <c r="AU30" s="29"/>
      <c r="AV30" s="29"/>
      <c r="AW30" s="81"/>
    </row>
    <row r="31" spans="1:49" ht="53.25" customHeight="1">
      <c r="A31" s="81" t="s">
        <v>115</v>
      </c>
      <c r="B31" s="16" t="s">
        <v>154</v>
      </c>
      <c r="C31" s="39" t="s">
        <v>32</v>
      </c>
      <c r="D31" s="81">
        <v>100</v>
      </c>
      <c r="E31" s="81" t="s">
        <v>246</v>
      </c>
      <c r="F31" s="38" t="s">
        <v>268</v>
      </c>
      <c r="G31" s="21">
        <f t="shared" si="1"/>
        <v>11681580</v>
      </c>
      <c r="H31" s="21">
        <f t="shared" si="2"/>
        <v>11432451</v>
      </c>
      <c r="I31" s="21">
        <f t="shared" si="3"/>
        <v>249129</v>
      </c>
      <c r="J31" s="28"/>
      <c r="K31" s="28">
        <f t="shared" si="0"/>
        <v>62.7</v>
      </c>
      <c r="L31" s="28"/>
      <c r="M31" s="28">
        <f t="shared" si="6"/>
        <v>0.034485</v>
      </c>
      <c r="N31" s="28"/>
      <c r="O31" s="28"/>
      <c r="P31" s="28"/>
      <c r="Q31" s="21">
        <f t="shared" si="5"/>
        <v>11681580</v>
      </c>
      <c r="R31" s="22">
        <v>11432451</v>
      </c>
      <c r="S31" s="30">
        <v>249129</v>
      </c>
      <c r="T31" s="28">
        <v>62.7</v>
      </c>
      <c r="U31" s="28">
        <v>0.034485</v>
      </c>
      <c r="V31" s="38"/>
      <c r="W31" s="22"/>
      <c r="X31" s="60"/>
      <c r="Y31" s="66"/>
      <c r="Z31" s="38"/>
      <c r="AA31" s="38"/>
      <c r="AB31" s="66"/>
      <c r="AC31" s="66"/>
      <c r="AD31" s="38" t="s">
        <v>380</v>
      </c>
      <c r="AE31" s="25">
        <v>11432451</v>
      </c>
      <c r="AF31" s="23">
        <v>0.99</v>
      </c>
      <c r="AG31" s="23">
        <v>11</v>
      </c>
      <c r="AH31" s="38"/>
      <c r="AI31" s="28"/>
      <c r="AJ31" s="58"/>
      <c r="AK31" s="28"/>
      <c r="AL31" s="29"/>
      <c r="AM31" s="29"/>
      <c r="AN31" s="29"/>
      <c r="AO31" s="29"/>
      <c r="AP31" s="29"/>
      <c r="AQ31" s="29"/>
      <c r="AR31" s="29"/>
      <c r="AS31" s="29"/>
      <c r="AT31" s="29"/>
      <c r="AU31" s="29"/>
      <c r="AV31" s="29"/>
      <c r="AW31" s="81"/>
    </row>
    <row r="32" spans="1:49" ht="53.25" customHeight="1">
      <c r="A32" s="81" t="s">
        <v>116</v>
      </c>
      <c r="B32" s="16" t="s">
        <v>155</v>
      </c>
      <c r="C32" s="39" t="s">
        <v>32</v>
      </c>
      <c r="D32" s="81">
        <v>100</v>
      </c>
      <c r="E32" s="81" t="s">
        <v>246</v>
      </c>
      <c r="F32" s="38" t="s">
        <v>268</v>
      </c>
      <c r="G32" s="21">
        <f t="shared" si="1"/>
        <v>7657136</v>
      </c>
      <c r="H32" s="21">
        <f t="shared" si="2"/>
        <v>7325826</v>
      </c>
      <c r="I32" s="21">
        <f t="shared" si="3"/>
        <v>331310</v>
      </c>
      <c r="J32" s="28"/>
      <c r="K32" s="28">
        <f t="shared" si="0"/>
        <v>39.9</v>
      </c>
      <c r="L32" s="28"/>
      <c r="M32" s="28">
        <f t="shared" si="6"/>
        <v>0.021945</v>
      </c>
      <c r="N32" s="28"/>
      <c r="O32" s="28"/>
      <c r="P32" s="28"/>
      <c r="Q32" s="21">
        <f t="shared" si="5"/>
        <v>7657136</v>
      </c>
      <c r="R32" s="22">
        <v>7325826</v>
      </c>
      <c r="S32" s="30">
        <v>331310</v>
      </c>
      <c r="T32" s="28">
        <v>39.9</v>
      </c>
      <c r="U32" s="28">
        <v>0.021945</v>
      </c>
      <c r="V32" s="38"/>
      <c r="W32" s="22"/>
      <c r="X32" s="60"/>
      <c r="Y32" s="66"/>
      <c r="Z32" s="38"/>
      <c r="AA32" s="38"/>
      <c r="AB32" s="66"/>
      <c r="AC32" s="66"/>
      <c r="AD32" s="38" t="s">
        <v>380</v>
      </c>
      <c r="AE32" s="25">
        <v>7325826</v>
      </c>
      <c r="AF32" s="23">
        <v>0.63</v>
      </c>
      <c r="AG32" s="23">
        <v>7</v>
      </c>
      <c r="AH32" s="38"/>
      <c r="AI32" s="28"/>
      <c r="AJ32" s="58"/>
      <c r="AK32" s="28"/>
      <c r="AL32" s="29"/>
      <c r="AM32" s="29"/>
      <c r="AN32" s="29"/>
      <c r="AO32" s="29"/>
      <c r="AP32" s="29"/>
      <c r="AQ32" s="29"/>
      <c r="AR32" s="29"/>
      <c r="AS32" s="29"/>
      <c r="AT32" s="29"/>
      <c r="AU32" s="29"/>
      <c r="AV32" s="29"/>
      <c r="AW32" s="81"/>
    </row>
    <row r="33" spans="1:53" ht="53.25" customHeight="1">
      <c r="A33" s="81" t="s">
        <v>164</v>
      </c>
      <c r="B33" s="16" t="s">
        <v>165</v>
      </c>
      <c r="C33" s="39" t="s">
        <v>32</v>
      </c>
      <c r="D33" s="81">
        <v>100</v>
      </c>
      <c r="E33" s="81" t="s">
        <v>247</v>
      </c>
      <c r="F33" s="38" t="s">
        <v>268</v>
      </c>
      <c r="G33" s="21">
        <f aca="true" t="shared" si="7" ref="G33:G39">H33+I33</f>
        <v>1721225</v>
      </c>
      <c r="H33" s="21">
        <f t="shared" si="2"/>
        <v>1721225</v>
      </c>
      <c r="I33" s="21">
        <f t="shared" si="3"/>
        <v>0</v>
      </c>
      <c r="J33" s="28"/>
      <c r="K33" s="28">
        <f t="shared" si="0"/>
        <v>5.4432</v>
      </c>
      <c r="L33" s="28"/>
      <c r="M33" s="28">
        <f t="shared" si="6"/>
        <v>0.003</v>
      </c>
      <c r="N33" s="28"/>
      <c r="O33" s="28"/>
      <c r="P33" s="28"/>
      <c r="Q33" s="21">
        <f aca="true" t="shared" si="8" ref="Q33:Q39">SUM(R33:S33)</f>
        <v>1721225</v>
      </c>
      <c r="R33" s="22">
        <v>1721225</v>
      </c>
      <c r="S33" s="28">
        <v>0</v>
      </c>
      <c r="T33" s="28">
        <v>5.4432</v>
      </c>
      <c r="U33" s="28">
        <v>0.003</v>
      </c>
      <c r="V33" s="38"/>
      <c r="W33" s="22"/>
      <c r="X33" s="60"/>
      <c r="Y33" s="66"/>
      <c r="Z33" s="38"/>
      <c r="AA33" s="38"/>
      <c r="AB33" s="66"/>
      <c r="AC33" s="66"/>
      <c r="AD33" s="38" t="s">
        <v>380</v>
      </c>
      <c r="AE33" s="25">
        <v>1721225</v>
      </c>
      <c r="AF33" s="23">
        <v>0.09</v>
      </c>
      <c r="AG33" s="23">
        <v>1</v>
      </c>
      <c r="AH33" s="38"/>
      <c r="AI33" s="28"/>
      <c r="AJ33" s="58"/>
      <c r="AK33" s="28"/>
      <c r="AL33" s="29"/>
      <c r="AM33" s="29"/>
      <c r="AN33" s="29"/>
      <c r="AO33" s="29"/>
      <c r="AP33" s="29"/>
      <c r="AQ33" s="29"/>
      <c r="AR33" s="29"/>
      <c r="AS33" s="29"/>
      <c r="AT33" s="29"/>
      <c r="AU33" s="29"/>
      <c r="AV33" s="29"/>
      <c r="AW33" s="81"/>
      <c r="AZ33" s="28" t="s">
        <v>34</v>
      </c>
      <c r="BA33" s="28" t="s">
        <v>32</v>
      </c>
    </row>
    <row r="34" spans="1:52" ht="53.25" customHeight="1">
      <c r="A34" s="81" t="s">
        <v>174</v>
      </c>
      <c r="B34" s="16" t="s">
        <v>175</v>
      </c>
      <c r="C34" s="39" t="s">
        <v>32</v>
      </c>
      <c r="D34" s="81">
        <v>100</v>
      </c>
      <c r="E34" s="81" t="s">
        <v>247</v>
      </c>
      <c r="F34" s="38" t="s">
        <v>268</v>
      </c>
      <c r="G34" s="21">
        <f t="shared" si="7"/>
        <v>1721225</v>
      </c>
      <c r="H34" s="21">
        <f t="shared" si="2"/>
        <v>1721225</v>
      </c>
      <c r="I34" s="21">
        <f t="shared" si="3"/>
        <v>0</v>
      </c>
      <c r="J34" s="28"/>
      <c r="K34" s="28">
        <f t="shared" si="0"/>
        <v>5.4432</v>
      </c>
      <c r="L34" s="28"/>
      <c r="M34" s="28">
        <f t="shared" si="6"/>
        <v>0.003</v>
      </c>
      <c r="N34" s="28"/>
      <c r="O34" s="28"/>
      <c r="P34" s="28"/>
      <c r="Q34" s="21">
        <f t="shared" si="8"/>
        <v>1721225</v>
      </c>
      <c r="R34" s="22">
        <v>1721225</v>
      </c>
      <c r="S34" s="28">
        <v>0</v>
      </c>
      <c r="T34" s="28">
        <v>5.4432</v>
      </c>
      <c r="U34" s="28">
        <v>0.003</v>
      </c>
      <c r="V34" s="38"/>
      <c r="W34" s="22"/>
      <c r="X34" s="60"/>
      <c r="Y34" s="66"/>
      <c r="Z34" s="38"/>
      <c r="AA34" s="38"/>
      <c r="AB34" s="66"/>
      <c r="AC34" s="66"/>
      <c r="AD34" s="38" t="s">
        <v>380</v>
      </c>
      <c r="AE34" s="25">
        <v>1721225</v>
      </c>
      <c r="AF34" s="23">
        <v>0.09</v>
      </c>
      <c r="AG34" s="23">
        <v>1</v>
      </c>
      <c r="AH34" s="38"/>
      <c r="AI34" s="28"/>
      <c r="AJ34" s="58"/>
      <c r="AK34" s="28"/>
      <c r="AL34" s="29"/>
      <c r="AM34" s="29"/>
      <c r="AN34" s="29"/>
      <c r="AO34" s="29"/>
      <c r="AP34" s="29"/>
      <c r="AQ34" s="29"/>
      <c r="AR34" s="29"/>
      <c r="AS34" s="29"/>
      <c r="AT34" s="29"/>
      <c r="AU34" s="29"/>
      <c r="AV34" s="29"/>
      <c r="AW34" s="81"/>
      <c r="AZ34" s="28" t="s">
        <v>36</v>
      </c>
    </row>
    <row r="35" spans="1:49" ht="53.25" customHeight="1">
      <c r="A35" s="81" t="s">
        <v>178</v>
      </c>
      <c r="B35" s="16" t="s">
        <v>121</v>
      </c>
      <c r="C35" s="39" t="s">
        <v>32</v>
      </c>
      <c r="D35" s="81">
        <v>100</v>
      </c>
      <c r="E35" s="81" t="s">
        <v>247</v>
      </c>
      <c r="F35" s="38" t="s">
        <v>268</v>
      </c>
      <c r="G35" s="21">
        <f t="shared" si="7"/>
        <v>1721225</v>
      </c>
      <c r="H35" s="21">
        <f t="shared" si="2"/>
        <v>1721225</v>
      </c>
      <c r="I35" s="21">
        <f t="shared" si="3"/>
        <v>0</v>
      </c>
      <c r="J35" s="28"/>
      <c r="K35" s="28">
        <f t="shared" si="0"/>
        <v>5.4432</v>
      </c>
      <c r="L35" s="28"/>
      <c r="M35" s="28">
        <f t="shared" si="6"/>
        <v>0.003</v>
      </c>
      <c r="N35" s="28"/>
      <c r="O35" s="28"/>
      <c r="P35" s="28"/>
      <c r="Q35" s="21">
        <f t="shared" si="8"/>
        <v>1721225</v>
      </c>
      <c r="R35" s="22">
        <v>1721225</v>
      </c>
      <c r="S35" s="28">
        <v>0</v>
      </c>
      <c r="T35" s="28">
        <v>5.4432</v>
      </c>
      <c r="U35" s="28">
        <v>0.003</v>
      </c>
      <c r="V35" s="38"/>
      <c r="W35" s="22"/>
      <c r="X35" s="60"/>
      <c r="Y35" s="66"/>
      <c r="Z35" s="38"/>
      <c r="AA35" s="38"/>
      <c r="AB35" s="66"/>
      <c r="AC35" s="66"/>
      <c r="AD35" s="38" t="s">
        <v>380</v>
      </c>
      <c r="AE35" s="25">
        <v>1721225</v>
      </c>
      <c r="AF35" s="23">
        <v>0.09</v>
      </c>
      <c r="AG35" s="23">
        <v>1</v>
      </c>
      <c r="AH35" s="38"/>
      <c r="AI35" s="28"/>
      <c r="AJ35" s="58"/>
      <c r="AK35" s="28"/>
      <c r="AL35" s="29"/>
      <c r="AM35" s="29"/>
      <c r="AN35" s="29"/>
      <c r="AO35" s="29"/>
      <c r="AP35" s="29"/>
      <c r="AQ35" s="29"/>
      <c r="AR35" s="29"/>
      <c r="AS35" s="29"/>
      <c r="AT35" s="29"/>
      <c r="AU35" s="29"/>
      <c r="AV35" s="29"/>
      <c r="AW35" s="81"/>
    </row>
    <row r="36" spans="1:53" ht="53.25" customHeight="1">
      <c r="A36" s="81" t="s">
        <v>172</v>
      </c>
      <c r="B36" s="16" t="s">
        <v>173</v>
      </c>
      <c r="C36" s="39" t="s">
        <v>32</v>
      </c>
      <c r="D36" s="81">
        <v>100</v>
      </c>
      <c r="E36" s="81" t="s">
        <v>247</v>
      </c>
      <c r="F36" s="38" t="s">
        <v>268</v>
      </c>
      <c r="G36" s="21">
        <f t="shared" si="7"/>
        <v>1721225</v>
      </c>
      <c r="H36" s="21">
        <f t="shared" si="2"/>
        <v>1721225</v>
      </c>
      <c r="I36" s="21">
        <f t="shared" si="3"/>
        <v>0</v>
      </c>
      <c r="J36" s="28"/>
      <c r="K36" s="28">
        <f t="shared" si="0"/>
        <v>5.4432</v>
      </c>
      <c r="L36" s="28"/>
      <c r="M36" s="28">
        <f t="shared" si="6"/>
        <v>0.003</v>
      </c>
      <c r="N36" s="28"/>
      <c r="O36" s="28"/>
      <c r="P36" s="28"/>
      <c r="Q36" s="21">
        <f t="shared" si="8"/>
        <v>1721225</v>
      </c>
      <c r="R36" s="22">
        <v>1721225</v>
      </c>
      <c r="S36" s="28">
        <v>0</v>
      </c>
      <c r="T36" s="28">
        <v>5.4432</v>
      </c>
      <c r="U36" s="28">
        <v>0.003</v>
      </c>
      <c r="V36" s="38"/>
      <c r="W36" s="22"/>
      <c r="X36" s="60"/>
      <c r="Y36" s="66"/>
      <c r="Z36" s="38"/>
      <c r="AA36" s="38"/>
      <c r="AB36" s="66"/>
      <c r="AC36" s="66"/>
      <c r="AD36" s="38" t="s">
        <v>380</v>
      </c>
      <c r="AE36" s="25">
        <v>1721225</v>
      </c>
      <c r="AF36" s="23">
        <v>0.09</v>
      </c>
      <c r="AG36" s="23">
        <v>1</v>
      </c>
      <c r="AH36" s="38"/>
      <c r="AI36" s="28"/>
      <c r="AJ36" s="58"/>
      <c r="AK36" s="28"/>
      <c r="AL36" s="29"/>
      <c r="AM36" s="29"/>
      <c r="AN36" s="29"/>
      <c r="AO36" s="29"/>
      <c r="AP36" s="29"/>
      <c r="AQ36" s="29"/>
      <c r="AR36" s="29"/>
      <c r="AS36" s="29"/>
      <c r="AT36" s="29"/>
      <c r="AU36" s="29"/>
      <c r="AV36" s="29"/>
      <c r="AW36" s="81"/>
      <c r="AZ36" s="28" t="s">
        <v>35</v>
      </c>
      <c r="BA36" s="28" t="s">
        <v>33</v>
      </c>
    </row>
    <row r="37" spans="1:53" ht="53.25" customHeight="1">
      <c r="A37" s="81" t="s">
        <v>170</v>
      </c>
      <c r="B37" s="16" t="s">
        <v>171</v>
      </c>
      <c r="C37" s="39" t="s">
        <v>32</v>
      </c>
      <c r="D37" s="81">
        <v>100</v>
      </c>
      <c r="E37" s="81" t="s">
        <v>247</v>
      </c>
      <c r="F37" s="38" t="s">
        <v>268</v>
      </c>
      <c r="G37" s="21">
        <f t="shared" si="7"/>
        <v>1721225</v>
      </c>
      <c r="H37" s="21">
        <f t="shared" si="2"/>
        <v>1721225</v>
      </c>
      <c r="I37" s="21">
        <f t="shared" si="3"/>
        <v>0</v>
      </c>
      <c r="J37" s="28"/>
      <c r="K37" s="28">
        <f t="shared" si="0"/>
        <v>5.4432</v>
      </c>
      <c r="L37" s="28"/>
      <c r="M37" s="28">
        <f t="shared" si="6"/>
        <v>0.003</v>
      </c>
      <c r="N37" s="28"/>
      <c r="O37" s="28"/>
      <c r="P37" s="28"/>
      <c r="Q37" s="21">
        <f t="shared" si="8"/>
        <v>1721225</v>
      </c>
      <c r="R37" s="22">
        <v>1721225</v>
      </c>
      <c r="S37" s="28">
        <v>0</v>
      </c>
      <c r="T37" s="28">
        <v>5.4432</v>
      </c>
      <c r="U37" s="28">
        <v>0.003</v>
      </c>
      <c r="V37" s="38"/>
      <c r="W37" s="22"/>
      <c r="X37" s="60"/>
      <c r="Y37" s="66"/>
      <c r="Z37" s="38"/>
      <c r="AA37" s="38"/>
      <c r="AB37" s="66"/>
      <c r="AC37" s="66"/>
      <c r="AD37" s="38" t="s">
        <v>380</v>
      </c>
      <c r="AE37" s="25">
        <v>1721225</v>
      </c>
      <c r="AF37" s="23">
        <v>0.09</v>
      </c>
      <c r="AG37" s="23">
        <v>1</v>
      </c>
      <c r="AH37" s="38"/>
      <c r="AI37" s="28"/>
      <c r="AJ37" s="58"/>
      <c r="AK37" s="28"/>
      <c r="AL37" s="29"/>
      <c r="AM37" s="29"/>
      <c r="AN37" s="29"/>
      <c r="AO37" s="29"/>
      <c r="AP37" s="29"/>
      <c r="AQ37" s="29"/>
      <c r="AR37" s="29"/>
      <c r="AS37" s="29"/>
      <c r="AT37" s="29"/>
      <c r="AU37" s="29"/>
      <c r="AV37" s="29"/>
      <c r="AW37" s="81"/>
      <c r="AZ37" s="28" t="s">
        <v>34</v>
      </c>
      <c r="BA37" s="28" t="s">
        <v>32</v>
      </c>
    </row>
    <row r="38" spans="1:52" ht="53.25" customHeight="1">
      <c r="A38" s="81" t="s">
        <v>168</v>
      </c>
      <c r="B38" s="16" t="s">
        <v>169</v>
      </c>
      <c r="C38" s="39" t="s">
        <v>32</v>
      </c>
      <c r="D38" s="81">
        <v>100</v>
      </c>
      <c r="E38" s="81" t="s">
        <v>247</v>
      </c>
      <c r="F38" s="38" t="s">
        <v>268</v>
      </c>
      <c r="G38" s="21">
        <f t="shared" si="7"/>
        <v>1721225</v>
      </c>
      <c r="H38" s="21">
        <f t="shared" si="2"/>
        <v>1721225</v>
      </c>
      <c r="I38" s="21">
        <f t="shared" si="3"/>
        <v>0</v>
      </c>
      <c r="J38" s="28"/>
      <c r="K38" s="28">
        <f t="shared" si="0"/>
        <v>5.4432</v>
      </c>
      <c r="L38" s="28"/>
      <c r="M38" s="28">
        <f t="shared" si="6"/>
        <v>0.003</v>
      </c>
      <c r="N38" s="28"/>
      <c r="O38" s="28"/>
      <c r="P38" s="28"/>
      <c r="Q38" s="21">
        <f t="shared" si="8"/>
        <v>1721225</v>
      </c>
      <c r="R38" s="22">
        <v>1721225</v>
      </c>
      <c r="S38" s="28">
        <v>0</v>
      </c>
      <c r="T38" s="28">
        <v>5.4432</v>
      </c>
      <c r="U38" s="28">
        <v>0.003</v>
      </c>
      <c r="V38" s="38"/>
      <c r="W38" s="22"/>
      <c r="X38" s="60"/>
      <c r="Y38" s="66"/>
      <c r="Z38" s="38"/>
      <c r="AA38" s="38"/>
      <c r="AB38" s="66"/>
      <c r="AC38" s="66"/>
      <c r="AD38" s="38" t="s">
        <v>380</v>
      </c>
      <c r="AE38" s="25">
        <v>1721225</v>
      </c>
      <c r="AF38" s="23">
        <v>0.09</v>
      </c>
      <c r="AG38" s="23">
        <v>1</v>
      </c>
      <c r="AH38" s="38"/>
      <c r="AI38" s="28"/>
      <c r="AJ38" s="58"/>
      <c r="AK38" s="28"/>
      <c r="AL38" s="29"/>
      <c r="AM38" s="29"/>
      <c r="AN38" s="29"/>
      <c r="AO38" s="29"/>
      <c r="AP38" s="29"/>
      <c r="AQ38" s="29"/>
      <c r="AR38" s="29"/>
      <c r="AS38" s="29"/>
      <c r="AT38" s="29"/>
      <c r="AU38" s="29"/>
      <c r="AV38" s="29"/>
      <c r="AW38" s="81"/>
      <c r="AZ38" s="28" t="s">
        <v>36</v>
      </c>
    </row>
    <row r="39" spans="1:52" ht="53.25" customHeight="1">
      <c r="A39" s="81" t="s">
        <v>176</v>
      </c>
      <c r="B39" s="16" t="s">
        <v>177</v>
      </c>
      <c r="C39" s="39" t="s">
        <v>32</v>
      </c>
      <c r="D39" s="81">
        <v>100</v>
      </c>
      <c r="E39" s="81" t="s">
        <v>247</v>
      </c>
      <c r="F39" s="38" t="s">
        <v>268</v>
      </c>
      <c r="G39" s="21">
        <f t="shared" si="7"/>
        <v>1721225</v>
      </c>
      <c r="H39" s="21">
        <f t="shared" si="2"/>
        <v>1721225</v>
      </c>
      <c r="I39" s="21">
        <f t="shared" si="3"/>
        <v>0</v>
      </c>
      <c r="J39" s="28"/>
      <c r="K39" s="28">
        <f t="shared" si="0"/>
        <v>5.4432</v>
      </c>
      <c r="L39" s="28"/>
      <c r="M39" s="28">
        <f t="shared" si="6"/>
        <v>0.003</v>
      </c>
      <c r="N39" s="28"/>
      <c r="O39" s="28"/>
      <c r="P39" s="28"/>
      <c r="Q39" s="21">
        <f t="shared" si="8"/>
        <v>1721225</v>
      </c>
      <c r="R39" s="22">
        <v>1721225</v>
      </c>
      <c r="S39" s="28">
        <v>0</v>
      </c>
      <c r="T39" s="28">
        <v>5.4432</v>
      </c>
      <c r="U39" s="28">
        <v>0.003</v>
      </c>
      <c r="V39" s="38"/>
      <c r="W39" s="22"/>
      <c r="X39" s="60"/>
      <c r="Y39" s="66"/>
      <c r="Z39" s="38"/>
      <c r="AA39" s="38"/>
      <c r="AB39" s="66"/>
      <c r="AC39" s="66"/>
      <c r="AD39" s="38" t="s">
        <v>380</v>
      </c>
      <c r="AE39" s="25">
        <v>1721225</v>
      </c>
      <c r="AF39" s="23">
        <v>0.09</v>
      </c>
      <c r="AG39" s="23">
        <v>1</v>
      </c>
      <c r="AH39" s="38"/>
      <c r="AI39" s="28"/>
      <c r="AJ39" s="58"/>
      <c r="AK39" s="28"/>
      <c r="AL39" s="29"/>
      <c r="AM39" s="29"/>
      <c r="AN39" s="29"/>
      <c r="AO39" s="29"/>
      <c r="AP39" s="29"/>
      <c r="AQ39" s="29"/>
      <c r="AR39" s="29"/>
      <c r="AS39" s="29"/>
      <c r="AT39" s="29"/>
      <c r="AU39" s="29"/>
      <c r="AV39" s="29"/>
      <c r="AW39" s="81"/>
      <c r="AZ39" s="28" t="s">
        <v>37</v>
      </c>
    </row>
    <row r="40" spans="1:49" ht="53.25" customHeight="1">
      <c r="A40" s="81" t="s">
        <v>158</v>
      </c>
      <c r="B40" s="16" t="s">
        <v>159</v>
      </c>
      <c r="C40" s="39" t="s">
        <v>32</v>
      </c>
      <c r="D40" s="81">
        <v>100</v>
      </c>
      <c r="E40" s="81" t="s">
        <v>247</v>
      </c>
      <c r="F40" s="38" t="s">
        <v>268</v>
      </c>
      <c r="G40" s="21">
        <f t="shared" si="1"/>
        <v>1721225</v>
      </c>
      <c r="H40" s="21">
        <f t="shared" si="2"/>
        <v>1721225</v>
      </c>
      <c r="I40" s="21">
        <f t="shared" si="3"/>
        <v>0</v>
      </c>
      <c r="J40" s="28"/>
      <c r="K40" s="28">
        <f t="shared" si="0"/>
        <v>5.4432</v>
      </c>
      <c r="L40" s="28"/>
      <c r="M40" s="28">
        <f t="shared" si="6"/>
        <v>0.003</v>
      </c>
      <c r="N40" s="28"/>
      <c r="O40" s="28"/>
      <c r="P40" s="28"/>
      <c r="Q40" s="21">
        <f t="shared" si="5"/>
        <v>1721225</v>
      </c>
      <c r="R40" s="22">
        <v>1721225</v>
      </c>
      <c r="S40" s="28">
        <v>0</v>
      </c>
      <c r="T40" s="28">
        <v>5.4432</v>
      </c>
      <c r="U40" s="28">
        <v>0.003</v>
      </c>
      <c r="V40" s="38"/>
      <c r="W40" s="22"/>
      <c r="X40" s="60"/>
      <c r="Y40" s="66"/>
      <c r="Z40" s="38"/>
      <c r="AA40" s="38"/>
      <c r="AB40" s="66"/>
      <c r="AC40" s="66"/>
      <c r="AD40" s="38" t="s">
        <v>380</v>
      </c>
      <c r="AE40" s="25">
        <v>1721225</v>
      </c>
      <c r="AF40" s="23">
        <v>0.09</v>
      </c>
      <c r="AG40" s="23">
        <v>1</v>
      </c>
      <c r="AH40" s="38"/>
      <c r="AI40" s="28"/>
      <c r="AJ40" s="58"/>
      <c r="AK40" s="28"/>
      <c r="AL40" s="29"/>
      <c r="AM40" s="29"/>
      <c r="AN40" s="29"/>
      <c r="AO40" s="29"/>
      <c r="AP40" s="29"/>
      <c r="AQ40" s="29"/>
      <c r="AR40" s="29"/>
      <c r="AS40" s="29"/>
      <c r="AT40" s="29"/>
      <c r="AU40" s="29"/>
      <c r="AV40" s="29"/>
      <c r="AW40" s="81"/>
    </row>
    <row r="41" spans="1:49" ht="53.25" customHeight="1">
      <c r="A41" s="81" t="s">
        <v>162</v>
      </c>
      <c r="B41" s="16" t="s">
        <v>163</v>
      </c>
      <c r="C41" s="39" t="s">
        <v>32</v>
      </c>
      <c r="D41" s="81">
        <v>100</v>
      </c>
      <c r="E41" s="81" t="s">
        <v>247</v>
      </c>
      <c r="F41" s="38" t="s">
        <v>268</v>
      </c>
      <c r="G41" s="21">
        <f t="shared" si="1"/>
        <v>1721225</v>
      </c>
      <c r="H41" s="21">
        <f t="shared" si="2"/>
        <v>1721225</v>
      </c>
      <c r="I41" s="21">
        <f t="shared" si="3"/>
        <v>0</v>
      </c>
      <c r="J41" s="28"/>
      <c r="K41" s="28">
        <f t="shared" si="0"/>
        <v>5.4432</v>
      </c>
      <c r="L41" s="28"/>
      <c r="M41" s="28">
        <f t="shared" si="6"/>
        <v>0.003</v>
      </c>
      <c r="N41" s="28"/>
      <c r="O41" s="28"/>
      <c r="P41" s="28"/>
      <c r="Q41" s="21">
        <f t="shared" si="5"/>
        <v>1721225</v>
      </c>
      <c r="R41" s="22">
        <v>1721225</v>
      </c>
      <c r="S41" s="28">
        <v>0</v>
      </c>
      <c r="T41" s="28">
        <v>5.4432</v>
      </c>
      <c r="U41" s="28">
        <v>0.003</v>
      </c>
      <c r="V41" s="38"/>
      <c r="W41" s="22"/>
      <c r="X41" s="60"/>
      <c r="Y41" s="66"/>
      <c r="Z41" s="38"/>
      <c r="AA41" s="38"/>
      <c r="AB41" s="66"/>
      <c r="AC41" s="66"/>
      <c r="AD41" s="38" t="s">
        <v>380</v>
      </c>
      <c r="AE41" s="25">
        <v>1721225</v>
      </c>
      <c r="AF41" s="23">
        <v>0.09</v>
      </c>
      <c r="AG41" s="23">
        <v>1</v>
      </c>
      <c r="AH41" s="38"/>
      <c r="AI41" s="28"/>
      <c r="AJ41" s="58"/>
      <c r="AK41" s="28"/>
      <c r="AL41" s="29"/>
      <c r="AM41" s="29"/>
      <c r="AN41" s="29"/>
      <c r="AO41" s="29"/>
      <c r="AP41" s="29"/>
      <c r="AQ41" s="29"/>
      <c r="AR41" s="29"/>
      <c r="AS41" s="29"/>
      <c r="AT41" s="29"/>
      <c r="AU41" s="29"/>
      <c r="AV41" s="29"/>
      <c r="AW41" s="81"/>
    </row>
    <row r="42" spans="1:49" ht="53.25" customHeight="1">
      <c r="A42" s="81" t="s">
        <v>160</v>
      </c>
      <c r="B42" s="16" t="s">
        <v>161</v>
      </c>
      <c r="C42" s="39" t="s">
        <v>32</v>
      </c>
      <c r="D42" s="81">
        <v>100</v>
      </c>
      <c r="E42" s="81" t="s">
        <v>247</v>
      </c>
      <c r="F42" s="38" t="s">
        <v>268</v>
      </c>
      <c r="G42" s="21">
        <f>H42+I42</f>
        <v>1721225</v>
      </c>
      <c r="H42" s="21">
        <f aca="true" t="shared" si="9" ref="H42:H73">O42+R42+AM42</f>
        <v>1721225</v>
      </c>
      <c r="I42" s="21">
        <f aca="true" t="shared" si="10" ref="I42:I73">P42+S42+AN42</f>
        <v>0</v>
      </c>
      <c r="J42" s="28"/>
      <c r="K42" s="28">
        <f aca="true" t="shared" si="11" ref="K42:K73">T42+AO42</f>
        <v>5.4432</v>
      </c>
      <c r="L42" s="28"/>
      <c r="M42" s="28">
        <f t="shared" si="6"/>
        <v>0.003</v>
      </c>
      <c r="N42" s="28"/>
      <c r="O42" s="28"/>
      <c r="P42" s="28"/>
      <c r="Q42" s="21">
        <f>SUM(R42:S42)</f>
        <v>1721225</v>
      </c>
      <c r="R42" s="22">
        <v>1721225</v>
      </c>
      <c r="S42" s="28">
        <v>0</v>
      </c>
      <c r="T42" s="28">
        <v>5.4432</v>
      </c>
      <c r="U42" s="28">
        <v>0.003</v>
      </c>
      <c r="V42" s="38"/>
      <c r="W42" s="22"/>
      <c r="X42" s="60"/>
      <c r="Y42" s="66"/>
      <c r="Z42" s="38"/>
      <c r="AA42" s="38"/>
      <c r="AB42" s="66"/>
      <c r="AC42" s="66"/>
      <c r="AD42" s="38" t="s">
        <v>380</v>
      </c>
      <c r="AE42" s="25">
        <v>1721225</v>
      </c>
      <c r="AF42" s="23">
        <v>0.09</v>
      </c>
      <c r="AG42" s="23">
        <v>1</v>
      </c>
      <c r="AH42" s="38"/>
      <c r="AI42" s="28"/>
      <c r="AJ42" s="58"/>
      <c r="AK42" s="28"/>
      <c r="AL42" s="29"/>
      <c r="AM42" s="29"/>
      <c r="AN42" s="29"/>
      <c r="AO42" s="29"/>
      <c r="AP42" s="29"/>
      <c r="AQ42" s="29"/>
      <c r="AR42" s="29"/>
      <c r="AS42" s="29"/>
      <c r="AT42" s="29"/>
      <c r="AU42" s="29"/>
      <c r="AV42" s="29"/>
      <c r="AW42" s="81"/>
    </row>
    <row r="43" spans="1:53" ht="53.25" customHeight="1">
      <c r="A43" s="81" t="s">
        <v>166</v>
      </c>
      <c r="B43" s="16" t="s">
        <v>167</v>
      </c>
      <c r="C43" s="39" t="s">
        <v>32</v>
      </c>
      <c r="D43" s="81">
        <v>100</v>
      </c>
      <c r="E43" s="81" t="s">
        <v>247</v>
      </c>
      <c r="F43" s="38" t="s">
        <v>268</v>
      </c>
      <c r="G43" s="21">
        <f t="shared" si="1"/>
        <v>1721230</v>
      </c>
      <c r="H43" s="21">
        <f t="shared" si="9"/>
        <v>1721230</v>
      </c>
      <c r="I43" s="21">
        <f t="shared" si="10"/>
        <v>0</v>
      </c>
      <c r="J43" s="28"/>
      <c r="K43" s="28">
        <f t="shared" si="11"/>
        <v>5.4432</v>
      </c>
      <c r="L43" s="28"/>
      <c r="M43" s="28">
        <f t="shared" si="6"/>
        <v>0.003</v>
      </c>
      <c r="N43" s="28"/>
      <c r="O43" s="28"/>
      <c r="P43" s="28"/>
      <c r="Q43" s="21">
        <f t="shared" si="5"/>
        <v>1721230</v>
      </c>
      <c r="R43" s="22">
        <v>1721230</v>
      </c>
      <c r="S43" s="28">
        <v>0</v>
      </c>
      <c r="T43" s="28">
        <v>5.4432</v>
      </c>
      <c r="U43" s="28">
        <v>0.003</v>
      </c>
      <c r="V43" s="38"/>
      <c r="W43" s="22"/>
      <c r="X43" s="60"/>
      <c r="Y43" s="66"/>
      <c r="Z43" s="38"/>
      <c r="AA43" s="38"/>
      <c r="AB43" s="66"/>
      <c r="AC43" s="66"/>
      <c r="AD43" s="38" t="s">
        <v>380</v>
      </c>
      <c r="AE43" s="25">
        <v>1721230</v>
      </c>
      <c r="AF43" s="23">
        <v>0.09</v>
      </c>
      <c r="AG43" s="23">
        <v>1</v>
      </c>
      <c r="AH43" s="38"/>
      <c r="AI43" s="28"/>
      <c r="AJ43" s="58"/>
      <c r="AK43" s="28"/>
      <c r="AL43" s="29"/>
      <c r="AM43" s="29"/>
      <c r="AN43" s="29"/>
      <c r="AO43" s="29"/>
      <c r="AP43" s="29"/>
      <c r="AQ43" s="29"/>
      <c r="AR43" s="29"/>
      <c r="AS43" s="29"/>
      <c r="AT43" s="29"/>
      <c r="AU43" s="29"/>
      <c r="AV43" s="29"/>
      <c r="AW43" s="81"/>
      <c r="AZ43" s="28" t="s">
        <v>35</v>
      </c>
      <c r="BA43" s="28" t="s">
        <v>33</v>
      </c>
    </row>
    <row r="44" spans="1:49" ht="53.25" customHeight="1">
      <c r="A44" s="81" t="s">
        <v>179</v>
      </c>
      <c r="B44" s="16" t="s">
        <v>180</v>
      </c>
      <c r="C44" s="39" t="s">
        <v>32</v>
      </c>
      <c r="D44" s="81">
        <v>100</v>
      </c>
      <c r="E44" s="81" t="s">
        <v>248</v>
      </c>
      <c r="F44" s="38" t="s">
        <v>269</v>
      </c>
      <c r="G44" s="21">
        <f t="shared" si="1"/>
        <v>19888200</v>
      </c>
      <c r="H44" s="21">
        <f t="shared" si="9"/>
        <v>19868311</v>
      </c>
      <c r="I44" s="21">
        <f t="shared" si="10"/>
        <v>19889</v>
      </c>
      <c r="J44" s="28"/>
      <c r="K44" s="28">
        <f t="shared" si="11"/>
        <v>2188</v>
      </c>
      <c r="L44" s="28"/>
      <c r="M44" s="28">
        <f aca="true" t="shared" si="12" ref="M44:M51">U44+AP44</f>
        <v>1.2034</v>
      </c>
      <c r="N44" s="28"/>
      <c r="O44" s="28"/>
      <c r="P44" s="28"/>
      <c r="Q44" s="21">
        <f t="shared" si="5"/>
        <v>19888200</v>
      </c>
      <c r="R44" s="25">
        <v>19868311</v>
      </c>
      <c r="S44" s="30">
        <v>19889</v>
      </c>
      <c r="T44" s="30">
        <v>2188</v>
      </c>
      <c r="U44" s="28">
        <v>1.2034</v>
      </c>
      <c r="V44" s="38" t="s">
        <v>354</v>
      </c>
      <c r="W44" s="25">
        <v>19868311</v>
      </c>
      <c r="X44" s="66">
        <v>10</v>
      </c>
      <c r="Y44" s="66">
        <v>1</v>
      </c>
      <c r="Z44" s="38" t="s">
        <v>355</v>
      </c>
      <c r="AA44" s="38"/>
      <c r="AB44" s="66">
        <v>10</v>
      </c>
      <c r="AC44" s="66">
        <v>2</v>
      </c>
      <c r="AD44" s="38"/>
      <c r="AE44" s="38"/>
      <c r="AF44" s="23"/>
      <c r="AG44" s="23"/>
      <c r="AH44" s="38"/>
      <c r="AI44" s="28"/>
      <c r="AJ44" s="58"/>
      <c r="AK44" s="28"/>
      <c r="AL44" s="29"/>
      <c r="AM44" s="29"/>
      <c r="AN44" s="29"/>
      <c r="AO44" s="29"/>
      <c r="AP44" s="29"/>
      <c r="AQ44" s="29"/>
      <c r="AR44" s="29"/>
      <c r="AS44" s="29"/>
      <c r="AT44" s="29"/>
      <c r="AU44" s="29"/>
      <c r="AV44" s="29"/>
      <c r="AW44" s="81"/>
    </row>
    <row r="45" spans="1:49" ht="53.25" customHeight="1">
      <c r="A45" s="81" t="s">
        <v>181</v>
      </c>
      <c r="B45" s="16" t="s">
        <v>182</v>
      </c>
      <c r="C45" s="39" t="s">
        <v>32</v>
      </c>
      <c r="D45" s="81">
        <v>100</v>
      </c>
      <c r="E45" s="81" t="s">
        <v>248</v>
      </c>
      <c r="F45" s="38" t="s">
        <v>269</v>
      </c>
      <c r="G45" s="21">
        <f t="shared" si="1"/>
        <v>19028520</v>
      </c>
      <c r="H45" s="21">
        <f t="shared" si="9"/>
        <v>18311144</v>
      </c>
      <c r="I45" s="21">
        <f t="shared" si="10"/>
        <v>717376</v>
      </c>
      <c r="J45" s="28"/>
      <c r="K45" s="28">
        <f t="shared" si="11"/>
        <v>2381</v>
      </c>
      <c r="L45" s="28"/>
      <c r="M45" s="28">
        <f t="shared" si="12"/>
        <v>1.30955</v>
      </c>
      <c r="N45" s="28"/>
      <c r="O45" s="28"/>
      <c r="P45" s="28"/>
      <c r="Q45" s="21">
        <f t="shared" si="5"/>
        <v>19028520</v>
      </c>
      <c r="R45" s="25">
        <v>18311144</v>
      </c>
      <c r="S45" s="30">
        <v>717376</v>
      </c>
      <c r="T45" s="30">
        <v>2381</v>
      </c>
      <c r="U45" s="28">
        <v>1.30955</v>
      </c>
      <c r="V45" s="38" t="s">
        <v>354</v>
      </c>
      <c r="W45" s="25">
        <v>18311144</v>
      </c>
      <c r="X45" s="66">
        <v>10</v>
      </c>
      <c r="Y45" s="66">
        <v>1</v>
      </c>
      <c r="Z45" s="38" t="s">
        <v>355</v>
      </c>
      <c r="AA45" s="38"/>
      <c r="AB45" s="66">
        <v>10</v>
      </c>
      <c r="AC45" s="66">
        <v>2</v>
      </c>
      <c r="AD45" s="38"/>
      <c r="AE45" s="38"/>
      <c r="AF45" s="23"/>
      <c r="AG45" s="23"/>
      <c r="AH45" s="38"/>
      <c r="AI45" s="28"/>
      <c r="AJ45" s="58"/>
      <c r="AK45" s="28"/>
      <c r="AL45" s="29"/>
      <c r="AM45" s="29"/>
      <c r="AN45" s="29"/>
      <c r="AO45" s="29"/>
      <c r="AP45" s="29"/>
      <c r="AQ45" s="29"/>
      <c r="AR45" s="29"/>
      <c r="AS45" s="29"/>
      <c r="AT45" s="29"/>
      <c r="AU45" s="29"/>
      <c r="AV45" s="29"/>
      <c r="AW45" s="81"/>
    </row>
    <row r="46" spans="1:49" ht="53.25" customHeight="1">
      <c r="A46" s="81" t="s">
        <v>183</v>
      </c>
      <c r="B46" s="16" t="s">
        <v>184</v>
      </c>
      <c r="C46" s="39" t="s">
        <v>32</v>
      </c>
      <c r="D46" s="81">
        <v>100</v>
      </c>
      <c r="E46" s="81" t="s">
        <v>248</v>
      </c>
      <c r="F46" s="38" t="s">
        <v>269</v>
      </c>
      <c r="G46" s="21">
        <f t="shared" si="1"/>
        <v>20773800</v>
      </c>
      <c r="H46" s="21">
        <f t="shared" si="9"/>
        <v>20071645</v>
      </c>
      <c r="I46" s="21">
        <f t="shared" si="10"/>
        <v>702155</v>
      </c>
      <c r="J46" s="28"/>
      <c r="K46" s="28">
        <f t="shared" si="11"/>
        <v>2208</v>
      </c>
      <c r="L46" s="28"/>
      <c r="M46" s="28">
        <f t="shared" si="12"/>
        <v>1.2144</v>
      </c>
      <c r="N46" s="28"/>
      <c r="O46" s="28"/>
      <c r="P46" s="28"/>
      <c r="Q46" s="21">
        <f t="shared" si="5"/>
        <v>20773800</v>
      </c>
      <c r="R46" s="25">
        <v>20071645</v>
      </c>
      <c r="S46" s="30">
        <v>702155</v>
      </c>
      <c r="T46" s="21">
        <v>2208</v>
      </c>
      <c r="U46" s="28">
        <v>1.2144</v>
      </c>
      <c r="V46" s="38" t="s">
        <v>354</v>
      </c>
      <c r="W46" s="25">
        <v>20071645</v>
      </c>
      <c r="X46" s="66">
        <v>10</v>
      </c>
      <c r="Y46" s="66">
        <v>1</v>
      </c>
      <c r="Z46" s="38" t="s">
        <v>355</v>
      </c>
      <c r="AA46" s="38"/>
      <c r="AB46" s="66">
        <v>10</v>
      </c>
      <c r="AC46" s="66">
        <v>2</v>
      </c>
      <c r="AD46" s="38"/>
      <c r="AE46" s="38"/>
      <c r="AF46" s="23"/>
      <c r="AG46" s="23"/>
      <c r="AH46" s="38"/>
      <c r="AI46" s="28"/>
      <c r="AJ46" s="58"/>
      <c r="AK46" s="28"/>
      <c r="AL46" s="29"/>
      <c r="AM46" s="29"/>
      <c r="AN46" s="29"/>
      <c r="AO46" s="29"/>
      <c r="AP46" s="29"/>
      <c r="AQ46" s="29"/>
      <c r="AR46" s="29"/>
      <c r="AS46" s="29"/>
      <c r="AT46" s="29"/>
      <c r="AU46" s="29"/>
      <c r="AV46" s="29"/>
      <c r="AW46" s="81"/>
    </row>
    <row r="47" spans="1:49" ht="53.25" customHeight="1">
      <c r="A47" s="81" t="s">
        <v>185</v>
      </c>
      <c r="B47" s="16" t="s">
        <v>186</v>
      </c>
      <c r="C47" s="39" t="s">
        <v>32</v>
      </c>
      <c r="D47" s="81">
        <v>100</v>
      </c>
      <c r="E47" s="81" t="s">
        <v>248</v>
      </c>
      <c r="F47" s="38" t="s">
        <v>269</v>
      </c>
      <c r="G47" s="21">
        <f t="shared" si="1"/>
        <v>20157120</v>
      </c>
      <c r="H47" s="21">
        <f t="shared" si="9"/>
        <v>19933375</v>
      </c>
      <c r="I47" s="21">
        <f t="shared" si="10"/>
        <v>223745</v>
      </c>
      <c r="J47" s="28"/>
      <c r="K47" s="21">
        <f t="shared" si="11"/>
        <v>2160</v>
      </c>
      <c r="L47" s="28"/>
      <c r="M47" s="28">
        <f t="shared" si="12"/>
        <v>1.188</v>
      </c>
      <c r="N47" s="28"/>
      <c r="O47" s="28"/>
      <c r="P47" s="28"/>
      <c r="Q47" s="21">
        <f>SUM(R47:S47)</f>
        <v>20157120</v>
      </c>
      <c r="R47" s="25">
        <v>19933375</v>
      </c>
      <c r="S47" s="30">
        <v>223745</v>
      </c>
      <c r="T47" s="30">
        <v>2160</v>
      </c>
      <c r="U47" s="28">
        <v>1.188</v>
      </c>
      <c r="V47" s="38" t="s">
        <v>354</v>
      </c>
      <c r="W47" s="25">
        <v>19933375</v>
      </c>
      <c r="X47" s="66">
        <v>10</v>
      </c>
      <c r="Y47" s="66">
        <v>1</v>
      </c>
      <c r="Z47" s="38" t="s">
        <v>355</v>
      </c>
      <c r="AA47" s="38"/>
      <c r="AB47" s="66">
        <v>10</v>
      </c>
      <c r="AC47" s="66">
        <v>2</v>
      </c>
      <c r="AD47" s="38"/>
      <c r="AE47" s="38"/>
      <c r="AF47" s="23"/>
      <c r="AG47" s="23"/>
      <c r="AH47" s="38"/>
      <c r="AI47" s="28"/>
      <c r="AJ47" s="58"/>
      <c r="AK47" s="28"/>
      <c r="AL47" s="29"/>
      <c r="AM47" s="29"/>
      <c r="AN47" s="29"/>
      <c r="AO47" s="29"/>
      <c r="AP47" s="29"/>
      <c r="AQ47" s="29"/>
      <c r="AR47" s="29"/>
      <c r="AS47" s="29"/>
      <c r="AT47" s="29"/>
      <c r="AU47" s="29"/>
      <c r="AV47" s="29"/>
      <c r="AW47" s="81"/>
    </row>
    <row r="48" spans="1:49" ht="53.25" customHeight="1">
      <c r="A48" s="81" t="s">
        <v>187</v>
      </c>
      <c r="B48" s="16" t="s">
        <v>188</v>
      </c>
      <c r="C48" s="39" t="s">
        <v>32</v>
      </c>
      <c r="D48" s="81">
        <v>100</v>
      </c>
      <c r="E48" s="81" t="s">
        <v>249</v>
      </c>
      <c r="F48" s="38" t="s">
        <v>270</v>
      </c>
      <c r="G48" s="21">
        <f t="shared" si="1"/>
        <v>11885400</v>
      </c>
      <c r="H48" s="21">
        <f t="shared" si="9"/>
        <v>11885400</v>
      </c>
      <c r="I48" s="21">
        <f t="shared" si="10"/>
        <v>0</v>
      </c>
      <c r="J48" s="28"/>
      <c r="K48" s="47">
        <f t="shared" si="11"/>
        <v>3829.5</v>
      </c>
      <c r="L48" s="28"/>
      <c r="M48" s="28">
        <f t="shared" si="12"/>
        <v>2.10623</v>
      </c>
      <c r="N48" s="28"/>
      <c r="O48" s="28"/>
      <c r="P48" s="28"/>
      <c r="Q48" s="21">
        <f t="shared" si="5"/>
        <v>11885400</v>
      </c>
      <c r="R48" s="25">
        <v>11885400</v>
      </c>
      <c r="S48" s="28">
        <v>0</v>
      </c>
      <c r="T48" s="20">
        <v>3829.5</v>
      </c>
      <c r="U48" s="28">
        <v>2.10623</v>
      </c>
      <c r="V48" s="38" t="s">
        <v>354</v>
      </c>
      <c r="W48" s="25">
        <v>11885400</v>
      </c>
      <c r="X48" s="66">
        <v>10</v>
      </c>
      <c r="Y48" s="66">
        <v>1</v>
      </c>
      <c r="Z48" s="38" t="s">
        <v>355</v>
      </c>
      <c r="AA48" s="38"/>
      <c r="AB48" s="66">
        <v>5</v>
      </c>
      <c r="AC48" s="66">
        <v>1</v>
      </c>
      <c r="AD48" s="38"/>
      <c r="AE48" s="38"/>
      <c r="AF48" s="23"/>
      <c r="AG48" s="23"/>
      <c r="AH48" s="38"/>
      <c r="AI48" s="28"/>
      <c r="AJ48" s="58"/>
      <c r="AK48" s="28"/>
      <c r="AL48" s="29"/>
      <c r="AM48" s="29"/>
      <c r="AN48" s="29"/>
      <c r="AO48" s="29"/>
      <c r="AP48" s="29"/>
      <c r="AQ48" s="29"/>
      <c r="AR48" s="29"/>
      <c r="AS48" s="29"/>
      <c r="AT48" s="29"/>
      <c r="AU48" s="29"/>
      <c r="AV48" s="29"/>
      <c r="AW48" s="81"/>
    </row>
    <row r="49" spans="1:49" ht="53.25" customHeight="1">
      <c r="A49" s="81" t="s">
        <v>122</v>
      </c>
      <c r="B49" s="16" t="s">
        <v>189</v>
      </c>
      <c r="C49" s="39" t="s">
        <v>32</v>
      </c>
      <c r="D49" s="81">
        <v>100</v>
      </c>
      <c r="E49" s="81" t="s">
        <v>249</v>
      </c>
      <c r="F49" s="38" t="s">
        <v>270</v>
      </c>
      <c r="G49" s="21">
        <f t="shared" si="1"/>
        <v>14423225</v>
      </c>
      <c r="H49" s="21">
        <f t="shared" si="9"/>
        <v>14399708</v>
      </c>
      <c r="I49" s="21">
        <f t="shared" si="10"/>
        <v>23517</v>
      </c>
      <c r="J49" s="28"/>
      <c r="K49" s="47">
        <f t="shared" si="11"/>
        <v>3309.6</v>
      </c>
      <c r="L49" s="28"/>
      <c r="M49" s="28">
        <f t="shared" si="12"/>
        <v>1.82028</v>
      </c>
      <c r="N49" s="28"/>
      <c r="O49" s="28"/>
      <c r="P49" s="28"/>
      <c r="Q49" s="21">
        <f t="shared" si="5"/>
        <v>14423225</v>
      </c>
      <c r="R49" s="25">
        <v>14399708</v>
      </c>
      <c r="S49" s="30">
        <v>23517</v>
      </c>
      <c r="T49" s="20">
        <v>3309.6</v>
      </c>
      <c r="U49" s="28">
        <v>1.82028</v>
      </c>
      <c r="V49" s="38" t="s">
        <v>354</v>
      </c>
      <c r="W49" s="25">
        <v>14399708</v>
      </c>
      <c r="X49" s="66">
        <v>10</v>
      </c>
      <c r="Y49" s="66">
        <v>1</v>
      </c>
      <c r="Z49" s="38" t="s">
        <v>355</v>
      </c>
      <c r="AA49" s="38"/>
      <c r="AB49" s="66">
        <v>5</v>
      </c>
      <c r="AC49" s="66">
        <v>1</v>
      </c>
      <c r="AD49" s="38"/>
      <c r="AE49" s="38"/>
      <c r="AF49" s="23"/>
      <c r="AG49" s="23"/>
      <c r="AH49" s="38"/>
      <c r="AI49" s="28"/>
      <c r="AJ49" s="58"/>
      <c r="AK49" s="28"/>
      <c r="AL49" s="29"/>
      <c r="AM49" s="29"/>
      <c r="AN49" s="29"/>
      <c r="AO49" s="29"/>
      <c r="AP49" s="29"/>
      <c r="AQ49" s="29"/>
      <c r="AR49" s="29"/>
      <c r="AS49" s="29"/>
      <c r="AT49" s="29"/>
      <c r="AU49" s="29"/>
      <c r="AV49" s="29"/>
      <c r="AW49" s="81"/>
    </row>
    <row r="50" spans="1:49" ht="53.25" customHeight="1">
      <c r="A50" s="81" t="s">
        <v>123</v>
      </c>
      <c r="B50" s="16" t="s">
        <v>190</v>
      </c>
      <c r="C50" s="39" t="s">
        <v>32</v>
      </c>
      <c r="D50" s="81">
        <v>100</v>
      </c>
      <c r="E50" s="81" t="s">
        <v>249</v>
      </c>
      <c r="F50" s="38" t="s">
        <v>270</v>
      </c>
      <c r="G50" s="21">
        <f t="shared" si="1"/>
        <v>13919022</v>
      </c>
      <c r="H50" s="21">
        <f t="shared" si="9"/>
        <v>13919022</v>
      </c>
      <c r="I50" s="21">
        <f t="shared" si="10"/>
        <v>0</v>
      </c>
      <c r="J50" s="28"/>
      <c r="K50" s="47">
        <f t="shared" si="11"/>
        <v>3770.2</v>
      </c>
      <c r="L50" s="28"/>
      <c r="M50" s="28">
        <f t="shared" si="12"/>
        <v>2.07361</v>
      </c>
      <c r="N50" s="28"/>
      <c r="O50" s="28"/>
      <c r="P50" s="28"/>
      <c r="Q50" s="21">
        <f t="shared" si="5"/>
        <v>13919022</v>
      </c>
      <c r="R50" s="25">
        <v>13919022</v>
      </c>
      <c r="S50" s="28">
        <v>0</v>
      </c>
      <c r="T50" s="20">
        <v>3770.2</v>
      </c>
      <c r="U50" s="43">
        <v>2.07361</v>
      </c>
      <c r="V50" s="38" t="s">
        <v>354</v>
      </c>
      <c r="W50" s="25">
        <v>13919022</v>
      </c>
      <c r="X50" s="66">
        <v>10</v>
      </c>
      <c r="Y50" s="66">
        <v>1</v>
      </c>
      <c r="Z50" s="38" t="s">
        <v>355</v>
      </c>
      <c r="AA50" s="38"/>
      <c r="AB50" s="66">
        <v>5</v>
      </c>
      <c r="AC50" s="66">
        <v>1</v>
      </c>
      <c r="AD50" s="38"/>
      <c r="AE50" s="38"/>
      <c r="AF50" s="23"/>
      <c r="AG50" s="23"/>
      <c r="AH50" s="38"/>
      <c r="AI50" s="28"/>
      <c r="AJ50" s="58"/>
      <c r="AK50" s="28"/>
      <c r="AL50" s="29"/>
      <c r="AM50" s="29"/>
      <c r="AN50" s="29"/>
      <c r="AO50" s="29"/>
      <c r="AP50" s="29"/>
      <c r="AQ50" s="29"/>
      <c r="AR50" s="29"/>
      <c r="AS50" s="29"/>
      <c r="AT50" s="29"/>
      <c r="AU50" s="29"/>
      <c r="AV50" s="29"/>
      <c r="AW50" s="81"/>
    </row>
    <row r="51" spans="1:49" ht="53.25" customHeight="1">
      <c r="A51" s="81" t="s">
        <v>124</v>
      </c>
      <c r="B51" s="16" t="s">
        <v>191</v>
      </c>
      <c r="C51" s="39" t="s">
        <v>32</v>
      </c>
      <c r="D51" s="81">
        <v>100</v>
      </c>
      <c r="E51" s="81" t="s">
        <v>249</v>
      </c>
      <c r="F51" s="38" t="s">
        <v>262</v>
      </c>
      <c r="G51" s="21">
        <f t="shared" si="1"/>
        <v>20268675</v>
      </c>
      <c r="H51" s="21">
        <f t="shared" si="9"/>
        <v>19012912</v>
      </c>
      <c r="I51" s="21">
        <f t="shared" si="10"/>
        <v>1255763</v>
      </c>
      <c r="J51" s="28"/>
      <c r="K51" s="44">
        <f t="shared" si="11"/>
        <v>3637.41</v>
      </c>
      <c r="L51" s="28"/>
      <c r="M51" s="28">
        <f t="shared" si="12"/>
        <v>2.00058</v>
      </c>
      <c r="N51" s="28"/>
      <c r="O51" s="28"/>
      <c r="P51" s="28"/>
      <c r="Q51" s="21">
        <f t="shared" si="5"/>
        <v>20268675</v>
      </c>
      <c r="R51" s="25">
        <v>19012912</v>
      </c>
      <c r="S51" s="30">
        <v>1255763</v>
      </c>
      <c r="T51" s="18">
        <v>3637.41</v>
      </c>
      <c r="U51" s="28">
        <v>2.00058</v>
      </c>
      <c r="V51" s="38" t="s">
        <v>354</v>
      </c>
      <c r="W51" s="25">
        <v>19012912</v>
      </c>
      <c r="X51" s="66">
        <v>12</v>
      </c>
      <c r="Y51" s="66">
        <v>1</v>
      </c>
      <c r="Z51" s="38" t="s">
        <v>355</v>
      </c>
      <c r="AA51" s="38"/>
      <c r="AB51" s="66">
        <v>15</v>
      </c>
      <c r="AC51" s="66">
        <v>1</v>
      </c>
      <c r="AD51" s="38"/>
      <c r="AE51" s="38"/>
      <c r="AF51" s="23"/>
      <c r="AG51" s="23"/>
      <c r="AH51" s="38"/>
      <c r="AI51" s="28"/>
      <c r="AJ51" s="58"/>
      <c r="AK51" s="28"/>
      <c r="AL51" s="29"/>
      <c r="AM51" s="29"/>
      <c r="AN51" s="29"/>
      <c r="AO51" s="29"/>
      <c r="AP51" s="29"/>
      <c r="AQ51" s="29"/>
      <c r="AR51" s="29"/>
      <c r="AS51" s="29"/>
      <c r="AT51" s="29"/>
      <c r="AU51" s="29"/>
      <c r="AV51" s="29"/>
      <c r="AW51" s="81"/>
    </row>
    <row r="52" spans="1:53" ht="53.25" customHeight="1">
      <c r="A52" s="81" t="s">
        <v>125</v>
      </c>
      <c r="B52" s="16" t="s">
        <v>192</v>
      </c>
      <c r="C52" s="39" t="s">
        <v>32</v>
      </c>
      <c r="D52" s="81">
        <v>100</v>
      </c>
      <c r="E52" s="81" t="s">
        <v>249</v>
      </c>
      <c r="F52" s="38" t="s">
        <v>271</v>
      </c>
      <c r="G52" s="21">
        <f t="shared" si="1"/>
        <v>40468301</v>
      </c>
      <c r="H52" s="21">
        <f t="shared" si="9"/>
        <v>32251607</v>
      </c>
      <c r="I52" s="21">
        <f t="shared" si="10"/>
        <v>8216694</v>
      </c>
      <c r="J52" s="28"/>
      <c r="K52" s="47">
        <f t="shared" si="11"/>
        <v>5151.4</v>
      </c>
      <c r="L52" s="28"/>
      <c r="M52" s="28">
        <f>U52+AP52</f>
        <v>2.83327</v>
      </c>
      <c r="N52" s="28"/>
      <c r="O52" s="28"/>
      <c r="P52" s="28"/>
      <c r="Q52" s="21">
        <f t="shared" si="5"/>
        <v>40468301</v>
      </c>
      <c r="R52" s="25">
        <v>32251607</v>
      </c>
      <c r="S52" s="30">
        <v>8216694</v>
      </c>
      <c r="T52" s="20">
        <v>5151.4</v>
      </c>
      <c r="U52" s="28">
        <v>2.83327</v>
      </c>
      <c r="V52" s="38" t="s">
        <v>354</v>
      </c>
      <c r="W52" s="25">
        <v>32251607</v>
      </c>
      <c r="X52" s="66">
        <v>15</v>
      </c>
      <c r="Y52" s="66">
        <v>1</v>
      </c>
      <c r="Z52" s="38" t="s">
        <v>355</v>
      </c>
      <c r="AA52" s="38"/>
      <c r="AB52" s="66">
        <v>20</v>
      </c>
      <c r="AC52" s="66">
        <v>1</v>
      </c>
      <c r="AD52" s="38"/>
      <c r="AE52" s="38"/>
      <c r="AF52" s="23"/>
      <c r="AG52" s="23"/>
      <c r="AH52" s="38"/>
      <c r="AI52" s="28"/>
      <c r="AJ52" s="58"/>
      <c r="AK52" s="28"/>
      <c r="AL52" s="29"/>
      <c r="AM52" s="29"/>
      <c r="AN52" s="29"/>
      <c r="AO52" s="29"/>
      <c r="AP52" s="29"/>
      <c r="AQ52" s="29"/>
      <c r="AR52" s="29"/>
      <c r="AS52" s="29"/>
      <c r="AT52" s="29"/>
      <c r="AU52" s="29"/>
      <c r="AV52" s="29"/>
      <c r="AW52" s="81"/>
      <c r="AZ52" s="28" t="s">
        <v>34</v>
      </c>
      <c r="BA52" s="28" t="s">
        <v>32</v>
      </c>
    </row>
    <row r="53" spans="1:53" ht="53.25" customHeight="1">
      <c r="A53" s="81" t="s">
        <v>126</v>
      </c>
      <c r="B53" s="16" t="s">
        <v>193</v>
      </c>
      <c r="C53" s="39" t="s">
        <v>32</v>
      </c>
      <c r="D53" s="81">
        <v>100</v>
      </c>
      <c r="E53" s="81" t="s">
        <v>249</v>
      </c>
      <c r="F53" s="38" t="s">
        <v>272</v>
      </c>
      <c r="G53" s="21">
        <f t="shared" si="1"/>
        <v>26589690</v>
      </c>
      <c r="H53" s="21">
        <f t="shared" si="9"/>
        <v>11200759</v>
      </c>
      <c r="I53" s="21">
        <f t="shared" si="10"/>
        <v>15388931</v>
      </c>
      <c r="J53" s="28"/>
      <c r="K53" s="47">
        <f t="shared" si="11"/>
        <v>2832.6</v>
      </c>
      <c r="L53" s="28"/>
      <c r="M53" s="28">
        <f aca="true" t="shared" si="13" ref="M53:M58">U53+AP53</f>
        <v>1.55793</v>
      </c>
      <c r="N53" s="28"/>
      <c r="O53" s="28"/>
      <c r="P53" s="28"/>
      <c r="Q53" s="21">
        <f t="shared" si="5"/>
        <v>26589690</v>
      </c>
      <c r="R53" s="25">
        <v>11200759</v>
      </c>
      <c r="S53" s="30">
        <v>15388931</v>
      </c>
      <c r="T53" s="20">
        <v>2832.6</v>
      </c>
      <c r="U53" s="28">
        <v>1.55793</v>
      </c>
      <c r="V53" s="38" t="s">
        <v>354</v>
      </c>
      <c r="W53" s="25">
        <v>11200759</v>
      </c>
      <c r="X53" s="66">
        <v>8</v>
      </c>
      <c r="Y53" s="66">
        <v>1</v>
      </c>
      <c r="Z53" s="38" t="s">
        <v>355</v>
      </c>
      <c r="AA53" s="38"/>
      <c r="AB53" s="66">
        <v>5</v>
      </c>
      <c r="AC53" s="66">
        <v>1</v>
      </c>
      <c r="AD53" s="38"/>
      <c r="AE53" s="38"/>
      <c r="AF53" s="23"/>
      <c r="AG53" s="23"/>
      <c r="AH53" s="38"/>
      <c r="AI53" s="28"/>
      <c r="AJ53" s="58"/>
      <c r="AK53" s="28"/>
      <c r="AL53" s="29"/>
      <c r="AM53" s="29"/>
      <c r="AN53" s="29"/>
      <c r="AO53" s="29"/>
      <c r="AP53" s="29"/>
      <c r="AQ53" s="29"/>
      <c r="AR53" s="29"/>
      <c r="AS53" s="29"/>
      <c r="AT53" s="29"/>
      <c r="AU53" s="29"/>
      <c r="AV53" s="29"/>
      <c r="AW53" s="81"/>
      <c r="AZ53" s="28" t="s">
        <v>35</v>
      </c>
      <c r="BA53" s="28" t="s">
        <v>33</v>
      </c>
    </row>
    <row r="54" spans="1:52" ht="53.25" customHeight="1">
      <c r="A54" s="81" t="s">
        <v>194</v>
      </c>
      <c r="B54" s="16" t="s">
        <v>195</v>
      </c>
      <c r="C54" s="39" t="s">
        <v>32</v>
      </c>
      <c r="D54" s="81">
        <v>100</v>
      </c>
      <c r="E54" s="81" t="s">
        <v>250</v>
      </c>
      <c r="F54" s="38" t="s">
        <v>265</v>
      </c>
      <c r="G54" s="21">
        <f t="shared" si="1"/>
        <v>19925748</v>
      </c>
      <c r="H54" s="21">
        <f t="shared" si="9"/>
        <v>19315152</v>
      </c>
      <c r="I54" s="21">
        <f t="shared" si="10"/>
        <v>610596</v>
      </c>
      <c r="J54" s="28"/>
      <c r="K54" s="21">
        <f t="shared" si="11"/>
        <v>1431</v>
      </c>
      <c r="L54" s="28"/>
      <c r="M54" s="28">
        <f t="shared" si="13"/>
        <v>0.7871</v>
      </c>
      <c r="N54" s="28"/>
      <c r="O54" s="28"/>
      <c r="P54" s="28"/>
      <c r="Q54" s="21">
        <f t="shared" si="5"/>
        <v>19925748</v>
      </c>
      <c r="R54" s="25">
        <v>19315152</v>
      </c>
      <c r="S54" s="30">
        <v>610596</v>
      </c>
      <c r="T54" s="30">
        <v>1431</v>
      </c>
      <c r="U54" s="28">
        <v>0.7871</v>
      </c>
      <c r="V54" s="38" t="s">
        <v>354</v>
      </c>
      <c r="W54" s="25">
        <v>19315152</v>
      </c>
      <c r="X54" s="66">
        <v>10</v>
      </c>
      <c r="Y54" s="66">
        <v>1</v>
      </c>
      <c r="Z54" s="38" t="s">
        <v>355</v>
      </c>
      <c r="AA54" s="38"/>
      <c r="AB54" s="66">
        <v>10</v>
      </c>
      <c r="AC54" s="66">
        <v>1</v>
      </c>
      <c r="AD54" s="38"/>
      <c r="AE54" s="38"/>
      <c r="AF54" s="23"/>
      <c r="AG54" s="23"/>
      <c r="AH54" s="38"/>
      <c r="AI54" s="28"/>
      <c r="AJ54" s="58"/>
      <c r="AK54" s="28"/>
      <c r="AL54" s="29"/>
      <c r="AM54" s="29"/>
      <c r="AN54" s="29"/>
      <c r="AO54" s="29"/>
      <c r="AP54" s="29"/>
      <c r="AQ54" s="29"/>
      <c r="AR54" s="29"/>
      <c r="AS54" s="29"/>
      <c r="AT54" s="29"/>
      <c r="AU54" s="29"/>
      <c r="AV54" s="29"/>
      <c r="AW54" s="81"/>
      <c r="AZ54" s="28" t="s">
        <v>36</v>
      </c>
    </row>
    <row r="55" spans="1:52" ht="53.25" customHeight="1">
      <c r="A55" s="81" t="s">
        <v>196</v>
      </c>
      <c r="B55" s="16" t="s">
        <v>197</v>
      </c>
      <c r="C55" s="39" t="s">
        <v>32</v>
      </c>
      <c r="D55" s="81">
        <v>100</v>
      </c>
      <c r="E55" s="81" t="s">
        <v>251</v>
      </c>
      <c r="F55" s="38" t="s">
        <v>262</v>
      </c>
      <c r="G55" s="21">
        <f t="shared" si="1"/>
        <v>23142240</v>
      </c>
      <c r="H55" s="21">
        <f t="shared" si="9"/>
        <v>23142240</v>
      </c>
      <c r="I55" s="21">
        <f t="shared" si="10"/>
        <v>0</v>
      </c>
      <c r="J55" s="28"/>
      <c r="K55" s="21">
        <f t="shared" si="11"/>
        <v>2105</v>
      </c>
      <c r="L55" s="28"/>
      <c r="M55" s="28">
        <f t="shared" si="13"/>
        <v>1.158</v>
      </c>
      <c r="N55" s="28"/>
      <c r="O55" s="28"/>
      <c r="P55" s="28"/>
      <c r="Q55" s="21">
        <f t="shared" si="5"/>
        <v>23142240</v>
      </c>
      <c r="R55" s="26">
        <v>23142240</v>
      </c>
      <c r="S55" s="28">
        <v>0</v>
      </c>
      <c r="T55" s="30">
        <v>2105</v>
      </c>
      <c r="U55" s="28">
        <v>1.158</v>
      </c>
      <c r="V55" s="38" t="s">
        <v>354</v>
      </c>
      <c r="W55" s="26">
        <v>23142240</v>
      </c>
      <c r="X55" s="66">
        <v>10</v>
      </c>
      <c r="Y55" s="66">
        <v>1</v>
      </c>
      <c r="Z55" s="38" t="s">
        <v>355</v>
      </c>
      <c r="AA55" s="38"/>
      <c r="AB55" s="66">
        <v>15</v>
      </c>
      <c r="AC55" s="66">
        <v>1</v>
      </c>
      <c r="AD55" s="38"/>
      <c r="AE55" s="38"/>
      <c r="AF55" s="23"/>
      <c r="AG55" s="23"/>
      <c r="AH55" s="38"/>
      <c r="AI55" s="28"/>
      <c r="AJ55" s="58"/>
      <c r="AK55" s="28"/>
      <c r="AL55" s="29"/>
      <c r="AM55" s="29"/>
      <c r="AN55" s="29"/>
      <c r="AO55" s="29"/>
      <c r="AP55" s="29"/>
      <c r="AQ55" s="29"/>
      <c r="AR55" s="29"/>
      <c r="AS55" s="29"/>
      <c r="AT55" s="29"/>
      <c r="AU55" s="29"/>
      <c r="AV55" s="29"/>
      <c r="AW55" s="81"/>
      <c r="AZ55" s="28" t="s">
        <v>37</v>
      </c>
    </row>
    <row r="56" spans="1:49" ht="53.25" customHeight="1">
      <c r="A56" s="81" t="s">
        <v>198</v>
      </c>
      <c r="B56" s="16" t="s">
        <v>127</v>
      </c>
      <c r="C56" s="39" t="s">
        <v>32</v>
      </c>
      <c r="D56" s="81">
        <v>100</v>
      </c>
      <c r="E56" s="81" t="s">
        <v>252</v>
      </c>
      <c r="F56" s="38" t="s">
        <v>273</v>
      </c>
      <c r="G56" s="21">
        <f t="shared" si="1"/>
        <v>654910</v>
      </c>
      <c r="H56" s="21">
        <f t="shared" si="9"/>
        <v>654910</v>
      </c>
      <c r="I56" s="21">
        <f t="shared" si="10"/>
        <v>0</v>
      </c>
      <c r="J56" s="28"/>
      <c r="K56" s="28">
        <f t="shared" si="11"/>
        <v>0</v>
      </c>
      <c r="L56" s="28"/>
      <c r="M56" s="28">
        <f t="shared" si="13"/>
        <v>0</v>
      </c>
      <c r="N56" s="28"/>
      <c r="O56" s="28"/>
      <c r="P56" s="28"/>
      <c r="Q56" s="21">
        <f t="shared" si="5"/>
        <v>654910</v>
      </c>
      <c r="R56" s="25">
        <v>654910</v>
      </c>
      <c r="S56" s="28">
        <v>0</v>
      </c>
      <c r="T56" s="28">
        <v>0</v>
      </c>
      <c r="U56" s="28">
        <v>0</v>
      </c>
      <c r="V56" s="38"/>
      <c r="W56" s="25"/>
      <c r="X56" s="66"/>
      <c r="Y56" s="66"/>
      <c r="Z56" s="38"/>
      <c r="AA56" s="38"/>
      <c r="AB56" s="66"/>
      <c r="AC56" s="66"/>
      <c r="AD56" s="38" t="s">
        <v>356</v>
      </c>
      <c r="AE56" s="61">
        <v>654910</v>
      </c>
      <c r="AF56" s="62">
        <v>13.7</v>
      </c>
      <c r="AG56" s="23">
        <v>1</v>
      </c>
      <c r="AH56" s="38"/>
      <c r="AI56" s="28"/>
      <c r="AJ56" s="58"/>
      <c r="AK56" s="28"/>
      <c r="AL56" s="29"/>
      <c r="AM56" s="29"/>
      <c r="AN56" s="29"/>
      <c r="AO56" s="29"/>
      <c r="AP56" s="29"/>
      <c r="AQ56" s="29"/>
      <c r="AR56" s="29"/>
      <c r="AS56" s="29"/>
      <c r="AT56" s="29"/>
      <c r="AU56" s="29"/>
      <c r="AV56" s="29"/>
      <c r="AW56" s="81"/>
    </row>
    <row r="57" spans="1:49" ht="53.25" customHeight="1">
      <c r="A57" s="81" t="s">
        <v>199</v>
      </c>
      <c r="B57" s="16" t="s">
        <v>200</v>
      </c>
      <c r="C57" s="39" t="s">
        <v>32</v>
      </c>
      <c r="D57" s="38" t="s">
        <v>240</v>
      </c>
      <c r="E57" s="81" t="s">
        <v>253</v>
      </c>
      <c r="F57" s="38" t="s">
        <v>262</v>
      </c>
      <c r="G57" s="21">
        <f t="shared" si="1"/>
        <v>42731280</v>
      </c>
      <c r="H57" s="21">
        <f t="shared" si="9"/>
        <v>40335875</v>
      </c>
      <c r="I57" s="21">
        <f t="shared" si="10"/>
        <v>2395405</v>
      </c>
      <c r="J57" s="28"/>
      <c r="K57" s="28">
        <f t="shared" si="11"/>
        <v>612.99</v>
      </c>
      <c r="L57" s="28"/>
      <c r="M57" s="28">
        <f t="shared" si="13"/>
        <v>1.1807301</v>
      </c>
      <c r="N57" s="28"/>
      <c r="O57" s="28"/>
      <c r="P57" s="28"/>
      <c r="Q57" s="21">
        <f t="shared" si="5"/>
        <v>42731280</v>
      </c>
      <c r="R57" s="25">
        <v>40335875</v>
      </c>
      <c r="S57" s="30">
        <v>2395405</v>
      </c>
      <c r="T57" s="28">
        <v>612.99</v>
      </c>
      <c r="U57" s="28">
        <v>1.1807301</v>
      </c>
      <c r="V57" s="38" t="s">
        <v>354</v>
      </c>
      <c r="W57" s="25">
        <v>40335875</v>
      </c>
      <c r="X57" s="66">
        <v>22.68</v>
      </c>
      <c r="Y57" s="66">
        <v>1</v>
      </c>
      <c r="Z57" s="38" t="s">
        <v>355</v>
      </c>
      <c r="AA57" s="38"/>
      <c r="AB57" s="66">
        <v>16.2</v>
      </c>
      <c r="AC57" s="66">
        <v>1</v>
      </c>
      <c r="AD57" s="38"/>
      <c r="AE57" s="38"/>
      <c r="AF57" s="23"/>
      <c r="AG57" s="23"/>
      <c r="AH57" s="38" t="s">
        <v>381</v>
      </c>
      <c r="AI57" s="25"/>
      <c r="AJ57" s="58" t="s">
        <v>383</v>
      </c>
      <c r="AK57" s="28">
        <v>36</v>
      </c>
      <c r="AL57" s="29"/>
      <c r="AM57" s="29"/>
      <c r="AN57" s="29"/>
      <c r="AO57" s="29"/>
      <c r="AP57" s="29"/>
      <c r="AQ57" s="29"/>
      <c r="AR57" s="29"/>
      <c r="AS57" s="29"/>
      <c r="AT57" s="29"/>
      <c r="AU57" s="29"/>
      <c r="AV57" s="29"/>
      <c r="AW57" s="81"/>
    </row>
    <row r="58" spans="1:49" ht="53.25" customHeight="1">
      <c r="A58" s="81" t="s">
        <v>201</v>
      </c>
      <c r="B58" s="16" t="s">
        <v>202</v>
      </c>
      <c r="C58" s="39" t="s">
        <v>32</v>
      </c>
      <c r="D58" s="38" t="s">
        <v>241</v>
      </c>
      <c r="E58" s="81" t="s">
        <v>254</v>
      </c>
      <c r="F58" s="38" t="s">
        <v>272</v>
      </c>
      <c r="G58" s="21">
        <f t="shared" si="1"/>
        <v>21574080</v>
      </c>
      <c r="H58" s="21">
        <f t="shared" si="9"/>
        <v>21115800</v>
      </c>
      <c r="I58" s="21">
        <f t="shared" si="10"/>
        <v>458280</v>
      </c>
      <c r="J58" s="28"/>
      <c r="K58" s="30">
        <f t="shared" si="11"/>
        <v>3765</v>
      </c>
      <c r="L58" s="28"/>
      <c r="M58" s="28">
        <f t="shared" si="13"/>
        <v>2.361513</v>
      </c>
      <c r="N58" s="28"/>
      <c r="O58" s="28"/>
      <c r="P58" s="28"/>
      <c r="Q58" s="21">
        <f t="shared" si="5"/>
        <v>21574080</v>
      </c>
      <c r="R58" s="25">
        <v>21115800</v>
      </c>
      <c r="S58" s="30">
        <v>458280</v>
      </c>
      <c r="T58" s="30">
        <v>3765</v>
      </c>
      <c r="U58" s="28">
        <v>2.361513</v>
      </c>
      <c r="V58" s="38" t="s">
        <v>354</v>
      </c>
      <c r="W58" s="25">
        <v>21115800</v>
      </c>
      <c r="X58" s="66">
        <v>10</v>
      </c>
      <c r="Y58" s="66">
        <v>1</v>
      </c>
      <c r="Z58" s="38" t="s">
        <v>355</v>
      </c>
      <c r="AA58" s="38"/>
      <c r="AB58" s="66">
        <v>25</v>
      </c>
      <c r="AC58" s="66">
        <v>1</v>
      </c>
      <c r="AD58" s="38"/>
      <c r="AE58" s="38"/>
      <c r="AF58" s="23"/>
      <c r="AG58" s="23"/>
      <c r="AH58" s="38" t="s">
        <v>381</v>
      </c>
      <c r="AI58" s="28"/>
      <c r="AJ58" s="58" t="s">
        <v>384</v>
      </c>
      <c r="AK58" s="28">
        <v>19</v>
      </c>
      <c r="AL58" s="29"/>
      <c r="AM58" s="29"/>
      <c r="AN58" s="29"/>
      <c r="AO58" s="29"/>
      <c r="AP58" s="29"/>
      <c r="AQ58" s="29"/>
      <c r="AR58" s="29"/>
      <c r="AS58" s="29"/>
      <c r="AT58" s="29"/>
      <c r="AU58" s="29"/>
      <c r="AV58" s="29"/>
      <c r="AW58" s="81"/>
    </row>
    <row r="59" spans="1:52" ht="53.25" customHeight="1">
      <c r="A59" s="81" t="s">
        <v>203</v>
      </c>
      <c r="B59" s="16" t="s">
        <v>204</v>
      </c>
      <c r="C59" s="39" t="s">
        <v>32</v>
      </c>
      <c r="D59" s="38" t="s">
        <v>241</v>
      </c>
      <c r="E59" s="81" t="s">
        <v>254</v>
      </c>
      <c r="F59" s="38" t="s">
        <v>272</v>
      </c>
      <c r="G59" s="21">
        <f t="shared" si="1"/>
        <v>21031920</v>
      </c>
      <c r="H59" s="21">
        <f t="shared" si="9"/>
        <v>20144880</v>
      </c>
      <c r="I59" s="21">
        <f t="shared" si="10"/>
        <v>887040</v>
      </c>
      <c r="J59" s="28"/>
      <c r="K59" s="21">
        <f t="shared" si="11"/>
        <v>6645</v>
      </c>
      <c r="L59" s="28"/>
      <c r="M59" s="28">
        <f aca="true" t="shared" si="14" ref="M59:M69">U59+AP59</f>
        <v>4.036389</v>
      </c>
      <c r="N59" s="28"/>
      <c r="O59" s="28"/>
      <c r="P59" s="28"/>
      <c r="Q59" s="21">
        <f t="shared" si="5"/>
        <v>21031920</v>
      </c>
      <c r="R59" s="22">
        <v>20144880</v>
      </c>
      <c r="S59" s="30">
        <v>887040</v>
      </c>
      <c r="T59" s="30">
        <v>6645</v>
      </c>
      <c r="U59" s="28">
        <v>4.036389</v>
      </c>
      <c r="V59" s="38" t="s">
        <v>354</v>
      </c>
      <c r="W59" s="22">
        <v>20144880</v>
      </c>
      <c r="X59" s="66">
        <v>10</v>
      </c>
      <c r="Y59" s="66">
        <v>1</v>
      </c>
      <c r="Z59" s="38" t="s">
        <v>355</v>
      </c>
      <c r="AA59" s="38"/>
      <c r="AB59" s="66">
        <v>15</v>
      </c>
      <c r="AC59" s="66">
        <v>1</v>
      </c>
      <c r="AD59" s="38"/>
      <c r="AE59" s="38"/>
      <c r="AF59" s="23"/>
      <c r="AG59" s="23"/>
      <c r="AH59" s="38" t="s">
        <v>381</v>
      </c>
      <c r="AI59" s="28"/>
      <c r="AJ59" s="58" t="s">
        <v>385</v>
      </c>
      <c r="AK59" s="28">
        <v>63</v>
      </c>
      <c r="AL59" s="29"/>
      <c r="AM59" s="29"/>
      <c r="AN59" s="29"/>
      <c r="AO59" s="29"/>
      <c r="AP59" s="29"/>
      <c r="AQ59" s="29"/>
      <c r="AR59" s="29"/>
      <c r="AS59" s="29"/>
      <c r="AT59" s="29"/>
      <c r="AU59" s="29"/>
      <c r="AV59" s="29"/>
      <c r="AW59" s="81"/>
      <c r="AZ59" s="28" t="s">
        <v>37</v>
      </c>
    </row>
    <row r="60" spans="1:49" ht="53.25" customHeight="1">
      <c r="A60" s="81" t="s">
        <v>205</v>
      </c>
      <c r="B60" s="16" t="s">
        <v>206</v>
      </c>
      <c r="C60" s="39" t="s">
        <v>32</v>
      </c>
      <c r="D60" s="81">
        <v>100</v>
      </c>
      <c r="E60" s="81" t="s">
        <v>255</v>
      </c>
      <c r="F60" s="38" t="s">
        <v>265</v>
      </c>
      <c r="G60" s="21">
        <f t="shared" si="1"/>
        <v>36124920</v>
      </c>
      <c r="H60" s="21">
        <f t="shared" si="9"/>
        <v>36124920</v>
      </c>
      <c r="I60" s="21">
        <f t="shared" si="10"/>
        <v>0</v>
      </c>
      <c r="J60" s="28"/>
      <c r="K60" s="47">
        <f t="shared" si="11"/>
        <v>1840.4</v>
      </c>
      <c r="L60" s="28"/>
      <c r="M60" s="28">
        <f t="shared" si="14"/>
        <v>1.01222</v>
      </c>
      <c r="N60" s="28"/>
      <c r="O60" s="28"/>
      <c r="P60" s="28"/>
      <c r="Q60" s="21">
        <f t="shared" si="5"/>
        <v>36124920</v>
      </c>
      <c r="R60" s="26">
        <v>36124920</v>
      </c>
      <c r="S60" s="28">
        <v>0</v>
      </c>
      <c r="T60" s="20">
        <v>1840.4</v>
      </c>
      <c r="U60" s="28">
        <v>1.01222</v>
      </c>
      <c r="V60" s="38" t="s">
        <v>354</v>
      </c>
      <c r="W60" s="26">
        <v>36124920</v>
      </c>
      <c r="X60" s="66">
        <v>20.66</v>
      </c>
      <c r="Y60" s="66">
        <v>1</v>
      </c>
      <c r="Z60" s="38" t="s">
        <v>355</v>
      </c>
      <c r="AA60" s="38"/>
      <c r="AB60" s="66">
        <v>33.6</v>
      </c>
      <c r="AC60" s="66">
        <v>1</v>
      </c>
      <c r="AD60" s="38"/>
      <c r="AE60" s="38"/>
      <c r="AF60" s="23"/>
      <c r="AG60" s="23"/>
      <c r="AH60" s="38"/>
      <c r="AI60" s="28"/>
      <c r="AJ60" s="58"/>
      <c r="AK60" s="28"/>
      <c r="AL60" s="29"/>
      <c r="AM60" s="29"/>
      <c r="AN60" s="29"/>
      <c r="AO60" s="29"/>
      <c r="AP60" s="29"/>
      <c r="AQ60" s="29"/>
      <c r="AR60" s="29"/>
      <c r="AS60" s="29"/>
      <c r="AT60" s="29"/>
      <c r="AU60" s="29"/>
      <c r="AV60" s="29"/>
      <c r="AW60" s="81"/>
    </row>
    <row r="61" spans="1:49" ht="53.25" customHeight="1">
      <c r="A61" s="81" t="s">
        <v>207</v>
      </c>
      <c r="B61" s="16" t="s">
        <v>208</v>
      </c>
      <c r="C61" s="39" t="s">
        <v>32</v>
      </c>
      <c r="D61" s="81">
        <v>100</v>
      </c>
      <c r="E61" s="81" t="s">
        <v>256</v>
      </c>
      <c r="F61" s="38" t="s">
        <v>262</v>
      </c>
      <c r="G61" s="21">
        <f t="shared" si="1"/>
        <v>18500400</v>
      </c>
      <c r="H61" s="21">
        <f t="shared" si="9"/>
        <v>17464000</v>
      </c>
      <c r="I61" s="21">
        <f t="shared" si="10"/>
        <v>1036400</v>
      </c>
      <c r="J61" s="28"/>
      <c r="K61" s="28">
        <f t="shared" si="11"/>
        <v>252.19</v>
      </c>
      <c r="L61" s="28"/>
      <c r="M61" s="28">
        <f t="shared" si="14"/>
        <v>0.1387</v>
      </c>
      <c r="N61" s="28"/>
      <c r="O61" s="28"/>
      <c r="P61" s="28"/>
      <c r="Q61" s="21">
        <f t="shared" si="5"/>
        <v>18500400</v>
      </c>
      <c r="R61" s="26">
        <v>17464000</v>
      </c>
      <c r="S61" s="30">
        <v>1036400</v>
      </c>
      <c r="T61" s="28">
        <v>252.19</v>
      </c>
      <c r="U61" s="28">
        <v>0.1387</v>
      </c>
      <c r="V61" s="38" t="s">
        <v>354</v>
      </c>
      <c r="W61" s="26">
        <v>17464000</v>
      </c>
      <c r="X61" s="66">
        <v>10</v>
      </c>
      <c r="Y61" s="66">
        <v>1</v>
      </c>
      <c r="Z61" s="38" t="s">
        <v>355</v>
      </c>
      <c r="AA61" s="38"/>
      <c r="AB61" s="66">
        <v>15</v>
      </c>
      <c r="AC61" s="66">
        <v>1</v>
      </c>
      <c r="AD61" s="38"/>
      <c r="AE61" s="38"/>
      <c r="AF61" s="23"/>
      <c r="AG61" s="23"/>
      <c r="AH61" s="38"/>
      <c r="AI61" s="28"/>
      <c r="AJ61" s="58"/>
      <c r="AK61" s="28"/>
      <c r="AL61" s="29"/>
      <c r="AM61" s="29"/>
      <c r="AN61" s="29"/>
      <c r="AO61" s="29"/>
      <c r="AP61" s="29"/>
      <c r="AQ61" s="29"/>
      <c r="AR61" s="29"/>
      <c r="AS61" s="29"/>
      <c r="AT61" s="29"/>
      <c r="AU61" s="29"/>
      <c r="AV61" s="29"/>
      <c r="AW61" s="81"/>
    </row>
    <row r="62" spans="1:49" ht="53.25" customHeight="1">
      <c r="A62" s="81" t="s">
        <v>209</v>
      </c>
      <c r="B62" s="16" t="s">
        <v>210</v>
      </c>
      <c r="C62" s="39" t="s">
        <v>32</v>
      </c>
      <c r="D62" s="81">
        <v>100</v>
      </c>
      <c r="E62" s="81" t="s">
        <v>256</v>
      </c>
      <c r="F62" s="38" t="s">
        <v>274</v>
      </c>
      <c r="G62" s="21">
        <f t="shared" si="1"/>
        <v>11296800</v>
      </c>
      <c r="H62" s="21">
        <f t="shared" si="9"/>
        <v>11296800</v>
      </c>
      <c r="I62" s="21">
        <f t="shared" si="10"/>
        <v>0</v>
      </c>
      <c r="J62" s="28"/>
      <c r="K62" s="28">
        <f t="shared" si="11"/>
        <v>0</v>
      </c>
      <c r="L62" s="28"/>
      <c r="M62" s="28">
        <f t="shared" si="14"/>
        <v>0</v>
      </c>
      <c r="N62" s="28"/>
      <c r="O62" s="28"/>
      <c r="P62" s="28"/>
      <c r="Q62" s="21">
        <f t="shared" si="5"/>
        <v>11296800</v>
      </c>
      <c r="R62" s="26">
        <v>11296800</v>
      </c>
      <c r="S62" s="28">
        <v>0</v>
      </c>
      <c r="T62" s="28">
        <v>0</v>
      </c>
      <c r="U62" s="28">
        <v>0</v>
      </c>
      <c r="V62" s="38" t="s">
        <v>354</v>
      </c>
      <c r="W62" s="26">
        <v>11296800</v>
      </c>
      <c r="X62" s="66">
        <v>10.92</v>
      </c>
      <c r="Y62" s="66">
        <v>1</v>
      </c>
      <c r="Z62" s="38" t="s">
        <v>355</v>
      </c>
      <c r="AA62" s="38"/>
      <c r="AB62" s="66">
        <v>14.4</v>
      </c>
      <c r="AC62" s="66">
        <v>1</v>
      </c>
      <c r="AD62" s="38"/>
      <c r="AE62" s="38"/>
      <c r="AF62" s="23"/>
      <c r="AG62" s="23"/>
      <c r="AH62" s="38"/>
      <c r="AI62" s="28"/>
      <c r="AJ62" s="58"/>
      <c r="AK62" s="28"/>
      <c r="AL62" s="29"/>
      <c r="AM62" s="29"/>
      <c r="AN62" s="29"/>
      <c r="AO62" s="29"/>
      <c r="AP62" s="29"/>
      <c r="AQ62" s="29"/>
      <c r="AR62" s="29"/>
      <c r="AS62" s="29"/>
      <c r="AT62" s="29"/>
      <c r="AU62" s="29"/>
      <c r="AV62" s="29"/>
      <c r="AW62" s="81"/>
    </row>
    <row r="63" spans="1:49" ht="53.25" customHeight="1">
      <c r="A63" s="81" t="s">
        <v>211</v>
      </c>
      <c r="B63" s="16" t="s">
        <v>212</v>
      </c>
      <c r="C63" s="39" t="s">
        <v>32</v>
      </c>
      <c r="D63" s="81">
        <v>100</v>
      </c>
      <c r="E63" s="81" t="s">
        <v>257</v>
      </c>
      <c r="F63" s="38" t="s">
        <v>265</v>
      </c>
      <c r="G63" s="21">
        <f t="shared" si="1"/>
        <v>33516720</v>
      </c>
      <c r="H63" s="21">
        <f t="shared" si="9"/>
        <v>20570760</v>
      </c>
      <c r="I63" s="21">
        <f t="shared" si="10"/>
        <v>12945960</v>
      </c>
      <c r="J63" s="28"/>
      <c r="K63" s="28">
        <f t="shared" si="11"/>
        <v>5074.296</v>
      </c>
      <c r="L63" s="28"/>
      <c r="M63" s="28">
        <f t="shared" si="14"/>
        <v>2.7908628</v>
      </c>
      <c r="N63" s="28"/>
      <c r="O63" s="28"/>
      <c r="P63" s="28"/>
      <c r="Q63" s="21">
        <f t="shared" si="5"/>
        <v>33516720</v>
      </c>
      <c r="R63" s="22">
        <v>20570760</v>
      </c>
      <c r="S63" s="30">
        <v>12945960</v>
      </c>
      <c r="T63" s="51">
        <v>5074.296</v>
      </c>
      <c r="U63" s="28">
        <v>2.7908628</v>
      </c>
      <c r="V63" s="38" t="s">
        <v>354</v>
      </c>
      <c r="W63" s="22">
        <v>20570760</v>
      </c>
      <c r="X63" s="66">
        <v>10.56</v>
      </c>
      <c r="Y63" s="66">
        <v>1</v>
      </c>
      <c r="Z63" s="38" t="s">
        <v>355</v>
      </c>
      <c r="AA63" s="38"/>
      <c r="AB63" s="66">
        <v>10</v>
      </c>
      <c r="AC63" s="66">
        <v>2</v>
      </c>
      <c r="AD63" s="38"/>
      <c r="AE63" s="38"/>
      <c r="AF63" s="23"/>
      <c r="AG63" s="23"/>
      <c r="AH63" s="38"/>
      <c r="AI63" s="28"/>
      <c r="AJ63" s="58"/>
      <c r="AK63" s="28"/>
      <c r="AL63" s="29"/>
      <c r="AM63" s="29"/>
      <c r="AN63" s="29"/>
      <c r="AO63" s="29"/>
      <c r="AP63" s="29"/>
      <c r="AQ63" s="29"/>
      <c r="AR63" s="29"/>
      <c r="AS63" s="29"/>
      <c r="AT63" s="29"/>
      <c r="AU63" s="29"/>
      <c r="AV63" s="29"/>
      <c r="AW63" s="81"/>
    </row>
    <row r="64" spans="1:49" ht="53.25" customHeight="1">
      <c r="A64" s="81" t="s">
        <v>213</v>
      </c>
      <c r="B64" s="16" t="s">
        <v>214</v>
      </c>
      <c r="C64" s="39" t="s">
        <v>32</v>
      </c>
      <c r="D64" s="81">
        <v>100</v>
      </c>
      <c r="E64" s="81" t="s">
        <v>258</v>
      </c>
      <c r="F64" s="38" t="s">
        <v>268</v>
      </c>
      <c r="G64" s="21">
        <f t="shared" si="1"/>
        <v>25164000</v>
      </c>
      <c r="H64" s="21">
        <f t="shared" si="9"/>
        <v>23814000</v>
      </c>
      <c r="I64" s="21">
        <f t="shared" si="10"/>
        <v>1350000</v>
      </c>
      <c r="J64" s="28"/>
      <c r="K64" s="28">
        <f t="shared" si="11"/>
        <v>58.8</v>
      </c>
      <c r="L64" s="28"/>
      <c r="M64" s="28">
        <f t="shared" si="14"/>
        <v>0.03234</v>
      </c>
      <c r="N64" s="28"/>
      <c r="O64" s="28"/>
      <c r="P64" s="28"/>
      <c r="Q64" s="21">
        <f t="shared" si="5"/>
        <v>25164000</v>
      </c>
      <c r="R64" s="25">
        <v>23814000</v>
      </c>
      <c r="S64" s="30">
        <v>1350000</v>
      </c>
      <c r="T64" s="28">
        <v>58.8</v>
      </c>
      <c r="U64" s="28">
        <v>0.03234</v>
      </c>
      <c r="V64" s="38" t="s">
        <v>354</v>
      </c>
      <c r="W64" s="25">
        <v>23814000</v>
      </c>
      <c r="X64" s="66">
        <v>13.67</v>
      </c>
      <c r="Y64" s="66">
        <v>3</v>
      </c>
      <c r="Z64" s="38" t="s">
        <v>355</v>
      </c>
      <c r="AA64" s="38"/>
      <c r="AB64" s="66">
        <v>28.8</v>
      </c>
      <c r="AC64" s="66">
        <v>4</v>
      </c>
      <c r="AD64" s="38"/>
      <c r="AE64" s="38"/>
      <c r="AF64" s="23"/>
      <c r="AG64" s="23"/>
      <c r="AH64" s="38"/>
      <c r="AI64" s="28"/>
      <c r="AJ64" s="58"/>
      <c r="AK64" s="28"/>
      <c r="AL64" s="29"/>
      <c r="AM64" s="29"/>
      <c r="AN64" s="29"/>
      <c r="AO64" s="29"/>
      <c r="AP64" s="29"/>
      <c r="AQ64" s="29"/>
      <c r="AR64" s="29"/>
      <c r="AS64" s="29"/>
      <c r="AT64" s="29"/>
      <c r="AU64" s="29"/>
      <c r="AV64" s="29"/>
      <c r="AW64" s="81"/>
    </row>
    <row r="65" spans="1:49" ht="53.25" customHeight="1">
      <c r="A65" s="81" t="s">
        <v>215</v>
      </c>
      <c r="B65" s="16" t="s">
        <v>216</v>
      </c>
      <c r="C65" s="39" t="s">
        <v>32</v>
      </c>
      <c r="D65" s="81">
        <v>100</v>
      </c>
      <c r="E65" s="81" t="s">
        <v>258</v>
      </c>
      <c r="F65" s="38" t="s">
        <v>268</v>
      </c>
      <c r="G65" s="21">
        <f t="shared" si="1"/>
        <v>36720000</v>
      </c>
      <c r="H65" s="21">
        <f t="shared" si="9"/>
        <v>36720000</v>
      </c>
      <c r="I65" s="21">
        <f t="shared" si="10"/>
        <v>0</v>
      </c>
      <c r="J65" s="28"/>
      <c r="K65" s="28">
        <f t="shared" si="11"/>
        <v>14.976</v>
      </c>
      <c r="L65" s="28"/>
      <c r="M65" s="28">
        <f t="shared" si="14"/>
        <v>0.0082368</v>
      </c>
      <c r="N65" s="28"/>
      <c r="O65" s="28"/>
      <c r="P65" s="28"/>
      <c r="Q65" s="21">
        <f t="shared" si="5"/>
        <v>36720000</v>
      </c>
      <c r="R65" s="25">
        <v>36720000</v>
      </c>
      <c r="S65" s="28">
        <v>0</v>
      </c>
      <c r="T65" s="28">
        <v>14.976</v>
      </c>
      <c r="U65" s="28">
        <v>0.0082368</v>
      </c>
      <c r="V65" s="38"/>
      <c r="W65" s="25"/>
      <c r="X65" s="66"/>
      <c r="Y65" s="66"/>
      <c r="Z65" s="38"/>
      <c r="AA65" s="38"/>
      <c r="AB65" s="66"/>
      <c r="AC65" s="66"/>
      <c r="AD65" s="38" t="s">
        <v>380</v>
      </c>
      <c r="AE65" s="25">
        <v>36720000</v>
      </c>
      <c r="AF65" s="23">
        <v>2.6</v>
      </c>
      <c r="AG65" s="23">
        <v>20</v>
      </c>
      <c r="AH65" s="38"/>
      <c r="AI65" s="28"/>
      <c r="AJ65" s="58"/>
      <c r="AK65" s="28"/>
      <c r="AL65" s="29"/>
      <c r="AM65" s="29"/>
      <c r="AN65" s="29"/>
      <c r="AO65" s="29"/>
      <c r="AP65" s="29"/>
      <c r="AQ65" s="29"/>
      <c r="AR65" s="29"/>
      <c r="AS65" s="29"/>
      <c r="AT65" s="29"/>
      <c r="AU65" s="29"/>
      <c r="AV65" s="29"/>
      <c r="AW65" s="81"/>
    </row>
    <row r="66" spans="1:49" ht="53.25" customHeight="1">
      <c r="A66" s="81" t="s">
        <v>217</v>
      </c>
      <c r="B66" s="16" t="s">
        <v>218</v>
      </c>
      <c r="C66" s="39" t="s">
        <v>32</v>
      </c>
      <c r="D66" s="38" t="s">
        <v>241</v>
      </c>
      <c r="E66" s="81" t="s">
        <v>259</v>
      </c>
      <c r="F66" s="38" t="s">
        <v>265</v>
      </c>
      <c r="G66" s="21">
        <f t="shared" si="1"/>
        <v>18995427</v>
      </c>
      <c r="H66" s="21">
        <f t="shared" si="9"/>
        <v>18901476</v>
      </c>
      <c r="I66" s="21">
        <f t="shared" si="10"/>
        <v>93951</v>
      </c>
      <c r="J66" s="28"/>
      <c r="K66" s="21">
        <f t="shared" si="11"/>
        <v>1965</v>
      </c>
      <c r="L66" s="28"/>
      <c r="M66" s="28">
        <f t="shared" si="14"/>
        <v>1.08075</v>
      </c>
      <c r="N66" s="28"/>
      <c r="O66" s="28"/>
      <c r="P66" s="28"/>
      <c r="Q66" s="21">
        <f t="shared" si="5"/>
        <v>18995427</v>
      </c>
      <c r="R66" s="26">
        <v>18901476</v>
      </c>
      <c r="S66" s="30">
        <v>93951</v>
      </c>
      <c r="T66" s="30">
        <v>1965</v>
      </c>
      <c r="U66" s="28">
        <v>1.08075</v>
      </c>
      <c r="V66" s="38" t="s">
        <v>354</v>
      </c>
      <c r="W66" s="26">
        <v>18901476</v>
      </c>
      <c r="X66" s="66">
        <v>10</v>
      </c>
      <c r="Y66" s="66">
        <v>1</v>
      </c>
      <c r="Z66" s="38" t="s">
        <v>355</v>
      </c>
      <c r="AA66" s="38"/>
      <c r="AB66" s="66">
        <v>7.2</v>
      </c>
      <c r="AC66" s="66">
        <v>1</v>
      </c>
      <c r="AD66" s="38"/>
      <c r="AE66" s="38"/>
      <c r="AF66" s="23"/>
      <c r="AG66" s="23"/>
      <c r="AH66" s="38" t="s">
        <v>381</v>
      </c>
      <c r="AI66" s="28"/>
      <c r="AJ66" s="58" t="s">
        <v>386</v>
      </c>
      <c r="AK66" s="28">
        <v>6</v>
      </c>
      <c r="AL66" s="29"/>
      <c r="AM66" s="29"/>
      <c r="AN66" s="29"/>
      <c r="AO66" s="29"/>
      <c r="AP66" s="29"/>
      <c r="AQ66" s="29"/>
      <c r="AR66" s="29"/>
      <c r="AS66" s="29"/>
      <c r="AT66" s="29"/>
      <c r="AU66" s="29"/>
      <c r="AV66" s="29"/>
      <c r="AW66" s="81"/>
    </row>
    <row r="67" spans="1:49" ht="53.25" customHeight="1">
      <c r="A67" s="81" t="s">
        <v>128</v>
      </c>
      <c r="B67" s="16" t="s">
        <v>219</v>
      </c>
      <c r="C67" s="39" t="s">
        <v>32</v>
      </c>
      <c r="D67" s="38" t="s">
        <v>241</v>
      </c>
      <c r="E67" s="81" t="s">
        <v>259</v>
      </c>
      <c r="F67" s="38" t="s">
        <v>265</v>
      </c>
      <c r="G67" s="21">
        <f t="shared" si="1"/>
        <v>18208347</v>
      </c>
      <c r="H67" s="21">
        <f t="shared" si="9"/>
        <v>18050936</v>
      </c>
      <c r="I67" s="21">
        <f t="shared" si="10"/>
        <v>157411</v>
      </c>
      <c r="J67" s="28"/>
      <c r="K67" s="21">
        <f t="shared" si="11"/>
        <v>2521</v>
      </c>
      <c r="L67" s="28"/>
      <c r="M67" s="28">
        <f t="shared" si="14"/>
        <v>1.38655</v>
      </c>
      <c r="N67" s="28"/>
      <c r="O67" s="28"/>
      <c r="P67" s="28"/>
      <c r="Q67" s="21">
        <f t="shared" si="5"/>
        <v>18208347</v>
      </c>
      <c r="R67" s="26">
        <v>18050936</v>
      </c>
      <c r="S67" s="30">
        <v>157411</v>
      </c>
      <c r="T67" s="30">
        <v>2521</v>
      </c>
      <c r="U67" s="28">
        <v>1.38655</v>
      </c>
      <c r="V67" s="38" t="s">
        <v>354</v>
      </c>
      <c r="W67" s="26">
        <v>18050936</v>
      </c>
      <c r="X67" s="66">
        <v>10</v>
      </c>
      <c r="Y67" s="66">
        <v>1</v>
      </c>
      <c r="Z67" s="38" t="s">
        <v>355</v>
      </c>
      <c r="AA67" s="38"/>
      <c r="AB67" s="66">
        <v>7.2</v>
      </c>
      <c r="AC67" s="66">
        <v>1</v>
      </c>
      <c r="AD67" s="38"/>
      <c r="AE67" s="38"/>
      <c r="AF67" s="23"/>
      <c r="AG67" s="23"/>
      <c r="AH67" s="38" t="s">
        <v>381</v>
      </c>
      <c r="AI67" s="28"/>
      <c r="AJ67" s="58" t="s">
        <v>387</v>
      </c>
      <c r="AK67" s="28">
        <v>12</v>
      </c>
      <c r="AL67" s="29"/>
      <c r="AM67" s="29"/>
      <c r="AN67" s="29"/>
      <c r="AO67" s="29"/>
      <c r="AP67" s="29"/>
      <c r="AQ67" s="29"/>
      <c r="AR67" s="29"/>
      <c r="AS67" s="29"/>
      <c r="AT67" s="29"/>
      <c r="AU67" s="29"/>
      <c r="AV67" s="29"/>
      <c r="AW67" s="81"/>
    </row>
    <row r="68" spans="1:49" ht="53.25" customHeight="1">
      <c r="A68" s="81" t="s">
        <v>129</v>
      </c>
      <c r="B68" s="16" t="s">
        <v>220</v>
      </c>
      <c r="C68" s="39" t="s">
        <v>32</v>
      </c>
      <c r="D68" s="38" t="s">
        <v>241</v>
      </c>
      <c r="E68" s="81" t="s">
        <v>259</v>
      </c>
      <c r="F68" s="38" t="s">
        <v>265</v>
      </c>
      <c r="G68" s="21">
        <f t="shared" si="1"/>
        <v>17384631</v>
      </c>
      <c r="H68" s="21">
        <f t="shared" si="9"/>
        <v>17302250</v>
      </c>
      <c r="I68" s="21">
        <f t="shared" si="10"/>
        <v>82381</v>
      </c>
      <c r="J68" s="28"/>
      <c r="K68" s="21">
        <f t="shared" si="11"/>
        <v>2678</v>
      </c>
      <c r="L68" s="28"/>
      <c r="M68" s="28">
        <f t="shared" si="14"/>
        <v>1.4729</v>
      </c>
      <c r="N68" s="28"/>
      <c r="O68" s="28"/>
      <c r="P68" s="28"/>
      <c r="Q68" s="21">
        <f t="shared" si="5"/>
        <v>17384631</v>
      </c>
      <c r="R68" s="26">
        <v>17302250</v>
      </c>
      <c r="S68" s="30">
        <v>82381</v>
      </c>
      <c r="T68" s="30">
        <v>2678</v>
      </c>
      <c r="U68" s="28">
        <v>1.4729</v>
      </c>
      <c r="V68" s="38" t="s">
        <v>354</v>
      </c>
      <c r="W68" s="26">
        <v>17302250</v>
      </c>
      <c r="X68" s="66">
        <v>10</v>
      </c>
      <c r="Y68" s="66">
        <v>1</v>
      </c>
      <c r="Z68" s="38" t="s">
        <v>355</v>
      </c>
      <c r="AA68" s="38"/>
      <c r="AB68" s="66">
        <v>7.2</v>
      </c>
      <c r="AC68" s="66">
        <v>1</v>
      </c>
      <c r="AD68" s="38"/>
      <c r="AE68" s="38"/>
      <c r="AF68" s="23"/>
      <c r="AG68" s="23"/>
      <c r="AH68" s="38" t="s">
        <v>381</v>
      </c>
      <c r="AI68" s="28"/>
      <c r="AJ68" s="58" t="s">
        <v>386</v>
      </c>
      <c r="AK68" s="28">
        <v>6</v>
      </c>
      <c r="AL68" s="29"/>
      <c r="AM68" s="29"/>
      <c r="AN68" s="29"/>
      <c r="AO68" s="29"/>
      <c r="AP68" s="29"/>
      <c r="AQ68" s="29"/>
      <c r="AR68" s="29"/>
      <c r="AS68" s="29"/>
      <c r="AT68" s="29"/>
      <c r="AU68" s="29"/>
      <c r="AV68" s="29"/>
      <c r="AW68" s="81"/>
    </row>
    <row r="69" spans="1:53" ht="53.25" customHeight="1">
      <c r="A69" s="81" t="s">
        <v>130</v>
      </c>
      <c r="B69" s="16" t="s">
        <v>221</v>
      </c>
      <c r="C69" s="39" t="s">
        <v>32</v>
      </c>
      <c r="D69" s="38" t="s">
        <v>241</v>
      </c>
      <c r="E69" s="81" t="s">
        <v>259</v>
      </c>
      <c r="F69" s="38" t="s">
        <v>275</v>
      </c>
      <c r="G69" s="21">
        <f t="shared" si="1"/>
        <v>18792195</v>
      </c>
      <c r="H69" s="21">
        <f t="shared" si="9"/>
        <v>18547744</v>
      </c>
      <c r="I69" s="21">
        <f t="shared" si="10"/>
        <v>244451</v>
      </c>
      <c r="J69" s="28"/>
      <c r="K69" s="21">
        <f t="shared" si="11"/>
        <v>2413</v>
      </c>
      <c r="L69" s="28"/>
      <c r="M69" s="28">
        <f t="shared" si="14"/>
        <v>1.32715</v>
      </c>
      <c r="N69" s="28"/>
      <c r="O69" s="28"/>
      <c r="P69" s="28"/>
      <c r="Q69" s="21">
        <f t="shared" si="5"/>
        <v>18792195</v>
      </c>
      <c r="R69" s="25">
        <v>18547744</v>
      </c>
      <c r="S69" s="30">
        <v>244451</v>
      </c>
      <c r="T69" s="30">
        <v>2413</v>
      </c>
      <c r="U69" s="28">
        <v>1.32715</v>
      </c>
      <c r="V69" s="38" t="s">
        <v>354</v>
      </c>
      <c r="W69" s="25">
        <v>18547744</v>
      </c>
      <c r="X69" s="66">
        <v>10</v>
      </c>
      <c r="Y69" s="66">
        <v>1</v>
      </c>
      <c r="Z69" s="38" t="s">
        <v>355</v>
      </c>
      <c r="AA69" s="38"/>
      <c r="AB69" s="66">
        <v>7.2</v>
      </c>
      <c r="AC69" s="66">
        <v>1</v>
      </c>
      <c r="AD69" s="38"/>
      <c r="AE69" s="38"/>
      <c r="AF69" s="23"/>
      <c r="AG69" s="23"/>
      <c r="AH69" s="38" t="s">
        <v>381</v>
      </c>
      <c r="AI69" s="28"/>
      <c r="AJ69" s="58" t="s">
        <v>388</v>
      </c>
      <c r="AK69" s="28">
        <v>10</v>
      </c>
      <c r="AL69" s="29"/>
      <c r="AM69" s="29"/>
      <c r="AN69" s="29"/>
      <c r="AO69" s="29"/>
      <c r="AP69" s="29"/>
      <c r="AQ69" s="29"/>
      <c r="AR69" s="29"/>
      <c r="AS69" s="29"/>
      <c r="AT69" s="29"/>
      <c r="AU69" s="29"/>
      <c r="AV69" s="29"/>
      <c r="AW69" s="81"/>
      <c r="AZ69" s="28" t="s">
        <v>34</v>
      </c>
      <c r="BA69" s="28" t="s">
        <v>32</v>
      </c>
    </row>
    <row r="70" spans="1:53" ht="53.25" customHeight="1">
      <c r="A70" s="81" t="s">
        <v>222</v>
      </c>
      <c r="B70" s="16" t="s">
        <v>131</v>
      </c>
      <c r="C70" s="39" t="s">
        <v>32</v>
      </c>
      <c r="D70" s="38" t="s">
        <v>240</v>
      </c>
      <c r="E70" s="81" t="s">
        <v>259</v>
      </c>
      <c r="F70" s="38" t="s">
        <v>275</v>
      </c>
      <c r="G70" s="21">
        <f t="shared" si="1"/>
        <v>19591146</v>
      </c>
      <c r="H70" s="21">
        <f t="shared" si="9"/>
        <v>19448429</v>
      </c>
      <c r="I70" s="21">
        <f t="shared" si="10"/>
        <v>142717</v>
      </c>
      <c r="J70" s="28"/>
      <c r="K70" s="21">
        <f t="shared" si="11"/>
        <v>2705</v>
      </c>
      <c r="L70" s="28"/>
      <c r="M70" s="28">
        <f aca="true" t="shared" si="15" ref="M70:M80">U70+AP70</f>
        <v>1.48775</v>
      </c>
      <c r="N70" s="28"/>
      <c r="O70" s="28"/>
      <c r="P70" s="28"/>
      <c r="Q70" s="21">
        <f t="shared" si="5"/>
        <v>19591146</v>
      </c>
      <c r="R70" s="25">
        <v>19448429</v>
      </c>
      <c r="S70" s="30">
        <v>142717</v>
      </c>
      <c r="T70" s="30">
        <v>2705</v>
      </c>
      <c r="U70" s="28">
        <v>1.48775</v>
      </c>
      <c r="V70" s="38" t="s">
        <v>354</v>
      </c>
      <c r="W70" s="25">
        <v>19448429</v>
      </c>
      <c r="X70" s="66">
        <v>10</v>
      </c>
      <c r="Y70" s="66">
        <v>1</v>
      </c>
      <c r="Z70" s="38" t="s">
        <v>355</v>
      </c>
      <c r="AA70" s="38"/>
      <c r="AB70" s="66">
        <v>7.2</v>
      </c>
      <c r="AC70" s="66">
        <v>1</v>
      </c>
      <c r="AD70" s="38"/>
      <c r="AE70" s="38"/>
      <c r="AF70" s="23"/>
      <c r="AG70" s="23"/>
      <c r="AH70" s="38" t="s">
        <v>381</v>
      </c>
      <c r="AI70" s="28"/>
      <c r="AJ70" s="58" t="s">
        <v>389</v>
      </c>
      <c r="AK70" s="28">
        <v>14</v>
      </c>
      <c r="AL70" s="29"/>
      <c r="AM70" s="29"/>
      <c r="AN70" s="29"/>
      <c r="AO70" s="29"/>
      <c r="AP70" s="29"/>
      <c r="AQ70" s="29"/>
      <c r="AR70" s="29"/>
      <c r="AS70" s="29"/>
      <c r="AT70" s="29"/>
      <c r="AU70" s="29"/>
      <c r="AV70" s="29"/>
      <c r="AW70" s="81"/>
      <c r="AZ70" s="28" t="s">
        <v>35</v>
      </c>
      <c r="BA70" s="28" t="s">
        <v>33</v>
      </c>
    </row>
    <row r="71" spans="1:52" ht="53.25" customHeight="1">
      <c r="A71" s="81" t="s">
        <v>223</v>
      </c>
      <c r="B71" s="16" t="s">
        <v>224</v>
      </c>
      <c r="C71" s="39" t="s">
        <v>32</v>
      </c>
      <c r="D71" s="38" t="s">
        <v>240</v>
      </c>
      <c r="E71" s="81" t="s">
        <v>259</v>
      </c>
      <c r="F71" s="38" t="s">
        <v>275</v>
      </c>
      <c r="G71" s="21">
        <f t="shared" si="1"/>
        <v>19510481</v>
      </c>
      <c r="H71" s="21">
        <f t="shared" si="9"/>
        <v>19427820</v>
      </c>
      <c r="I71" s="21">
        <f t="shared" si="10"/>
        <v>82661</v>
      </c>
      <c r="J71" s="28"/>
      <c r="K71" s="28">
        <f t="shared" si="11"/>
        <v>1945</v>
      </c>
      <c r="L71" s="28"/>
      <c r="M71" s="28">
        <f t="shared" si="15"/>
        <v>1.06975</v>
      </c>
      <c r="N71" s="28"/>
      <c r="O71" s="28"/>
      <c r="P71" s="28"/>
      <c r="Q71" s="21">
        <f t="shared" si="5"/>
        <v>19510481</v>
      </c>
      <c r="R71" s="25">
        <v>19427820</v>
      </c>
      <c r="S71" s="30">
        <v>82661</v>
      </c>
      <c r="T71" s="30">
        <v>1945</v>
      </c>
      <c r="U71" s="28">
        <v>1.06975</v>
      </c>
      <c r="V71" s="38" t="s">
        <v>354</v>
      </c>
      <c r="W71" s="25">
        <v>19427820</v>
      </c>
      <c r="X71" s="66">
        <v>10</v>
      </c>
      <c r="Y71" s="66">
        <v>1</v>
      </c>
      <c r="Z71" s="38" t="s">
        <v>355</v>
      </c>
      <c r="AA71" s="38"/>
      <c r="AB71" s="66">
        <v>7.2</v>
      </c>
      <c r="AC71" s="66">
        <v>1</v>
      </c>
      <c r="AD71" s="38"/>
      <c r="AE71" s="38"/>
      <c r="AF71" s="23"/>
      <c r="AG71" s="23"/>
      <c r="AH71" s="38" t="s">
        <v>381</v>
      </c>
      <c r="AI71" s="28"/>
      <c r="AJ71" s="58" t="s">
        <v>390</v>
      </c>
      <c r="AK71" s="28">
        <v>8</v>
      </c>
      <c r="AL71" s="29"/>
      <c r="AM71" s="29"/>
      <c r="AN71" s="29"/>
      <c r="AO71" s="29"/>
      <c r="AP71" s="29"/>
      <c r="AQ71" s="29"/>
      <c r="AR71" s="29"/>
      <c r="AS71" s="29"/>
      <c r="AT71" s="29"/>
      <c r="AU71" s="29"/>
      <c r="AV71" s="29"/>
      <c r="AW71" s="81"/>
      <c r="AZ71" s="28" t="s">
        <v>36</v>
      </c>
    </row>
    <row r="72" spans="1:52" ht="53.25" customHeight="1">
      <c r="A72" s="81" t="s">
        <v>225</v>
      </c>
      <c r="B72" s="16" t="s">
        <v>226</v>
      </c>
      <c r="C72" s="39" t="s">
        <v>32</v>
      </c>
      <c r="D72" s="38" t="s">
        <v>240</v>
      </c>
      <c r="E72" s="81" t="s">
        <v>259</v>
      </c>
      <c r="F72" s="38" t="s">
        <v>275</v>
      </c>
      <c r="G72" s="21">
        <f t="shared" si="1"/>
        <v>20155226</v>
      </c>
      <c r="H72" s="21">
        <f t="shared" si="9"/>
        <v>19861020</v>
      </c>
      <c r="I72" s="21">
        <f t="shared" si="10"/>
        <v>294206</v>
      </c>
      <c r="J72" s="28"/>
      <c r="K72" s="28">
        <f t="shared" si="11"/>
        <v>2222</v>
      </c>
      <c r="L72" s="28"/>
      <c r="M72" s="28">
        <f t="shared" si="15"/>
        <v>1.2221</v>
      </c>
      <c r="N72" s="28"/>
      <c r="O72" s="28"/>
      <c r="P72" s="28"/>
      <c r="Q72" s="21">
        <f t="shared" si="5"/>
        <v>20155226</v>
      </c>
      <c r="R72" s="25">
        <v>19861020</v>
      </c>
      <c r="S72" s="30">
        <v>294206</v>
      </c>
      <c r="T72" s="30">
        <v>2222</v>
      </c>
      <c r="U72" s="28">
        <v>1.2221</v>
      </c>
      <c r="V72" s="38" t="s">
        <v>354</v>
      </c>
      <c r="W72" s="25">
        <v>19861020</v>
      </c>
      <c r="X72" s="66">
        <v>10</v>
      </c>
      <c r="Y72" s="66">
        <v>1</v>
      </c>
      <c r="Z72" s="38" t="s">
        <v>355</v>
      </c>
      <c r="AA72" s="38"/>
      <c r="AB72" s="66">
        <v>7.2</v>
      </c>
      <c r="AC72" s="66">
        <v>1</v>
      </c>
      <c r="AD72" s="38"/>
      <c r="AE72" s="38"/>
      <c r="AF72" s="23"/>
      <c r="AG72" s="23"/>
      <c r="AH72" s="38" t="s">
        <v>381</v>
      </c>
      <c r="AI72" s="28"/>
      <c r="AJ72" s="58" t="s">
        <v>391</v>
      </c>
      <c r="AK72" s="28">
        <v>12</v>
      </c>
      <c r="AL72" s="29"/>
      <c r="AM72" s="29"/>
      <c r="AN72" s="29"/>
      <c r="AO72" s="29"/>
      <c r="AP72" s="29"/>
      <c r="AQ72" s="29"/>
      <c r="AR72" s="29"/>
      <c r="AS72" s="29"/>
      <c r="AT72" s="29"/>
      <c r="AU72" s="29"/>
      <c r="AV72" s="29"/>
      <c r="AW72" s="81"/>
      <c r="AZ72" s="28" t="s">
        <v>37</v>
      </c>
    </row>
    <row r="73" spans="1:49" ht="53.25" customHeight="1">
      <c r="A73" s="81" t="s">
        <v>227</v>
      </c>
      <c r="B73" s="16" t="s">
        <v>228</v>
      </c>
      <c r="C73" s="39" t="s">
        <v>32</v>
      </c>
      <c r="D73" s="38" t="s">
        <v>240</v>
      </c>
      <c r="E73" s="81" t="s">
        <v>259</v>
      </c>
      <c r="F73" s="38" t="s">
        <v>275</v>
      </c>
      <c r="G73" s="21">
        <f t="shared" si="1"/>
        <v>18372467</v>
      </c>
      <c r="H73" s="21">
        <f t="shared" si="9"/>
        <v>18310623</v>
      </c>
      <c r="I73" s="21">
        <f t="shared" si="10"/>
        <v>61844</v>
      </c>
      <c r="J73" s="28"/>
      <c r="K73" s="28">
        <f t="shared" si="11"/>
        <v>2273</v>
      </c>
      <c r="L73" s="28"/>
      <c r="M73" s="28">
        <f t="shared" si="15"/>
        <v>1.25015</v>
      </c>
      <c r="N73" s="28"/>
      <c r="O73" s="28"/>
      <c r="P73" s="28"/>
      <c r="Q73" s="21">
        <f t="shared" si="5"/>
        <v>18372467</v>
      </c>
      <c r="R73" s="25">
        <v>18310623</v>
      </c>
      <c r="S73" s="30">
        <v>61844</v>
      </c>
      <c r="T73" s="30">
        <v>2273</v>
      </c>
      <c r="U73" s="28">
        <v>1.25015</v>
      </c>
      <c r="V73" s="38" t="s">
        <v>354</v>
      </c>
      <c r="W73" s="25">
        <v>18310623</v>
      </c>
      <c r="X73" s="66">
        <v>10</v>
      </c>
      <c r="Y73" s="66">
        <v>1</v>
      </c>
      <c r="Z73" s="38" t="s">
        <v>355</v>
      </c>
      <c r="AA73" s="38"/>
      <c r="AB73" s="66">
        <v>7.2</v>
      </c>
      <c r="AC73" s="66">
        <v>1</v>
      </c>
      <c r="AD73" s="38"/>
      <c r="AE73" s="38"/>
      <c r="AF73" s="23"/>
      <c r="AG73" s="23"/>
      <c r="AH73" s="38" t="s">
        <v>381</v>
      </c>
      <c r="AI73" s="28"/>
      <c r="AJ73" s="58" t="s">
        <v>392</v>
      </c>
      <c r="AK73" s="28">
        <v>9</v>
      </c>
      <c r="AL73" s="29"/>
      <c r="AM73" s="29"/>
      <c r="AN73" s="29"/>
      <c r="AO73" s="29"/>
      <c r="AP73" s="29"/>
      <c r="AQ73" s="29"/>
      <c r="AR73" s="29"/>
      <c r="AS73" s="29"/>
      <c r="AT73" s="29"/>
      <c r="AU73" s="29"/>
      <c r="AV73" s="29"/>
      <c r="AW73" s="81"/>
    </row>
    <row r="74" spans="1:49" ht="53.25" customHeight="1">
      <c r="A74" s="81" t="s">
        <v>229</v>
      </c>
      <c r="B74" s="16" t="s">
        <v>230</v>
      </c>
      <c r="C74" s="39" t="s">
        <v>32</v>
      </c>
      <c r="D74" s="81">
        <v>100</v>
      </c>
      <c r="E74" s="81" t="s">
        <v>259</v>
      </c>
      <c r="F74" s="38" t="s">
        <v>268</v>
      </c>
      <c r="G74" s="21">
        <f t="shared" si="1"/>
        <v>17703360</v>
      </c>
      <c r="H74" s="21">
        <f aca="true" t="shared" si="16" ref="H74:H79">O74+R74+AM74</f>
        <v>17211960</v>
      </c>
      <c r="I74" s="21">
        <f aca="true" t="shared" si="17" ref="I74:I80">P74+S74+AN74</f>
        <v>491400</v>
      </c>
      <c r="J74" s="28"/>
      <c r="K74" s="28">
        <f aca="true" t="shared" si="18" ref="K74:K80">T74+AO74</f>
        <v>4.1184</v>
      </c>
      <c r="L74" s="28"/>
      <c r="M74" s="43">
        <f>U74+AP74</f>
        <v>0.01941</v>
      </c>
      <c r="N74" s="28"/>
      <c r="O74" s="28"/>
      <c r="P74" s="28"/>
      <c r="Q74" s="21">
        <f t="shared" si="5"/>
        <v>17703360</v>
      </c>
      <c r="R74" s="25">
        <v>17211960</v>
      </c>
      <c r="S74" s="30">
        <v>491400</v>
      </c>
      <c r="T74" s="28">
        <v>4.1184</v>
      </c>
      <c r="U74" s="43">
        <v>0.01941</v>
      </c>
      <c r="V74" s="38"/>
      <c r="W74" s="25"/>
      <c r="X74" s="66"/>
      <c r="Y74" s="66"/>
      <c r="Z74" s="38"/>
      <c r="AA74" s="38"/>
      <c r="AB74" s="66"/>
      <c r="AC74" s="66"/>
      <c r="AD74" s="38" t="s">
        <v>380</v>
      </c>
      <c r="AE74" s="25">
        <v>17211960</v>
      </c>
      <c r="AF74" s="23">
        <v>1.43</v>
      </c>
      <c r="AG74" s="23">
        <v>11</v>
      </c>
      <c r="AH74" s="38"/>
      <c r="AI74" s="28"/>
      <c r="AJ74" s="58"/>
      <c r="AK74" s="28"/>
      <c r="AL74" s="29"/>
      <c r="AM74" s="29"/>
      <c r="AN74" s="29"/>
      <c r="AO74" s="29"/>
      <c r="AP74" s="29"/>
      <c r="AQ74" s="29"/>
      <c r="AR74" s="29"/>
      <c r="AS74" s="29"/>
      <c r="AT74" s="29"/>
      <c r="AU74" s="29"/>
      <c r="AV74" s="29"/>
      <c r="AW74" s="81"/>
    </row>
    <row r="75" spans="1:49" ht="53.25" customHeight="1">
      <c r="A75" s="81" t="s">
        <v>231</v>
      </c>
      <c r="B75" s="16" t="s">
        <v>232</v>
      </c>
      <c r="C75" s="39" t="s">
        <v>32</v>
      </c>
      <c r="D75" s="81">
        <v>100</v>
      </c>
      <c r="E75" s="81" t="s">
        <v>259</v>
      </c>
      <c r="F75" s="38" t="s">
        <v>268</v>
      </c>
      <c r="G75" s="21">
        <f aca="true" t="shared" si="19" ref="G75:G80">H75+I75</f>
        <v>9502920</v>
      </c>
      <c r="H75" s="21">
        <f t="shared" si="16"/>
        <v>9333360</v>
      </c>
      <c r="I75" s="21">
        <f t="shared" si="17"/>
        <v>169560</v>
      </c>
      <c r="J75" s="28"/>
      <c r="K75" s="28">
        <f t="shared" si="18"/>
        <v>2.2464</v>
      </c>
      <c r="L75" s="28"/>
      <c r="M75" s="28">
        <f t="shared" si="15"/>
        <v>0.006165</v>
      </c>
      <c r="N75" s="28"/>
      <c r="O75" s="28"/>
      <c r="P75" s="28"/>
      <c r="Q75" s="21">
        <f t="shared" si="5"/>
        <v>9502920</v>
      </c>
      <c r="R75" s="25">
        <v>9333360</v>
      </c>
      <c r="S75" s="30">
        <v>169560</v>
      </c>
      <c r="T75" s="28">
        <v>2.2464</v>
      </c>
      <c r="U75" s="28">
        <v>0.006165</v>
      </c>
      <c r="V75" s="38"/>
      <c r="W75" s="25"/>
      <c r="X75" s="66"/>
      <c r="Y75" s="66"/>
      <c r="Z75" s="38"/>
      <c r="AA75" s="38"/>
      <c r="AB75" s="66"/>
      <c r="AC75" s="66"/>
      <c r="AD75" s="38" t="s">
        <v>380</v>
      </c>
      <c r="AE75" s="25">
        <v>9333360</v>
      </c>
      <c r="AF75" s="23">
        <v>0.78</v>
      </c>
      <c r="AG75" s="23">
        <v>6</v>
      </c>
      <c r="AH75" s="38"/>
      <c r="AI75" s="28"/>
      <c r="AJ75" s="58"/>
      <c r="AK75" s="28"/>
      <c r="AL75" s="29"/>
      <c r="AM75" s="29"/>
      <c r="AN75" s="29"/>
      <c r="AO75" s="29"/>
      <c r="AP75" s="29"/>
      <c r="AQ75" s="29"/>
      <c r="AR75" s="29"/>
      <c r="AS75" s="29"/>
      <c r="AT75" s="29"/>
      <c r="AU75" s="29"/>
      <c r="AV75" s="29"/>
      <c r="AW75" s="81"/>
    </row>
    <row r="76" spans="1:49" ht="53.25" customHeight="1">
      <c r="A76" s="81" t="s">
        <v>233</v>
      </c>
      <c r="B76" s="16" t="s">
        <v>234</v>
      </c>
      <c r="C76" s="39" t="s">
        <v>32</v>
      </c>
      <c r="D76" s="81">
        <v>100</v>
      </c>
      <c r="E76" s="81" t="s">
        <v>259</v>
      </c>
      <c r="F76" s="38" t="s">
        <v>268</v>
      </c>
      <c r="G76" s="21">
        <f t="shared" si="19"/>
        <v>3220560</v>
      </c>
      <c r="H76" s="21">
        <f t="shared" si="16"/>
        <v>3140640</v>
      </c>
      <c r="I76" s="21">
        <f t="shared" si="17"/>
        <v>79920</v>
      </c>
      <c r="J76" s="28"/>
      <c r="K76" s="28">
        <f t="shared" si="18"/>
        <v>0.7488</v>
      </c>
      <c r="L76" s="28"/>
      <c r="M76" s="28">
        <f t="shared" si="15"/>
        <v>0.002576</v>
      </c>
      <c r="N76" s="28"/>
      <c r="O76" s="28"/>
      <c r="P76" s="28"/>
      <c r="Q76" s="21">
        <f>SUM(R76:S76)</f>
        <v>3220560</v>
      </c>
      <c r="R76" s="25">
        <v>3140640</v>
      </c>
      <c r="S76" s="30">
        <v>79920</v>
      </c>
      <c r="T76" s="28">
        <v>0.7488</v>
      </c>
      <c r="U76" s="28">
        <v>0.002576</v>
      </c>
      <c r="V76" s="38"/>
      <c r="W76" s="25"/>
      <c r="X76" s="66"/>
      <c r="Y76" s="66"/>
      <c r="Z76" s="38"/>
      <c r="AA76" s="38"/>
      <c r="AB76" s="66"/>
      <c r="AC76" s="66"/>
      <c r="AD76" s="38" t="s">
        <v>380</v>
      </c>
      <c r="AE76" s="25">
        <v>3140640</v>
      </c>
      <c r="AF76" s="23">
        <v>0.26</v>
      </c>
      <c r="AG76" s="23">
        <v>2</v>
      </c>
      <c r="AH76" s="38"/>
      <c r="AI76" s="28"/>
      <c r="AJ76" s="58"/>
      <c r="AK76" s="28"/>
      <c r="AL76" s="29"/>
      <c r="AM76" s="29"/>
      <c r="AN76" s="29"/>
      <c r="AO76" s="29"/>
      <c r="AP76" s="29"/>
      <c r="AQ76" s="29"/>
      <c r="AR76" s="29"/>
      <c r="AS76" s="29"/>
      <c r="AT76" s="29"/>
      <c r="AU76" s="29"/>
      <c r="AV76" s="29"/>
      <c r="AW76" s="81"/>
    </row>
    <row r="77" spans="1:49" ht="53.25" customHeight="1">
      <c r="A77" s="81" t="s">
        <v>235</v>
      </c>
      <c r="B77" s="16" t="s">
        <v>236</v>
      </c>
      <c r="C77" s="39" t="s">
        <v>32</v>
      </c>
      <c r="D77" s="81">
        <v>100</v>
      </c>
      <c r="E77" s="81" t="s">
        <v>260</v>
      </c>
      <c r="F77" s="38" t="s">
        <v>273</v>
      </c>
      <c r="G77" s="21">
        <f t="shared" si="19"/>
        <v>6853680</v>
      </c>
      <c r="H77" s="21">
        <f t="shared" si="16"/>
        <v>6853680</v>
      </c>
      <c r="I77" s="21">
        <f t="shared" si="17"/>
        <v>0</v>
      </c>
      <c r="J77" s="28"/>
      <c r="K77" s="28">
        <f t="shared" si="18"/>
        <v>1966</v>
      </c>
      <c r="L77" s="28"/>
      <c r="M77" s="30">
        <f>U77+AP77</f>
        <v>1.0813</v>
      </c>
      <c r="N77" s="28"/>
      <c r="O77" s="28"/>
      <c r="P77" s="28"/>
      <c r="Q77" s="21">
        <f>SUM(R77:S77)</f>
        <v>6853680</v>
      </c>
      <c r="R77" s="25">
        <v>6853680</v>
      </c>
      <c r="S77" s="28">
        <v>0</v>
      </c>
      <c r="T77" s="30">
        <v>1966</v>
      </c>
      <c r="U77" s="49">
        <v>1.0813</v>
      </c>
      <c r="V77" s="38" t="s">
        <v>354</v>
      </c>
      <c r="W77" s="25">
        <v>6853680</v>
      </c>
      <c r="X77" s="66">
        <v>5.76</v>
      </c>
      <c r="Y77" s="66">
        <v>1</v>
      </c>
      <c r="Z77" s="38" t="s">
        <v>355</v>
      </c>
      <c r="AA77" s="38"/>
      <c r="AB77" s="66">
        <v>5</v>
      </c>
      <c r="AC77" s="66">
        <v>1</v>
      </c>
      <c r="AD77" s="38"/>
      <c r="AE77" s="38"/>
      <c r="AF77" s="23"/>
      <c r="AG77" s="23"/>
      <c r="AH77" s="38"/>
      <c r="AI77" s="28"/>
      <c r="AJ77" s="58"/>
      <c r="AK77" s="28"/>
      <c r="AL77" s="29"/>
      <c r="AM77" s="29"/>
      <c r="AN77" s="29"/>
      <c r="AO77" s="29"/>
      <c r="AP77" s="29"/>
      <c r="AQ77" s="29"/>
      <c r="AR77" s="29"/>
      <c r="AS77" s="29"/>
      <c r="AT77" s="29"/>
      <c r="AU77" s="29"/>
      <c r="AV77" s="29"/>
      <c r="AW77" s="81"/>
    </row>
    <row r="78" spans="1:49" ht="53.25" customHeight="1">
      <c r="A78" s="81" t="s">
        <v>132</v>
      </c>
      <c r="B78" s="16" t="s">
        <v>237</v>
      </c>
      <c r="C78" s="39" t="s">
        <v>32</v>
      </c>
      <c r="D78" s="81">
        <v>100</v>
      </c>
      <c r="E78" s="81" t="s">
        <v>260</v>
      </c>
      <c r="F78" s="38" t="s">
        <v>262</v>
      </c>
      <c r="G78" s="21">
        <f t="shared" si="19"/>
        <v>36863640</v>
      </c>
      <c r="H78" s="21">
        <f t="shared" si="16"/>
        <v>32608920</v>
      </c>
      <c r="I78" s="21">
        <f t="shared" si="17"/>
        <v>4254720</v>
      </c>
      <c r="J78" s="28"/>
      <c r="K78" s="28">
        <f t="shared" si="18"/>
        <v>3386</v>
      </c>
      <c r="L78" s="28"/>
      <c r="M78" s="28">
        <f t="shared" si="15"/>
        <v>1.8623</v>
      </c>
      <c r="N78" s="28"/>
      <c r="O78" s="28"/>
      <c r="P78" s="28"/>
      <c r="Q78" s="21">
        <f>SUM(R78:S78)</f>
        <v>36863640</v>
      </c>
      <c r="R78" s="25">
        <v>32608920</v>
      </c>
      <c r="S78" s="30">
        <v>4254720</v>
      </c>
      <c r="T78" s="30">
        <v>3386</v>
      </c>
      <c r="U78" s="28">
        <v>1.8623</v>
      </c>
      <c r="V78" s="38" t="s">
        <v>354</v>
      </c>
      <c r="W78" s="25">
        <v>32608920</v>
      </c>
      <c r="X78" s="66">
        <v>14.4</v>
      </c>
      <c r="Y78" s="66">
        <v>1</v>
      </c>
      <c r="Z78" s="38" t="s">
        <v>355</v>
      </c>
      <c r="AA78" s="38"/>
      <c r="AB78" s="66">
        <v>20</v>
      </c>
      <c r="AC78" s="66">
        <v>1</v>
      </c>
      <c r="AD78" s="38"/>
      <c r="AE78" s="38"/>
      <c r="AF78" s="23"/>
      <c r="AG78" s="23"/>
      <c r="AH78" s="28"/>
      <c r="AI78" s="28"/>
      <c r="AJ78" s="58"/>
      <c r="AK78" s="28"/>
      <c r="AL78" s="29"/>
      <c r="AM78" s="29"/>
      <c r="AN78" s="29"/>
      <c r="AO78" s="29"/>
      <c r="AP78" s="29"/>
      <c r="AQ78" s="29"/>
      <c r="AR78" s="29"/>
      <c r="AS78" s="29"/>
      <c r="AT78" s="29"/>
      <c r="AU78" s="29"/>
      <c r="AV78" s="29"/>
      <c r="AW78" s="28"/>
    </row>
    <row r="79" spans="1:49" ht="53.25" customHeight="1">
      <c r="A79" s="81" t="s">
        <v>238</v>
      </c>
      <c r="B79" s="16" t="s">
        <v>401</v>
      </c>
      <c r="C79" s="39" t="s">
        <v>32</v>
      </c>
      <c r="D79" s="17" t="s">
        <v>242</v>
      </c>
      <c r="E79" s="38" t="s">
        <v>261</v>
      </c>
      <c r="F79" s="38" t="s">
        <v>276</v>
      </c>
      <c r="G79" s="21">
        <f t="shared" si="19"/>
        <v>8046000</v>
      </c>
      <c r="H79" s="21">
        <f t="shared" si="16"/>
        <v>2483000</v>
      </c>
      <c r="I79" s="21">
        <f t="shared" si="17"/>
        <v>5563000</v>
      </c>
      <c r="J79" s="28"/>
      <c r="K79" s="28">
        <f t="shared" si="18"/>
        <v>5825</v>
      </c>
      <c r="L79" s="28"/>
      <c r="M79" s="28">
        <f t="shared" si="15"/>
        <v>3.20375</v>
      </c>
      <c r="N79" s="28"/>
      <c r="O79" s="28"/>
      <c r="P79" s="28"/>
      <c r="Q79" s="21">
        <f>SUM(R79:S79)</f>
        <v>8046000</v>
      </c>
      <c r="R79" s="25">
        <v>2483000</v>
      </c>
      <c r="S79" s="30">
        <v>5563000</v>
      </c>
      <c r="T79" s="30">
        <v>5825</v>
      </c>
      <c r="U79" s="28">
        <v>3.20375</v>
      </c>
      <c r="V79" s="38" t="s">
        <v>354</v>
      </c>
      <c r="W79" s="25">
        <v>2483000</v>
      </c>
      <c r="X79" s="63">
        <v>10.2</v>
      </c>
      <c r="Y79" s="63">
        <v>1</v>
      </c>
      <c r="Z79" s="38" t="s">
        <v>355</v>
      </c>
      <c r="AA79" s="38"/>
      <c r="AB79" s="66">
        <v>6</v>
      </c>
      <c r="AC79" s="66">
        <v>1</v>
      </c>
      <c r="AD79" s="38"/>
      <c r="AE79" s="22"/>
      <c r="AF79" s="23"/>
      <c r="AG79" s="23"/>
      <c r="AH79" s="28"/>
      <c r="AI79" s="28"/>
      <c r="AJ79" s="58"/>
      <c r="AK79" s="28"/>
      <c r="AL79" s="29"/>
      <c r="AM79" s="29"/>
      <c r="AN79" s="29"/>
      <c r="AO79" s="29"/>
      <c r="AP79" s="29"/>
      <c r="AQ79" s="29"/>
      <c r="AR79" s="29"/>
      <c r="AS79" s="29"/>
      <c r="AT79" s="29"/>
      <c r="AU79" s="29"/>
      <c r="AV79" s="29"/>
      <c r="AW79" s="28"/>
    </row>
    <row r="80" spans="1:49" ht="53.25" customHeight="1">
      <c r="A80" s="81" t="s">
        <v>239</v>
      </c>
      <c r="B80" s="16" t="s">
        <v>402</v>
      </c>
      <c r="C80" s="39" t="s">
        <v>32</v>
      </c>
      <c r="D80" s="17" t="s">
        <v>242</v>
      </c>
      <c r="E80" s="38" t="s">
        <v>261</v>
      </c>
      <c r="F80" s="38" t="s">
        <v>277</v>
      </c>
      <c r="G80" s="21">
        <f t="shared" si="19"/>
        <v>8046000</v>
      </c>
      <c r="H80" s="21">
        <f>O80+R80+AM80</f>
        <v>2483000</v>
      </c>
      <c r="I80" s="21">
        <f t="shared" si="17"/>
        <v>5563000</v>
      </c>
      <c r="J80" s="28"/>
      <c r="K80" s="28">
        <f t="shared" si="18"/>
        <v>6450</v>
      </c>
      <c r="L80" s="28"/>
      <c r="M80" s="28">
        <f t="shared" si="15"/>
        <v>3.5475</v>
      </c>
      <c r="N80" s="28"/>
      <c r="O80" s="28"/>
      <c r="P80" s="28"/>
      <c r="Q80" s="21">
        <f>SUM(R80:S80)</f>
        <v>8046000</v>
      </c>
      <c r="R80" s="25">
        <v>2483000</v>
      </c>
      <c r="S80" s="30">
        <v>5563000</v>
      </c>
      <c r="T80" s="30">
        <v>6450</v>
      </c>
      <c r="U80" s="28">
        <v>3.5475</v>
      </c>
      <c r="V80" s="38" t="s">
        <v>354</v>
      </c>
      <c r="W80" s="25">
        <v>2483000</v>
      </c>
      <c r="X80" s="63">
        <v>10.2</v>
      </c>
      <c r="Y80" s="63">
        <v>1</v>
      </c>
      <c r="Z80" s="38" t="s">
        <v>355</v>
      </c>
      <c r="AA80" s="38"/>
      <c r="AB80" s="66">
        <v>6</v>
      </c>
      <c r="AC80" s="66">
        <v>1</v>
      </c>
      <c r="AD80" s="38"/>
      <c r="AE80" s="22"/>
      <c r="AF80" s="23"/>
      <c r="AG80" s="23"/>
      <c r="AH80" s="28"/>
      <c r="AI80" s="28"/>
      <c r="AJ80" s="58"/>
      <c r="AK80" s="28"/>
      <c r="AL80" s="29"/>
      <c r="AM80" s="29"/>
      <c r="AN80" s="29"/>
      <c r="AO80" s="29"/>
      <c r="AP80" s="29"/>
      <c r="AQ80" s="29"/>
      <c r="AR80" s="29"/>
      <c r="AS80" s="29"/>
      <c r="AT80" s="29"/>
      <c r="AU80" s="29"/>
      <c r="AV80" s="29"/>
      <c r="AW80" s="28"/>
    </row>
    <row r="81" spans="1:49" ht="44.25" customHeight="1">
      <c r="A81" s="109" t="s">
        <v>4</v>
      </c>
      <c r="B81" s="122"/>
      <c r="C81" s="122"/>
      <c r="D81" s="122"/>
      <c r="E81" s="122"/>
      <c r="F81" s="110"/>
      <c r="G81" s="21">
        <f>SUM(G9:G80)</f>
        <v>1183791011</v>
      </c>
      <c r="H81" s="21">
        <f aca="true" t="shared" si="20" ref="H81:V81">SUM(H9:H80)</f>
        <v>1117441701</v>
      </c>
      <c r="I81" s="21">
        <f t="shared" si="20"/>
        <v>66349310</v>
      </c>
      <c r="J81" s="21">
        <f t="shared" si="20"/>
        <v>0</v>
      </c>
      <c r="K81" s="46">
        <f t="shared" si="20"/>
        <v>126979.57080000003</v>
      </c>
      <c r="L81" s="21">
        <f t="shared" si="20"/>
        <v>0</v>
      </c>
      <c r="M81" s="45">
        <f t="shared" si="20"/>
        <v>71.3691322</v>
      </c>
      <c r="N81" s="21">
        <f t="shared" si="20"/>
        <v>240600</v>
      </c>
      <c r="O81" s="21">
        <f t="shared" si="20"/>
        <v>240600</v>
      </c>
      <c r="P81" s="21">
        <f t="shared" si="20"/>
        <v>0</v>
      </c>
      <c r="Q81" s="21">
        <f t="shared" si="20"/>
        <v>1183550411</v>
      </c>
      <c r="R81" s="21">
        <f>SUM(R9:R80)</f>
        <v>1117201101</v>
      </c>
      <c r="S81" s="21">
        <f t="shared" si="20"/>
        <v>66349310</v>
      </c>
      <c r="T81" s="46">
        <f>SUM(T9:T80)</f>
        <v>126979.57080000003</v>
      </c>
      <c r="U81" s="45">
        <f>SUM(U9:U80)</f>
        <v>71.3691322</v>
      </c>
      <c r="V81" s="28">
        <f t="shared" si="20"/>
        <v>0</v>
      </c>
      <c r="W81" s="21">
        <f>SUM(W9:W80)</f>
        <v>953911024</v>
      </c>
      <c r="X81" s="44">
        <f>SUM(X9:X80)</f>
        <v>517.9800000000001</v>
      </c>
      <c r="Y81" s="28">
        <f aca="true" t="shared" si="21" ref="Y81:AV81">SUM(Y9:Y80)</f>
        <v>48</v>
      </c>
      <c r="Z81" s="28">
        <f t="shared" si="21"/>
        <v>0</v>
      </c>
      <c r="AA81" s="28">
        <f>SUM(AA9:AA80)</f>
        <v>0</v>
      </c>
      <c r="AB81" s="44">
        <f>SUM(AB9:AB80)</f>
        <v>558.8</v>
      </c>
      <c r="AC81" s="28">
        <f t="shared" si="21"/>
        <v>62</v>
      </c>
      <c r="AD81" s="28">
        <f t="shared" si="21"/>
        <v>0</v>
      </c>
      <c r="AE81" s="21">
        <f>SUM(AE9:AE80)</f>
        <v>163290077</v>
      </c>
      <c r="AF81" s="44">
        <f>SUM(AF25:AF43,AF65,AF74:AF76)</f>
        <v>12.629999999999997</v>
      </c>
      <c r="AG81" s="28">
        <f t="shared" si="21"/>
        <v>124</v>
      </c>
      <c r="AH81" s="28">
        <f t="shared" si="21"/>
        <v>0</v>
      </c>
      <c r="AI81" s="28">
        <f t="shared" si="21"/>
        <v>0</v>
      </c>
      <c r="AJ81" s="28">
        <v>11.856</v>
      </c>
      <c r="AK81" s="28">
        <f t="shared" si="21"/>
        <v>259</v>
      </c>
      <c r="AL81" s="28">
        <f t="shared" si="21"/>
        <v>0</v>
      </c>
      <c r="AM81" s="28">
        <f t="shared" si="21"/>
        <v>0</v>
      </c>
      <c r="AN81" s="28">
        <f t="shared" si="21"/>
        <v>0</v>
      </c>
      <c r="AO81" s="28">
        <f t="shared" si="21"/>
        <v>0</v>
      </c>
      <c r="AP81" s="28">
        <f t="shared" si="21"/>
        <v>0</v>
      </c>
      <c r="AQ81" s="28">
        <f t="shared" si="21"/>
        <v>0</v>
      </c>
      <c r="AR81" s="28">
        <f t="shared" si="21"/>
        <v>0</v>
      </c>
      <c r="AS81" s="28">
        <f t="shared" si="21"/>
        <v>0</v>
      </c>
      <c r="AT81" s="28">
        <f t="shared" si="21"/>
        <v>0</v>
      </c>
      <c r="AU81" s="28">
        <f t="shared" si="21"/>
        <v>0</v>
      </c>
      <c r="AV81" s="28">
        <f t="shared" si="21"/>
        <v>0</v>
      </c>
      <c r="AW81" s="29"/>
    </row>
    <row r="82" spans="1:32" ht="24" customHeight="1">
      <c r="A82" s="34" t="s">
        <v>21</v>
      </c>
      <c r="W82" s="59"/>
      <c r="AF82" s="34" t="s">
        <v>393</v>
      </c>
    </row>
    <row r="83" spans="1:31" ht="24" customHeight="1">
      <c r="A83" s="34" t="s">
        <v>22</v>
      </c>
      <c r="G83" s="59"/>
      <c r="AE83" s="59"/>
    </row>
    <row r="84" ht="24" customHeight="1"/>
    <row r="85" ht="24" customHeight="1"/>
    <row r="86" ht="24" customHeight="1"/>
    <row r="87" ht="24" customHeight="1"/>
    <row r="88" ht="24" customHeight="1"/>
    <row r="89" ht="24" customHeight="1"/>
    <row r="90" ht="24" customHeight="1"/>
  </sheetData>
  <sheetProtection/>
  <autoFilter ref="A8:BA83"/>
  <mergeCells count="48">
    <mergeCell ref="AT7:AV7"/>
    <mergeCell ref="A81:F81"/>
    <mergeCell ref="AH7:AK7"/>
    <mergeCell ref="AL7:AL8"/>
    <mergeCell ref="AM7:AN7"/>
    <mergeCell ref="AO7:AO8"/>
    <mergeCell ref="AP7:AP8"/>
    <mergeCell ref="AQ7:AS7"/>
    <mergeCell ref="R7:S7"/>
    <mergeCell ref="T7:T8"/>
    <mergeCell ref="U7:U8"/>
    <mergeCell ref="V7:Y7"/>
    <mergeCell ref="Z7:AC7"/>
    <mergeCell ref="AD7:AG7"/>
    <mergeCell ref="G7:G8"/>
    <mergeCell ref="H7:I7"/>
    <mergeCell ref="J7:J8"/>
    <mergeCell ref="N7:N8"/>
    <mergeCell ref="O7:P7"/>
    <mergeCell ref="Q7:Q8"/>
    <mergeCell ref="AL5:AV5"/>
    <mergeCell ref="N6:P6"/>
    <mergeCell ref="Q6:S6"/>
    <mergeCell ref="T6:U6"/>
    <mergeCell ref="V6:AK6"/>
    <mergeCell ref="AL6:AN6"/>
    <mergeCell ref="AO6:AP6"/>
    <mergeCell ref="AQ6:AV6"/>
    <mergeCell ref="K4:M4"/>
    <mergeCell ref="N4:AV4"/>
    <mergeCell ref="AW4:AW8"/>
    <mergeCell ref="G5:I6"/>
    <mergeCell ref="J5:J6"/>
    <mergeCell ref="K5:K8"/>
    <mergeCell ref="L5:L8"/>
    <mergeCell ref="M5:M8"/>
    <mergeCell ref="N5:P5"/>
    <mergeCell ref="Q5:AK5"/>
    <mergeCell ref="A1:AW1"/>
    <mergeCell ref="A2:AW2"/>
    <mergeCell ref="K3:L3"/>
    <mergeCell ref="A4:A8"/>
    <mergeCell ref="B4:B8"/>
    <mergeCell ref="C4:C8"/>
    <mergeCell ref="D4:D8"/>
    <mergeCell ref="E4:E8"/>
    <mergeCell ref="F4:F8"/>
    <mergeCell ref="G4:J4"/>
  </mergeCells>
  <dataValidations count="2">
    <dataValidation type="list" allowBlank="1" showInputMessage="1" showErrorMessage="1" sqref="C9:C80">
      <formula1>$BA$9:$BA$150</formula1>
    </dataValidation>
    <dataValidation errorStyle="warning" type="list" showInputMessage="1" sqref="F11:F80">
      <formula1>$AK$12:$AK$112</formula1>
    </dataValidation>
  </dataValidations>
  <printOptions/>
  <pageMargins left="0.3937007874015748" right="0.3937007874015748" top="0.3937007874015748" bottom="0.3937007874015748" header="0.5118110236220472" footer="0.5118110236220472"/>
  <pageSetup fitToHeight="0" fitToWidth="1" horizontalDpi="600" verticalDpi="600" orientation="landscape" paperSize="8" scale="37" r:id="rId2"/>
  <drawing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X49"/>
  <sheetViews>
    <sheetView view="pageBreakPreview" zoomScale="60" zoomScalePageLayoutView="0" workbookViewId="0" topLeftCell="A1">
      <pane xSplit="2" ySplit="8" topLeftCell="C9" activePane="bottomRight" state="frozen"/>
      <selection pane="topLeft" activeCell="E15" sqref="E15:F15"/>
      <selection pane="topRight" activeCell="E15" sqref="E15:F15"/>
      <selection pane="bottomLeft" activeCell="E15" sqref="E15:F15"/>
      <selection pane="bottomRight" activeCell="AA8" sqref="AA8"/>
    </sheetView>
  </sheetViews>
  <sheetFormatPr defaultColWidth="9.140625" defaultRowHeight="15"/>
  <cols>
    <col min="1" max="1" width="15.00390625" style="87" customWidth="1"/>
    <col min="2" max="2" width="37.7109375" style="87" customWidth="1"/>
    <col min="3" max="3" width="13.140625" style="87" customWidth="1"/>
    <col min="4" max="24" width="9.57421875" style="87" customWidth="1"/>
    <col min="25" max="16384" width="9.00390625" style="87" customWidth="1"/>
  </cols>
  <sheetData>
    <row r="1" spans="1:24" ht="30" customHeight="1">
      <c r="A1" s="193" t="s">
        <v>78</v>
      </c>
      <c r="B1" s="193"/>
      <c r="C1" s="193"/>
      <c r="D1" s="193"/>
      <c r="E1" s="193"/>
      <c r="F1" s="193"/>
      <c r="G1" s="193"/>
      <c r="H1" s="193"/>
      <c r="I1" s="193"/>
      <c r="J1" s="193"/>
      <c r="K1" s="193"/>
      <c r="L1" s="193"/>
      <c r="M1" s="193"/>
      <c r="N1" s="193"/>
      <c r="O1" s="193"/>
      <c r="P1" s="193"/>
      <c r="Q1" s="193"/>
      <c r="R1" s="193"/>
      <c r="S1" s="193"/>
      <c r="T1" s="193"/>
      <c r="U1" s="193"/>
      <c r="V1" s="193"/>
      <c r="W1" s="193"/>
      <c r="X1" s="193"/>
    </row>
    <row r="2" spans="1:24" ht="30" customHeight="1">
      <c r="A2" s="193" t="s">
        <v>98</v>
      </c>
      <c r="B2" s="193"/>
      <c r="C2" s="193"/>
      <c r="D2" s="193"/>
      <c r="E2" s="193"/>
      <c r="F2" s="193"/>
      <c r="G2" s="193"/>
      <c r="H2" s="193"/>
      <c r="I2" s="193"/>
      <c r="J2" s="193"/>
      <c r="K2" s="193"/>
      <c r="L2" s="193"/>
      <c r="M2" s="193"/>
      <c r="N2" s="193"/>
      <c r="O2" s="193"/>
      <c r="P2" s="193"/>
      <c r="Q2" s="193"/>
      <c r="R2" s="193"/>
      <c r="S2" s="193"/>
      <c r="T2" s="193"/>
      <c r="U2" s="193"/>
      <c r="V2" s="193"/>
      <c r="W2" s="193"/>
      <c r="X2" s="193"/>
    </row>
    <row r="3" spans="1:6" ht="30" customHeight="1">
      <c r="A3" s="87" t="s">
        <v>88</v>
      </c>
      <c r="D3" s="194"/>
      <c r="E3" s="194"/>
      <c r="F3" s="88"/>
    </row>
    <row r="4" spans="1:24" ht="30" customHeight="1">
      <c r="A4" s="186" t="s">
        <v>0</v>
      </c>
      <c r="B4" s="186" t="s">
        <v>1</v>
      </c>
      <c r="C4" s="195" t="s">
        <v>27</v>
      </c>
      <c r="D4" s="186" t="s">
        <v>2</v>
      </c>
      <c r="E4" s="186"/>
      <c r="F4" s="186"/>
      <c r="G4" s="201"/>
      <c r="H4" s="201"/>
      <c r="I4" s="201"/>
      <c r="J4" s="201"/>
      <c r="K4" s="201"/>
      <c r="L4" s="201"/>
      <c r="M4" s="201"/>
      <c r="N4" s="201"/>
      <c r="O4" s="201"/>
      <c r="P4" s="201"/>
      <c r="Q4" s="201"/>
      <c r="R4" s="201"/>
      <c r="S4" s="201"/>
      <c r="T4" s="201"/>
      <c r="U4" s="201"/>
      <c r="V4" s="201"/>
      <c r="W4" s="201"/>
      <c r="X4" s="202"/>
    </row>
    <row r="5" spans="1:24" ht="38.25" customHeight="1">
      <c r="A5" s="186"/>
      <c r="B5" s="186"/>
      <c r="C5" s="196"/>
      <c r="D5" s="198" t="s">
        <v>83</v>
      </c>
      <c r="E5" s="198" t="s">
        <v>47</v>
      </c>
      <c r="F5" s="198" t="s">
        <v>82</v>
      </c>
      <c r="G5" s="190" t="s">
        <v>85</v>
      </c>
      <c r="H5" s="191"/>
      <c r="I5" s="191"/>
      <c r="J5" s="191"/>
      <c r="K5" s="191"/>
      <c r="L5" s="191"/>
      <c r="M5" s="191"/>
      <c r="N5" s="191"/>
      <c r="O5" s="192"/>
      <c r="P5" s="191" t="s">
        <v>87</v>
      </c>
      <c r="Q5" s="191"/>
      <c r="R5" s="191"/>
      <c r="S5" s="191"/>
      <c r="T5" s="191"/>
      <c r="U5" s="191"/>
      <c r="V5" s="191"/>
      <c r="W5" s="191"/>
      <c r="X5" s="192"/>
    </row>
    <row r="6" spans="1:24" ht="27" customHeight="1">
      <c r="A6" s="186"/>
      <c r="B6" s="186"/>
      <c r="C6" s="196"/>
      <c r="D6" s="199"/>
      <c r="E6" s="199"/>
      <c r="F6" s="199"/>
      <c r="G6" s="190" t="s">
        <v>68</v>
      </c>
      <c r="H6" s="191"/>
      <c r="I6" s="191"/>
      <c r="J6" s="191"/>
      <c r="K6" s="191"/>
      <c r="L6" s="191"/>
      <c r="M6" s="191"/>
      <c r="N6" s="191"/>
      <c r="O6" s="192"/>
      <c r="P6" s="190" t="s">
        <v>68</v>
      </c>
      <c r="Q6" s="191"/>
      <c r="R6" s="191"/>
      <c r="S6" s="191"/>
      <c r="T6" s="191"/>
      <c r="U6" s="191"/>
      <c r="V6" s="191"/>
      <c r="W6" s="191"/>
      <c r="X6" s="192"/>
    </row>
    <row r="7" spans="1:24" ht="21.75" customHeight="1">
      <c r="A7" s="186"/>
      <c r="B7" s="186"/>
      <c r="C7" s="196"/>
      <c r="D7" s="199"/>
      <c r="E7" s="199"/>
      <c r="F7" s="199"/>
      <c r="G7" s="187" t="s">
        <v>90</v>
      </c>
      <c r="H7" s="188"/>
      <c r="I7" s="189"/>
      <c r="J7" s="187" t="s">
        <v>91</v>
      </c>
      <c r="K7" s="188"/>
      <c r="L7" s="189"/>
      <c r="M7" s="187" t="s">
        <v>94</v>
      </c>
      <c r="N7" s="188"/>
      <c r="O7" s="189"/>
      <c r="P7" s="187" t="s">
        <v>90</v>
      </c>
      <c r="Q7" s="188"/>
      <c r="R7" s="189"/>
      <c r="S7" s="187" t="s">
        <v>91</v>
      </c>
      <c r="T7" s="188"/>
      <c r="U7" s="189"/>
      <c r="V7" s="187" t="s">
        <v>93</v>
      </c>
      <c r="W7" s="188"/>
      <c r="X7" s="189"/>
    </row>
    <row r="8" spans="1:24" ht="63.75" customHeight="1">
      <c r="A8" s="186"/>
      <c r="B8" s="186"/>
      <c r="C8" s="197"/>
      <c r="D8" s="200"/>
      <c r="E8" s="200"/>
      <c r="F8" s="200"/>
      <c r="G8" s="89" t="s">
        <v>79</v>
      </c>
      <c r="H8" s="89" t="s">
        <v>92</v>
      </c>
      <c r="I8" s="89" t="s">
        <v>80</v>
      </c>
      <c r="J8" s="89" t="s">
        <v>79</v>
      </c>
      <c r="K8" s="89" t="s">
        <v>92</v>
      </c>
      <c r="L8" s="89" t="s">
        <v>80</v>
      </c>
      <c r="M8" s="89" t="s">
        <v>79</v>
      </c>
      <c r="N8" s="89" t="s">
        <v>92</v>
      </c>
      <c r="O8" s="89" t="s">
        <v>80</v>
      </c>
      <c r="P8" s="89" t="s">
        <v>79</v>
      </c>
      <c r="Q8" s="89" t="s">
        <v>92</v>
      </c>
      <c r="R8" s="89" t="s">
        <v>80</v>
      </c>
      <c r="S8" s="89" t="s">
        <v>79</v>
      </c>
      <c r="T8" s="89" t="s">
        <v>92</v>
      </c>
      <c r="U8" s="89" t="s">
        <v>80</v>
      </c>
      <c r="V8" s="89" t="s">
        <v>79</v>
      </c>
      <c r="W8" s="89" t="s">
        <v>92</v>
      </c>
      <c r="X8" s="89" t="s">
        <v>80</v>
      </c>
    </row>
    <row r="9" spans="1:24" ht="53.25" customHeight="1">
      <c r="A9" s="91" t="s">
        <v>278</v>
      </c>
      <c r="B9" s="92" t="s">
        <v>349</v>
      </c>
      <c r="C9" s="93" t="s">
        <v>137</v>
      </c>
      <c r="D9" s="90">
        <f aca="true" t="shared" si="0" ref="D9:F10">M9+V9</f>
        <v>13926</v>
      </c>
      <c r="E9" s="90">
        <f t="shared" si="0"/>
        <v>1</v>
      </c>
      <c r="F9" s="90">
        <f t="shared" si="0"/>
        <v>7.6593</v>
      </c>
      <c r="G9" s="90"/>
      <c r="H9" s="90"/>
      <c r="I9" s="90"/>
      <c r="J9" s="94">
        <v>13926</v>
      </c>
      <c r="K9" s="90">
        <v>1</v>
      </c>
      <c r="L9" s="90">
        <v>7.6593</v>
      </c>
      <c r="M9" s="90">
        <f aca="true" t="shared" si="1" ref="M9:M44">G9+J9</f>
        <v>13926</v>
      </c>
      <c r="N9" s="90">
        <f aca="true" t="shared" si="2" ref="N9:N44">H9+K9</f>
        <v>1</v>
      </c>
      <c r="O9" s="90">
        <f aca="true" t="shared" si="3" ref="O9:O44">I9+L9</f>
        <v>7.6593</v>
      </c>
      <c r="P9" s="95"/>
      <c r="Q9" s="95"/>
      <c r="R9" s="95"/>
      <c r="S9" s="95"/>
      <c r="T9" s="95"/>
      <c r="U9" s="95"/>
      <c r="V9" s="90">
        <f aca="true" t="shared" si="4" ref="V9:X10">P9+S9</f>
        <v>0</v>
      </c>
      <c r="W9" s="90">
        <f t="shared" si="4"/>
        <v>0</v>
      </c>
      <c r="X9" s="90">
        <f t="shared" si="4"/>
        <v>0</v>
      </c>
    </row>
    <row r="10" spans="1:24" ht="53.25" customHeight="1">
      <c r="A10" s="91" t="s">
        <v>350</v>
      </c>
      <c r="B10" s="92" t="s">
        <v>279</v>
      </c>
      <c r="C10" s="93" t="s">
        <v>135</v>
      </c>
      <c r="D10" s="90">
        <f t="shared" si="0"/>
        <v>7402</v>
      </c>
      <c r="E10" s="90">
        <f t="shared" si="0"/>
        <v>1</v>
      </c>
      <c r="F10" s="90">
        <f t="shared" si="0"/>
        <v>4.0711</v>
      </c>
      <c r="G10" s="90"/>
      <c r="H10" s="90"/>
      <c r="I10" s="90"/>
      <c r="J10" s="94">
        <v>7402</v>
      </c>
      <c r="K10" s="90">
        <v>1</v>
      </c>
      <c r="L10" s="90">
        <v>4.0711</v>
      </c>
      <c r="M10" s="90">
        <f t="shared" si="1"/>
        <v>7402</v>
      </c>
      <c r="N10" s="90">
        <f t="shared" si="2"/>
        <v>1</v>
      </c>
      <c r="O10" s="90">
        <f t="shared" si="3"/>
        <v>4.0711</v>
      </c>
      <c r="P10" s="95"/>
      <c r="Q10" s="95"/>
      <c r="R10" s="95"/>
      <c r="S10" s="95"/>
      <c r="T10" s="95"/>
      <c r="U10" s="95"/>
      <c r="V10" s="90">
        <f t="shared" si="4"/>
        <v>0</v>
      </c>
      <c r="W10" s="90">
        <f t="shared" si="4"/>
        <v>0</v>
      </c>
      <c r="X10" s="90">
        <f t="shared" si="4"/>
        <v>0</v>
      </c>
    </row>
    <row r="11" spans="1:24" ht="53.25" customHeight="1">
      <c r="A11" s="91" t="s">
        <v>280</v>
      </c>
      <c r="B11" s="92" t="s">
        <v>281</v>
      </c>
      <c r="C11" s="93" t="s">
        <v>135</v>
      </c>
      <c r="D11" s="90">
        <f aca="true" t="shared" si="5" ref="D11:D39">M11+V11</f>
        <v>12148</v>
      </c>
      <c r="E11" s="90">
        <v>0</v>
      </c>
      <c r="F11" s="90">
        <f aca="true" t="shared" si="6" ref="F11:F39">O11+X11</f>
        <v>6.6814</v>
      </c>
      <c r="G11" s="90"/>
      <c r="H11" s="90"/>
      <c r="I11" s="90"/>
      <c r="J11" s="94">
        <v>12148</v>
      </c>
      <c r="K11" s="90">
        <v>1</v>
      </c>
      <c r="L11" s="90">
        <v>6.6814</v>
      </c>
      <c r="M11" s="90">
        <f t="shared" si="1"/>
        <v>12148</v>
      </c>
      <c r="N11" s="90">
        <f t="shared" si="2"/>
        <v>1</v>
      </c>
      <c r="O11" s="90">
        <f t="shared" si="3"/>
        <v>6.6814</v>
      </c>
      <c r="P11" s="95"/>
      <c r="Q11" s="95"/>
      <c r="R11" s="95"/>
      <c r="S11" s="95"/>
      <c r="T11" s="95"/>
      <c r="U11" s="95"/>
      <c r="V11" s="90">
        <f aca="true" t="shared" si="7" ref="V11:V39">P11+S11</f>
        <v>0</v>
      </c>
      <c r="W11" s="90">
        <f aca="true" t="shared" si="8" ref="W11:W39">Q11+T11</f>
        <v>0</v>
      </c>
      <c r="X11" s="90">
        <f aca="true" t="shared" si="9" ref="X11:X39">R11+U11</f>
        <v>0</v>
      </c>
    </row>
    <row r="12" spans="1:24" ht="53.25" customHeight="1">
      <c r="A12" s="91" t="s">
        <v>282</v>
      </c>
      <c r="B12" s="92" t="s">
        <v>351</v>
      </c>
      <c r="C12" s="93" t="s">
        <v>135</v>
      </c>
      <c r="D12" s="90">
        <f t="shared" si="5"/>
        <v>23117.76</v>
      </c>
      <c r="E12" s="90">
        <v>0</v>
      </c>
      <c r="F12" s="90">
        <f t="shared" si="6"/>
        <v>12.7148</v>
      </c>
      <c r="G12" s="90"/>
      <c r="H12" s="90"/>
      <c r="I12" s="90"/>
      <c r="J12" s="96">
        <v>23117.76</v>
      </c>
      <c r="K12" s="90">
        <v>1</v>
      </c>
      <c r="L12" s="90">
        <v>12.7148</v>
      </c>
      <c r="M12" s="90">
        <f t="shared" si="1"/>
        <v>23117.76</v>
      </c>
      <c r="N12" s="90">
        <f t="shared" si="2"/>
        <v>1</v>
      </c>
      <c r="O12" s="90">
        <f t="shared" si="3"/>
        <v>12.7148</v>
      </c>
      <c r="P12" s="95"/>
      <c r="Q12" s="95"/>
      <c r="R12" s="95"/>
      <c r="S12" s="95"/>
      <c r="T12" s="95"/>
      <c r="U12" s="95"/>
      <c r="V12" s="90">
        <f t="shared" si="7"/>
        <v>0</v>
      </c>
      <c r="W12" s="90">
        <f t="shared" si="8"/>
        <v>0</v>
      </c>
      <c r="X12" s="90">
        <f t="shared" si="9"/>
        <v>0</v>
      </c>
    </row>
    <row r="13" spans="1:24" ht="53.25" customHeight="1">
      <c r="A13" s="91" t="s">
        <v>283</v>
      </c>
      <c r="B13" s="92" t="s">
        <v>284</v>
      </c>
      <c r="C13" s="93" t="s">
        <v>137</v>
      </c>
      <c r="D13" s="90">
        <f t="shared" si="5"/>
        <v>0</v>
      </c>
      <c r="E13" s="90">
        <f aca="true" t="shared" si="10" ref="E13:E38">N13+W13</f>
        <v>1</v>
      </c>
      <c r="F13" s="90">
        <f t="shared" si="6"/>
        <v>0.92</v>
      </c>
      <c r="G13" s="90"/>
      <c r="H13" s="90"/>
      <c r="I13" s="90"/>
      <c r="J13" s="91"/>
      <c r="K13" s="90">
        <v>1</v>
      </c>
      <c r="L13" s="90">
        <v>0.92</v>
      </c>
      <c r="M13" s="90">
        <f t="shared" si="1"/>
        <v>0</v>
      </c>
      <c r="N13" s="90">
        <f t="shared" si="2"/>
        <v>1</v>
      </c>
      <c r="O13" s="90">
        <f t="shared" si="3"/>
        <v>0.92</v>
      </c>
      <c r="P13" s="95"/>
      <c r="Q13" s="95"/>
      <c r="R13" s="95"/>
      <c r="S13" s="95"/>
      <c r="T13" s="95"/>
      <c r="U13" s="95"/>
      <c r="V13" s="90">
        <f t="shared" si="7"/>
        <v>0</v>
      </c>
      <c r="W13" s="90">
        <f t="shared" si="8"/>
        <v>0</v>
      </c>
      <c r="X13" s="90">
        <f t="shared" si="9"/>
        <v>0</v>
      </c>
    </row>
    <row r="14" spans="1:24" ht="53.25" customHeight="1">
      <c r="A14" s="91" t="s">
        <v>285</v>
      </c>
      <c r="B14" s="92" t="s">
        <v>286</v>
      </c>
      <c r="C14" s="93" t="s">
        <v>135</v>
      </c>
      <c r="D14" s="90">
        <f t="shared" si="5"/>
        <v>13224.98</v>
      </c>
      <c r="E14" s="90">
        <f t="shared" si="10"/>
        <v>1</v>
      </c>
      <c r="F14" s="90">
        <f t="shared" si="6"/>
        <v>7.27</v>
      </c>
      <c r="G14" s="90"/>
      <c r="H14" s="90"/>
      <c r="I14" s="90"/>
      <c r="J14" s="96">
        <v>13224.98</v>
      </c>
      <c r="K14" s="90">
        <v>1</v>
      </c>
      <c r="L14" s="90">
        <v>7.27</v>
      </c>
      <c r="M14" s="90">
        <f t="shared" si="1"/>
        <v>13224.98</v>
      </c>
      <c r="N14" s="90">
        <f t="shared" si="2"/>
        <v>1</v>
      </c>
      <c r="O14" s="90">
        <f t="shared" si="3"/>
        <v>7.27</v>
      </c>
      <c r="P14" s="95"/>
      <c r="Q14" s="95"/>
      <c r="R14" s="95"/>
      <c r="S14" s="95"/>
      <c r="T14" s="95"/>
      <c r="U14" s="95"/>
      <c r="V14" s="90">
        <f t="shared" si="7"/>
        <v>0</v>
      </c>
      <c r="W14" s="90">
        <f t="shared" si="8"/>
        <v>0</v>
      </c>
      <c r="X14" s="90">
        <f t="shared" si="9"/>
        <v>0</v>
      </c>
    </row>
    <row r="15" spans="1:24" ht="53.25" customHeight="1">
      <c r="A15" s="91" t="s">
        <v>287</v>
      </c>
      <c r="B15" s="92" t="s">
        <v>288</v>
      </c>
      <c r="C15" s="93" t="s">
        <v>135</v>
      </c>
      <c r="D15" s="90">
        <f t="shared" si="5"/>
        <v>8419</v>
      </c>
      <c r="E15" s="90">
        <v>0</v>
      </c>
      <c r="F15" s="90">
        <f t="shared" si="6"/>
        <v>4.63045</v>
      </c>
      <c r="G15" s="90"/>
      <c r="H15" s="90"/>
      <c r="I15" s="90"/>
      <c r="J15" s="94">
        <v>8419</v>
      </c>
      <c r="K15" s="90">
        <v>1</v>
      </c>
      <c r="L15" s="90">
        <v>4.63045</v>
      </c>
      <c r="M15" s="90">
        <f t="shared" si="1"/>
        <v>8419</v>
      </c>
      <c r="N15" s="90">
        <f t="shared" si="2"/>
        <v>1</v>
      </c>
      <c r="O15" s="90">
        <f t="shared" si="3"/>
        <v>4.63045</v>
      </c>
      <c r="P15" s="95"/>
      <c r="Q15" s="95"/>
      <c r="R15" s="95"/>
      <c r="S15" s="95"/>
      <c r="T15" s="95"/>
      <c r="U15" s="95"/>
      <c r="V15" s="90">
        <f t="shared" si="7"/>
        <v>0</v>
      </c>
      <c r="W15" s="90">
        <f t="shared" si="8"/>
        <v>0</v>
      </c>
      <c r="X15" s="90">
        <f t="shared" si="9"/>
        <v>0</v>
      </c>
    </row>
    <row r="16" spans="1:24" ht="53.25" customHeight="1">
      <c r="A16" s="91" t="s">
        <v>289</v>
      </c>
      <c r="B16" s="92" t="s">
        <v>290</v>
      </c>
      <c r="C16" s="93" t="s">
        <v>137</v>
      </c>
      <c r="D16" s="90">
        <f t="shared" si="5"/>
        <v>10853</v>
      </c>
      <c r="E16" s="90">
        <f t="shared" si="10"/>
        <v>1</v>
      </c>
      <c r="F16" s="90">
        <f t="shared" si="6"/>
        <v>5.9692</v>
      </c>
      <c r="G16" s="90"/>
      <c r="H16" s="90"/>
      <c r="I16" s="90"/>
      <c r="J16" s="94">
        <v>10853</v>
      </c>
      <c r="K16" s="90">
        <v>1</v>
      </c>
      <c r="L16" s="90">
        <v>5.9692</v>
      </c>
      <c r="M16" s="90">
        <f t="shared" si="1"/>
        <v>10853</v>
      </c>
      <c r="N16" s="90">
        <f t="shared" si="2"/>
        <v>1</v>
      </c>
      <c r="O16" s="90">
        <f t="shared" si="3"/>
        <v>5.9692</v>
      </c>
      <c r="P16" s="95"/>
      <c r="Q16" s="95"/>
      <c r="R16" s="95"/>
      <c r="S16" s="95"/>
      <c r="T16" s="95"/>
      <c r="U16" s="95"/>
      <c r="V16" s="90">
        <f t="shared" si="7"/>
        <v>0</v>
      </c>
      <c r="W16" s="90">
        <f t="shared" si="8"/>
        <v>0</v>
      </c>
      <c r="X16" s="90">
        <f t="shared" si="9"/>
        <v>0</v>
      </c>
    </row>
    <row r="17" spans="1:24" ht="53.25" customHeight="1">
      <c r="A17" s="91" t="s">
        <v>291</v>
      </c>
      <c r="B17" s="92" t="s">
        <v>292</v>
      </c>
      <c r="C17" s="93" t="s">
        <v>135</v>
      </c>
      <c r="D17" s="90">
        <f t="shared" si="5"/>
        <v>10838</v>
      </c>
      <c r="E17" s="90">
        <f t="shared" si="10"/>
        <v>1</v>
      </c>
      <c r="F17" s="90">
        <f t="shared" si="6"/>
        <v>5.9609</v>
      </c>
      <c r="G17" s="90"/>
      <c r="H17" s="90"/>
      <c r="I17" s="90"/>
      <c r="J17" s="94">
        <v>10838</v>
      </c>
      <c r="K17" s="90">
        <v>1</v>
      </c>
      <c r="L17" s="90">
        <v>5.9609</v>
      </c>
      <c r="M17" s="90">
        <f t="shared" si="1"/>
        <v>10838</v>
      </c>
      <c r="N17" s="90">
        <f t="shared" si="2"/>
        <v>1</v>
      </c>
      <c r="O17" s="90">
        <f t="shared" si="3"/>
        <v>5.9609</v>
      </c>
      <c r="P17" s="95"/>
      <c r="Q17" s="95"/>
      <c r="R17" s="95"/>
      <c r="S17" s="95"/>
      <c r="T17" s="95"/>
      <c r="U17" s="95"/>
      <c r="V17" s="90">
        <f t="shared" si="7"/>
        <v>0</v>
      </c>
      <c r="W17" s="90">
        <f t="shared" si="8"/>
        <v>0</v>
      </c>
      <c r="X17" s="90">
        <f t="shared" si="9"/>
        <v>0</v>
      </c>
    </row>
    <row r="18" spans="1:24" ht="53.25" customHeight="1">
      <c r="A18" s="91" t="s">
        <v>293</v>
      </c>
      <c r="B18" s="92" t="s">
        <v>294</v>
      </c>
      <c r="C18" s="93" t="s">
        <v>135</v>
      </c>
      <c r="D18" s="90">
        <f t="shared" si="5"/>
        <v>13491</v>
      </c>
      <c r="E18" s="90">
        <f>N18+W18</f>
        <v>1</v>
      </c>
      <c r="F18" s="90">
        <f t="shared" si="6"/>
        <v>7.4201</v>
      </c>
      <c r="G18" s="90"/>
      <c r="H18" s="90"/>
      <c r="I18" s="90"/>
      <c r="J18" s="94">
        <v>13491</v>
      </c>
      <c r="K18" s="90">
        <v>1</v>
      </c>
      <c r="L18" s="90">
        <v>7.4201</v>
      </c>
      <c r="M18" s="90">
        <f t="shared" si="1"/>
        <v>13491</v>
      </c>
      <c r="N18" s="90">
        <f>H18+K18</f>
        <v>1</v>
      </c>
      <c r="O18" s="90">
        <f t="shared" si="3"/>
        <v>7.4201</v>
      </c>
      <c r="P18" s="95"/>
      <c r="Q18" s="95"/>
      <c r="R18" s="95"/>
      <c r="S18" s="95"/>
      <c r="T18" s="95"/>
      <c r="U18" s="95"/>
      <c r="V18" s="90">
        <f t="shared" si="7"/>
        <v>0</v>
      </c>
      <c r="W18" s="90">
        <f t="shared" si="8"/>
        <v>0</v>
      </c>
      <c r="X18" s="90">
        <f t="shared" si="9"/>
        <v>0</v>
      </c>
    </row>
    <row r="19" spans="1:24" ht="53.25" customHeight="1">
      <c r="A19" s="91" t="s">
        <v>295</v>
      </c>
      <c r="B19" s="92" t="s">
        <v>296</v>
      </c>
      <c r="C19" s="93" t="s">
        <v>135</v>
      </c>
      <c r="D19" s="90">
        <f t="shared" si="5"/>
        <v>9955</v>
      </c>
      <c r="E19" s="90">
        <f t="shared" si="10"/>
        <v>1</v>
      </c>
      <c r="F19" s="90">
        <f t="shared" si="6"/>
        <v>5.4753</v>
      </c>
      <c r="G19" s="90"/>
      <c r="H19" s="90"/>
      <c r="I19" s="90"/>
      <c r="J19" s="94">
        <v>9955</v>
      </c>
      <c r="K19" s="90">
        <v>1</v>
      </c>
      <c r="L19" s="90">
        <v>5.4753</v>
      </c>
      <c r="M19" s="90">
        <f t="shared" si="1"/>
        <v>9955</v>
      </c>
      <c r="N19" s="90">
        <f t="shared" si="2"/>
        <v>1</v>
      </c>
      <c r="O19" s="90">
        <f t="shared" si="3"/>
        <v>5.4753</v>
      </c>
      <c r="P19" s="95"/>
      <c r="Q19" s="95"/>
      <c r="R19" s="95"/>
      <c r="S19" s="95"/>
      <c r="T19" s="95"/>
      <c r="U19" s="95"/>
      <c r="V19" s="90">
        <f t="shared" si="7"/>
        <v>0</v>
      </c>
      <c r="W19" s="90">
        <f t="shared" si="8"/>
        <v>0</v>
      </c>
      <c r="X19" s="90">
        <f t="shared" si="9"/>
        <v>0</v>
      </c>
    </row>
    <row r="20" spans="1:24" ht="53.25" customHeight="1">
      <c r="A20" s="91" t="s">
        <v>297</v>
      </c>
      <c r="B20" s="92" t="s">
        <v>298</v>
      </c>
      <c r="C20" s="93" t="s">
        <v>135</v>
      </c>
      <c r="D20" s="90">
        <f t="shared" si="5"/>
        <v>13729</v>
      </c>
      <c r="E20" s="90">
        <f t="shared" si="10"/>
        <v>1</v>
      </c>
      <c r="F20" s="90">
        <f t="shared" si="6"/>
        <v>7.551</v>
      </c>
      <c r="G20" s="90"/>
      <c r="H20" s="90"/>
      <c r="I20" s="90"/>
      <c r="J20" s="94">
        <v>13729</v>
      </c>
      <c r="K20" s="90">
        <v>1</v>
      </c>
      <c r="L20" s="90">
        <v>7.551</v>
      </c>
      <c r="M20" s="90">
        <f t="shared" si="1"/>
        <v>13729</v>
      </c>
      <c r="N20" s="90">
        <f t="shared" si="2"/>
        <v>1</v>
      </c>
      <c r="O20" s="90">
        <f t="shared" si="3"/>
        <v>7.551</v>
      </c>
      <c r="P20" s="95"/>
      <c r="Q20" s="95"/>
      <c r="R20" s="95"/>
      <c r="S20" s="95"/>
      <c r="T20" s="95"/>
      <c r="U20" s="95"/>
      <c r="V20" s="90">
        <f t="shared" si="7"/>
        <v>0</v>
      </c>
      <c r="W20" s="90">
        <f t="shared" si="8"/>
        <v>0</v>
      </c>
      <c r="X20" s="90">
        <f t="shared" si="9"/>
        <v>0</v>
      </c>
    </row>
    <row r="21" spans="1:24" ht="53.25" customHeight="1">
      <c r="A21" s="91" t="s">
        <v>299</v>
      </c>
      <c r="B21" s="92" t="s">
        <v>300</v>
      </c>
      <c r="C21" s="93" t="s">
        <v>135</v>
      </c>
      <c r="D21" s="90">
        <f t="shared" si="5"/>
        <v>13544</v>
      </c>
      <c r="E21" s="90">
        <f t="shared" si="10"/>
        <v>1</v>
      </c>
      <c r="F21" s="90">
        <f t="shared" si="6"/>
        <v>7.4492</v>
      </c>
      <c r="G21" s="90"/>
      <c r="H21" s="90"/>
      <c r="I21" s="90"/>
      <c r="J21" s="94">
        <v>13544</v>
      </c>
      <c r="K21" s="90">
        <v>1</v>
      </c>
      <c r="L21" s="90">
        <v>7.4492</v>
      </c>
      <c r="M21" s="90">
        <f t="shared" si="1"/>
        <v>13544</v>
      </c>
      <c r="N21" s="90">
        <f t="shared" si="2"/>
        <v>1</v>
      </c>
      <c r="O21" s="90">
        <f t="shared" si="3"/>
        <v>7.4492</v>
      </c>
      <c r="P21" s="95"/>
      <c r="Q21" s="95"/>
      <c r="R21" s="95"/>
      <c r="S21" s="95"/>
      <c r="T21" s="95"/>
      <c r="U21" s="95"/>
      <c r="V21" s="90">
        <f t="shared" si="7"/>
        <v>0</v>
      </c>
      <c r="W21" s="90">
        <f t="shared" si="8"/>
        <v>0</v>
      </c>
      <c r="X21" s="90">
        <f t="shared" si="9"/>
        <v>0</v>
      </c>
    </row>
    <row r="22" spans="1:24" ht="53.25" customHeight="1">
      <c r="A22" s="91" t="s">
        <v>301</v>
      </c>
      <c r="B22" s="92" t="s">
        <v>302</v>
      </c>
      <c r="C22" s="93" t="s">
        <v>135</v>
      </c>
      <c r="D22" s="90">
        <f t="shared" si="5"/>
        <v>13346</v>
      </c>
      <c r="E22" s="90">
        <f t="shared" si="10"/>
        <v>1</v>
      </c>
      <c r="F22" s="90">
        <f t="shared" si="6"/>
        <v>7.3403</v>
      </c>
      <c r="G22" s="90"/>
      <c r="H22" s="90"/>
      <c r="I22" s="90"/>
      <c r="J22" s="94">
        <v>13346</v>
      </c>
      <c r="K22" s="90">
        <v>1</v>
      </c>
      <c r="L22" s="90">
        <v>7.3403</v>
      </c>
      <c r="M22" s="90">
        <f t="shared" si="1"/>
        <v>13346</v>
      </c>
      <c r="N22" s="90">
        <f t="shared" si="2"/>
        <v>1</v>
      </c>
      <c r="O22" s="90">
        <f t="shared" si="3"/>
        <v>7.3403</v>
      </c>
      <c r="P22" s="95"/>
      <c r="Q22" s="95"/>
      <c r="R22" s="95"/>
      <c r="S22" s="95"/>
      <c r="T22" s="95"/>
      <c r="U22" s="95"/>
      <c r="V22" s="90">
        <f t="shared" si="7"/>
        <v>0</v>
      </c>
      <c r="W22" s="90">
        <f t="shared" si="8"/>
        <v>0</v>
      </c>
      <c r="X22" s="90">
        <f t="shared" si="9"/>
        <v>0</v>
      </c>
    </row>
    <row r="23" spans="1:24" ht="53.25" customHeight="1">
      <c r="A23" s="91" t="s">
        <v>303</v>
      </c>
      <c r="B23" s="92" t="s">
        <v>304</v>
      </c>
      <c r="C23" s="93" t="s">
        <v>135</v>
      </c>
      <c r="D23" s="90">
        <f t="shared" si="5"/>
        <v>12294</v>
      </c>
      <c r="E23" s="90">
        <f t="shared" si="10"/>
        <v>1</v>
      </c>
      <c r="F23" s="90">
        <f t="shared" si="6"/>
        <v>6.7617</v>
      </c>
      <c r="G23" s="90"/>
      <c r="H23" s="90"/>
      <c r="I23" s="90"/>
      <c r="J23" s="94">
        <v>12294</v>
      </c>
      <c r="K23" s="90">
        <v>1</v>
      </c>
      <c r="L23" s="90">
        <v>6.7617</v>
      </c>
      <c r="M23" s="90">
        <f t="shared" si="1"/>
        <v>12294</v>
      </c>
      <c r="N23" s="90">
        <f t="shared" si="2"/>
        <v>1</v>
      </c>
      <c r="O23" s="90">
        <f t="shared" si="3"/>
        <v>6.7617</v>
      </c>
      <c r="P23" s="95"/>
      <c r="Q23" s="95"/>
      <c r="R23" s="95"/>
      <c r="S23" s="95"/>
      <c r="T23" s="95"/>
      <c r="U23" s="95"/>
      <c r="V23" s="90">
        <f t="shared" si="7"/>
        <v>0</v>
      </c>
      <c r="W23" s="90">
        <f t="shared" si="8"/>
        <v>0</v>
      </c>
      <c r="X23" s="90">
        <f t="shared" si="9"/>
        <v>0</v>
      </c>
    </row>
    <row r="24" spans="1:24" ht="53.25" customHeight="1">
      <c r="A24" s="91" t="s">
        <v>305</v>
      </c>
      <c r="B24" s="92" t="s">
        <v>306</v>
      </c>
      <c r="C24" s="93" t="s">
        <v>135</v>
      </c>
      <c r="D24" s="90">
        <f t="shared" si="5"/>
        <v>11831</v>
      </c>
      <c r="E24" s="90">
        <f t="shared" si="10"/>
        <v>1</v>
      </c>
      <c r="F24" s="90">
        <f t="shared" si="6"/>
        <v>6.50705</v>
      </c>
      <c r="G24" s="90"/>
      <c r="H24" s="90"/>
      <c r="I24" s="90"/>
      <c r="J24" s="94">
        <v>11831</v>
      </c>
      <c r="K24" s="90">
        <v>1</v>
      </c>
      <c r="L24" s="90">
        <v>6.50705</v>
      </c>
      <c r="M24" s="90">
        <f t="shared" si="1"/>
        <v>11831</v>
      </c>
      <c r="N24" s="90">
        <f t="shared" si="2"/>
        <v>1</v>
      </c>
      <c r="O24" s="90">
        <f t="shared" si="3"/>
        <v>6.50705</v>
      </c>
      <c r="P24" s="95"/>
      <c r="Q24" s="95"/>
      <c r="R24" s="95"/>
      <c r="S24" s="95"/>
      <c r="T24" s="95"/>
      <c r="U24" s="95"/>
      <c r="V24" s="90">
        <f t="shared" si="7"/>
        <v>0</v>
      </c>
      <c r="W24" s="90">
        <f t="shared" si="8"/>
        <v>0</v>
      </c>
      <c r="X24" s="90">
        <f t="shared" si="9"/>
        <v>0</v>
      </c>
    </row>
    <row r="25" spans="1:24" ht="53.25" customHeight="1">
      <c r="A25" s="91" t="s">
        <v>307</v>
      </c>
      <c r="B25" s="92" t="s">
        <v>308</v>
      </c>
      <c r="C25" s="93" t="s">
        <v>135</v>
      </c>
      <c r="D25" s="90">
        <f t="shared" si="5"/>
        <v>12247</v>
      </c>
      <c r="E25" s="90">
        <f t="shared" si="10"/>
        <v>1</v>
      </c>
      <c r="F25" s="90">
        <f t="shared" si="6"/>
        <v>6.73585</v>
      </c>
      <c r="G25" s="90"/>
      <c r="H25" s="90"/>
      <c r="I25" s="90"/>
      <c r="J25" s="94">
        <v>12247</v>
      </c>
      <c r="K25" s="90">
        <v>1</v>
      </c>
      <c r="L25" s="90">
        <v>6.73585</v>
      </c>
      <c r="M25" s="90">
        <f t="shared" si="1"/>
        <v>12247</v>
      </c>
      <c r="N25" s="90">
        <f t="shared" si="2"/>
        <v>1</v>
      </c>
      <c r="O25" s="90">
        <f t="shared" si="3"/>
        <v>6.73585</v>
      </c>
      <c r="P25" s="95"/>
      <c r="Q25" s="95"/>
      <c r="R25" s="95"/>
      <c r="S25" s="95"/>
      <c r="T25" s="95"/>
      <c r="U25" s="95"/>
      <c r="V25" s="90">
        <f t="shared" si="7"/>
        <v>0</v>
      </c>
      <c r="W25" s="90">
        <f t="shared" si="8"/>
        <v>0</v>
      </c>
      <c r="X25" s="90">
        <f t="shared" si="9"/>
        <v>0</v>
      </c>
    </row>
    <row r="26" spans="1:24" ht="53.25" customHeight="1">
      <c r="A26" s="91" t="s">
        <v>309</v>
      </c>
      <c r="B26" s="92" t="s">
        <v>310</v>
      </c>
      <c r="C26" s="93" t="s">
        <v>135</v>
      </c>
      <c r="D26" s="90">
        <f t="shared" si="5"/>
        <v>8803</v>
      </c>
      <c r="E26" s="90">
        <f t="shared" si="10"/>
        <v>1</v>
      </c>
      <c r="F26" s="90">
        <f t="shared" si="6"/>
        <v>4.84165</v>
      </c>
      <c r="G26" s="90"/>
      <c r="H26" s="90"/>
      <c r="I26" s="90"/>
      <c r="J26" s="94">
        <v>8803</v>
      </c>
      <c r="K26" s="90">
        <v>1</v>
      </c>
      <c r="L26" s="90">
        <v>4.84165</v>
      </c>
      <c r="M26" s="90">
        <f t="shared" si="1"/>
        <v>8803</v>
      </c>
      <c r="N26" s="90">
        <f t="shared" si="2"/>
        <v>1</v>
      </c>
      <c r="O26" s="90">
        <f t="shared" si="3"/>
        <v>4.84165</v>
      </c>
      <c r="P26" s="95"/>
      <c r="Q26" s="95"/>
      <c r="R26" s="95"/>
      <c r="S26" s="95"/>
      <c r="T26" s="95"/>
      <c r="U26" s="95"/>
      <c r="V26" s="90">
        <f t="shared" si="7"/>
        <v>0</v>
      </c>
      <c r="W26" s="90">
        <f t="shared" si="8"/>
        <v>0</v>
      </c>
      <c r="X26" s="90">
        <f t="shared" si="9"/>
        <v>0</v>
      </c>
    </row>
    <row r="27" spans="1:24" ht="53.25" customHeight="1">
      <c r="A27" s="91" t="s">
        <v>311</v>
      </c>
      <c r="B27" s="92" t="s">
        <v>312</v>
      </c>
      <c r="C27" s="93" t="s">
        <v>135</v>
      </c>
      <c r="D27" s="90">
        <f t="shared" si="5"/>
        <v>6497</v>
      </c>
      <c r="E27" s="90">
        <v>0</v>
      </c>
      <c r="F27" s="90">
        <f t="shared" si="6"/>
        <v>3.57335</v>
      </c>
      <c r="G27" s="90"/>
      <c r="H27" s="90"/>
      <c r="I27" s="90"/>
      <c r="J27" s="97">
        <v>6497</v>
      </c>
      <c r="K27" s="90">
        <v>1</v>
      </c>
      <c r="L27" s="90">
        <v>3.57335</v>
      </c>
      <c r="M27" s="90">
        <f t="shared" si="1"/>
        <v>6497</v>
      </c>
      <c r="N27" s="90">
        <f t="shared" si="2"/>
        <v>1</v>
      </c>
      <c r="O27" s="90">
        <f t="shared" si="3"/>
        <v>3.57335</v>
      </c>
      <c r="P27" s="95"/>
      <c r="Q27" s="95"/>
      <c r="R27" s="95"/>
      <c r="S27" s="95"/>
      <c r="T27" s="95"/>
      <c r="U27" s="95"/>
      <c r="V27" s="90">
        <f t="shared" si="7"/>
        <v>0</v>
      </c>
      <c r="W27" s="90">
        <f t="shared" si="8"/>
        <v>0</v>
      </c>
      <c r="X27" s="90">
        <f t="shared" si="9"/>
        <v>0</v>
      </c>
    </row>
    <row r="28" spans="1:24" ht="53.25" customHeight="1">
      <c r="A28" s="91" t="s">
        <v>313</v>
      </c>
      <c r="B28" s="92" t="s">
        <v>314</v>
      </c>
      <c r="C28" s="93" t="s">
        <v>137</v>
      </c>
      <c r="D28" s="90">
        <f t="shared" si="5"/>
        <v>11018</v>
      </c>
      <c r="E28" s="90">
        <f t="shared" si="10"/>
        <v>1</v>
      </c>
      <c r="F28" s="90">
        <f t="shared" si="6"/>
        <v>6.0599</v>
      </c>
      <c r="G28" s="90"/>
      <c r="H28" s="90"/>
      <c r="I28" s="90"/>
      <c r="J28" s="94">
        <v>11018</v>
      </c>
      <c r="K28" s="90">
        <v>1</v>
      </c>
      <c r="L28" s="90">
        <v>6.0599</v>
      </c>
      <c r="M28" s="90">
        <f t="shared" si="1"/>
        <v>11018</v>
      </c>
      <c r="N28" s="90">
        <f t="shared" si="2"/>
        <v>1</v>
      </c>
      <c r="O28" s="90">
        <f t="shared" si="3"/>
        <v>6.0599</v>
      </c>
      <c r="P28" s="95"/>
      <c r="Q28" s="95"/>
      <c r="R28" s="95"/>
      <c r="S28" s="95"/>
      <c r="T28" s="95"/>
      <c r="U28" s="95"/>
      <c r="V28" s="90">
        <f t="shared" si="7"/>
        <v>0</v>
      </c>
      <c r="W28" s="90">
        <f t="shared" si="8"/>
        <v>0</v>
      </c>
      <c r="X28" s="90">
        <f t="shared" si="9"/>
        <v>0</v>
      </c>
    </row>
    <row r="29" spans="1:24" ht="53.25" customHeight="1">
      <c r="A29" s="91" t="s">
        <v>315</v>
      </c>
      <c r="B29" s="92" t="s">
        <v>316</v>
      </c>
      <c r="C29" s="93" t="s">
        <v>135</v>
      </c>
      <c r="D29" s="90">
        <f aca="true" t="shared" si="11" ref="D29:F30">M29+V29</f>
        <v>10194</v>
      </c>
      <c r="E29" s="90">
        <f t="shared" si="11"/>
        <v>1</v>
      </c>
      <c r="F29" s="90">
        <f>O29+X29</f>
        <v>5.6067</v>
      </c>
      <c r="G29" s="90"/>
      <c r="H29" s="90"/>
      <c r="I29" s="90"/>
      <c r="J29" s="98">
        <v>10194</v>
      </c>
      <c r="K29" s="90">
        <v>1</v>
      </c>
      <c r="L29" s="99">
        <v>5.6067</v>
      </c>
      <c r="M29" s="94">
        <f>G29+J29</f>
        <v>10194</v>
      </c>
      <c r="N29" s="90">
        <f t="shared" si="2"/>
        <v>1</v>
      </c>
      <c r="O29" s="90">
        <f t="shared" si="3"/>
        <v>5.6067</v>
      </c>
      <c r="P29" s="95"/>
      <c r="Q29" s="95"/>
      <c r="R29" s="95"/>
      <c r="S29" s="95"/>
      <c r="T29" s="95"/>
      <c r="U29" s="95"/>
      <c r="V29" s="90">
        <f aca="true" t="shared" si="12" ref="V29:X30">P29+S29</f>
        <v>0</v>
      </c>
      <c r="W29" s="90">
        <f t="shared" si="12"/>
        <v>0</v>
      </c>
      <c r="X29" s="90">
        <f t="shared" si="12"/>
        <v>0</v>
      </c>
    </row>
    <row r="30" spans="1:24" ht="53.25" customHeight="1">
      <c r="A30" s="91" t="s">
        <v>317</v>
      </c>
      <c r="B30" s="92" t="s">
        <v>318</v>
      </c>
      <c r="C30" s="93" t="s">
        <v>135</v>
      </c>
      <c r="D30" s="90">
        <f t="shared" si="11"/>
        <v>4180</v>
      </c>
      <c r="E30" s="90">
        <v>0</v>
      </c>
      <c r="F30" s="90">
        <f t="shared" si="11"/>
        <v>2.299</v>
      </c>
      <c r="G30" s="90"/>
      <c r="H30" s="90"/>
      <c r="I30" s="90"/>
      <c r="J30" s="100">
        <v>4180</v>
      </c>
      <c r="K30" s="90">
        <v>1</v>
      </c>
      <c r="L30" s="90">
        <v>2.299</v>
      </c>
      <c r="M30" s="90">
        <f t="shared" si="1"/>
        <v>4180</v>
      </c>
      <c r="N30" s="90">
        <f t="shared" si="2"/>
        <v>1</v>
      </c>
      <c r="O30" s="90">
        <f t="shared" si="3"/>
        <v>2.299</v>
      </c>
      <c r="P30" s="95"/>
      <c r="Q30" s="95"/>
      <c r="R30" s="95"/>
      <c r="S30" s="95"/>
      <c r="T30" s="95"/>
      <c r="U30" s="95"/>
      <c r="V30" s="90">
        <f t="shared" si="12"/>
        <v>0</v>
      </c>
      <c r="W30" s="90">
        <f t="shared" si="12"/>
        <v>0</v>
      </c>
      <c r="X30" s="90">
        <f t="shared" si="12"/>
        <v>0</v>
      </c>
    </row>
    <row r="31" spans="1:24" ht="53.25" customHeight="1">
      <c r="A31" s="91" t="s">
        <v>198</v>
      </c>
      <c r="B31" s="92" t="s">
        <v>377</v>
      </c>
      <c r="C31" s="93" t="s">
        <v>135</v>
      </c>
      <c r="D31" s="90">
        <f t="shared" si="5"/>
        <v>10424.97</v>
      </c>
      <c r="E31" s="90">
        <f t="shared" si="10"/>
        <v>0</v>
      </c>
      <c r="F31" s="90">
        <f t="shared" si="6"/>
        <v>5.7337</v>
      </c>
      <c r="G31" s="90"/>
      <c r="H31" s="90"/>
      <c r="I31" s="90"/>
      <c r="J31" s="96">
        <v>10424.97</v>
      </c>
      <c r="K31" s="90"/>
      <c r="L31" s="90">
        <v>5.7337</v>
      </c>
      <c r="M31" s="90">
        <f>G31+J31</f>
        <v>10424.97</v>
      </c>
      <c r="N31" s="90">
        <f t="shared" si="2"/>
        <v>0</v>
      </c>
      <c r="O31" s="90">
        <f t="shared" si="3"/>
        <v>5.7337</v>
      </c>
      <c r="P31" s="95"/>
      <c r="Q31" s="95"/>
      <c r="R31" s="95"/>
      <c r="S31" s="95"/>
      <c r="T31" s="95"/>
      <c r="U31" s="95"/>
      <c r="V31" s="90">
        <f t="shared" si="7"/>
        <v>0</v>
      </c>
      <c r="W31" s="90">
        <f t="shared" si="8"/>
        <v>0</v>
      </c>
      <c r="X31" s="90">
        <f t="shared" si="9"/>
        <v>0</v>
      </c>
    </row>
    <row r="32" spans="1:24" ht="53.25" customHeight="1">
      <c r="A32" s="91" t="s">
        <v>319</v>
      </c>
      <c r="B32" s="92" t="s">
        <v>320</v>
      </c>
      <c r="C32" s="93" t="s">
        <v>135</v>
      </c>
      <c r="D32" s="90">
        <f t="shared" si="5"/>
        <v>8530.31</v>
      </c>
      <c r="E32" s="90">
        <f t="shared" si="10"/>
        <v>1</v>
      </c>
      <c r="F32" s="90">
        <f t="shared" si="6"/>
        <v>4.69</v>
      </c>
      <c r="G32" s="90"/>
      <c r="H32" s="90"/>
      <c r="I32" s="90"/>
      <c r="J32" s="96">
        <v>8530.31</v>
      </c>
      <c r="K32" s="90">
        <v>1</v>
      </c>
      <c r="L32" s="90">
        <v>4.69</v>
      </c>
      <c r="M32" s="90">
        <f t="shared" si="1"/>
        <v>8530.31</v>
      </c>
      <c r="N32" s="90">
        <f t="shared" si="2"/>
        <v>1</v>
      </c>
      <c r="O32" s="90">
        <f t="shared" si="3"/>
        <v>4.69</v>
      </c>
      <c r="P32" s="95"/>
      <c r="Q32" s="95"/>
      <c r="R32" s="95"/>
      <c r="S32" s="95"/>
      <c r="T32" s="95"/>
      <c r="U32" s="95"/>
      <c r="V32" s="90">
        <f t="shared" si="7"/>
        <v>0</v>
      </c>
      <c r="W32" s="90">
        <f t="shared" si="8"/>
        <v>0</v>
      </c>
      <c r="X32" s="90">
        <f t="shared" si="9"/>
        <v>0</v>
      </c>
    </row>
    <row r="33" spans="1:24" ht="53.25" customHeight="1">
      <c r="A33" s="91" t="s">
        <v>321</v>
      </c>
      <c r="B33" s="92" t="s">
        <v>322</v>
      </c>
      <c r="C33" s="93" t="s">
        <v>135</v>
      </c>
      <c r="D33" s="90">
        <f t="shared" si="5"/>
        <v>12014.6</v>
      </c>
      <c r="E33" s="90">
        <f t="shared" si="10"/>
        <v>1</v>
      </c>
      <c r="F33" s="90">
        <f t="shared" si="6"/>
        <v>6.60803</v>
      </c>
      <c r="G33" s="90"/>
      <c r="H33" s="90"/>
      <c r="I33" s="90"/>
      <c r="J33" s="101">
        <v>12014.6</v>
      </c>
      <c r="K33" s="90">
        <v>1</v>
      </c>
      <c r="L33" s="90">
        <v>6.60803</v>
      </c>
      <c r="M33" s="90">
        <f t="shared" si="1"/>
        <v>12014.6</v>
      </c>
      <c r="N33" s="90">
        <f t="shared" si="2"/>
        <v>1</v>
      </c>
      <c r="O33" s="90">
        <f t="shared" si="3"/>
        <v>6.60803</v>
      </c>
      <c r="P33" s="95"/>
      <c r="Q33" s="95"/>
      <c r="R33" s="95"/>
      <c r="S33" s="95"/>
      <c r="T33" s="95"/>
      <c r="U33" s="95"/>
      <c r="V33" s="90">
        <f t="shared" si="7"/>
        <v>0</v>
      </c>
      <c r="W33" s="90">
        <f t="shared" si="8"/>
        <v>0</v>
      </c>
      <c r="X33" s="90">
        <f t="shared" si="9"/>
        <v>0</v>
      </c>
    </row>
    <row r="34" spans="1:24" ht="58.5" customHeight="1">
      <c r="A34" s="91" t="s">
        <v>323</v>
      </c>
      <c r="B34" s="92" t="s">
        <v>358</v>
      </c>
      <c r="C34" s="93" t="s">
        <v>135</v>
      </c>
      <c r="D34" s="90">
        <f t="shared" si="5"/>
        <v>8622.4</v>
      </c>
      <c r="E34" s="90">
        <v>0</v>
      </c>
      <c r="F34" s="90">
        <f t="shared" si="6"/>
        <v>4.7423</v>
      </c>
      <c r="G34" s="90"/>
      <c r="H34" s="90"/>
      <c r="I34" s="90"/>
      <c r="J34" s="102">
        <v>8622.4</v>
      </c>
      <c r="K34" s="90">
        <v>1</v>
      </c>
      <c r="L34" s="90">
        <v>4.7423</v>
      </c>
      <c r="M34" s="90">
        <f t="shared" si="1"/>
        <v>8622.4</v>
      </c>
      <c r="N34" s="90">
        <f t="shared" si="2"/>
        <v>1</v>
      </c>
      <c r="O34" s="90">
        <f t="shared" si="3"/>
        <v>4.7423</v>
      </c>
      <c r="P34" s="95"/>
      <c r="Q34" s="95"/>
      <c r="R34" s="95"/>
      <c r="S34" s="95"/>
      <c r="T34" s="95"/>
      <c r="U34" s="95"/>
      <c r="V34" s="90">
        <f t="shared" si="7"/>
        <v>0</v>
      </c>
      <c r="W34" s="90">
        <f t="shared" si="8"/>
        <v>0</v>
      </c>
      <c r="X34" s="90">
        <f t="shared" si="9"/>
        <v>0</v>
      </c>
    </row>
    <row r="35" spans="1:24" ht="48.75" customHeight="1">
      <c r="A35" s="86" t="s">
        <v>324</v>
      </c>
      <c r="B35" s="16" t="s">
        <v>325</v>
      </c>
      <c r="C35" s="39" t="s">
        <v>135</v>
      </c>
      <c r="D35" s="28">
        <f t="shared" si="5"/>
        <v>0</v>
      </c>
      <c r="E35" s="28">
        <f t="shared" si="10"/>
        <v>1</v>
      </c>
      <c r="F35" s="28">
        <f t="shared" si="6"/>
        <v>0</v>
      </c>
      <c r="G35" s="28"/>
      <c r="H35" s="28"/>
      <c r="I35" s="28"/>
      <c r="J35" s="86">
        <v>0</v>
      </c>
      <c r="K35" s="28">
        <v>1</v>
      </c>
      <c r="L35" s="28">
        <v>0</v>
      </c>
      <c r="M35" s="28">
        <f t="shared" si="1"/>
        <v>0</v>
      </c>
      <c r="N35" s="28">
        <f t="shared" si="2"/>
        <v>1</v>
      </c>
      <c r="O35" s="28">
        <f t="shared" si="3"/>
        <v>0</v>
      </c>
      <c r="P35" s="103"/>
      <c r="Q35" s="103"/>
      <c r="R35" s="103"/>
      <c r="S35" s="103"/>
      <c r="T35" s="103"/>
      <c r="U35" s="103"/>
      <c r="V35" s="28">
        <f t="shared" si="7"/>
        <v>0</v>
      </c>
      <c r="W35" s="28">
        <f t="shared" si="8"/>
        <v>0</v>
      </c>
      <c r="X35" s="28">
        <f t="shared" si="9"/>
        <v>0</v>
      </c>
    </row>
    <row r="36" spans="1:24" ht="53.25" customHeight="1">
      <c r="A36" s="91" t="s">
        <v>326</v>
      </c>
      <c r="B36" s="92" t="s">
        <v>359</v>
      </c>
      <c r="C36" s="93" t="s">
        <v>135</v>
      </c>
      <c r="D36" s="90">
        <f t="shared" si="5"/>
        <v>4093</v>
      </c>
      <c r="E36" s="90">
        <v>0</v>
      </c>
      <c r="F36" s="90">
        <f t="shared" si="6"/>
        <v>2.25115</v>
      </c>
      <c r="G36" s="90"/>
      <c r="H36" s="90"/>
      <c r="I36" s="90"/>
      <c r="J36" s="97">
        <v>4093</v>
      </c>
      <c r="K36" s="90">
        <v>1</v>
      </c>
      <c r="L36" s="90">
        <v>2.25115</v>
      </c>
      <c r="M36" s="90">
        <f t="shared" si="1"/>
        <v>4093</v>
      </c>
      <c r="N36" s="90">
        <f t="shared" si="2"/>
        <v>1</v>
      </c>
      <c r="O36" s="90">
        <f t="shared" si="3"/>
        <v>2.25115</v>
      </c>
      <c r="P36" s="95"/>
      <c r="Q36" s="95"/>
      <c r="R36" s="95"/>
      <c r="S36" s="95"/>
      <c r="T36" s="95"/>
      <c r="U36" s="95"/>
      <c r="V36" s="90">
        <f t="shared" si="7"/>
        <v>0</v>
      </c>
      <c r="W36" s="90">
        <f t="shared" si="8"/>
        <v>0</v>
      </c>
      <c r="X36" s="90">
        <f t="shared" si="9"/>
        <v>0</v>
      </c>
    </row>
    <row r="37" spans="1:24" ht="53.25" customHeight="1">
      <c r="A37" s="91" t="s">
        <v>327</v>
      </c>
      <c r="B37" s="92" t="s">
        <v>328</v>
      </c>
      <c r="C37" s="93" t="s">
        <v>135</v>
      </c>
      <c r="D37" s="90">
        <f t="shared" si="5"/>
        <v>5435</v>
      </c>
      <c r="E37" s="90">
        <f t="shared" si="10"/>
        <v>1</v>
      </c>
      <c r="F37" s="90">
        <f t="shared" si="6"/>
        <v>2.98925</v>
      </c>
      <c r="G37" s="90"/>
      <c r="H37" s="90"/>
      <c r="I37" s="90"/>
      <c r="J37" s="94">
        <v>5435</v>
      </c>
      <c r="K37" s="90">
        <v>1</v>
      </c>
      <c r="L37" s="90">
        <v>2.98925</v>
      </c>
      <c r="M37" s="90">
        <f t="shared" si="1"/>
        <v>5435</v>
      </c>
      <c r="N37" s="90">
        <f t="shared" si="2"/>
        <v>1</v>
      </c>
      <c r="O37" s="90">
        <f t="shared" si="3"/>
        <v>2.98925</v>
      </c>
      <c r="P37" s="95"/>
      <c r="Q37" s="95"/>
      <c r="R37" s="95"/>
      <c r="S37" s="95"/>
      <c r="T37" s="95"/>
      <c r="U37" s="95"/>
      <c r="V37" s="90">
        <f t="shared" si="7"/>
        <v>0</v>
      </c>
      <c r="W37" s="90">
        <f t="shared" si="8"/>
        <v>0</v>
      </c>
      <c r="X37" s="90">
        <f t="shared" si="9"/>
        <v>0</v>
      </c>
    </row>
    <row r="38" spans="1:24" ht="53.25" customHeight="1">
      <c r="A38" s="86" t="s">
        <v>329</v>
      </c>
      <c r="B38" s="16" t="s">
        <v>330</v>
      </c>
      <c r="C38" s="39" t="s">
        <v>135</v>
      </c>
      <c r="D38" s="28">
        <f t="shared" si="5"/>
        <v>12610</v>
      </c>
      <c r="E38" s="28">
        <f t="shared" si="10"/>
        <v>1</v>
      </c>
      <c r="F38" s="28">
        <f t="shared" si="6"/>
        <v>6.94</v>
      </c>
      <c r="G38" s="28"/>
      <c r="H38" s="28"/>
      <c r="I38" s="28"/>
      <c r="J38" s="104">
        <v>12610</v>
      </c>
      <c r="K38" s="28">
        <v>1</v>
      </c>
      <c r="L38" s="28">
        <v>6.94</v>
      </c>
      <c r="M38" s="28">
        <f t="shared" si="1"/>
        <v>12610</v>
      </c>
      <c r="N38" s="28">
        <f t="shared" si="2"/>
        <v>1</v>
      </c>
      <c r="O38" s="28">
        <f t="shared" si="3"/>
        <v>6.94</v>
      </c>
      <c r="P38" s="103"/>
      <c r="Q38" s="103"/>
      <c r="R38" s="103"/>
      <c r="S38" s="103"/>
      <c r="T38" s="103"/>
      <c r="U38" s="103"/>
      <c r="V38" s="28">
        <f t="shared" si="7"/>
        <v>0</v>
      </c>
      <c r="W38" s="28">
        <f t="shared" si="8"/>
        <v>0</v>
      </c>
      <c r="X38" s="28">
        <f t="shared" si="9"/>
        <v>0</v>
      </c>
    </row>
    <row r="39" spans="1:24" ht="53.25" customHeight="1">
      <c r="A39" s="91" t="s">
        <v>331</v>
      </c>
      <c r="B39" s="92" t="s">
        <v>332</v>
      </c>
      <c r="C39" s="93" t="s">
        <v>135</v>
      </c>
      <c r="D39" s="90">
        <f t="shared" si="5"/>
        <v>11573</v>
      </c>
      <c r="E39" s="90">
        <v>0</v>
      </c>
      <c r="F39" s="90">
        <f t="shared" si="6"/>
        <v>6.37</v>
      </c>
      <c r="G39" s="90"/>
      <c r="H39" s="90"/>
      <c r="I39" s="90"/>
      <c r="J39" s="94">
        <v>11573</v>
      </c>
      <c r="K39" s="90">
        <v>1</v>
      </c>
      <c r="L39" s="90">
        <v>6.37</v>
      </c>
      <c r="M39" s="90">
        <f t="shared" si="1"/>
        <v>11573</v>
      </c>
      <c r="N39" s="90">
        <f t="shared" si="2"/>
        <v>1</v>
      </c>
      <c r="O39" s="90">
        <f t="shared" si="3"/>
        <v>6.37</v>
      </c>
      <c r="P39" s="95"/>
      <c r="Q39" s="95"/>
      <c r="R39" s="95"/>
      <c r="S39" s="95"/>
      <c r="T39" s="95"/>
      <c r="U39" s="95"/>
      <c r="V39" s="90">
        <f t="shared" si="7"/>
        <v>0</v>
      </c>
      <c r="W39" s="90">
        <f t="shared" si="8"/>
        <v>0</v>
      </c>
      <c r="X39" s="90">
        <f t="shared" si="9"/>
        <v>0</v>
      </c>
    </row>
    <row r="40" spans="1:24" ht="53.25" customHeight="1">
      <c r="A40" s="91" t="s">
        <v>333</v>
      </c>
      <c r="B40" s="92" t="s">
        <v>334</v>
      </c>
      <c r="C40" s="93" t="s">
        <v>135</v>
      </c>
      <c r="D40" s="90">
        <f aca="true" t="shared" si="13" ref="D40:D46">M40+V40</f>
        <v>126</v>
      </c>
      <c r="E40" s="90">
        <v>0</v>
      </c>
      <c r="F40" s="90">
        <f aca="true" t="shared" si="14" ref="F40:F46">O40+X40</f>
        <v>0.0693</v>
      </c>
      <c r="G40" s="90"/>
      <c r="H40" s="90"/>
      <c r="I40" s="90"/>
      <c r="J40" s="91">
        <v>126</v>
      </c>
      <c r="K40" s="90">
        <v>1</v>
      </c>
      <c r="L40" s="90">
        <v>0.0693</v>
      </c>
      <c r="M40" s="90">
        <f t="shared" si="1"/>
        <v>126</v>
      </c>
      <c r="N40" s="90">
        <f t="shared" si="2"/>
        <v>1</v>
      </c>
      <c r="O40" s="90">
        <f t="shared" si="3"/>
        <v>0.0693</v>
      </c>
      <c r="P40" s="95"/>
      <c r="Q40" s="95"/>
      <c r="R40" s="95"/>
      <c r="S40" s="95"/>
      <c r="T40" s="95"/>
      <c r="U40" s="95"/>
      <c r="V40" s="90">
        <f aca="true" t="shared" si="15" ref="V40:V46">P40+S40</f>
        <v>0</v>
      </c>
      <c r="W40" s="90">
        <f aca="true" t="shared" si="16" ref="W40:W46">Q40+T40</f>
        <v>0</v>
      </c>
      <c r="X40" s="90">
        <f aca="true" t="shared" si="17" ref="X40:X46">R40+U40</f>
        <v>0</v>
      </c>
    </row>
    <row r="41" spans="1:24" ht="51.75" customHeight="1">
      <c r="A41" s="86" t="s">
        <v>335</v>
      </c>
      <c r="B41" s="16" t="s">
        <v>336</v>
      </c>
      <c r="C41" s="39" t="s">
        <v>135</v>
      </c>
      <c r="D41" s="28">
        <f t="shared" si="13"/>
        <v>0</v>
      </c>
      <c r="E41" s="28">
        <f>N41+W41</f>
        <v>1</v>
      </c>
      <c r="F41" s="28">
        <f t="shared" si="14"/>
        <v>0</v>
      </c>
      <c r="G41" s="28"/>
      <c r="H41" s="28"/>
      <c r="I41" s="28"/>
      <c r="J41" s="86">
        <v>0</v>
      </c>
      <c r="K41" s="28">
        <v>1</v>
      </c>
      <c r="L41" s="28">
        <v>0</v>
      </c>
      <c r="M41" s="28">
        <f t="shared" si="1"/>
        <v>0</v>
      </c>
      <c r="N41" s="28">
        <f t="shared" si="2"/>
        <v>1</v>
      </c>
      <c r="O41" s="28">
        <f t="shared" si="3"/>
        <v>0</v>
      </c>
      <c r="P41" s="103"/>
      <c r="Q41" s="103"/>
      <c r="R41" s="103"/>
      <c r="S41" s="103"/>
      <c r="T41" s="103"/>
      <c r="U41" s="103"/>
      <c r="V41" s="28">
        <f t="shared" si="15"/>
        <v>0</v>
      </c>
      <c r="W41" s="28">
        <f t="shared" si="16"/>
        <v>0</v>
      </c>
      <c r="X41" s="28">
        <f t="shared" si="17"/>
        <v>0</v>
      </c>
    </row>
    <row r="42" spans="1:24" ht="54">
      <c r="A42" s="86" t="s">
        <v>337</v>
      </c>
      <c r="B42" s="16" t="s">
        <v>338</v>
      </c>
      <c r="C42" s="39" t="s">
        <v>135</v>
      </c>
      <c r="D42" s="28">
        <f t="shared" si="13"/>
        <v>0</v>
      </c>
      <c r="E42" s="28">
        <f>N42+W42</f>
        <v>1</v>
      </c>
      <c r="F42" s="28">
        <f t="shared" si="14"/>
        <v>0</v>
      </c>
      <c r="G42" s="28"/>
      <c r="H42" s="28"/>
      <c r="I42" s="28"/>
      <c r="J42" s="86">
        <v>0</v>
      </c>
      <c r="K42" s="28">
        <v>1</v>
      </c>
      <c r="L42" s="28">
        <v>0</v>
      </c>
      <c r="M42" s="28">
        <f t="shared" si="1"/>
        <v>0</v>
      </c>
      <c r="N42" s="28">
        <f t="shared" si="2"/>
        <v>1</v>
      </c>
      <c r="O42" s="28">
        <f t="shared" si="3"/>
        <v>0</v>
      </c>
      <c r="P42" s="103"/>
      <c r="Q42" s="103"/>
      <c r="R42" s="103"/>
      <c r="S42" s="103"/>
      <c r="T42" s="103"/>
      <c r="U42" s="103"/>
      <c r="V42" s="28">
        <f t="shared" si="15"/>
        <v>0</v>
      </c>
      <c r="W42" s="28">
        <f t="shared" si="16"/>
        <v>0</v>
      </c>
      <c r="X42" s="28">
        <f t="shared" si="17"/>
        <v>0</v>
      </c>
    </row>
    <row r="43" spans="1:24" ht="54">
      <c r="A43" s="86" t="s">
        <v>339</v>
      </c>
      <c r="B43" s="16" t="s">
        <v>340</v>
      </c>
      <c r="C43" s="39" t="s">
        <v>347</v>
      </c>
      <c r="D43" s="28">
        <f aca="true" t="shared" si="18" ref="D43:F44">M43+V43</f>
        <v>0</v>
      </c>
      <c r="E43" s="28">
        <f t="shared" si="18"/>
        <v>1</v>
      </c>
      <c r="F43" s="28">
        <f t="shared" si="18"/>
        <v>0</v>
      </c>
      <c r="G43" s="28"/>
      <c r="H43" s="28"/>
      <c r="I43" s="28"/>
      <c r="J43" s="86">
        <v>0</v>
      </c>
      <c r="K43" s="28">
        <v>1</v>
      </c>
      <c r="L43" s="28">
        <v>0</v>
      </c>
      <c r="M43" s="28">
        <f t="shared" si="1"/>
        <v>0</v>
      </c>
      <c r="N43" s="28">
        <f t="shared" si="2"/>
        <v>1</v>
      </c>
      <c r="O43" s="28">
        <f t="shared" si="3"/>
        <v>0</v>
      </c>
      <c r="P43" s="103"/>
      <c r="Q43" s="103"/>
      <c r="R43" s="103"/>
      <c r="S43" s="103"/>
      <c r="T43" s="103"/>
      <c r="U43" s="103"/>
      <c r="V43" s="28">
        <f aca="true" t="shared" si="19" ref="V43:X44">P43+S43</f>
        <v>0</v>
      </c>
      <c r="W43" s="28">
        <f t="shared" si="19"/>
        <v>0</v>
      </c>
      <c r="X43" s="28">
        <f t="shared" si="19"/>
        <v>0</v>
      </c>
    </row>
    <row r="44" spans="1:24" ht="54">
      <c r="A44" s="86" t="s">
        <v>341</v>
      </c>
      <c r="B44" s="16" t="s">
        <v>342</v>
      </c>
      <c r="C44" s="39" t="s">
        <v>348</v>
      </c>
      <c r="D44" s="28">
        <f t="shared" si="18"/>
        <v>0</v>
      </c>
      <c r="E44" s="28">
        <f t="shared" si="18"/>
        <v>1</v>
      </c>
      <c r="F44" s="28">
        <f t="shared" si="18"/>
        <v>0</v>
      </c>
      <c r="G44" s="28"/>
      <c r="H44" s="28"/>
      <c r="I44" s="28"/>
      <c r="J44" s="86">
        <v>0</v>
      </c>
      <c r="K44" s="28">
        <v>1</v>
      </c>
      <c r="L44" s="28">
        <v>0</v>
      </c>
      <c r="M44" s="28">
        <f t="shared" si="1"/>
        <v>0</v>
      </c>
      <c r="N44" s="28">
        <f t="shared" si="2"/>
        <v>1</v>
      </c>
      <c r="O44" s="28">
        <f t="shared" si="3"/>
        <v>0</v>
      </c>
      <c r="P44" s="103"/>
      <c r="Q44" s="103"/>
      <c r="R44" s="103"/>
      <c r="S44" s="103"/>
      <c r="T44" s="103"/>
      <c r="U44" s="103"/>
      <c r="V44" s="28">
        <f t="shared" si="19"/>
        <v>0</v>
      </c>
      <c r="W44" s="28">
        <f t="shared" si="19"/>
        <v>0</v>
      </c>
      <c r="X44" s="28">
        <f t="shared" si="19"/>
        <v>0</v>
      </c>
    </row>
    <row r="45" spans="1:24" ht="54">
      <c r="A45" s="86" t="s">
        <v>343</v>
      </c>
      <c r="B45" s="16" t="s">
        <v>344</v>
      </c>
      <c r="C45" s="39" t="s">
        <v>135</v>
      </c>
      <c r="D45" s="28">
        <f t="shared" si="13"/>
        <v>0</v>
      </c>
      <c r="E45" s="28">
        <f>N45+W45</f>
        <v>1</v>
      </c>
      <c r="F45" s="28">
        <f t="shared" si="14"/>
        <v>0</v>
      </c>
      <c r="G45" s="28"/>
      <c r="H45" s="28"/>
      <c r="I45" s="28"/>
      <c r="J45" s="86">
        <v>0</v>
      </c>
      <c r="K45" s="28">
        <v>1</v>
      </c>
      <c r="L45" s="28">
        <v>0</v>
      </c>
      <c r="M45" s="28">
        <f aca="true" t="shared" si="20" ref="M45:O46">G45+J45</f>
        <v>0</v>
      </c>
      <c r="N45" s="28">
        <f t="shared" si="20"/>
        <v>1</v>
      </c>
      <c r="O45" s="28">
        <f t="shared" si="20"/>
        <v>0</v>
      </c>
      <c r="P45" s="103"/>
      <c r="Q45" s="103"/>
      <c r="R45" s="103"/>
      <c r="S45" s="103"/>
      <c r="T45" s="103"/>
      <c r="U45" s="103"/>
      <c r="V45" s="28">
        <f t="shared" si="15"/>
        <v>0</v>
      </c>
      <c r="W45" s="28">
        <f t="shared" si="16"/>
        <v>0</v>
      </c>
      <c r="X45" s="28">
        <f t="shared" si="17"/>
        <v>0</v>
      </c>
    </row>
    <row r="46" spans="1:24" ht="54">
      <c r="A46" s="86" t="s">
        <v>345</v>
      </c>
      <c r="B46" s="16" t="s">
        <v>346</v>
      </c>
      <c r="C46" s="39" t="s">
        <v>135</v>
      </c>
      <c r="D46" s="28">
        <f t="shared" si="13"/>
        <v>0</v>
      </c>
      <c r="E46" s="28">
        <f>N46+W46</f>
        <v>1</v>
      </c>
      <c r="F46" s="28">
        <f t="shared" si="14"/>
        <v>0</v>
      </c>
      <c r="G46" s="28"/>
      <c r="H46" s="28"/>
      <c r="I46" s="28"/>
      <c r="J46" s="86">
        <v>0</v>
      </c>
      <c r="K46" s="28">
        <v>1</v>
      </c>
      <c r="L46" s="28">
        <v>0</v>
      </c>
      <c r="M46" s="28">
        <f t="shared" si="20"/>
        <v>0</v>
      </c>
      <c r="N46" s="28">
        <f t="shared" si="20"/>
        <v>1</v>
      </c>
      <c r="O46" s="28">
        <f t="shared" si="20"/>
        <v>0</v>
      </c>
      <c r="P46" s="103"/>
      <c r="Q46" s="103"/>
      <c r="R46" s="103"/>
      <c r="S46" s="103"/>
      <c r="T46" s="103"/>
      <c r="U46" s="103"/>
      <c r="V46" s="28">
        <f t="shared" si="15"/>
        <v>0</v>
      </c>
      <c r="W46" s="28">
        <f t="shared" si="16"/>
        <v>0</v>
      </c>
      <c r="X46" s="28">
        <f t="shared" si="17"/>
        <v>0</v>
      </c>
    </row>
    <row r="47" spans="1:24" ht="44.25" customHeight="1">
      <c r="A47" s="203" t="s">
        <v>4</v>
      </c>
      <c r="B47" s="204"/>
      <c r="C47" s="204"/>
      <c r="D47" s="90">
        <f>SUM(D9:D46)</f>
        <v>314487.02</v>
      </c>
      <c r="E47" s="90">
        <f>SUM(E9:E46)</f>
        <v>28</v>
      </c>
      <c r="F47" s="90">
        <f>SUM(F9:F46)</f>
        <v>173.89198000000002</v>
      </c>
      <c r="G47" s="90">
        <f>SUM(G9:G10)</f>
        <v>0</v>
      </c>
      <c r="H47" s="90">
        <f>SUM(H9:H10)</f>
        <v>0</v>
      </c>
      <c r="I47" s="90">
        <f>SUM(I9:I10)</f>
        <v>0</v>
      </c>
      <c r="J47" s="90">
        <f aca="true" t="shared" si="21" ref="J47:O47">SUM(J9:J46)</f>
        <v>314487.02</v>
      </c>
      <c r="K47" s="90">
        <f t="shared" si="21"/>
        <v>37</v>
      </c>
      <c r="L47" s="90">
        <f t="shared" si="21"/>
        <v>173.89198000000002</v>
      </c>
      <c r="M47" s="90">
        <f t="shared" si="21"/>
        <v>314487.02</v>
      </c>
      <c r="N47" s="90">
        <f t="shared" si="21"/>
        <v>37</v>
      </c>
      <c r="O47" s="90">
        <f t="shared" si="21"/>
        <v>173.89198000000002</v>
      </c>
      <c r="P47" s="95"/>
      <c r="Q47" s="95"/>
      <c r="R47" s="95"/>
      <c r="S47" s="95"/>
      <c r="T47" s="95"/>
      <c r="U47" s="95"/>
      <c r="V47" s="90">
        <f>SUM(V9:V10)</f>
        <v>0</v>
      </c>
      <c r="W47" s="90">
        <f>SUM(W9:W10)</f>
        <v>0</v>
      </c>
      <c r="X47" s="90">
        <f>SUM(X9:X10)</f>
        <v>0</v>
      </c>
    </row>
    <row r="48" ht="24" customHeight="1">
      <c r="A48" s="87" t="s">
        <v>21</v>
      </c>
    </row>
    <row r="49" ht="24" customHeight="1">
      <c r="A49" s="87" t="s">
        <v>22</v>
      </c>
    </row>
    <row r="50" ht="24" customHeight="1"/>
    <row r="51" ht="24" customHeight="1"/>
    <row r="52" ht="24" customHeight="1"/>
    <row r="53" ht="24" customHeight="1"/>
    <row r="54" ht="24" customHeight="1"/>
    <row r="55" ht="24" customHeight="1"/>
    <row r="56" ht="24" customHeight="1"/>
  </sheetData>
  <sheetProtection/>
  <mergeCells count="22">
    <mergeCell ref="A47:C47"/>
    <mergeCell ref="E5:E8"/>
    <mergeCell ref="F5:F8"/>
    <mergeCell ref="G5:O5"/>
    <mergeCell ref="P5:X5"/>
    <mergeCell ref="P6:X6"/>
    <mergeCell ref="A1:X1"/>
    <mergeCell ref="A2:X2"/>
    <mergeCell ref="D3:E3"/>
    <mergeCell ref="A4:A8"/>
    <mergeCell ref="B4:B8"/>
    <mergeCell ref="C4:C8"/>
    <mergeCell ref="D5:D8"/>
    <mergeCell ref="J7:L7"/>
    <mergeCell ref="V7:X7"/>
    <mergeCell ref="G4:X4"/>
    <mergeCell ref="D4:F4"/>
    <mergeCell ref="S7:U7"/>
    <mergeCell ref="G7:I7"/>
    <mergeCell ref="G6:O6"/>
    <mergeCell ref="M7:O7"/>
    <mergeCell ref="P7:R7"/>
  </mergeCells>
  <dataValidations count="1">
    <dataValidation type="list" allowBlank="1" showInputMessage="1" showErrorMessage="1" sqref="C9:C46">
      <formula1>$AW$9:$AW$123</formula1>
    </dataValidation>
  </dataValidations>
  <printOptions/>
  <pageMargins left="0.3937007874015748" right="0.3937007874015748" top="0.3937007874015748" bottom="0.3937007874015748" header="0.5118110236220472" footer="0.5118110236220472"/>
  <pageSetup fitToHeight="0" fitToWidth="1"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 Kan</dc:creator>
  <cp:keywords/>
  <dc:description/>
  <cp:lastModifiedBy>大阪府</cp:lastModifiedBy>
  <cp:lastPrinted>2017-01-13T05:16:30Z</cp:lastPrinted>
  <dcterms:created xsi:type="dcterms:W3CDTF">2011-10-27T04:47:42Z</dcterms:created>
  <dcterms:modified xsi:type="dcterms:W3CDTF">2020-02-05T06:31:03Z</dcterms:modified>
  <cp:category/>
  <cp:version/>
  <cp:contentType/>
  <cp:contentStatus/>
</cp:coreProperties>
</file>