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20520" windowHeight="7065" activeTab="0"/>
  </bookViews>
  <sheets>
    <sheet name="７・８" sheetId="1" r:id="rId1"/>
    <sheet name="９（１）" sheetId="2" r:id="rId2"/>
    <sheet name="９（２）" sheetId="3" r:id="rId3"/>
    <sheet name="１０" sheetId="4" r:id="rId4"/>
  </sheets>
  <definedNames>
    <definedName name="_xlnm.Print_Area" localSheetId="0">'７・８'!$A$1:$K$38</definedName>
    <definedName name="_xlnm.Print_Area" localSheetId="2">'９（２）'!$Z$1:$AG$20</definedName>
  </definedNames>
  <calcPr fullCalcOnLoad="1"/>
</workbook>
</file>

<file path=xl/sharedStrings.xml><?xml version="1.0" encoding="utf-8"?>
<sst xmlns="http://schemas.openxmlformats.org/spreadsheetml/2006/main" count="214" uniqueCount="92">
  <si>
    <t>区　　　　分</t>
  </si>
  <si>
    <t>普通法人</t>
  </si>
  <si>
    <t>法定事業年度分</t>
  </si>
  <si>
    <t>現事業年度分</t>
  </si>
  <si>
    <t>単独法人</t>
  </si>
  <si>
    <t>分割法人</t>
  </si>
  <si>
    <t>本府本店法人</t>
  </si>
  <si>
    <t>他府県本店法人</t>
  </si>
  <si>
    <t>計</t>
  </si>
  <si>
    <t>過事業年度分</t>
  </si>
  <si>
    <t>合計</t>
  </si>
  <si>
    <t>注　　〔　　〕内は外形標準課税対象法人に係る決定税額を内書きで示す。</t>
  </si>
  <si>
    <t>区　　　分</t>
  </si>
  <si>
    <t>法人数</t>
  </si>
  <si>
    <t>資本金１億円以下</t>
  </si>
  <si>
    <t>資本金１億円超</t>
  </si>
  <si>
    <t>①普通法人</t>
  </si>
  <si>
    <t>単　　独　　法　　人</t>
  </si>
  <si>
    <t>小　　計</t>
  </si>
  <si>
    <t>②収入金額課税法人</t>
  </si>
  <si>
    <t>計　　（①＋②）</t>
  </si>
  <si>
    <t>④公益法人(法第７２条の５）</t>
  </si>
  <si>
    <t>合　　　　計</t>
  </si>
  <si>
    <t>（２）業種別・規模別</t>
  </si>
  <si>
    <t>区分</t>
  </si>
  <si>
    <t>支店法人</t>
  </si>
  <si>
    <t>500万円</t>
  </si>
  <si>
    <t>1,000万円</t>
  </si>
  <si>
    <t>1億円</t>
  </si>
  <si>
    <t>10億円</t>
  </si>
  <si>
    <t>以　　上</t>
  </si>
  <si>
    <t>１億円</t>
  </si>
  <si>
    <t>超</t>
  </si>
  <si>
    <t>50億円</t>
  </si>
  <si>
    <t>未　　満</t>
  </si>
  <si>
    <t>未　　　満</t>
  </si>
  <si>
    <t>農　林　水　産　業</t>
  </si>
  <si>
    <t>鉱　業</t>
  </si>
  <si>
    <t>建　 　　設　 　　業</t>
  </si>
  <si>
    <t>製　　 　造　　 　業</t>
  </si>
  <si>
    <t>卸売業</t>
  </si>
  <si>
    <t>小売業</t>
  </si>
  <si>
    <t>金融保険業</t>
  </si>
  <si>
    <t>不動産業</t>
  </si>
  <si>
    <t>運輸・倉庫・通信
電　気　・　ガ　ス</t>
  </si>
  <si>
    <t>サービス業・その他</t>
  </si>
  <si>
    <t>合　　　計</t>
  </si>
  <si>
    <t>事業税の課税標準額等の通知書処理件数</t>
  </si>
  <si>
    <t>５</t>
  </si>
  <si>
    <t>６</t>
  </si>
  <si>
    <t>７</t>
  </si>
  <si>
    <t>８</t>
  </si>
  <si>
    <t>９</t>
  </si>
  <si>
    <t>１０</t>
  </si>
  <si>
    <t>１１</t>
  </si>
  <si>
    <t>１２</t>
  </si>
  <si>
    <t>月別</t>
  </si>
  <si>
    <t>受理件数</t>
  </si>
  <si>
    <t>送付件数</t>
  </si>
  <si>
    <t>（1）所管法人数調</t>
  </si>
  <si>
    <t>本年度</t>
  </si>
  <si>
    <t>前年度</t>
  </si>
  <si>
    <t>⑤みなす法人（法第７２条の２第４項）</t>
  </si>
  <si>
    <t>中間事業年度分（円）</t>
  </si>
  <si>
    <t>確定申告分（円）</t>
  </si>
  <si>
    <t>修正申告･更正・決定分（円）</t>
  </si>
  <si>
    <t>合計（円）
A</t>
  </si>
  <si>
    <t>前年度税額（円）
B</t>
  </si>
  <si>
    <t>前年度対比（％）</t>
  </si>
  <si>
    <t>A</t>
  </si>
  <si>
    <t>B</t>
  </si>
  <si>
    <t>　</t>
  </si>
  <si>
    <t>　</t>
  </si>
  <si>
    <t>　</t>
  </si>
  <si>
    <t>　</t>
  </si>
  <si>
    <t>　</t>
  </si>
  <si>
    <t>４</t>
  </si>
  <si>
    <t>１</t>
  </si>
  <si>
    <t>２</t>
  </si>
  <si>
    <t>３</t>
  </si>
  <si>
    <t xml:space="preserve">法定事業年度分    </t>
  </si>
  <si>
    <t xml:space="preserve">特別法人・公益法人・人格のない社団等    </t>
  </si>
  <si>
    <t>⑥均等割のみ課する法人（法第５２条第２項第４号）</t>
  </si>
  <si>
    <t>注　　（　　）内は減免税額を外書きで示す。</t>
  </si>
  <si>
    <t>作成件数</t>
  </si>
  <si>
    <t>9　令和元年度法人数調</t>
  </si>
  <si>
    <t>③特別法人（法第７２条の２４の７第６項）</t>
  </si>
  <si>
    <t>令和元年度分割法人に係る法人の府民税及び</t>
  </si>
  <si>
    <t>7　令和元年度    法</t>
  </si>
  <si>
    <t>人府民税　決定税額等調</t>
  </si>
  <si>
    <t>8　令和元年度    法</t>
  </si>
  <si>
    <t>人事業税　決定税額等調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</si>
</sst>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#,##0_);\(#,##0\)"/>
    <numFmt numFmtId="180" formatCode="#,##0.0_ "/>
    <numFmt numFmtId="181" formatCode="#,##0.0_);[Red]\(#,##0.0\)"/>
    <numFmt numFmtId="182" formatCode="0.0;[Red]0.0"/>
    <numFmt numFmtId="183" formatCode="#,##0;[Red]#,##0"/>
    <numFmt numFmtId="184" formatCode="0.0_);[Red]\(0.0\)"/>
    <numFmt numFmtId="185" formatCode="0.0_ "/>
    <numFmt numFmtId="186" formatCode="0_);\(0\)"/>
    <numFmt numFmtId="187" formatCode="0.0_);\(0.0\)"/>
    <numFmt numFmtId="188" formatCode="0.0"/>
    <numFmt numFmtId="189" formatCode="#,##0.0"/>
    <numFmt numFmtId="190" formatCode="#,##0.0;[Red]\-#,##0.0"/>
    <numFmt numFmtId="191" formatCode="\(#,##0\)"/>
    <numFmt numFmtId="192" formatCode="\(#,##0\)\ "/>
    <numFmt numFmtId="193" formatCode="\(#,##0.0\)\ "/>
    <numFmt numFmtId="194" formatCode="0_ "/>
    <numFmt numFmtId="195" formatCode="0.000;[Red]0.000"/>
    <numFmt numFmtId="196" formatCode="0.00_);[Red]\(0.00\)"/>
    <numFmt numFmtId="197" formatCode="&quot;〔&quot;#,##0_ &quot;〕&quot;"/>
    <numFmt numFmtId="198" formatCode="&quot;(&quot;#,##0_ &quot;)&quot;"/>
    <numFmt numFmtId="199" formatCode="&quot;（&quot;#,##0_ &quot;）&quot;"/>
    <numFmt numFmtId="200" formatCode="&quot;〔&quot;#,##0_ &quot;〕&quot;;[Red]&quot;〔-&quot;#,##0_ &quot;〕&quot;"/>
    <numFmt numFmtId="201" formatCode="&quot;〔&quot;##,#0_ &quot;〕&quot;&quot;〔-&quot;#,##0_ &quot;〕&quot;"/>
    <numFmt numFmtId="202" formatCode="\(0.0_ \)"/>
    <numFmt numFmtId="203" formatCode="&quot;〔&quot;0.0_ &quot;〕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2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shrinkToFit="1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distributed" vertical="center"/>
    </xf>
    <xf numFmtId="0" fontId="45" fillId="33" borderId="11" xfId="0" applyFont="1" applyFill="1" applyBorder="1" applyAlignment="1">
      <alignment vertical="center" shrinkToFit="1"/>
    </xf>
    <xf numFmtId="0" fontId="45" fillId="33" borderId="14" xfId="0" applyFont="1" applyFill="1" applyBorder="1" applyAlignment="1">
      <alignment horizontal="distributed"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shrinkToFit="1"/>
    </xf>
    <xf numFmtId="0" fontId="45" fillId="33" borderId="10" xfId="0" applyFont="1" applyFill="1" applyBorder="1" applyAlignment="1">
      <alignment vertical="center" shrinkToFit="1"/>
    </xf>
    <xf numFmtId="0" fontId="45" fillId="33" borderId="1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 shrinkToFit="1"/>
    </xf>
    <xf numFmtId="0" fontId="45" fillId="33" borderId="0" xfId="0" applyFont="1" applyFill="1" applyAlignment="1">
      <alignment/>
    </xf>
    <xf numFmtId="0" fontId="45" fillId="33" borderId="12" xfId="0" applyFont="1" applyFill="1" applyBorder="1" applyAlignment="1">
      <alignment horizontal="distributed" vertical="center"/>
    </xf>
    <xf numFmtId="0" fontId="45" fillId="33" borderId="11" xfId="0" applyFont="1" applyFill="1" applyBorder="1" applyAlignment="1">
      <alignment horizontal="distributed" vertical="center"/>
    </xf>
    <xf numFmtId="176" fontId="45" fillId="33" borderId="0" xfId="0" applyNumberFormat="1" applyFont="1" applyFill="1" applyAlignment="1">
      <alignment/>
    </xf>
    <xf numFmtId="199" fontId="45" fillId="33" borderId="10" xfId="0" applyNumberFormat="1" applyFont="1" applyFill="1" applyBorder="1" applyAlignment="1">
      <alignment horizontal="right" vertical="center"/>
    </xf>
    <xf numFmtId="199" fontId="45" fillId="33" borderId="10" xfId="0" applyNumberFormat="1" applyFont="1" applyFill="1" applyBorder="1" applyAlignment="1">
      <alignment horizontal="right" vertical="center" indent="1"/>
    </xf>
    <xf numFmtId="199" fontId="45" fillId="33" borderId="15" xfId="0" applyNumberFormat="1" applyFont="1" applyFill="1" applyBorder="1" applyAlignment="1">
      <alignment horizontal="right" vertical="center"/>
    </xf>
    <xf numFmtId="202" fontId="28" fillId="0" borderId="10" xfId="0" applyNumberFormat="1" applyFont="1" applyFill="1" applyBorder="1" applyAlignment="1">
      <alignment horizontal="center" vertical="center"/>
    </xf>
    <xf numFmtId="180" fontId="45" fillId="33" borderId="0" xfId="0" applyNumberFormat="1" applyFont="1" applyFill="1" applyAlignment="1">
      <alignment/>
    </xf>
    <xf numFmtId="176" fontId="45" fillId="33" borderId="14" xfId="0" applyNumberFormat="1" applyFont="1" applyFill="1" applyBorder="1" applyAlignment="1">
      <alignment horizontal="right" vertical="center" indent="1"/>
    </xf>
    <xf numFmtId="176" fontId="45" fillId="33" borderId="16" xfId="0" applyNumberFormat="1" applyFont="1" applyFill="1" applyBorder="1" applyAlignment="1">
      <alignment horizontal="right" vertical="center" indent="1"/>
    </xf>
    <xf numFmtId="185" fontId="28" fillId="0" borderId="14" xfId="0" applyNumberFormat="1" applyFont="1" applyFill="1" applyBorder="1" applyAlignment="1">
      <alignment horizontal="center" vertical="center"/>
    </xf>
    <xf numFmtId="199" fontId="45" fillId="33" borderId="10" xfId="0" applyNumberFormat="1" applyFont="1" applyFill="1" applyBorder="1" applyAlignment="1">
      <alignment vertical="center"/>
    </xf>
    <xf numFmtId="38" fontId="47" fillId="33" borderId="0" xfId="49" applyFont="1" applyFill="1" applyAlignment="1">
      <alignment horizontal="right" vertical="center"/>
    </xf>
    <xf numFmtId="185" fontId="28" fillId="0" borderId="10" xfId="0" applyNumberFormat="1" applyFont="1" applyFill="1" applyBorder="1" applyAlignment="1">
      <alignment horizontal="center" vertical="center"/>
    </xf>
    <xf numFmtId="178" fontId="47" fillId="33" borderId="0" xfId="0" applyNumberFormat="1" applyFont="1" applyFill="1" applyAlignment="1">
      <alignment horizontal="right" vertical="center"/>
    </xf>
    <xf numFmtId="176" fontId="45" fillId="33" borderId="10" xfId="0" applyNumberFormat="1" applyFont="1" applyFill="1" applyBorder="1" applyAlignment="1">
      <alignment horizontal="right" vertical="center" indent="1"/>
    </xf>
    <xf numFmtId="200" fontId="45" fillId="33" borderId="14" xfId="0" applyNumberFormat="1" applyFont="1" applyFill="1" applyBorder="1" applyAlignment="1">
      <alignment horizontal="right" vertical="center" indent="1"/>
    </xf>
    <xf numFmtId="203" fontId="28" fillId="0" borderId="11" xfId="0" applyNumberFormat="1" applyFont="1" applyFill="1" applyBorder="1" applyAlignment="1">
      <alignment horizontal="center" vertical="center"/>
    </xf>
    <xf numFmtId="38" fontId="47" fillId="33" borderId="0" xfId="49" applyFont="1" applyFill="1" applyAlignment="1">
      <alignment/>
    </xf>
    <xf numFmtId="197" fontId="45" fillId="33" borderId="14" xfId="0" applyNumberFormat="1" applyFont="1" applyFill="1" applyBorder="1" applyAlignment="1">
      <alignment horizontal="right" vertical="center" indent="1"/>
    </xf>
    <xf numFmtId="176" fontId="45" fillId="33" borderId="14" xfId="0" applyNumberFormat="1" applyFont="1" applyFill="1" applyBorder="1" applyAlignment="1">
      <alignment/>
    </xf>
    <xf numFmtId="38" fontId="45" fillId="33" borderId="14" xfId="49" applyFont="1" applyFill="1" applyBorder="1" applyAlignment="1">
      <alignment/>
    </xf>
    <xf numFmtId="176" fontId="45" fillId="33" borderId="12" xfId="0" applyNumberFormat="1" applyFont="1" applyFill="1" applyBorder="1" applyAlignment="1">
      <alignment/>
    </xf>
    <xf numFmtId="176" fontId="45" fillId="33" borderId="12" xfId="0" applyNumberFormat="1" applyFont="1" applyFill="1" applyBorder="1" applyAlignment="1">
      <alignment shrinkToFit="1"/>
    </xf>
    <xf numFmtId="178" fontId="45" fillId="33" borderId="12" xfId="0" applyNumberFormat="1" applyFont="1" applyFill="1" applyBorder="1" applyAlignment="1">
      <alignment/>
    </xf>
    <xf numFmtId="178" fontId="49" fillId="0" borderId="0" xfId="0" applyNumberFormat="1" applyFont="1" applyAlignment="1">
      <alignment/>
    </xf>
    <xf numFmtId="178" fontId="50" fillId="0" borderId="0" xfId="0" applyNumberFormat="1" applyFont="1" applyAlignment="1">
      <alignment horizontal="right"/>
    </xf>
    <xf numFmtId="178" fontId="47" fillId="0" borderId="0" xfId="0" applyNumberFormat="1" applyFont="1" applyAlignment="1">
      <alignment/>
    </xf>
    <xf numFmtId="178" fontId="45" fillId="0" borderId="0" xfId="0" applyNumberFormat="1" applyFont="1" applyAlignment="1">
      <alignment vertical="center"/>
    </xf>
    <xf numFmtId="178" fontId="45" fillId="0" borderId="12" xfId="0" applyNumberFormat="1" applyFont="1" applyBorder="1" applyAlignment="1">
      <alignment horizontal="center" vertical="center"/>
    </xf>
    <xf numFmtId="178" fontId="45" fillId="0" borderId="17" xfId="0" applyNumberFormat="1" applyFont="1" applyBorder="1" applyAlignment="1">
      <alignment horizontal="center" vertical="center"/>
    </xf>
    <xf numFmtId="178" fontId="45" fillId="0" borderId="18" xfId="0" applyNumberFormat="1" applyFont="1" applyBorder="1" applyAlignment="1">
      <alignment horizontal="center" vertical="center"/>
    </xf>
    <xf numFmtId="178" fontId="45" fillId="0" borderId="17" xfId="0" applyNumberFormat="1" applyFont="1" applyBorder="1" applyAlignment="1">
      <alignment horizontal="right" vertical="center"/>
    </xf>
    <xf numFmtId="178" fontId="45" fillId="0" borderId="19" xfId="0" applyNumberFormat="1" applyFont="1" applyBorder="1" applyAlignment="1">
      <alignment horizontal="right" vertical="center"/>
    </xf>
    <xf numFmtId="178" fontId="51" fillId="0" borderId="12" xfId="0" applyNumberFormat="1" applyFont="1" applyFill="1" applyBorder="1" applyAlignment="1">
      <alignment horizontal="right" vertical="center"/>
    </xf>
    <xf numFmtId="178" fontId="51" fillId="0" borderId="20" xfId="0" applyNumberFormat="1" applyFont="1" applyFill="1" applyBorder="1" applyAlignment="1">
      <alignment vertical="center"/>
    </xf>
    <xf numFmtId="178" fontId="51" fillId="0" borderId="12" xfId="0" applyNumberFormat="1" applyFont="1" applyFill="1" applyBorder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45" fillId="0" borderId="17" xfId="0" applyNumberFormat="1" applyFont="1" applyFill="1" applyBorder="1" applyAlignment="1">
      <alignment horizontal="right" vertical="center"/>
    </xf>
    <xf numFmtId="178" fontId="45" fillId="0" borderId="19" xfId="0" applyNumberFormat="1" applyFont="1" applyFill="1" applyBorder="1" applyAlignment="1">
      <alignment horizontal="right" vertical="center"/>
    </xf>
    <xf numFmtId="38" fontId="45" fillId="0" borderId="0" xfId="49" applyFont="1" applyFill="1" applyAlignment="1">
      <alignment horizontal="right" vertical="center"/>
    </xf>
    <xf numFmtId="178" fontId="45" fillId="0" borderId="19" xfId="0" applyNumberFormat="1" applyFont="1" applyFill="1" applyBorder="1" applyAlignment="1">
      <alignment vertical="center" shrinkToFit="1"/>
    </xf>
    <xf numFmtId="178" fontId="45" fillId="0" borderId="0" xfId="0" applyNumberFormat="1" applyFont="1" applyFill="1" applyAlignment="1">
      <alignment horizontal="right" vertical="center"/>
    </xf>
    <xf numFmtId="178" fontId="51" fillId="0" borderId="18" xfId="0" applyNumberFormat="1" applyFont="1" applyFill="1" applyBorder="1" applyAlignment="1">
      <alignment vertical="center"/>
    </xf>
    <xf numFmtId="178" fontId="45" fillId="0" borderId="0" xfId="0" applyNumberFormat="1" applyFont="1" applyAlignment="1">
      <alignment/>
    </xf>
    <xf numFmtId="178" fontId="45" fillId="0" borderId="0" xfId="0" applyNumberFormat="1" applyFont="1" applyAlignment="1">
      <alignment shrinkToFit="1"/>
    </xf>
    <xf numFmtId="0" fontId="45" fillId="33" borderId="15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textRotation="255"/>
    </xf>
    <xf numFmtId="0" fontId="45" fillId="33" borderId="11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distributed" vertical="distributed"/>
    </xf>
    <xf numFmtId="0" fontId="45" fillId="33" borderId="22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0" xfId="0" applyFont="1" applyFill="1" applyBorder="1" applyAlignment="1">
      <alignment horizontal="distributed" vertical="distributed"/>
    </xf>
    <xf numFmtId="0" fontId="45" fillId="33" borderId="14" xfId="0" applyFont="1" applyFill="1" applyBorder="1" applyAlignment="1">
      <alignment horizontal="distributed" vertical="distributed"/>
    </xf>
    <xf numFmtId="0" fontId="45" fillId="33" borderId="10" xfId="0" applyFont="1" applyFill="1" applyBorder="1" applyAlignment="1">
      <alignment vertical="center" shrinkToFit="1"/>
    </xf>
    <xf numFmtId="0" fontId="45" fillId="33" borderId="14" xfId="0" applyFont="1" applyFill="1" applyBorder="1" applyAlignment="1">
      <alignment vertical="center" shrinkToFit="1"/>
    </xf>
    <xf numFmtId="0" fontId="47" fillId="33" borderId="21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/>
    </xf>
    <xf numFmtId="0" fontId="51" fillId="33" borderId="15" xfId="0" applyFont="1" applyFill="1" applyBorder="1" applyAlignment="1">
      <alignment horizontal="distributed" vertical="center"/>
    </xf>
    <xf numFmtId="0" fontId="51" fillId="33" borderId="21" xfId="0" applyFont="1" applyFill="1" applyBorder="1" applyAlignment="1">
      <alignment horizontal="distributed" vertical="center"/>
    </xf>
    <xf numFmtId="0" fontId="51" fillId="33" borderId="22" xfId="0" applyFont="1" applyFill="1" applyBorder="1" applyAlignment="1">
      <alignment horizontal="distributed" vertical="center"/>
    </xf>
    <xf numFmtId="0" fontId="51" fillId="33" borderId="16" xfId="0" applyFont="1" applyFill="1" applyBorder="1" applyAlignment="1">
      <alignment horizontal="distributed" vertical="center"/>
    </xf>
    <xf numFmtId="0" fontId="51" fillId="33" borderId="13" xfId="0" applyFont="1" applyFill="1" applyBorder="1" applyAlignment="1">
      <alignment horizontal="distributed" vertical="center"/>
    </xf>
    <xf numFmtId="0" fontId="51" fillId="33" borderId="25" xfId="0" applyFont="1" applyFill="1" applyBorder="1" applyAlignment="1">
      <alignment horizontal="distributed" vertical="center"/>
    </xf>
    <xf numFmtId="0" fontId="47" fillId="33" borderId="21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distributed" vertical="center"/>
    </xf>
    <xf numFmtId="0" fontId="49" fillId="33" borderId="22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21" xfId="0" applyFont="1" applyFill="1" applyBorder="1" applyAlignment="1">
      <alignment horizontal="distributed" vertical="center"/>
    </xf>
    <xf numFmtId="0" fontId="45" fillId="33" borderId="22" xfId="0" applyFont="1" applyFill="1" applyBorder="1" applyAlignment="1">
      <alignment horizontal="distributed" vertical="center"/>
    </xf>
    <xf numFmtId="0" fontId="49" fillId="33" borderId="16" xfId="0" applyFont="1" applyFill="1" applyBorder="1" applyAlignment="1">
      <alignment horizontal="distributed" vertical="center"/>
    </xf>
    <xf numFmtId="0" fontId="49" fillId="33" borderId="13" xfId="0" applyFont="1" applyFill="1" applyBorder="1" applyAlignment="1">
      <alignment horizontal="distributed" vertical="center"/>
    </xf>
    <xf numFmtId="0" fontId="49" fillId="33" borderId="25" xfId="0" applyFont="1" applyFill="1" applyBorder="1" applyAlignment="1">
      <alignment horizontal="distributed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7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4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12" xfId="0" applyFont="1" applyFill="1" applyBorder="1" applyAlignment="1">
      <alignment vertical="center" shrinkToFit="1"/>
    </xf>
    <xf numFmtId="0" fontId="49" fillId="33" borderId="0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distributed" vertical="center"/>
    </xf>
    <xf numFmtId="0" fontId="45" fillId="33" borderId="25" xfId="0" applyFont="1" applyFill="1" applyBorder="1" applyAlignment="1">
      <alignment horizontal="distributed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shrinkToFit="1"/>
    </xf>
    <xf numFmtId="0" fontId="52" fillId="33" borderId="0" xfId="0" applyFont="1" applyFill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textRotation="255"/>
    </xf>
    <xf numFmtId="0" fontId="45" fillId="33" borderId="11" xfId="0" applyFont="1" applyFill="1" applyBorder="1" applyAlignment="1">
      <alignment horizontal="center" vertical="center" textRotation="255"/>
    </xf>
    <xf numFmtId="0" fontId="45" fillId="33" borderId="14" xfId="0" applyFont="1" applyFill="1" applyBorder="1" applyAlignment="1">
      <alignment horizontal="center" vertical="center" textRotation="255"/>
    </xf>
    <xf numFmtId="0" fontId="45" fillId="33" borderId="12" xfId="0" applyFont="1" applyFill="1" applyBorder="1" applyAlignment="1">
      <alignment horizontal="center" vertical="center" shrinkToFit="1"/>
    </xf>
    <xf numFmtId="0" fontId="49" fillId="33" borderId="16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distributed" vertical="center"/>
    </xf>
    <xf numFmtId="0" fontId="45" fillId="33" borderId="12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distributed" vertical="center"/>
    </xf>
    <xf numFmtId="0" fontId="45" fillId="33" borderId="26" xfId="0" applyFont="1" applyFill="1" applyBorder="1" applyAlignment="1">
      <alignment horizontal="center" vertical="center"/>
    </xf>
    <xf numFmtId="178" fontId="50" fillId="0" borderId="0" xfId="0" applyNumberFormat="1" applyFont="1" applyAlignment="1">
      <alignment/>
    </xf>
    <xf numFmtId="178" fontId="45" fillId="0" borderId="17" xfId="0" applyNumberFormat="1" applyFont="1" applyFill="1" applyBorder="1" applyAlignment="1">
      <alignment horizontal="center" vertical="center"/>
    </xf>
    <xf numFmtId="178" fontId="45" fillId="0" borderId="19" xfId="0" applyNumberFormat="1" applyFont="1" applyFill="1" applyBorder="1" applyAlignment="1">
      <alignment horizontal="center" vertical="center"/>
    </xf>
    <xf numFmtId="178" fontId="49" fillId="0" borderId="0" xfId="0" applyNumberFormat="1" applyFont="1" applyAlignment="1">
      <alignment horizontal="center" wrapText="1"/>
    </xf>
    <xf numFmtId="178" fontId="49" fillId="0" borderId="0" xfId="0" applyNumberFormat="1" applyFont="1" applyAlignment="1">
      <alignment horizontal="center"/>
    </xf>
    <xf numFmtId="178" fontId="45" fillId="0" borderId="12" xfId="0" applyNumberFormat="1" applyFont="1" applyBorder="1" applyAlignment="1">
      <alignment horizontal="center" vertical="center"/>
    </xf>
    <xf numFmtId="178" fontId="45" fillId="0" borderId="17" xfId="0" applyNumberFormat="1" applyFont="1" applyBorder="1" applyAlignment="1">
      <alignment horizontal="center" vertical="center"/>
    </xf>
    <xf numFmtId="178" fontId="45" fillId="0" borderId="18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22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25" xfId="0" applyNumberFormat="1" applyFont="1" applyBorder="1" applyAlignment="1">
      <alignment horizontal="center" vertical="center"/>
    </xf>
    <xf numFmtId="178" fontId="50" fillId="0" borderId="0" xfId="0" applyNumberFormat="1" applyFont="1" applyFill="1" applyAlignment="1">
      <alignment/>
    </xf>
    <xf numFmtId="0" fontId="52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24</xdr:row>
      <xdr:rowOff>9525</xdr:rowOff>
    </xdr:from>
    <xdr:to>
      <xdr:col>10</xdr:col>
      <xdr:colOff>723900</xdr:colOff>
      <xdr:row>24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14554200" y="8086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3</xdr:row>
      <xdr:rowOff>342900</xdr:rowOff>
    </xdr:from>
    <xdr:to>
      <xdr:col>10</xdr:col>
      <xdr:colOff>762000</xdr:colOff>
      <xdr:row>3</xdr:row>
      <xdr:rowOff>342900</xdr:rowOff>
    </xdr:to>
    <xdr:sp>
      <xdr:nvSpPr>
        <xdr:cNvPr id="2" name="Line 4"/>
        <xdr:cNvSpPr>
          <a:spLocks/>
        </xdr:cNvSpPr>
      </xdr:nvSpPr>
      <xdr:spPr>
        <a:xfrm flipV="1">
          <a:off x="14592300" y="1666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8"/>
  <sheetViews>
    <sheetView showGridLines="0" tabSelected="1" view="pageBreakPreview" zoomScaleNormal="70" zoomScaleSheetLayoutView="100" workbookViewId="0" topLeftCell="A1">
      <selection activeCell="G1" sqref="G1:K1"/>
    </sheetView>
  </sheetViews>
  <sheetFormatPr defaultColWidth="9.00390625" defaultRowHeight="13.5"/>
  <cols>
    <col min="1" max="2" width="2.875" style="6" bestFit="1" customWidth="1"/>
    <col min="3" max="3" width="16.75390625" style="6" customWidth="1"/>
    <col min="4" max="4" width="26.375" style="7" customWidth="1"/>
    <col min="5" max="5" width="25.50390625" style="7" customWidth="1"/>
    <col min="6" max="6" width="22.875" style="7" customWidth="1"/>
    <col min="7" max="7" width="21.25390625" style="7" customWidth="1"/>
    <col min="8" max="8" width="21.375" style="7" customWidth="1"/>
    <col min="9" max="9" width="22.625" style="7" customWidth="1"/>
    <col min="10" max="10" width="22.75390625" style="7" customWidth="1"/>
    <col min="11" max="11" width="17.125" style="7" bestFit="1" customWidth="1"/>
    <col min="12" max="12" width="19.375" style="31" customWidth="1"/>
    <col min="13" max="13" width="11.875" style="7" bestFit="1" customWidth="1"/>
    <col min="14" max="16384" width="9.00390625" style="7" customWidth="1"/>
  </cols>
  <sheetData>
    <row r="1" spans="1:11" ht="48.75" customHeight="1">
      <c r="A1" s="170" t="s">
        <v>88</v>
      </c>
      <c r="B1" s="170"/>
      <c r="C1" s="170"/>
      <c r="D1" s="170"/>
      <c r="E1" s="170"/>
      <c r="F1" s="170"/>
      <c r="G1" s="171" t="s">
        <v>89</v>
      </c>
      <c r="H1" s="171"/>
      <c r="I1" s="171"/>
      <c r="J1" s="171"/>
      <c r="K1" s="171"/>
    </row>
    <row r="2" spans="1:11" ht="27.75" customHeight="1">
      <c r="A2" s="9"/>
      <c r="B2" s="9"/>
      <c r="C2" s="9"/>
      <c r="D2" s="8"/>
      <c r="E2" s="8"/>
      <c r="F2" s="8"/>
      <c r="G2" s="9"/>
      <c r="H2" s="9"/>
      <c r="I2" s="8"/>
      <c r="J2" s="8"/>
      <c r="K2" s="8"/>
    </row>
    <row r="3" spans="1:11" ht="27.75" customHeight="1">
      <c r="A3" s="75" t="s">
        <v>0</v>
      </c>
      <c r="B3" s="76"/>
      <c r="C3" s="77"/>
      <c r="D3" s="84" t="s">
        <v>1</v>
      </c>
      <c r="E3" s="84"/>
      <c r="F3" s="84"/>
      <c r="G3" s="90" t="s">
        <v>81</v>
      </c>
      <c r="H3" s="91"/>
      <c r="I3" s="85" t="s">
        <v>66</v>
      </c>
      <c r="J3" s="87" t="s">
        <v>67</v>
      </c>
      <c r="K3" s="1" t="s">
        <v>68</v>
      </c>
    </row>
    <row r="4" spans="1:11" ht="27.75" customHeight="1">
      <c r="A4" s="78"/>
      <c r="B4" s="79"/>
      <c r="C4" s="80"/>
      <c r="D4" s="84" t="s">
        <v>63</v>
      </c>
      <c r="E4" s="84" t="s">
        <v>2</v>
      </c>
      <c r="F4" s="84"/>
      <c r="G4" s="92" t="s">
        <v>80</v>
      </c>
      <c r="H4" s="93"/>
      <c r="I4" s="86"/>
      <c r="J4" s="88"/>
      <c r="K4" s="2" t="s">
        <v>69</v>
      </c>
    </row>
    <row r="5" spans="1:11" ht="27.75" customHeight="1">
      <c r="A5" s="81"/>
      <c r="B5" s="82"/>
      <c r="C5" s="83"/>
      <c r="D5" s="84"/>
      <c r="E5" s="25" t="s">
        <v>64</v>
      </c>
      <c r="F5" s="3" t="s">
        <v>65</v>
      </c>
      <c r="G5" s="25" t="s">
        <v>64</v>
      </c>
      <c r="H5" s="3" t="s">
        <v>65</v>
      </c>
      <c r="I5" s="86"/>
      <c r="J5" s="89"/>
      <c r="K5" s="2" t="s">
        <v>70</v>
      </c>
    </row>
    <row r="6" spans="1:12" ht="27.75" customHeight="1">
      <c r="A6" s="94" t="s">
        <v>3</v>
      </c>
      <c r="B6" s="97" t="s">
        <v>4</v>
      </c>
      <c r="C6" s="98"/>
      <c r="D6" s="32"/>
      <c r="E6" s="32"/>
      <c r="F6" s="32"/>
      <c r="G6" s="33">
        <v>71076700</v>
      </c>
      <c r="H6" s="32"/>
      <c r="I6" s="32">
        <f>G6</f>
        <v>71076700</v>
      </c>
      <c r="J6" s="34">
        <v>64816100</v>
      </c>
      <c r="K6" s="35">
        <f>IF(J6=0,IF(I6=0,"-","皆増"),IF(I6=0,"皆減",I6/J6*100))</f>
        <v>109.65901990400533</v>
      </c>
      <c r="L6" s="36"/>
    </row>
    <row r="7" spans="1:12" ht="27.75" customHeight="1">
      <c r="A7" s="95"/>
      <c r="B7" s="99"/>
      <c r="C7" s="100"/>
      <c r="D7" s="37">
        <v>5988349400</v>
      </c>
      <c r="E7" s="37">
        <v>12449442500</v>
      </c>
      <c r="F7" s="37">
        <v>60902300</v>
      </c>
      <c r="G7" s="37">
        <v>704287200</v>
      </c>
      <c r="H7" s="37">
        <v>401200</v>
      </c>
      <c r="I7" s="37">
        <f>SUM(D7:H7)</f>
        <v>19203382600</v>
      </c>
      <c r="J7" s="38">
        <v>17159572600</v>
      </c>
      <c r="K7" s="39">
        <f aca="true" t="shared" si="0" ref="K7:K17">IF(J7=0,IF(I7=0,"-","皆増"),IF(I7=0,"皆減",I7/J7*100))</f>
        <v>111.91061134005167</v>
      </c>
      <c r="L7" s="36"/>
    </row>
    <row r="8" spans="1:12" ht="27.75" customHeight="1">
      <c r="A8" s="95"/>
      <c r="B8" s="94" t="s">
        <v>5</v>
      </c>
      <c r="C8" s="103" t="s">
        <v>6</v>
      </c>
      <c r="D8" s="40"/>
      <c r="E8" s="40"/>
      <c r="F8" s="40"/>
      <c r="G8" s="33">
        <v>704900</v>
      </c>
      <c r="H8" s="32"/>
      <c r="I8" s="32">
        <f>G8</f>
        <v>704900</v>
      </c>
      <c r="J8" s="40">
        <v>781600</v>
      </c>
      <c r="K8" s="35">
        <f t="shared" si="0"/>
        <v>90.18679631525077</v>
      </c>
      <c r="L8" s="36"/>
    </row>
    <row r="9" spans="1:13" ht="27.75" customHeight="1">
      <c r="A9" s="95"/>
      <c r="B9" s="101"/>
      <c r="C9" s="104"/>
      <c r="D9" s="37">
        <v>13378862200</v>
      </c>
      <c r="E9" s="37">
        <v>16509201400</v>
      </c>
      <c r="F9" s="37">
        <v>15458400</v>
      </c>
      <c r="G9" s="37">
        <v>250395800</v>
      </c>
      <c r="H9" s="37">
        <v>467700</v>
      </c>
      <c r="I9" s="37">
        <f>SUM(D9:H9)</f>
        <v>30154385500</v>
      </c>
      <c r="J9" s="37">
        <v>27928638200</v>
      </c>
      <c r="K9" s="39">
        <f t="shared" si="0"/>
        <v>107.9694086194292</v>
      </c>
      <c r="L9" s="36"/>
      <c r="M9" s="41"/>
    </row>
    <row r="10" spans="1:12" ht="27.75" customHeight="1">
      <c r="A10" s="95"/>
      <c r="B10" s="101"/>
      <c r="C10" s="105" t="s">
        <v>7</v>
      </c>
      <c r="D10" s="40"/>
      <c r="E10" s="40"/>
      <c r="F10" s="40"/>
      <c r="G10" s="33">
        <v>2711500</v>
      </c>
      <c r="H10" s="32"/>
      <c r="I10" s="32">
        <f>G10</f>
        <v>2711500</v>
      </c>
      <c r="J10" s="40">
        <v>2673200</v>
      </c>
      <c r="K10" s="35">
        <f t="shared" si="0"/>
        <v>101.43273978752056</v>
      </c>
      <c r="L10" s="36"/>
    </row>
    <row r="11" spans="1:12" ht="27.75" customHeight="1">
      <c r="A11" s="96"/>
      <c r="B11" s="102"/>
      <c r="C11" s="106"/>
      <c r="D11" s="37">
        <v>13377706400</v>
      </c>
      <c r="E11" s="37">
        <v>17888085800</v>
      </c>
      <c r="F11" s="37">
        <v>10612300</v>
      </c>
      <c r="G11" s="37">
        <v>260054000</v>
      </c>
      <c r="H11" s="37">
        <v>714200</v>
      </c>
      <c r="I11" s="37">
        <f>SUM(D11:H11)</f>
        <v>31537172700</v>
      </c>
      <c r="J11" s="37">
        <v>30990401900</v>
      </c>
      <c r="K11" s="39">
        <f t="shared" si="0"/>
        <v>101.76432303706264</v>
      </c>
      <c r="L11" s="36"/>
    </row>
    <row r="12" spans="1:12" ht="27.75" customHeight="1">
      <c r="A12" s="117" t="s">
        <v>8</v>
      </c>
      <c r="B12" s="122"/>
      <c r="C12" s="98"/>
      <c r="D12" s="40"/>
      <c r="E12" s="40"/>
      <c r="F12" s="40"/>
      <c r="G12" s="33">
        <f>G6+G8+G10</f>
        <v>74493100</v>
      </c>
      <c r="H12" s="32"/>
      <c r="I12" s="32">
        <f>G12</f>
        <v>74493100</v>
      </c>
      <c r="J12" s="40">
        <v>68270900</v>
      </c>
      <c r="K12" s="35">
        <f t="shared" si="0"/>
        <v>109.11398560733782</v>
      </c>
      <c r="L12" s="36"/>
    </row>
    <row r="13" spans="1:12" ht="27.75" customHeight="1">
      <c r="A13" s="99"/>
      <c r="B13" s="123"/>
      <c r="C13" s="100"/>
      <c r="D13" s="37">
        <f>SUM(D7+D9+D11)</f>
        <v>32744918000</v>
      </c>
      <c r="E13" s="37">
        <f>SUM(E7+E9+E11)</f>
        <v>46846729700</v>
      </c>
      <c r="F13" s="37">
        <f>SUM(F7+F9+F11)</f>
        <v>86973000</v>
      </c>
      <c r="G13" s="37">
        <f>SUM(G7+G9+G11)</f>
        <v>1214737000</v>
      </c>
      <c r="H13" s="37">
        <f>SUM(H7+H9+H11)</f>
        <v>1583100</v>
      </c>
      <c r="I13" s="37">
        <f>SUM(D13:H13)</f>
        <v>80894940800</v>
      </c>
      <c r="J13" s="37">
        <v>76078612700</v>
      </c>
      <c r="K13" s="39">
        <f t="shared" si="0"/>
        <v>106.33072545498716</v>
      </c>
      <c r="L13" s="36"/>
    </row>
    <row r="14" spans="1:13" ht="27.75" customHeight="1">
      <c r="A14" s="117" t="s">
        <v>9</v>
      </c>
      <c r="B14" s="109"/>
      <c r="C14" s="118"/>
      <c r="D14" s="40"/>
      <c r="E14" s="40"/>
      <c r="F14" s="40"/>
      <c r="G14" s="33"/>
      <c r="H14" s="32"/>
      <c r="I14" s="32"/>
      <c r="J14" s="40"/>
      <c r="K14" s="42"/>
      <c r="L14" s="36"/>
      <c r="M14" s="43"/>
    </row>
    <row r="15" spans="1:12" ht="27.75" customHeight="1">
      <c r="A15" s="119"/>
      <c r="B15" s="120"/>
      <c r="C15" s="121"/>
      <c r="D15" s="37">
        <v>0</v>
      </c>
      <c r="E15" s="37">
        <v>98934900</v>
      </c>
      <c r="F15" s="37">
        <v>559617300</v>
      </c>
      <c r="G15" s="37">
        <v>5837100</v>
      </c>
      <c r="H15" s="37">
        <v>1732900</v>
      </c>
      <c r="I15" s="37">
        <f>SUM(D15:H15)</f>
        <v>666122200</v>
      </c>
      <c r="J15" s="37">
        <v>658472200</v>
      </c>
      <c r="K15" s="39">
        <f t="shared" si="0"/>
        <v>101.16178025435244</v>
      </c>
      <c r="L15" s="36"/>
    </row>
    <row r="16" spans="1:12" ht="27.75" customHeight="1">
      <c r="A16" s="110" t="s">
        <v>10</v>
      </c>
      <c r="B16" s="111"/>
      <c r="C16" s="112"/>
      <c r="D16" s="40"/>
      <c r="E16" s="40"/>
      <c r="F16" s="40"/>
      <c r="G16" s="33">
        <f>G12+G14</f>
        <v>74493100</v>
      </c>
      <c r="H16" s="32"/>
      <c r="I16" s="32">
        <f>G16</f>
        <v>74493100</v>
      </c>
      <c r="J16" s="40">
        <v>68270900</v>
      </c>
      <c r="K16" s="35">
        <f t="shared" si="0"/>
        <v>109.11398560733782</v>
      </c>
      <c r="L16" s="36"/>
    </row>
    <row r="17" spans="1:12" ht="27.75" customHeight="1">
      <c r="A17" s="113"/>
      <c r="B17" s="114"/>
      <c r="C17" s="115"/>
      <c r="D17" s="37">
        <f>SUM(D13+D15)</f>
        <v>32744918000</v>
      </c>
      <c r="E17" s="37">
        <f>SUM(E13+E15)</f>
        <v>46945664600</v>
      </c>
      <c r="F17" s="37">
        <f>SUM(F13+F15)</f>
        <v>646590300</v>
      </c>
      <c r="G17" s="37">
        <f>SUM(G13+G15)</f>
        <v>1220574100</v>
      </c>
      <c r="H17" s="37">
        <f>SUM(H13+H15)</f>
        <v>3316000</v>
      </c>
      <c r="I17" s="37">
        <f>SUM(D17:H17)</f>
        <v>81561063000</v>
      </c>
      <c r="J17" s="37">
        <v>76737084900</v>
      </c>
      <c r="K17" s="39">
        <f t="shared" si="0"/>
        <v>106.28637132396463</v>
      </c>
      <c r="L17" s="36"/>
    </row>
    <row r="18" spans="1:11" ht="27.75" customHeight="1">
      <c r="A18" s="116" t="s">
        <v>83</v>
      </c>
      <c r="B18" s="116"/>
      <c r="C18" s="116"/>
      <c r="D18" s="116"/>
      <c r="E18" s="116"/>
      <c r="F18" s="4"/>
      <c r="G18" s="4"/>
      <c r="H18" s="4"/>
      <c r="I18" s="4"/>
      <c r="J18" s="4"/>
      <c r="K18" s="4"/>
    </row>
    <row r="19" spans="1:11" ht="11.25" customHeight="1">
      <c r="A19" s="5"/>
      <c r="B19" s="5"/>
      <c r="C19" s="5"/>
      <c r="D19" s="5"/>
      <c r="E19" s="5"/>
      <c r="F19" s="4"/>
      <c r="G19" s="4"/>
      <c r="H19" s="4"/>
      <c r="I19" s="4"/>
      <c r="J19" s="4"/>
      <c r="K19" s="4"/>
    </row>
    <row r="20" ht="6.75" customHeight="1"/>
    <row r="21" spans="1:11" ht="27.75" customHeight="1">
      <c r="A21" s="170" t="s">
        <v>90</v>
      </c>
      <c r="B21" s="170"/>
      <c r="C21" s="170"/>
      <c r="D21" s="170"/>
      <c r="E21" s="170"/>
      <c r="F21" s="170"/>
      <c r="G21" s="171" t="s">
        <v>91</v>
      </c>
      <c r="H21" s="171"/>
      <c r="I21" s="171"/>
      <c r="J21" s="171"/>
      <c r="K21" s="171"/>
    </row>
    <row r="22" spans="1:11" ht="14.25" customHeight="1">
      <c r="A22" s="8"/>
      <c r="B22" s="8"/>
      <c r="C22" s="8"/>
      <c r="D22" s="8"/>
      <c r="E22" s="8"/>
      <c r="F22" s="8"/>
      <c r="G22" s="9"/>
      <c r="H22" s="9"/>
      <c r="I22" s="8"/>
      <c r="J22" s="8"/>
      <c r="K22" s="8"/>
    </row>
    <row r="23" spans="1:11" ht="27.75" customHeight="1">
      <c r="A23" s="84" t="s">
        <v>0</v>
      </c>
      <c r="B23" s="84"/>
      <c r="C23" s="84"/>
      <c r="D23" s="84" t="s">
        <v>1</v>
      </c>
      <c r="E23" s="84"/>
      <c r="F23" s="84"/>
      <c r="G23" s="90" t="s">
        <v>81</v>
      </c>
      <c r="H23" s="91"/>
      <c r="I23" s="85" t="s">
        <v>66</v>
      </c>
      <c r="J23" s="87" t="s">
        <v>67</v>
      </c>
      <c r="K23" s="1" t="s">
        <v>68</v>
      </c>
    </row>
    <row r="24" spans="1:11" ht="27.75" customHeight="1">
      <c r="A24" s="84"/>
      <c r="B24" s="84"/>
      <c r="C24" s="84"/>
      <c r="D24" s="84" t="s">
        <v>63</v>
      </c>
      <c r="E24" s="84" t="s">
        <v>2</v>
      </c>
      <c r="F24" s="84"/>
      <c r="G24" s="92" t="s">
        <v>80</v>
      </c>
      <c r="H24" s="93"/>
      <c r="I24" s="86"/>
      <c r="J24" s="88"/>
      <c r="K24" s="2" t="s">
        <v>69</v>
      </c>
    </row>
    <row r="25" spans="1:11" ht="27.75" customHeight="1">
      <c r="A25" s="84"/>
      <c r="B25" s="84"/>
      <c r="C25" s="84"/>
      <c r="D25" s="84"/>
      <c r="E25" s="25" t="s">
        <v>64</v>
      </c>
      <c r="F25" s="3" t="s">
        <v>65</v>
      </c>
      <c r="G25" s="25" t="s">
        <v>64</v>
      </c>
      <c r="H25" s="3" t="s">
        <v>65</v>
      </c>
      <c r="I25" s="86"/>
      <c r="J25" s="89"/>
      <c r="K25" s="10" t="s">
        <v>70</v>
      </c>
    </row>
    <row r="26" spans="1:12" ht="27.75" customHeight="1">
      <c r="A26" s="94" t="s">
        <v>3</v>
      </c>
      <c r="B26" s="97" t="s">
        <v>4</v>
      </c>
      <c r="C26" s="98"/>
      <c r="D26" s="44">
        <v>38823568900</v>
      </c>
      <c r="E26" s="44">
        <v>55229726500</v>
      </c>
      <c r="F26" s="44">
        <v>409578100</v>
      </c>
      <c r="G26" s="44">
        <v>3636275500</v>
      </c>
      <c r="H26" s="44">
        <v>-3723900</v>
      </c>
      <c r="I26" s="44">
        <f aca="true" t="shared" si="1" ref="I26:I32">SUM(D26:H26)</f>
        <v>98095425100</v>
      </c>
      <c r="J26" s="44">
        <v>84836080000</v>
      </c>
      <c r="K26" s="42">
        <f aca="true" t="shared" si="2" ref="K26:K37">IF(J26=0,IF(I26=0,"-","皆増"),IF(I26=0,"皆減",I26/J26*100))</f>
        <v>115.62937031036795</v>
      </c>
      <c r="L26" s="36"/>
    </row>
    <row r="27" spans="1:12" ht="27.75" customHeight="1">
      <c r="A27" s="95"/>
      <c r="B27" s="99"/>
      <c r="C27" s="100"/>
      <c r="D27" s="45">
        <v>5685946000</v>
      </c>
      <c r="E27" s="45">
        <v>7556997900</v>
      </c>
      <c r="F27" s="45">
        <v>117800</v>
      </c>
      <c r="G27" s="45">
        <v>0</v>
      </c>
      <c r="H27" s="45">
        <v>0</v>
      </c>
      <c r="I27" s="45">
        <f>SUM(D27:H27)</f>
        <v>13243061700</v>
      </c>
      <c r="J27" s="45">
        <v>8742255500</v>
      </c>
      <c r="K27" s="46">
        <f t="shared" si="2"/>
        <v>151.48335232252134</v>
      </c>
      <c r="L27" s="36"/>
    </row>
    <row r="28" spans="1:12" ht="27.75" customHeight="1">
      <c r="A28" s="95"/>
      <c r="B28" s="94" t="s">
        <v>5</v>
      </c>
      <c r="C28" s="103" t="s">
        <v>6</v>
      </c>
      <c r="D28" s="44">
        <v>62536184800</v>
      </c>
      <c r="E28" s="44">
        <v>70265212500</v>
      </c>
      <c r="F28" s="44">
        <v>108773700</v>
      </c>
      <c r="G28" s="44">
        <v>1533622800</v>
      </c>
      <c r="H28" s="44">
        <v>-1471400</v>
      </c>
      <c r="I28" s="44">
        <f t="shared" si="1"/>
        <v>134442322400</v>
      </c>
      <c r="J28" s="44">
        <v>129505302800</v>
      </c>
      <c r="K28" s="42">
        <f t="shared" si="2"/>
        <v>103.8122142439406</v>
      </c>
      <c r="L28" s="36"/>
    </row>
    <row r="29" spans="1:12" ht="27.75" customHeight="1">
      <c r="A29" s="95"/>
      <c r="B29" s="101"/>
      <c r="C29" s="104"/>
      <c r="D29" s="45">
        <v>37635770500</v>
      </c>
      <c r="E29" s="45">
        <v>41105523600</v>
      </c>
      <c r="F29" s="45">
        <v>31763500</v>
      </c>
      <c r="G29" s="45">
        <v>0</v>
      </c>
      <c r="H29" s="45">
        <v>0</v>
      </c>
      <c r="I29" s="45">
        <f t="shared" si="1"/>
        <v>78773057600</v>
      </c>
      <c r="J29" s="45">
        <v>76578036800</v>
      </c>
      <c r="K29" s="46">
        <f t="shared" si="2"/>
        <v>102.86638426855048</v>
      </c>
      <c r="L29" s="36"/>
    </row>
    <row r="30" spans="1:12" ht="27.75" customHeight="1">
      <c r="A30" s="95"/>
      <c r="B30" s="101"/>
      <c r="C30" s="105" t="s">
        <v>7</v>
      </c>
      <c r="D30" s="44">
        <v>69320187800</v>
      </c>
      <c r="E30" s="44">
        <v>80216651150</v>
      </c>
      <c r="F30" s="44">
        <v>29765700</v>
      </c>
      <c r="G30" s="44">
        <v>1181664600</v>
      </c>
      <c r="H30" s="44">
        <v>3668600</v>
      </c>
      <c r="I30" s="44">
        <f t="shared" si="1"/>
        <v>150751937850</v>
      </c>
      <c r="J30" s="44">
        <v>145413070800</v>
      </c>
      <c r="K30" s="42">
        <f t="shared" si="2"/>
        <v>103.67151798708869</v>
      </c>
      <c r="L30" s="36"/>
    </row>
    <row r="31" spans="1:13" ht="27.75" customHeight="1">
      <c r="A31" s="96"/>
      <c r="B31" s="102"/>
      <c r="C31" s="106"/>
      <c r="D31" s="45">
        <v>48039957000</v>
      </c>
      <c r="E31" s="45">
        <v>49972673550</v>
      </c>
      <c r="F31" s="45">
        <v>-23842600</v>
      </c>
      <c r="G31" s="45">
        <v>0</v>
      </c>
      <c r="H31" s="45">
        <v>0</v>
      </c>
      <c r="I31" s="45">
        <f t="shared" si="1"/>
        <v>97988787950</v>
      </c>
      <c r="J31" s="45">
        <v>100507168900</v>
      </c>
      <c r="K31" s="46">
        <f t="shared" si="2"/>
        <v>97.4943270439687</v>
      </c>
      <c r="L31" s="36"/>
      <c r="M31" s="47"/>
    </row>
    <row r="32" spans="1:12" ht="27.75" customHeight="1">
      <c r="A32" s="117" t="s">
        <v>8</v>
      </c>
      <c r="B32" s="122"/>
      <c r="C32" s="98"/>
      <c r="D32" s="44">
        <f>D26+D28+D30</f>
        <v>170679941500</v>
      </c>
      <c r="E32" s="44">
        <f aca="true" t="shared" si="3" ref="D32:H33">E26+E28+E30</f>
        <v>205711590150</v>
      </c>
      <c r="F32" s="44">
        <f t="shared" si="3"/>
        <v>548117500</v>
      </c>
      <c r="G32" s="44">
        <f t="shared" si="3"/>
        <v>6351562900</v>
      </c>
      <c r="H32" s="44">
        <f t="shared" si="3"/>
        <v>-1526700</v>
      </c>
      <c r="I32" s="44">
        <f t="shared" si="1"/>
        <v>383289685350</v>
      </c>
      <c r="J32" s="44">
        <v>359754453600</v>
      </c>
      <c r="K32" s="42">
        <f t="shared" si="2"/>
        <v>106.54202651683309</v>
      </c>
      <c r="L32" s="36"/>
    </row>
    <row r="33" spans="1:12" ht="27.75" customHeight="1">
      <c r="A33" s="99"/>
      <c r="B33" s="123"/>
      <c r="C33" s="100"/>
      <c r="D33" s="45">
        <f t="shared" si="3"/>
        <v>91361673500</v>
      </c>
      <c r="E33" s="45">
        <f t="shared" si="3"/>
        <v>98635195050</v>
      </c>
      <c r="F33" s="45">
        <f t="shared" si="3"/>
        <v>8038700</v>
      </c>
      <c r="G33" s="45">
        <f t="shared" si="3"/>
        <v>0</v>
      </c>
      <c r="H33" s="45">
        <v>0</v>
      </c>
      <c r="I33" s="45">
        <f>I27+I29+I31</f>
        <v>190004907250</v>
      </c>
      <c r="J33" s="45">
        <v>185827461200</v>
      </c>
      <c r="K33" s="46">
        <f t="shared" si="2"/>
        <v>102.24802406653124</v>
      </c>
      <c r="L33" s="36"/>
    </row>
    <row r="34" spans="1:12" ht="27.75" customHeight="1">
      <c r="A34" s="117" t="s">
        <v>9</v>
      </c>
      <c r="B34" s="124"/>
      <c r="C34" s="125"/>
      <c r="D34" s="44">
        <v>0</v>
      </c>
      <c r="E34" s="44">
        <v>381741900</v>
      </c>
      <c r="F34" s="44">
        <v>3094754900</v>
      </c>
      <c r="G34" s="44">
        <v>6021800</v>
      </c>
      <c r="H34" s="44">
        <v>17240500</v>
      </c>
      <c r="I34" s="44">
        <f>SUM(D34:H34)</f>
        <v>3499759100</v>
      </c>
      <c r="J34" s="44">
        <v>3657100800</v>
      </c>
      <c r="K34" s="42">
        <f t="shared" si="2"/>
        <v>95.69763841346676</v>
      </c>
      <c r="L34" s="36"/>
    </row>
    <row r="35" spans="1:12" ht="27.75" customHeight="1">
      <c r="A35" s="126"/>
      <c r="B35" s="127"/>
      <c r="C35" s="128"/>
      <c r="D35" s="45">
        <v>0</v>
      </c>
      <c r="E35" s="45">
        <v>119134600</v>
      </c>
      <c r="F35" s="45">
        <v>731898100</v>
      </c>
      <c r="G35" s="45">
        <v>0</v>
      </c>
      <c r="H35" s="45">
        <v>0</v>
      </c>
      <c r="I35" s="45">
        <f>SUM(D35:H35)</f>
        <v>851032700</v>
      </c>
      <c r="J35" s="45">
        <v>1071262800</v>
      </c>
      <c r="K35" s="46">
        <f t="shared" si="2"/>
        <v>79.44200993444372</v>
      </c>
      <c r="L35" s="36"/>
    </row>
    <row r="36" spans="1:12" ht="27.75" customHeight="1">
      <c r="A36" s="110" t="s">
        <v>10</v>
      </c>
      <c r="B36" s="111"/>
      <c r="C36" s="112"/>
      <c r="D36" s="44">
        <f>D32+D34</f>
        <v>170679941500</v>
      </c>
      <c r="E36" s="44">
        <f aca="true" t="shared" si="4" ref="D36:G37">E32+E34</f>
        <v>206093332050</v>
      </c>
      <c r="F36" s="44">
        <f>F32+F34</f>
        <v>3642872400</v>
      </c>
      <c r="G36" s="44">
        <f t="shared" si="4"/>
        <v>6357584700</v>
      </c>
      <c r="H36" s="44">
        <f>H32+H34</f>
        <v>15713800</v>
      </c>
      <c r="I36" s="44">
        <f>SUM(D36:H36)</f>
        <v>386789444450</v>
      </c>
      <c r="J36" s="44">
        <v>363411554400</v>
      </c>
      <c r="K36" s="42">
        <f t="shared" si="2"/>
        <v>106.43289674391268</v>
      </c>
      <c r="L36" s="36"/>
    </row>
    <row r="37" spans="1:12" ht="27.75" customHeight="1">
      <c r="A37" s="113"/>
      <c r="B37" s="114"/>
      <c r="C37" s="115"/>
      <c r="D37" s="48">
        <f t="shared" si="4"/>
        <v>91361673500</v>
      </c>
      <c r="E37" s="48">
        <f t="shared" si="4"/>
        <v>98754329650</v>
      </c>
      <c r="F37" s="48">
        <f t="shared" si="4"/>
        <v>739936800</v>
      </c>
      <c r="G37" s="48">
        <f t="shared" si="4"/>
        <v>0</v>
      </c>
      <c r="H37" s="48">
        <v>0</v>
      </c>
      <c r="I37" s="48">
        <f>SUM(D37:H37)</f>
        <v>190855939950</v>
      </c>
      <c r="J37" s="48">
        <v>186898724000</v>
      </c>
      <c r="K37" s="46">
        <f t="shared" si="2"/>
        <v>102.11730495816546</v>
      </c>
      <c r="L37" s="36"/>
    </row>
    <row r="38" spans="1:6" ht="24.75" customHeight="1">
      <c r="A38" s="107" t="s">
        <v>11</v>
      </c>
      <c r="B38" s="108"/>
      <c r="C38" s="108"/>
      <c r="D38" s="108"/>
      <c r="E38" s="108"/>
      <c r="F38" s="109"/>
    </row>
    <row r="39" ht="27.75" customHeight="1"/>
  </sheetData>
  <sheetProtection/>
  <mergeCells count="38">
    <mergeCell ref="G1:K1"/>
    <mergeCell ref="A21:F21"/>
    <mergeCell ref="G21:K21"/>
    <mergeCell ref="C30:C31"/>
    <mergeCell ref="G23:H23"/>
    <mergeCell ref="G24:H24"/>
    <mergeCell ref="B28:B31"/>
    <mergeCell ref="C28:C29"/>
    <mergeCell ref="J23:J25"/>
    <mergeCell ref="I23:I25"/>
    <mergeCell ref="A32:C33"/>
    <mergeCell ref="A36:C37"/>
    <mergeCell ref="A26:A31"/>
    <mergeCell ref="D23:F23"/>
    <mergeCell ref="E24:F24"/>
    <mergeCell ref="B26:C27"/>
    <mergeCell ref="A34:C35"/>
    <mergeCell ref="D24:D25"/>
    <mergeCell ref="A23:C25"/>
    <mergeCell ref="A6:A11"/>
    <mergeCell ref="B6:C7"/>
    <mergeCell ref="B8:B11"/>
    <mergeCell ref="C8:C9"/>
    <mergeCell ref="C10:C11"/>
    <mergeCell ref="A38:F38"/>
    <mergeCell ref="A16:C17"/>
    <mergeCell ref="A18:E18"/>
    <mergeCell ref="A14:C15"/>
    <mergeCell ref="A12:C13"/>
    <mergeCell ref="A3:C5"/>
    <mergeCell ref="D4:D5"/>
    <mergeCell ref="D3:F3"/>
    <mergeCell ref="I3:I5"/>
    <mergeCell ref="E4:F4"/>
    <mergeCell ref="J3:J5"/>
    <mergeCell ref="G3:H3"/>
    <mergeCell ref="G4:H4"/>
    <mergeCell ref="A1:F1"/>
  </mergeCells>
  <printOptions horizontalCentered="1"/>
  <pageMargins left="1.3385826771653544" right="0.3937007874015748" top="0.5905511811023623" bottom="0.5905511811023623" header="0.5118110236220472" footer="0.5118110236220472"/>
  <pageSetup fitToHeight="1" fitToWidth="1"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view="pageBreakPreview" zoomScale="130" zoomScaleNormal="70" zoomScaleSheetLayoutView="130" zoomScalePageLayoutView="0" workbookViewId="0" topLeftCell="A1">
      <selection activeCell="E19" sqref="E19:F19"/>
    </sheetView>
  </sheetViews>
  <sheetFormatPr defaultColWidth="9.00390625" defaultRowHeight="13.5"/>
  <cols>
    <col min="1" max="2" width="5.625" style="7" customWidth="1"/>
    <col min="3" max="3" width="9.00390625" style="7" customWidth="1"/>
    <col min="4" max="4" width="22.75390625" style="7" customWidth="1"/>
    <col min="5" max="6" width="13.125" style="7" customWidth="1"/>
    <col min="7" max="7" width="13.125" style="7" bestFit="1" customWidth="1"/>
    <col min="8" max="8" width="11.50390625" style="7" bestFit="1" customWidth="1"/>
    <col min="9" max="16384" width="9.00390625" style="7" customWidth="1"/>
  </cols>
  <sheetData>
    <row r="1" spans="1:8" ht="29.25" customHeight="1">
      <c r="A1" s="143" t="s">
        <v>85</v>
      </c>
      <c r="B1" s="143"/>
      <c r="C1" s="143"/>
      <c r="D1" s="143"/>
      <c r="E1" s="143"/>
      <c r="F1" s="143"/>
      <c r="G1" s="143"/>
      <c r="H1" s="143"/>
    </row>
    <row r="2" spans="1:6" ht="13.5">
      <c r="A2" s="11"/>
      <c r="B2" s="11"/>
      <c r="C2" s="11"/>
      <c r="D2" s="11"/>
      <c r="E2" s="11"/>
      <c r="F2" s="11"/>
    </row>
    <row r="3" spans="1:6" ht="20.25" customHeight="1">
      <c r="A3" s="134" t="s">
        <v>59</v>
      </c>
      <c r="B3" s="134"/>
      <c r="C3" s="134"/>
      <c r="D3" s="134"/>
      <c r="E3" s="12"/>
      <c r="F3" s="12"/>
    </row>
    <row r="4" spans="1:6" ht="14.25">
      <c r="A4" s="28"/>
      <c r="B4" s="28"/>
      <c r="C4" s="28"/>
      <c r="D4" s="28"/>
      <c r="E4" s="12"/>
      <c r="F4" s="12"/>
    </row>
    <row r="5" spans="1:8" ht="14.25" customHeight="1">
      <c r="A5" s="84" t="s">
        <v>12</v>
      </c>
      <c r="B5" s="84"/>
      <c r="C5" s="84"/>
      <c r="D5" s="84"/>
      <c r="E5" s="144" t="s">
        <v>13</v>
      </c>
      <c r="F5" s="144"/>
      <c r="G5" s="144"/>
      <c r="H5" s="144"/>
    </row>
    <row r="6" spans="1:8" s="13" customFormat="1" ht="34.5" customHeight="1">
      <c r="A6" s="84"/>
      <c r="B6" s="84"/>
      <c r="C6" s="84"/>
      <c r="D6" s="84"/>
      <c r="E6" s="84" t="s">
        <v>60</v>
      </c>
      <c r="F6" s="84"/>
      <c r="G6" s="84" t="s">
        <v>61</v>
      </c>
      <c r="H6" s="84"/>
    </row>
    <row r="7" spans="1:8" s="13" customFormat="1" ht="16.5" customHeight="1">
      <c r="A7" s="84"/>
      <c r="B7" s="84"/>
      <c r="C7" s="84"/>
      <c r="D7" s="84"/>
      <c r="E7" s="14" t="s">
        <v>14</v>
      </c>
      <c r="F7" s="14" t="s">
        <v>15</v>
      </c>
      <c r="G7" s="14" t="s">
        <v>14</v>
      </c>
      <c r="H7" s="14" t="s">
        <v>15</v>
      </c>
    </row>
    <row r="8" spans="1:8" s="6" customFormat="1" ht="24" customHeight="1">
      <c r="A8" s="145" t="s">
        <v>16</v>
      </c>
      <c r="B8" s="75" t="s">
        <v>17</v>
      </c>
      <c r="C8" s="76"/>
      <c r="D8" s="77"/>
      <c r="E8" s="132">
        <v>208436</v>
      </c>
      <c r="F8" s="132">
        <v>395</v>
      </c>
      <c r="G8" s="129">
        <v>204257</v>
      </c>
      <c r="H8" s="129">
        <v>401</v>
      </c>
    </row>
    <row r="9" spans="1:8" s="6" customFormat="1" ht="18.75" customHeight="1">
      <c r="A9" s="146"/>
      <c r="B9" s="81"/>
      <c r="C9" s="82"/>
      <c r="D9" s="83"/>
      <c r="E9" s="133"/>
      <c r="F9" s="133"/>
      <c r="G9" s="129"/>
      <c r="H9" s="129"/>
    </row>
    <row r="10" spans="1:8" s="13" customFormat="1" ht="24" customHeight="1">
      <c r="A10" s="146"/>
      <c r="B10" s="145" t="s">
        <v>5</v>
      </c>
      <c r="C10" s="117" t="s">
        <v>6</v>
      </c>
      <c r="D10" s="125"/>
      <c r="E10" s="132">
        <v>14549</v>
      </c>
      <c r="F10" s="132">
        <v>1288</v>
      </c>
      <c r="G10" s="129">
        <v>14265</v>
      </c>
      <c r="H10" s="129">
        <v>1328</v>
      </c>
    </row>
    <row r="11" spans="1:8" s="6" customFormat="1" ht="18.75" customHeight="1">
      <c r="A11" s="146"/>
      <c r="B11" s="146"/>
      <c r="C11" s="137"/>
      <c r="D11" s="138"/>
      <c r="E11" s="133"/>
      <c r="F11" s="133"/>
      <c r="G11" s="129"/>
      <c r="H11" s="129"/>
    </row>
    <row r="12" spans="1:8" s="13" customFormat="1" ht="24" customHeight="1">
      <c r="A12" s="146"/>
      <c r="B12" s="146"/>
      <c r="C12" s="117" t="s">
        <v>7</v>
      </c>
      <c r="D12" s="125"/>
      <c r="E12" s="132">
        <v>21305</v>
      </c>
      <c r="F12" s="132">
        <v>6325</v>
      </c>
      <c r="G12" s="129">
        <v>20895</v>
      </c>
      <c r="H12" s="129">
        <v>6409</v>
      </c>
    </row>
    <row r="13" spans="1:8" s="6" customFormat="1" ht="18.75" customHeight="1">
      <c r="A13" s="146"/>
      <c r="B13" s="147"/>
      <c r="C13" s="137"/>
      <c r="D13" s="138"/>
      <c r="E13" s="133"/>
      <c r="F13" s="133"/>
      <c r="G13" s="129"/>
      <c r="H13" s="129"/>
    </row>
    <row r="14" spans="1:8" s="13" customFormat="1" ht="23.25" customHeight="1">
      <c r="A14" s="146"/>
      <c r="B14" s="75" t="s">
        <v>18</v>
      </c>
      <c r="C14" s="76"/>
      <c r="D14" s="77"/>
      <c r="E14" s="132">
        <v>244290</v>
      </c>
      <c r="F14" s="132">
        <v>8008</v>
      </c>
      <c r="G14" s="129">
        <v>239417</v>
      </c>
      <c r="H14" s="129">
        <v>8138</v>
      </c>
    </row>
    <row r="15" spans="1:8" s="6" customFormat="1" ht="18.75" customHeight="1">
      <c r="A15" s="147"/>
      <c r="B15" s="149"/>
      <c r="C15" s="150"/>
      <c r="D15" s="151"/>
      <c r="E15" s="133"/>
      <c r="F15" s="133"/>
      <c r="G15" s="129"/>
      <c r="H15" s="129"/>
    </row>
    <row r="16" spans="1:8" s="13" customFormat="1" ht="34.5" customHeight="1">
      <c r="A16" s="135" t="s">
        <v>19</v>
      </c>
      <c r="B16" s="135"/>
      <c r="C16" s="135"/>
      <c r="D16" s="135"/>
      <c r="E16" s="130">
        <v>651</v>
      </c>
      <c r="F16" s="131"/>
      <c r="G16" s="130">
        <v>579</v>
      </c>
      <c r="H16" s="131"/>
    </row>
    <row r="17" spans="1:8" s="13" customFormat="1" ht="34.5" customHeight="1">
      <c r="A17" s="148" t="s">
        <v>20</v>
      </c>
      <c r="B17" s="148"/>
      <c r="C17" s="135"/>
      <c r="D17" s="148"/>
      <c r="E17" s="130">
        <v>252949</v>
      </c>
      <c r="F17" s="131"/>
      <c r="G17" s="129">
        <v>248134</v>
      </c>
      <c r="H17" s="129"/>
    </row>
    <row r="18" spans="1:8" s="13" customFormat="1" ht="34.5" customHeight="1">
      <c r="A18" s="135" t="s">
        <v>86</v>
      </c>
      <c r="B18" s="135"/>
      <c r="C18" s="135"/>
      <c r="D18" s="135"/>
      <c r="E18" s="130">
        <v>6429</v>
      </c>
      <c r="F18" s="131"/>
      <c r="G18" s="129">
        <v>6315</v>
      </c>
      <c r="H18" s="129"/>
    </row>
    <row r="19" spans="1:8" s="13" customFormat="1" ht="34.5" customHeight="1">
      <c r="A19" s="135" t="s">
        <v>21</v>
      </c>
      <c r="B19" s="135"/>
      <c r="C19" s="135"/>
      <c r="D19" s="135"/>
      <c r="E19" s="130">
        <v>3819</v>
      </c>
      <c r="F19" s="131"/>
      <c r="G19" s="129">
        <v>3784</v>
      </c>
      <c r="H19" s="129"/>
    </row>
    <row r="20" spans="1:8" s="13" customFormat="1" ht="34.5" customHeight="1">
      <c r="A20" s="135" t="s">
        <v>62</v>
      </c>
      <c r="B20" s="135"/>
      <c r="C20" s="135"/>
      <c r="D20" s="135"/>
      <c r="E20" s="130">
        <v>1436</v>
      </c>
      <c r="F20" s="131"/>
      <c r="G20" s="129">
        <v>1351</v>
      </c>
      <c r="H20" s="129"/>
    </row>
    <row r="21" spans="1:8" s="13" customFormat="1" ht="34.5" customHeight="1">
      <c r="A21" s="142" t="s">
        <v>82</v>
      </c>
      <c r="B21" s="142"/>
      <c r="C21" s="142"/>
      <c r="D21" s="142"/>
      <c r="E21" s="130">
        <v>4498</v>
      </c>
      <c r="F21" s="131"/>
      <c r="G21" s="129">
        <v>4454</v>
      </c>
      <c r="H21" s="129"/>
    </row>
    <row r="22" spans="1:8" ht="34.5" customHeight="1">
      <c r="A22" s="139" t="s">
        <v>22</v>
      </c>
      <c r="B22" s="140"/>
      <c r="C22" s="140"/>
      <c r="D22" s="141"/>
      <c r="E22" s="130">
        <v>269131</v>
      </c>
      <c r="F22" s="131"/>
      <c r="G22" s="129">
        <v>264038</v>
      </c>
      <c r="H22" s="129"/>
    </row>
    <row r="23" spans="1:6" ht="13.5">
      <c r="A23" s="107"/>
      <c r="B23" s="108"/>
      <c r="C23" s="108"/>
      <c r="D23" s="108"/>
      <c r="E23" s="136"/>
      <c r="F23" s="136"/>
    </row>
    <row r="35" ht="13.5">
      <c r="C35" s="15"/>
    </row>
    <row r="36" ht="13.5">
      <c r="C36" s="15"/>
    </row>
  </sheetData>
  <sheetProtection/>
  <mergeCells count="50">
    <mergeCell ref="A1:H1"/>
    <mergeCell ref="E5:H5"/>
    <mergeCell ref="E6:F6"/>
    <mergeCell ref="A8:A15"/>
    <mergeCell ref="A17:D17"/>
    <mergeCell ref="B14:D15"/>
    <mergeCell ref="C12:D13"/>
    <mergeCell ref="B10:B13"/>
    <mergeCell ref="A16:D16"/>
    <mergeCell ref="G6:H6"/>
    <mergeCell ref="E8:E9"/>
    <mergeCell ref="A20:D20"/>
    <mergeCell ref="A21:D21"/>
    <mergeCell ref="E16:F16"/>
    <mergeCell ref="G16:H16"/>
    <mergeCell ref="E17:F17"/>
    <mergeCell ref="G17:H17"/>
    <mergeCell ref="E18:F18"/>
    <mergeCell ref="G18:H18"/>
    <mergeCell ref="E19:F19"/>
    <mergeCell ref="G19:H19"/>
    <mergeCell ref="H10:H11"/>
    <mergeCell ref="A3:D3"/>
    <mergeCell ref="A18:D18"/>
    <mergeCell ref="A23:F23"/>
    <mergeCell ref="A5:D7"/>
    <mergeCell ref="B8:D9"/>
    <mergeCell ref="C10:D11"/>
    <mergeCell ref="A22:D22"/>
    <mergeCell ref="A19:D19"/>
    <mergeCell ref="E12:E13"/>
    <mergeCell ref="F12:F13"/>
    <mergeCell ref="G12:G13"/>
    <mergeCell ref="H12:H13"/>
    <mergeCell ref="F8:F9"/>
    <mergeCell ref="G8:G9"/>
    <mergeCell ref="H8:H9"/>
    <mergeCell ref="E10:E11"/>
    <mergeCell ref="F10:F11"/>
    <mergeCell ref="G10:G11"/>
    <mergeCell ref="G20:H20"/>
    <mergeCell ref="E21:F21"/>
    <mergeCell ref="G21:H21"/>
    <mergeCell ref="E22:F22"/>
    <mergeCell ref="G22:H22"/>
    <mergeCell ref="E14:E15"/>
    <mergeCell ref="F14:F15"/>
    <mergeCell ref="G14:G15"/>
    <mergeCell ref="H14:H15"/>
    <mergeCell ref="E20:F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31"/>
  <sheetViews>
    <sheetView view="pageBreakPreview" zoomScale="75" zoomScaleNormal="60" zoomScaleSheetLayoutView="75" workbookViewId="0" topLeftCell="H1">
      <selection activeCell="H11" sqref="H11"/>
    </sheetView>
  </sheetViews>
  <sheetFormatPr defaultColWidth="9.00390625" defaultRowHeight="13.5"/>
  <cols>
    <col min="1" max="1" width="17.75390625" style="12" customWidth="1"/>
    <col min="2" max="2" width="9.00390625" style="12" customWidth="1"/>
    <col min="3" max="14" width="9.00390625" style="16" customWidth="1"/>
    <col min="15" max="16" width="12.375" style="16" customWidth="1"/>
    <col min="17" max="17" width="11.50390625" style="12" customWidth="1"/>
    <col min="18" max="18" width="9.00390625" style="12" customWidth="1"/>
    <col min="19" max="19" width="11.375" style="12" customWidth="1"/>
    <col min="20" max="20" width="10.375" style="12" customWidth="1"/>
    <col min="21" max="21" width="12.875" style="12" customWidth="1"/>
    <col min="22" max="22" width="9.00390625" style="12" customWidth="1"/>
    <col min="23" max="23" width="11.625" style="12" customWidth="1"/>
    <col min="24" max="24" width="9.625" style="12" customWidth="1"/>
    <col min="25" max="25" width="9.00390625" style="12" customWidth="1"/>
    <col min="26" max="26" width="10.625" style="12" customWidth="1"/>
    <col min="27" max="27" width="12.50390625" style="12" customWidth="1"/>
    <col min="28" max="28" width="11.125" style="12" customWidth="1"/>
    <col min="29" max="29" width="9.00390625" style="12" customWidth="1"/>
    <col min="30" max="30" width="10.375" style="12" customWidth="1"/>
    <col min="31" max="31" width="10.625" style="12" customWidth="1"/>
    <col min="32" max="16384" width="9.00390625" style="12" customWidth="1"/>
  </cols>
  <sheetData>
    <row r="1" spans="1:3" ht="27" customHeight="1">
      <c r="A1" s="134" t="s">
        <v>23</v>
      </c>
      <c r="B1" s="134"/>
      <c r="C1" s="134"/>
    </row>
    <row r="3" spans="1:33" s="17" customFormat="1" ht="19.5" customHeight="1">
      <c r="A3" s="84" t="s">
        <v>24</v>
      </c>
      <c r="B3" s="84" t="s">
        <v>4</v>
      </c>
      <c r="C3" s="84"/>
      <c r="D3" s="84"/>
      <c r="E3" s="84"/>
      <c r="F3" s="84"/>
      <c r="G3" s="84"/>
      <c r="H3" s="84"/>
      <c r="I3" s="84"/>
      <c r="J3" s="92" t="s">
        <v>5</v>
      </c>
      <c r="K3" s="156"/>
      <c r="L3" s="156"/>
      <c r="M3" s="156"/>
      <c r="N3" s="156"/>
      <c r="O3" s="156"/>
      <c r="P3" s="156"/>
      <c r="Q3" s="93"/>
      <c r="R3" s="84" t="s">
        <v>25</v>
      </c>
      <c r="S3" s="84"/>
      <c r="T3" s="84"/>
      <c r="U3" s="84"/>
      <c r="V3" s="84"/>
      <c r="W3" s="84"/>
      <c r="X3" s="84"/>
      <c r="Y3" s="84"/>
      <c r="Z3" s="84" t="s">
        <v>10</v>
      </c>
      <c r="AA3" s="84"/>
      <c r="AB3" s="84"/>
      <c r="AC3" s="84"/>
      <c r="AD3" s="84"/>
      <c r="AE3" s="84"/>
      <c r="AF3" s="84"/>
      <c r="AG3" s="84"/>
    </row>
    <row r="4" spans="1:33" s="17" customFormat="1" ht="19.5" customHeight="1">
      <c r="A4" s="84"/>
      <c r="B4" s="18" t="s">
        <v>71</v>
      </c>
      <c r="C4" s="18" t="s">
        <v>26</v>
      </c>
      <c r="D4" s="24" t="s">
        <v>27</v>
      </c>
      <c r="E4" s="24"/>
      <c r="F4" s="18" t="s">
        <v>28</v>
      </c>
      <c r="G4" s="18" t="s">
        <v>29</v>
      </c>
      <c r="H4" s="18" t="s">
        <v>72</v>
      </c>
      <c r="I4" s="155" t="s">
        <v>8</v>
      </c>
      <c r="J4" s="18" t="s">
        <v>73</v>
      </c>
      <c r="K4" s="18" t="s">
        <v>26</v>
      </c>
      <c r="L4" s="24" t="s">
        <v>27</v>
      </c>
      <c r="M4" s="24"/>
      <c r="N4" s="18" t="s">
        <v>28</v>
      </c>
      <c r="O4" s="18" t="s">
        <v>29</v>
      </c>
      <c r="P4" s="18" t="s">
        <v>72</v>
      </c>
      <c r="Q4" s="155" t="s">
        <v>8</v>
      </c>
      <c r="R4" s="18" t="s">
        <v>73</v>
      </c>
      <c r="S4" s="18" t="s">
        <v>26</v>
      </c>
      <c r="T4" s="24" t="s">
        <v>27</v>
      </c>
      <c r="U4" s="24"/>
      <c r="V4" s="18" t="s">
        <v>28</v>
      </c>
      <c r="W4" s="18" t="s">
        <v>29</v>
      </c>
      <c r="X4" s="18" t="s">
        <v>72</v>
      </c>
      <c r="Y4" s="155" t="s">
        <v>8</v>
      </c>
      <c r="Z4" s="18" t="s">
        <v>75</v>
      </c>
      <c r="AA4" s="18" t="s">
        <v>26</v>
      </c>
      <c r="AB4" s="24" t="s">
        <v>27</v>
      </c>
      <c r="AC4" s="24"/>
      <c r="AD4" s="18" t="s">
        <v>28</v>
      </c>
      <c r="AE4" s="18" t="s">
        <v>29</v>
      </c>
      <c r="AF4" s="18" t="s">
        <v>72</v>
      </c>
      <c r="AG4" s="155" t="s">
        <v>8</v>
      </c>
    </row>
    <row r="5" spans="1:33" s="17" customFormat="1" ht="19.5" customHeight="1">
      <c r="A5" s="84"/>
      <c r="B5" s="30" t="s">
        <v>26</v>
      </c>
      <c r="C5" s="30" t="s">
        <v>30</v>
      </c>
      <c r="D5" s="30" t="s">
        <v>30</v>
      </c>
      <c r="E5" s="152" t="s">
        <v>31</v>
      </c>
      <c r="F5" s="30" t="s">
        <v>32</v>
      </c>
      <c r="G5" s="30" t="s">
        <v>30</v>
      </c>
      <c r="H5" s="30" t="s">
        <v>33</v>
      </c>
      <c r="I5" s="155"/>
      <c r="J5" s="30" t="s">
        <v>26</v>
      </c>
      <c r="K5" s="30" t="s">
        <v>30</v>
      </c>
      <c r="L5" s="30" t="s">
        <v>30</v>
      </c>
      <c r="M5" s="152" t="s">
        <v>31</v>
      </c>
      <c r="N5" s="30" t="s">
        <v>32</v>
      </c>
      <c r="O5" s="30" t="s">
        <v>30</v>
      </c>
      <c r="P5" s="30" t="s">
        <v>33</v>
      </c>
      <c r="Q5" s="155"/>
      <c r="R5" s="30" t="s">
        <v>26</v>
      </c>
      <c r="S5" s="30" t="s">
        <v>30</v>
      </c>
      <c r="T5" s="30" t="s">
        <v>30</v>
      </c>
      <c r="U5" s="152" t="s">
        <v>31</v>
      </c>
      <c r="V5" s="30" t="s">
        <v>32</v>
      </c>
      <c r="W5" s="30" t="s">
        <v>30</v>
      </c>
      <c r="X5" s="30" t="s">
        <v>33</v>
      </c>
      <c r="Y5" s="155"/>
      <c r="Z5" s="30" t="s">
        <v>26</v>
      </c>
      <c r="AA5" s="30" t="s">
        <v>30</v>
      </c>
      <c r="AB5" s="30" t="s">
        <v>30</v>
      </c>
      <c r="AC5" s="152" t="s">
        <v>31</v>
      </c>
      <c r="AD5" s="30" t="s">
        <v>32</v>
      </c>
      <c r="AE5" s="30" t="s">
        <v>30</v>
      </c>
      <c r="AF5" s="30" t="s">
        <v>33</v>
      </c>
      <c r="AG5" s="155"/>
    </row>
    <row r="6" spans="1:33" s="17" customFormat="1" ht="19.5" customHeight="1">
      <c r="A6" s="84"/>
      <c r="B6" s="30" t="s">
        <v>34</v>
      </c>
      <c r="C6" s="19" t="s">
        <v>27</v>
      </c>
      <c r="D6" s="30" t="s">
        <v>28</v>
      </c>
      <c r="E6" s="152"/>
      <c r="F6" s="30" t="s">
        <v>29</v>
      </c>
      <c r="G6" s="30" t="s">
        <v>33</v>
      </c>
      <c r="H6" s="30" t="s">
        <v>30</v>
      </c>
      <c r="I6" s="155"/>
      <c r="J6" s="30" t="s">
        <v>34</v>
      </c>
      <c r="K6" s="19" t="s">
        <v>27</v>
      </c>
      <c r="L6" s="30" t="s">
        <v>28</v>
      </c>
      <c r="M6" s="152"/>
      <c r="N6" s="30" t="s">
        <v>29</v>
      </c>
      <c r="O6" s="30" t="s">
        <v>33</v>
      </c>
      <c r="P6" s="30" t="s">
        <v>30</v>
      </c>
      <c r="Q6" s="155"/>
      <c r="R6" s="30" t="s">
        <v>34</v>
      </c>
      <c r="S6" s="19" t="s">
        <v>27</v>
      </c>
      <c r="T6" s="30" t="s">
        <v>28</v>
      </c>
      <c r="U6" s="152"/>
      <c r="V6" s="30" t="s">
        <v>29</v>
      </c>
      <c r="W6" s="30" t="s">
        <v>33</v>
      </c>
      <c r="X6" s="30" t="s">
        <v>30</v>
      </c>
      <c r="Y6" s="155"/>
      <c r="Z6" s="30" t="s">
        <v>34</v>
      </c>
      <c r="AA6" s="19" t="s">
        <v>27</v>
      </c>
      <c r="AB6" s="30" t="s">
        <v>28</v>
      </c>
      <c r="AC6" s="152"/>
      <c r="AD6" s="30" t="s">
        <v>29</v>
      </c>
      <c r="AE6" s="30" t="s">
        <v>33</v>
      </c>
      <c r="AF6" s="30" t="s">
        <v>30</v>
      </c>
      <c r="AG6" s="155"/>
    </row>
    <row r="7" spans="1:33" s="17" customFormat="1" ht="19.5" customHeight="1">
      <c r="A7" s="153"/>
      <c r="B7" s="26"/>
      <c r="C7" s="26" t="s">
        <v>35</v>
      </c>
      <c r="D7" s="20" t="s">
        <v>34</v>
      </c>
      <c r="E7" s="26"/>
      <c r="F7" s="26" t="s">
        <v>35</v>
      </c>
      <c r="G7" s="26" t="s">
        <v>35</v>
      </c>
      <c r="H7" s="26" t="s">
        <v>74</v>
      </c>
      <c r="I7" s="155"/>
      <c r="J7" s="26"/>
      <c r="K7" s="26" t="s">
        <v>35</v>
      </c>
      <c r="L7" s="20" t="s">
        <v>34</v>
      </c>
      <c r="M7" s="26"/>
      <c r="N7" s="26" t="s">
        <v>35</v>
      </c>
      <c r="O7" s="26" t="s">
        <v>35</v>
      </c>
      <c r="P7" s="26" t="s">
        <v>74</v>
      </c>
      <c r="Q7" s="155"/>
      <c r="R7" s="26"/>
      <c r="S7" s="26" t="s">
        <v>35</v>
      </c>
      <c r="T7" s="20" t="s">
        <v>34</v>
      </c>
      <c r="U7" s="26"/>
      <c r="V7" s="26" t="s">
        <v>35</v>
      </c>
      <c r="W7" s="26" t="s">
        <v>35</v>
      </c>
      <c r="X7" s="26" t="s">
        <v>74</v>
      </c>
      <c r="Y7" s="155"/>
      <c r="Z7" s="26"/>
      <c r="AA7" s="26" t="s">
        <v>35</v>
      </c>
      <c r="AB7" s="20" t="s">
        <v>34</v>
      </c>
      <c r="AC7" s="26"/>
      <c r="AD7" s="26" t="s">
        <v>35</v>
      </c>
      <c r="AE7" s="26" t="s">
        <v>35</v>
      </c>
      <c r="AF7" s="26" t="s">
        <v>74</v>
      </c>
      <c r="AG7" s="155"/>
    </row>
    <row r="8" spans="1:33" s="17" customFormat="1" ht="15" customHeight="1">
      <c r="A8" s="105" t="s">
        <v>36</v>
      </c>
      <c r="B8" s="21"/>
      <c r="C8" s="21"/>
      <c r="D8" s="21"/>
      <c r="E8" s="21"/>
      <c r="F8" s="21"/>
      <c r="G8" s="21"/>
      <c r="H8" s="21"/>
      <c r="I8" s="18"/>
      <c r="J8" s="21"/>
      <c r="K8" s="21"/>
      <c r="L8" s="21"/>
      <c r="M8" s="21"/>
      <c r="N8" s="21"/>
      <c r="O8" s="21"/>
      <c r="P8" s="21"/>
      <c r="Q8" s="18"/>
      <c r="R8" s="21"/>
      <c r="S8" s="21"/>
      <c r="T8" s="21"/>
      <c r="U8" s="21"/>
      <c r="V8" s="21"/>
      <c r="W8" s="21"/>
      <c r="X8" s="21"/>
      <c r="Y8" s="18"/>
      <c r="Z8" s="21"/>
      <c r="AA8" s="21"/>
      <c r="AB8" s="21"/>
      <c r="AC8" s="21"/>
      <c r="AD8" s="21"/>
      <c r="AE8" s="21"/>
      <c r="AF8" s="21"/>
      <c r="AG8" s="18"/>
    </row>
    <row r="9" spans="1:33" ht="30" customHeight="1">
      <c r="A9" s="154"/>
      <c r="B9" s="49">
        <v>44</v>
      </c>
      <c r="C9" s="49">
        <v>30</v>
      </c>
      <c r="D9" s="49">
        <v>49</v>
      </c>
      <c r="E9" s="49">
        <v>0</v>
      </c>
      <c r="F9" s="49">
        <v>0</v>
      </c>
      <c r="G9" s="49">
        <v>0</v>
      </c>
      <c r="H9" s="49">
        <v>0</v>
      </c>
      <c r="I9" s="49">
        <f aca="true" t="shared" si="0" ref="I9:I18">SUM(B9:H9)</f>
        <v>123</v>
      </c>
      <c r="J9" s="49">
        <v>4</v>
      </c>
      <c r="K9" s="49">
        <v>1</v>
      </c>
      <c r="L9" s="49">
        <v>7</v>
      </c>
      <c r="M9" s="50">
        <v>2</v>
      </c>
      <c r="N9" s="49">
        <v>0</v>
      </c>
      <c r="O9" s="49">
        <v>0</v>
      </c>
      <c r="P9" s="49">
        <v>0</v>
      </c>
      <c r="Q9" s="49">
        <f aca="true" t="shared" si="1" ref="Q9:Q19">SUM(J9:P9)</f>
        <v>14</v>
      </c>
      <c r="R9" s="49">
        <v>2</v>
      </c>
      <c r="S9" s="49">
        <v>0</v>
      </c>
      <c r="T9" s="49">
        <v>10</v>
      </c>
      <c r="U9" s="49">
        <v>0</v>
      </c>
      <c r="V9" s="49">
        <v>2</v>
      </c>
      <c r="W9" s="49">
        <v>1</v>
      </c>
      <c r="X9" s="49">
        <v>5</v>
      </c>
      <c r="Y9" s="49">
        <f aca="true" t="shared" si="2" ref="Y9:Y19">SUM(R9:X9)</f>
        <v>20</v>
      </c>
      <c r="Z9" s="49">
        <f aca="true" t="shared" si="3" ref="Z9:AF9">B9+J9+R9</f>
        <v>50</v>
      </c>
      <c r="AA9" s="49">
        <f t="shared" si="3"/>
        <v>31</v>
      </c>
      <c r="AB9" s="49">
        <f t="shared" si="3"/>
        <v>66</v>
      </c>
      <c r="AC9" s="49">
        <f t="shared" si="3"/>
        <v>2</v>
      </c>
      <c r="AD9" s="49">
        <f aca="true" t="shared" si="4" ref="AD9:AD18">F9+N9+V9</f>
        <v>2</v>
      </c>
      <c r="AE9" s="49">
        <f aca="true" t="shared" si="5" ref="AE9:AE18">G9+O9+W9</f>
        <v>1</v>
      </c>
      <c r="AF9" s="49">
        <f t="shared" si="3"/>
        <v>5</v>
      </c>
      <c r="AG9" s="49">
        <f aca="true" t="shared" si="6" ref="AG9:AG19">SUM(Z9:AF9)</f>
        <v>157</v>
      </c>
    </row>
    <row r="10" spans="1:33" ht="45" customHeight="1">
      <c r="A10" s="29" t="s">
        <v>37</v>
      </c>
      <c r="B10" s="12">
        <v>2</v>
      </c>
      <c r="C10" s="51">
        <v>1</v>
      </c>
      <c r="D10" s="51">
        <v>5</v>
      </c>
      <c r="E10" s="51">
        <v>1</v>
      </c>
      <c r="F10" s="51">
        <v>0</v>
      </c>
      <c r="G10" s="51">
        <v>0</v>
      </c>
      <c r="H10" s="51">
        <v>0</v>
      </c>
      <c r="I10" s="49">
        <f t="shared" si="0"/>
        <v>9</v>
      </c>
      <c r="J10" s="51">
        <v>0</v>
      </c>
      <c r="K10" s="51">
        <v>0</v>
      </c>
      <c r="L10" s="51">
        <v>4</v>
      </c>
      <c r="M10" s="51">
        <v>0</v>
      </c>
      <c r="N10" s="51">
        <v>0</v>
      </c>
      <c r="O10" s="51">
        <v>0</v>
      </c>
      <c r="P10" s="51">
        <v>0</v>
      </c>
      <c r="Q10" s="49">
        <f t="shared" si="1"/>
        <v>4</v>
      </c>
      <c r="R10" s="51">
        <v>0</v>
      </c>
      <c r="S10" s="51">
        <v>0</v>
      </c>
      <c r="T10" s="51">
        <v>1</v>
      </c>
      <c r="U10" s="51">
        <v>1</v>
      </c>
      <c r="V10" s="51">
        <v>2</v>
      </c>
      <c r="W10" s="51">
        <v>1</v>
      </c>
      <c r="X10" s="51">
        <v>0</v>
      </c>
      <c r="Y10" s="49">
        <f t="shared" si="2"/>
        <v>5</v>
      </c>
      <c r="Z10" s="49">
        <f aca="true" t="shared" si="7" ref="Z10:Z18">B10+J10+R10</f>
        <v>2</v>
      </c>
      <c r="AA10" s="49">
        <f aca="true" t="shared" si="8" ref="AA10:AA18">C10+K10+S10</f>
        <v>1</v>
      </c>
      <c r="AB10" s="49">
        <f aca="true" t="shared" si="9" ref="AB10:AB18">D10+L10+T10</f>
        <v>10</v>
      </c>
      <c r="AC10" s="49">
        <f aca="true" t="shared" si="10" ref="AC10:AC18">E10+M10+U10</f>
        <v>2</v>
      </c>
      <c r="AD10" s="49">
        <f t="shared" si="4"/>
        <v>2</v>
      </c>
      <c r="AE10" s="49">
        <f t="shared" si="5"/>
        <v>1</v>
      </c>
      <c r="AF10" s="49">
        <f aca="true" t="shared" si="11" ref="AF10:AF18">H10+P10+X10</f>
        <v>0</v>
      </c>
      <c r="AG10" s="49">
        <f t="shared" si="6"/>
        <v>18</v>
      </c>
    </row>
    <row r="11" spans="1:33" ht="45" customHeight="1">
      <c r="A11" s="27" t="s">
        <v>38</v>
      </c>
      <c r="B11" s="51">
        <v>10091</v>
      </c>
      <c r="C11" s="52">
        <v>7995</v>
      </c>
      <c r="D11" s="51">
        <v>11420</v>
      </c>
      <c r="E11" s="51">
        <v>21</v>
      </c>
      <c r="F11" s="51">
        <v>11</v>
      </c>
      <c r="G11" s="51">
        <v>1</v>
      </c>
      <c r="H11" s="51">
        <v>0</v>
      </c>
      <c r="I11" s="49">
        <f t="shared" si="0"/>
        <v>29539</v>
      </c>
      <c r="J11" s="51">
        <v>101</v>
      </c>
      <c r="K11" s="52">
        <v>89</v>
      </c>
      <c r="L11" s="51">
        <v>980</v>
      </c>
      <c r="M11" s="51">
        <v>54</v>
      </c>
      <c r="N11" s="51">
        <v>55</v>
      </c>
      <c r="O11" s="51">
        <v>23</v>
      </c>
      <c r="P11" s="51">
        <v>14</v>
      </c>
      <c r="Q11" s="49">
        <f t="shared" si="1"/>
        <v>1316</v>
      </c>
      <c r="R11" s="51">
        <v>96</v>
      </c>
      <c r="S11" s="52">
        <v>86</v>
      </c>
      <c r="T11" s="51">
        <v>1083</v>
      </c>
      <c r="U11" s="51">
        <v>110</v>
      </c>
      <c r="V11" s="51">
        <v>216</v>
      </c>
      <c r="W11" s="51">
        <v>96</v>
      </c>
      <c r="X11" s="51">
        <v>72</v>
      </c>
      <c r="Y11" s="49">
        <f t="shared" si="2"/>
        <v>1759</v>
      </c>
      <c r="Z11" s="49">
        <f t="shared" si="7"/>
        <v>10288</v>
      </c>
      <c r="AA11" s="49">
        <f t="shared" si="8"/>
        <v>8170</v>
      </c>
      <c r="AB11" s="49">
        <f t="shared" si="9"/>
        <v>13483</v>
      </c>
      <c r="AC11" s="49">
        <f t="shared" si="10"/>
        <v>185</v>
      </c>
      <c r="AD11" s="49">
        <f t="shared" si="4"/>
        <v>282</v>
      </c>
      <c r="AE11" s="49">
        <f t="shared" si="5"/>
        <v>120</v>
      </c>
      <c r="AF11" s="49">
        <f t="shared" si="11"/>
        <v>86</v>
      </c>
      <c r="AG11" s="49">
        <f t="shared" si="6"/>
        <v>32614</v>
      </c>
    </row>
    <row r="12" spans="1:33" ht="45" customHeight="1">
      <c r="A12" s="27" t="s">
        <v>39</v>
      </c>
      <c r="B12" s="51">
        <v>7870</v>
      </c>
      <c r="C12" s="52">
        <v>2500</v>
      </c>
      <c r="D12" s="51">
        <v>17620</v>
      </c>
      <c r="E12" s="51">
        <v>64</v>
      </c>
      <c r="F12" s="51">
        <v>54</v>
      </c>
      <c r="G12" s="51">
        <v>6</v>
      </c>
      <c r="H12" s="51">
        <v>1</v>
      </c>
      <c r="I12" s="49">
        <f t="shared" si="0"/>
        <v>28115</v>
      </c>
      <c r="J12" s="51">
        <v>96</v>
      </c>
      <c r="K12" s="52">
        <v>55</v>
      </c>
      <c r="L12" s="51">
        <v>2675</v>
      </c>
      <c r="M12" s="51">
        <v>128</v>
      </c>
      <c r="N12" s="51">
        <v>265</v>
      </c>
      <c r="O12" s="51">
        <v>121</v>
      </c>
      <c r="P12" s="51">
        <v>94</v>
      </c>
      <c r="Q12" s="49">
        <f t="shared" si="1"/>
        <v>3434</v>
      </c>
      <c r="R12" s="51">
        <v>95</v>
      </c>
      <c r="S12" s="52">
        <v>66</v>
      </c>
      <c r="T12" s="51">
        <v>2869</v>
      </c>
      <c r="U12" s="51">
        <v>518</v>
      </c>
      <c r="V12" s="51">
        <v>908</v>
      </c>
      <c r="W12" s="51">
        <v>517</v>
      </c>
      <c r="X12" s="51">
        <v>540</v>
      </c>
      <c r="Y12" s="49">
        <f t="shared" si="2"/>
        <v>5513</v>
      </c>
      <c r="Z12" s="49">
        <f t="shared" si="7"/>
        <v>8061</v>
      </c>
      <c r="AA12" s="49">
        <f t="shared" si="8"/>
        <v>2621</v>
      </c>
      <c r="AB12" s="49">
        <f t="shared" si="9"/>
        <v>23164</v>
      </c>
      <c r="AC12" s="49">
        <f t="shared" si="10"/>
        <v>710</v>
      </c>
      <c r="AD12" s="49">
        <f t="shared" si="4"/>
        <v>1227</v>
      </c>
      <c r="AE12" s="49">
        <f t="shared" si="5"/>
        <v>644</v>
      </c>
      <c r="AF12" s="49">
        <f t="shared" si="11"/>
        <v>635</v>
      </c>
      <c r="AG12" s="49">
        <f t="shared" si="6"/>
        <v>37062</v>
      </c>
    </row>
    <row r="13" spans="1:33" ht="45" customHeight="1">
      <c r="A13" s="29" t="s">
        <v>40</v>
      </c>
      <c r="B13" s="51">
        <v>2042</v>
      </c>
      <c r="C13" s="52">
        <v>1116</v>
      </c>
      <c r="D13" s="51">
        <v>5622</v>
      </c>
      <c r="E13" s="51">
        <v>26</v>
      </c>
      <c r="F13" s="51">
        <v>25</v>
      </c>
      <c r="G13" s="51">
        <v>2</v>
      </c>
      <c r="H13" s="51">
        <v>0</v>
      </c>
      <c r="I13" s="49">
        <f t="shared" si="0"/>
        <v>8833</v>
      </c>
      <c r="J13" s="51">
        <v>60</v>
      </c>
      <c r="K13" s="52">
        <v>31</v>
      </c>
      <c r="L13" s="51">
        <v>1391</v>
      </c>
      <c r="M13" s="51">
        <v>89</v>
      </c>
      <c r="N13" s="51">
        <v>159</v>
      </c>
      <c r="O13" s="51">
        <v>49</v>
      </c>
      <c r="P13" s="51">
        <v>26</v>
      </c>
      <c r="Q13" s="49">
        <f t="shared" si="1"/>
        <v>1805</v>
      </c>
      <c r="R13" s="51">
        <v>64</v>
      </c>
      <c r="S13" s="52">
        <v>28</v>
      </c>
      <c r="T13" s="51">
        <v>1372</v>
      </c>
      <c r="U13" s="51">
        <v>246</v>
      </c>
      <c r="V13" s="51">
        <v>493</v>
      </c>
      <c r="W13" s="51">
        <v>158</v>
      </c>
      <c r="X13" s="51">
        <v>101</v>
      </c>
      <c r="Y13" s="49">
        <f t="shared" si="2"/>
        <v>2462</v>
      </c>
      <c r="Z13" s="49">
        <f t="shared" si="7"/>
        <v>2166</v>
      </c>
      <c r="AA13" s="49">
        <f t="shared" si="8"/>
        <v>1175</v>
      </c>
      <c r="AB13" s="49">
        <f t="shared" si="9"/>
        <v>8385</v>
      </c>
      <c r="AC13" s="49">
        <f t="shared" si="10"/>
        <v>361</v>
      </c>
      <c r="AD13" s="49">
        <f t="shared" si="4"/>
        <v>677</v>
      </c>
      <c r="AE13" s="49">
        <f t="shared" si="5"/>
        <v>209</v>
      </c>
      <c r="AF13" s="49">
        <f t="shared" si="11"/>
        <v>127</v>
      </c>
      <c r="AG13" s="49">
        <f t="shared" si="6"/>
        <v>13100</v>
      </c>
    </row>
    <row r="14" spans="1:33" ht="45" customHeight="1">
      <c r="A14" s="29" t="s">
        <v>41</v>
      </c>
      <c r="B14" s="51">
        <v>17772</v>
      </c>
      <c r="C14" s="51">
        <v>6625</v>
      </c>
      <c r="D14" s="51">
        <v>15597</v>
      </c>
      <c r="E14" s="51">
        <v>61</v>
      </c>
      <c r="F14" s="51">
        <v>50</v>
      </c>
      <c r="G14" s="51">
        <v>5</v>
      </c>
      <c r="H14" s="51">
        <v>2</v>
      </c>
      <c r="I14" s="49">
        <f t="shared" si="0"/>
        <v>40112</v>
      </c>
      <c r="J14" s="51">
        <v>466</v>
      </c>
      <c r="K14" s="51">
        <v>287</v>
      </c>
      <c r="L14" s="51">
        <v>2337</v>
      </c>
      <c r="M14" s="53">
        <v>100</v>
      </c>
      <c r="N14" s="51">
        <v>91</v>
      </c>
      <c r="O14" s="51">
        <v>24</v>
      </c>
      <c r="P14" s="51">
        <v>10</v>
      </c>
      <c r="Q14" s="49">
        <f t="shared" si="1"/>
        <v>3315</v>
      </c>
      <c r="R14" s="51">
        <v>635</v>
      </c>
      <c r="S14" s="51">
        <v>331</v>
      </c>
      <c r="T14" s="51">
        <v>3856</v>
      </c>
      <c r="U14" s="51">
        <v>498</v>
      </c>
      <c r="V14" s="51">
        <v>590</v>
      </c>
      <c r="W14" s="51">
        <v>202</v>
      </c>
      <c r="X14" s="51">
        <v>104</v>
      </c>
      <c r="Y14" s="49">
        <f t="shared" si="2"/>
        <v>6216</v>
      </c>
      <c r="Z14" s="49">
        <f t="shared" si="7"/>
        <v>18873</v>
      </c>
      <c r="AA14" s="49">
        <f t="shared" si="8"/>
        <v>7243</v>
      </c>
      <c r="AB14" s="49">
        <f t="shared" si="9"/>
        <v>21790</v>
      </c>
      <c r="AC14" s="49">
        <f t="shared" si="10"/>
        <v>659</v>
      </c>
      <c r="AD14" s="49">
        <f t="shared" si="4"/>
        <v>731</v>
      </c>
      <c r="AE14" s="49">
        <f t="shared" si="5"/>
        <v>231</v>
      </c>
      <c r="AF14" s="49">
        <f t="shared" si="11"/>
        <v>116</v>
      </c>
      <c r="AG14" s="49">
        <f t="shared" si="6"/>
        <v>49643</v>
      </c>
    </row>
    <row r="15" spans="1:33" ht="45" customHeight="1">
      <c r="A15" s="29" t="s">
        <v>42</v>
      </c>
      <c r="B15" s="51">
        <v>1109</v>
      </c>
      <c r="C15" s="51">
        <v>179</v>
      </c>
      <c r="D15" s="51">
        <v>724</v>
      </c>
      <c r="E15" s="51">
        <v>25</v>
      </c>
      <c r="F15" s="51">
        <v>13</v>
      </c>
      <c r="G15" s="51">
        <v>2</v>
      </c>
      <c r="H15" s="51">
        <v>3</v>
      </c>
      <c r="I15" s="49">
        <f t="shared" si="0"/>
        <v>2055</v>
      </c>
      <c r="J15" s="51">
        <v>12</v>
      </c>
      <c r="K15" s="51">
        <v>4</v>
      </c>
      <c r="L15" s="51">
        <v>67</v>
      </c>
      <c r="M15" s="51">
        <v>4</v>
      </c>
      <c r="N15" s="51">
        <v>20</v>
      </c>
      <c r="O15" s="51">
        <v>10</v>
      </c>
      <c r="P15" s="51">
        <v>18</v>
      </c>
      <c r="Q15" s="49">
        <f t="shared" si="1"/>
        <v>135</v>
      </c>
      <c r="R15" s="51">
        <v>19</v>
      </c>
      <c r="S15" s="51">
        <v>9</v>
      </c>
      <c r="T15" s="51">
        <v>144</v>
      </c>
      <c r="U15" s="51">
        <v>36</v>
      </c>
      <c r="V15" s="51">
        <v>60</v>
      </c>
      <c r="W15" s="51">
        <v>44</v>
      </c>
      <c r="X15" s="51">
        <v>200</v>
      </c>
      <c r="Y15" s="49">
        <f t="shared" si="2"/>
        <v>512</v>
      </c>
      <c r="Z15" s="49">
        <f t="shared" si="7"/>
        <v>1140</v>
      </c>
      <c r="AA15" s="49">
        <f t="shared" si="8"/>
        <v>192</v>
      </c>
      <c r="AB15" s="49">
        <f t="shared" si="9"/>
        <v>935</v>
      </c>
      <c r="AC15" s="49">
        <f t="shared" si="10"/>
        <v>65</v>
      </c>
      <c r="AD15" s="49">
        <f t="shared" si="4"/>
        <v>93</v>
      </c>
      <c r="AE15" s="49">
        <f t="shared" si="5"/>
        <v>56</v>
      </c>
      <c r="AF15" s="49">
        <f t="shared" si="11"/>
        <v>221</v>
      </c>
      <c r="AG15" s="49">
        <f t="shared" si="6"/>
        <v>2702</v>
      </c>
    </row>
    <row r="16" spans="1:33" ht="45" customHeight="1">
      <c r="A16" s="29" t="s">
        <v>43</v>
      </c>
      <c r="B16" s="51">
        <v>16254</v>
      </c>
      <c r="C16" s="51">
        <v>4658</v>
      </c>
      <c r="D16" s="51">
        <v>11782</v>
      </c>
      <c r="E16" s="51">
        <v>122</v>
      </c>
      <c r="F16" s="51">
        <v>64</v>
      </c>
      <c r="G16" s="51">
        <v>6</v>
      </c>
      <c r="H16" s="51">
        <v>3</v>
      </c>
      <c r="I16" s="49">
        <f t="shared" si="0"/>
        <v>32889</v>
      </c>
      <c r="J16" s="51">
        <v>139</v>
      </c>
      <c r="K16" s="51">
        <v>62</v>
      </c>
      <c r="L16" s="51">
        <v>457</v>
      </c>
      <c r="M16" s="51">
        <v>32</v>
      </c>
      <c r="N16" s="51">
        <v>18</v>
      </c>
      <c r="O16" s="51">
        <v>8</v>
      </c>
      <c r="P16" s="51">
        <v>6</v>
      </c>
      <c r="Q16" s="49">
        <f t="shared" si="1"/>
        <v>722</v>
      </c>
      <c r="R16" s="51">
        <v>104</v>
      </c>
      <c r="S16" s="51">
        <v>54</v>
      </c>
      <c r="T16" s="51">
        <v>387</v>
      </c>
      <c r="U16" s="51">
        <v>87</v>
      </c>
      <c r="V16" s="51">
        <v>105</v>
      </c>
      <c r="W16" s="51">
        <v>49</v>
      </c>
      <c r="X16" s="51">
        <v>31</v>
      </c>
      <c r="Y16" s="49">
        <f t="shared" si="2"/>
        <v>817</v>
      </c>
      <c r="Z16" s="49">
        <f t="shared" si="7"/>
        <v>16497</v>
      </c>
      <c r="AA16" s="49">
        <f t="shared" si="8"/>
        <v>4774</v>
      </c>
      <c r="AB16" s="49">
        <f t="shared" si="9"/>
        <v>12626</v>
      </c>
      <c r="AC16" s="49">
        <f t="shared" si="10"/>
        <v>241</v>
      </c>
      <c r="AD16" s="49">
        <f t="shared" si="4"/>
        <v>187</v>
      </c>
      <c r="AE16" s="49">
        <f t="shared" si="5"/>
        <v>63</v>
      </c>
      <c r="AF16" s="49">
        <f t="shared" si="11"/>
        <v>40</v>
      </c>
      <c r="AG16" s="49">
        <f t="shared" si="6"/>
        <v>34428</v>
      </c>
    </row>
    <row r="17" spans="1:33" ht="45" customHeight="1">
      <c r="A17" s="22" t="s">
        <v>44</v>
      </c>
      <c r="B17" s="51">
        <v>1903</v>
      </c>
      <c r="C17" s="51">
        <v>1152</v>
      </c>
      <c r="D17" s="51">
        <v>3308</v>
      </c>
      <c r="E17" s="51">
        <v>23</v>
      </c>
      <c r="F17" s="51">
        <v>17</v>
      </c>
      <c r="G17" s="51">
        <v>9</v>
      </c>
      <c r="H17" s="51">
        <v>5</v>
      </c>
      <c r="I17" s="49">
        <f t="shared" si="0"/>
        <v>6417</v>
      </c>
      <c r="J17" s="51">
        <v>35</v>
      </c>
      <c r="K17" s="51">
        <v>50</v>
      </c>
      <c r="L17" s="51">
        <v>636</v>
      </c>
      <c r="M17" s="51">
        <v>43</v>
      </c>
      <c r="N17" s="51">
        <v>38</v>
      </c>
      <c r="O17" s="51">
        <v>10</v>
      </c>
      <c r="P17" s="51">
        <v>14</v>
      </c>
      <c r="Q17" s="49">
        <f t="shared" si="1"/>
        <v>826</v>
      </c>
      <c r="R17" s="51">
        <v>46</v>
      </c>
      <c r="S17" s="51">
        <v>60</v>
      </c>
      <c r="T17" s="51">
        <v>871</v>
      </c>
      <c r="U17" s="51">
        <v>123</v>
      </c>
      <c r="V17" s="51">
        <v>164</v>
      </c>
      <c r="W17" s="51">
        <v>88</v>
      </c>
      <c r="X17" s="51">
        <v>66</v>
      </c>
      <c r="Y17" s="49">
        <f t="shared" si="2"/>
        <v>1418</v>
      </c>
      <c r="Z17" s="49">
        <f t="shared" si="7"/>
        <v>1984</v>
      </c>
      <c r="AA17" s="49">
        <f t="shared" si="8"/>
        <v>1262</v>
      </c>
      <c r="AB17" s="49">
        <f t="shared" si="9"/>
        <v>4815</v>
      </c>
      <c r="AC17" s="49">
        <f t="shared" si="10"/>
        <v>189</v>
      </c>
      <c r="AD17" s="49">
        <f t="shared" si="4"/>
        <v>219</v>
      </c>
      <c r="AE17" s="49">
        <f t="shared" si="5"/>
        <v>107</v>
      </c>
      <c r="AF17" s="49">
        <f t="shared" si="11"/>
        <v>85</v>
      </c>
      <c r="AG17" s="49">
        <f t="shared" si="6"/>
        <v>8661</v>
      </c>
    </row>
    <row r="18" spans="1:33" ht="45" customHeight="1">
      <c r="A18" s="27" t="s">
        <v>45</v>
      </c>
      <c r="B18" s="51">
        <v>36773</v>
      </c>
      <c r="C18" s="51">
        <v>8846</v>
      </c>
      <c r="D18" s="51">
        <v>15289</v>
      </c>
      <c r="E18" s="51">
        <v>128</v>
      </c>
      <c r="F18" s="51">
        <v>101</v>
      </c>
      <c r="G18" s="51">
        <v>11</v>
      </c>
      <c r="H18" s="51">
        <v>12</v>
      </c>
      <c r="I18" s="49">
        <f t="shared" si="0"/>
        <v>61160</v>
      </c>
      <c r="J18" s="51">
        <v>857</v>
      </c>
      <c r="K18" s="51">
        <v>425</v>
      </c>
      <c r="L18" s="51">
        <v>2655</v>
      </c>
      <c r="M18" s="51">
        <v>139</v>
      </c>
      <c r="N18" s="51">
        <v>167</v>
      </c>
      <c r="O18" s="51">
        <v>44</v>
      </c>
      <c r="P18" s="51">
        <v>23</v>
      </c>
      <c r="Q18" s="49">
        <f t="shared" si="1"/>
        <v>4310</v>
      </c>
      <c r="R18" s="51">
        <v>928</v>
      </c>
      <c r="S18" s="51">
        <v>518</v>
      </c>
      <c r="T18" s="51">
        <v>5163</v>
      </c>
      <c r="U18" s="51">
        <v>833</v>
      </c>
      <c r="V18" s="51">
        <v>1139</v>
      </c>
      <c r="W18" s="51">
        <v>339</v>
      </c>
      <c r="X18" s="51">
        <v>174</v>
      </c>
      <c r="Y18" s="49">
        <f t="shared" si="2"/>
        <v>9094</v>
      </c>
      <c r="Z18" s="49">
        <f t="shared" si="7"/>
        <v>38558</v>
      </c>
      <c r="AA18" s="49">
        <f t="shared" si="8"/>
        <v>9789</v>
      </c>
      <c r="AB18" s="49">
        <f t="shared" si="9"/>
        <v>23107</v>
      </c>
      <c r="AC18" s="49">
        <f t="shared" si="10"/>
        <v>1100</v>
      </c>
      <c r="AD18" s="49">
        <f t="shared" si="4"/>
        <v>1407</v>
      </c>
      <c r="AE18" s="49">
        <f t="shared" si="5"/>
        <v>394</v>
      </c>
      <c r="AF18" s="49">
        <f t="shared" si="11"/>
        <v>209</v>
      </c>
      <c r="AG18" s="49">
        <f t="shared" si="6"/>
        <v>74564</v>
      </c>
    </row>
    <row r="19" spans="1:33" ht="45" customHeight="1">
      <c r="A19" s="29" t="s">
        <v>46</v>
      </c>
      <c r="B19" s="51">
        <f aca="true" t="shared" si="12" ref="B19:P19">SUM(B9:B18)</f>
        <v>93860</v>
      </c>
      <c r="C19" s="51">
        <f t="shared" si="12"/>
        <v>33102</v>
      </c>
      <c r="D19" s="51">
        <f t="shared" si="12"/>
        <v>81416</v>
      </c>
      <c r="E19" s="51">
        <f t="shared" si="12"/>
        <v>471</v>
      </c>
      <c r="F19" s="51">
        <f t="shared" si="12"/>
        <v>335</v>
      </c>
      <c r="G19" s="51">
        <f t="shared" si="12"/>
        <v>42</v>
      </c>
      <c r="H19" s="51">
        <f t="shared" si="12"/>
        <v>26</v>
      </c>
      <c r="I19" s="51">
        <f t="shared" si="12"/>
        <v>209252</v>
      </c>
      <c r="J19" s="51">
        <f t="shared" si="12"/>
        <v>1770</v>
      </c>
      <c r="K19" s="51">
        <f>SUM(K9:K18)</f>
        <v>1004</v>
      </c>
      <c r="L19" s="51">
        <f t="shared" si="12"/>
        <v>11209</v>
      </c>
      <c r="M19" s="51">
        <f t="shared" si="12"/>
        <v>591</v>
      </c>
      <c r="N19" s="51">
        <f t="shared" si="12"/>
        <v>813</v>
      </c>
      <c r="O19" s="51">
        <f t="shared" si="12"/>
        <v>289</v>
      </c>
      <c r="P19" s="51">
        <f t="shared" si="12"/>
        <v>205</v>
      </c>
      <c r="Q19" s="49">
        <f t="shared" si="1"/>
        <v>15881</v>
      </c>
      <c r="R19" s="51">
        <f aca="true" t="shared" si="13" ref="R19:X19">SUM(R9:R18)</f>
        <v>1989</v>
      </c>
      <c r="S19" s="51">
        <f>SUM(S9:S18)</f>
        <v>1152</v>
      </c>
      <c r="T19" s="51">
        <f t="shared" si="13"/>
        <v>15756</v>
      </c>
      <c r="U19" s="51">
        <f t="shared" si="13"/>
        <v>2452</v>
      </c>
      <c r="V19" s="51">
        <f>SUM(V9:V18)</f>
        <v>3679</v>
      </c>
      <c r="W19" s="51">
        <v>1495</v>
      </c>
      <c r="X19" s="51">
        <f t="shared" si="13"/>
        <v>1293</v>
      </c>
      <c r="Y19" s="49">
        <f t="shared" si="2"/>
        <v>27816</v>
      </c>
      <c r="Z19" s="51">
        <f aca="true" t="shared" si="14" ref="Z19:AF19">SUM(Z9:Z18)</f>
        <v>97619</v>
      </c>
      <c r="AA19" s="51">
        <f t="shared" si="14"/>
        <v>35258</v>
      </c>
      <c r="AB19" s="51">
        <f t="shared" si="14"/>
        <v>108381</v>
      </c>
      <c r="AC19" s="51">
        <f t="shared" si="14"/>
        <v>3514</v>
      </c>
      <c r="AD19" s="51">
        <f t="shared" si="14"/>
        <v>4827</v>
      </c>
      <c r="AE19" s="51">
        <f t="shared" si="14"/>
        <v>1826</v>
      </c>
      <c r="AF19" s="51">
        <f t="shared" si="14"/>
        <v>1524</v>
      </c>
      <c r="AG19" s="49">
        <f t="shared" si="6"/>
        <v>252949</v>
      </c>
    </row>
    <row r="20" spans="10:33" ht="14.25">
      <c r="J20" s="12"/>
      <c r="Q20" s="16"/>
      <c r="S20" s="16"/>
      <c r="T20" s="16"/>
      <c r="U20" s="16"/>
      <c r="V20" s="16"/>
      <c r="W20" s="16"/>
      <c r="X20" s="16"/>
      <c r="Y20" s="16"/>
      <c r="AA20" s="16"/>
      <c r="AB20" s="16"/>
      <c r="AC20" s="16"/>
      <c r="AD20" s="16"/>
      <c r="AE20" s="16"/>
      <c r="AF20" s="16"/>
      <c r="AG20" s="16"/>
    </row>
    <row r="30" ht="14.25">
      <c r="C30" s="23"/>
    </row>
    <row r="31" ht="14.25">
      <c r="C31" s="23"/>
    </row>
  </sheetData>
  <sheetProtection/>
  <mergeCells count="15">
    <mergeCell ref="Z3:AG3"/>
    <mergeCell ref="AG4:AG7"/>
    <mergeCell ref="AC5:AC6"/>
    <mergeCell ref="R3:Y3"/>
    <mergeCell ref="Y4:Y7"/>
    <mergeCell ref="U5:U6"/>
    <mergeCell ref="M5:M6"/>
    <mergeCell ref="A1:C1"/>
    <mergeCell ref="A3:A7"/>
    <mergeCell ref="B3:I3"/>
    <mergeCell ref="E5:E6"/>
    <mergeCell ref="A8:A9"/>
    <mergeCell ref="I4:I7"/>
    <mergeCell ref="J3:Q3"/>
    <mergeCell ref="Q4:Q7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0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5.75390625" style="54" customWidth="1"/>
    <col min="2" max="3" width="5.625" style="54" customWidth="1"/>
    <col min="4" max="7" width="12.625" style="54" customWidth="1"/>
    <col min="8" max="8" width="11.25390625" style="54" customWidth="1"/>
    <col min="9" max="9" width="9.00390625" style="54" customWidth="1"/>
    <col min="10" max="11" width="0" style="54" hidden="1" customWidth="1"/>
    <col min="12" max="16384" width="9.00390625" style="54" customWidth="1"/>
  </cols>
  <sheetData>
    <row r="1" spans="2:7" ht="13.5">
      <c r="B1" s="160"/>
      <c r="C1" s="160"/>
      <c r="D1" s="161"/>
      <c r="E1" s="161"/>
      <c r="F1" s="161"/>
      <c r="G1" s="161"/>
    </row>
    <row r="2" spans="1:8" ht="21">
      <c r="A2" s="55">
        <v>10</v>
      </c>
      <c r="B2" s="169" t="s">
        <v>87</v>
      </c>
      <c r="C2" s="169"/>
      <c r="D2" s="169"/>
      <c r="E2" s="169"/>
      <c r="F2" s="169"/>
      <c r="G2" s="169"/>
      <c r="H2" s="169"/>
    </row>
    <row r="3" spans="1:8" ht="21">
      <c r="A3" s="56"/>
      <c r="B3" s="157" t="s">
        <v>47</v>
      </c>
      <c r="C3" s="157"/>
      <c r="D3" s="157"/>
      <c r="E3" s="157"/>
      <c r="F3" s="157"/>
      <c r="G3" s="157"/>
      <c r="H3" s="157"/>
    </row>
    <row r="5" spans="2:7" s="57" customFormat="1" ht="34.5" customHeight="1">
      <c r="B5" s="165" t="s">
        <v>56</v>
      </c>
      <c r="C5" s="166"/>
      <c r="D5" s="162" t="s">
        <v>6</v>
      </c>
      <c r="E5" s="163"/>
      <c r="F5" s="164" t="s">
        <v>7</v>
      </c>
      <c r="G5" s="162"/>
    </row>
    <row r="6" spans="2:7" s="57" customFormat="1" ht="34.5" customHeight="1">
      <c r="B6" s="167"/>
      <c r="C6" s="168"/>
      <c r="D6" s="58" t="s">
        <v>84</v>
      </c>
      <c r="E6" s="59" t="s">
        <v>58</v>
      </c>
      <c r="F6" s="60" t="s">
        <v>57</v>
      </c>
      <c r="G6" s="58" t="s">
        <v>58</v>
      </c>
    </row>
    <row r="7" spans="2:11" s="57" customFormat="1" ht="34.5" customHeight="1">
      <c r="B7" s="61" t="s">
        <v>76</v>
      </c>
      <c r="C7" s="62"/>
      <c r="D7" s="63">
        <v>4132</v>
      </c>
      <c r="E7" s="63">
        <v>4132</v>
      </c>
      <c r="F7" s="64">
        <v>2978</v>
      </c>
      <c r="G7" s="65">
        <v>2978</v>
      </c>
      <c r="H7" s="66"/>
      <c r="I7" s="66"/>
      <c r="J7" s="66">
        <v>1636</v>
      </c>
      <c r="K7" s="66">
        <v>1215</v>
      </c>
    </row>
    <row r="8" spans="2:11" s="57" customFormat="1" ht="34.5" customHeight="1">
      <c r="B8" s="61" t="s">
        <v>48</v>
      </c>
      <c r="C8" s="62"/>
      <c r="D8" s="63">
        <v>3187</v>
      </c>
      <c r="E8" s="63">
        <v>3187</v>
      </c>
      <c r="F8" s="64">
        <v>2862</v>
      </c>
      <c r="G8" s="65">
        <v>2862</v>
      </c>
      <c r="J8" s="57">
        <v>1518</v>
      </c>
      <c r="K8" s="57">
        <v>919</v>
      </c>
    </row>
    <row r="9" spans="2:33" s="57" customFormat="1" ht="34.5" customHeight="1">
      <c r="B9" s="67" t="s">
        <v>49</v>
      </c>
      <c r="C9" s="68"/>
      <c r="D9" s="63">
        <v>2324</v>
      </c>
      <c r="E9" s="63">
        <v>2324</v>
      </c>
      <c r="F9" s="64">
        <v>2202</v>
      </c>
      <c r="G9" s="65">
        <v>2202</v>
      </c>
      <c r="H9" s="66"/>
      <c r="I9" s="66"/>
      <c r="J9" s="66">
        <v>1164</v>
      </c>
      <c r="K9" s="66">
        <v>635</v>
      </c>
      <c r="L9" s="66"/>
      <c r="M9" s="69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2:33" s="57" customFormat="1" ht="34.5" customHeight="1">
      <c r="B10" s="67" t="s">
        <v>50</v>
      </c>
      <c r="C10" s="70"/>
      <c r="D10" s="63">
        <v>3776</v>
      </c>
      <c r="E10" s="63">
        <v>3776</v>
      </c>
      <c r="F10" s="64">
        <v>2400</v>
      </c>
      <c r="G10" s="65">
        <v>2400</v>
      </c>
      <c r="H10" s="66"/>
      <c r="I10" s="66"/>
      <c r="J10" s="66"/>
      <c r="K10" s="66">
        <v>1044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2:33" s="57" customFormat="1" ht="34.5" customHeight="1">
      <c r="B11" s="67" t="s">
        <v>51</v>
      </c>
      <c r="C11" s="70"/>
      <c r="D11" s="63">
        <v>3812</v>
      </c>
      <c r="E11" s="63">
        <v>3812</v>
      </c>
      <c r="F11" s="64">
        <v>2343</v>
      </c>
      <c r="G11" s="65">
        <v>2343</v>
      </c>
      <c r="H11" s="66"/>
      <c r="I11" s="66"/>
      <c r="J11" s="66">
        <v>2194</v>
      </c>
      <c r="K11" s="66">
        <v>1009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2:33" s="57" customFormat="1" ht="34.5" customHeight="1">
      <c r="B12" s="67" t="s">
        <v>52</v>
      </c>
      <c r="C12" s="68"/>
      <c r="D12" s="63">
        <v>3784</v>
      </c>
      <c r="E12" s="63">
        <v>3784</v>
      </c>
      <c r="F12" s="64">
        <v>2892</v>
      </c>
      <c r="G12" s="65">
        <v>2892</v>
      </c>
      <c r="H12" s="66"/>
      <c r="I12" s="66"/>
      <c r="J12" s="66">
        <v>1926</v>
      </c>
      <c r="K12" s="66">
        <v>2014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2:33" s="57" customFormat="1" ht="34.5" customHeight="1">
      <c r="B13" s="67" t="s">
        <v>53</v>
      </c>
      <c r="C13" s="68"/>
      <c r="D13" s="63">
        <v>7588</v>
      </c>
      <c r="E13" s="63">
        <v>7588</v>
      </c>
      <c r="F13" s="64">
        <v>4577</v>
      </c>
      <c r="G13" s="65">
        <v>4577</v>
      </c>
      <c r="H13" s="66"/>
      <c r="I13" s="66"/>
      <c r="J13" s="66">
        <v>2177</v>
      </c>
      <c r="K13" s="66">
        <v>1890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2:33" s="57" customFormat="1" ht="34.5" customHeight="1">
      <c r="B14" s="67" t="s">
        <v>54</v>
      </c>
      <c r="C14" s="68"/>
      <c r="D14" s="63">
        <v>12845</v>
      </c>
      <c r="E14" s="63">
        <v>12845</v>
      </c>
      <c r="F14" s="64">
        <v>4559</v>
      </c>
      <c r="G14" s="65">
        <v>4559</v>
      </c>
      <c r="H14" s="66"/>
      <c r="I14" s="66"/>
      <c r="J14" s="66">
        <v>2183</v>
      </c>
      <c r="K14" s="66">
        <v>2220</v>
      </c>
      <c r="L14" s="66"/>
      <c r="M14" s="7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2:33" s="57" customFormat="1" ht="34.5" customHeight="1">
      <c r="B15" s="67" t="s">
        <v>55</v>
      </c>
      <c r="C15" s="68"/>
      <c r="D15" s="63">
        <v>7538</v>
      </c>
      <c r="E15" s="63">
        <v>7538</v>
      </c>
      <c r="F15" s="64">
        <v>4263</v>
      </c>
      <c r="G15" s="65">
        <v>4263</v>
      </c>
      <c r="H15" s="66"/>
      <c r="I15" s="66"/>
      <c r="J15" s="66">
        <v>1856</v>
      </c>
      <c r="K15" s="66">
        <v>864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2:33" s="57" customFormat="1" ht="34.5" customHeight="1">
      <c r="B16" s="67" t="s">
        <v>77</v>
      </c>
      <c r="C16" s="68"/>
      <c r="D16" s="63">
        <v>3871</v>
      </c>
      <c r="E16" s="63">
        <v>3871</v>
      </c>
      <c r="F16" s="64">
        <v>3712</v>
      </c>
      <c r="G16" s="65">
        <v>3712</v>
      </c>
      <c r="H16" s="66"/>
      <c r="I16" s="66"/>
      <c r="J16" s="66">
        <v>1096</v>
      </c>
      <c r="K16" s="66">
        <v>1208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2:33" s="57" customFormat="1" ht="34.5" customHeight="1">
      <c r="B17" s="67" t="s">
        <v>78</v>
      </c>
      <c r="C17" s="68"/>
      <c r="D17" s="63">
        <v>2965</v>
      </c>
      <c r="E17" s="63">
        <v>2965</v>
      </c>
      <c r="F17" s="64">
        <v>2887</v>
      </c>
      <c r="G17" s="65">
        <v>2887</v>
      </c>
      <c r="H17" s="66"/>
      <c r="I17" s="66"/>
      <c r="J17" s="66">
        <v>1012</v>
      </c>
      <c r="K17" s="66">
        <v>966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2:33" s="57" customFormat="1" ht="34.5" customHeight="1">
      <c r="B18" s="67" t="s">
        <v>79</v>
      </c>
      <c r="C18" s="68"/>
      <c r="D18" s="63">
        <v>2828</v>
      </c>
      <c r="E18" s="63">
        <v>2828</v>
      </c>
      <c r="F18" s="64">
        <v>2482</v>
      </c>
      <c r="G18" s="65">
        <v>2482</v>
      </c>
      <c r="H18" s="66"/>
      <c r="I18" s="66"/>
      <c r="J18" s="66">
        <v>1666</v>
      </c>
      <c r="K18" s="66">
        <v>1359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2:33" s="57" customFormat="1" ht="34.5" customHeight="1">
      <c r="B19" s="158" t="s">
        <v>8</v>
      </c>
      <c r="C19" s="159"/>
      <c r="D19" s="63">
        <f>SUM(D7:D18)</f>
        <v>58650</v>
      </c>
      <c r="E19" s="63">
        <f>SUM(E7:E18)</f>
        <v>58650</v>
      </c>
      <c r="F19" s="72">
        <f>SUM(F7:F18)</f>
        <v>38157</v>
      </c>
      <c r="G19" s="65">
        <f>SUM(G7:G18)</f>
        <v>38157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="73" customFormat="1" ht="14.25"/>
    <row r="21" s="73" customFormat="1" ht="14.25"/>
    <row r="22" s="73" customFormat="1" ht="14.25"/>
    <row r="23" s="73" customFormat="1" ht="14.25"/>
    <row r="24" s="73" customFormat="1" ht="14.25"/>
    <row r="25" s="73" customFormat="1" ht="14.25"/>
    <row r="26" s="73" customFormat="1" ht="14.25"/>
    <row r="27" s="73" customFormat="1" ht="14.25"/>
    <row r="28" s="73" customFormat="1" ht="14.25"/>
    <row r="29" s="73" customFormat="1" ht="14.25">
      <c r="C29" s="74"/>
    </row>
    <row r="30" s="73" customFormat="1" ht="14.25">
      <c r="C30" s="74"/>
    </row>
    <row r="31" s="73" customFormat="1" ht="14.25"/>
  </sheetData>
  <sheetProtection/>
  <mergeCells count="7">
    <mergeCell ref="B3:H3"/>
    <mergeCell ref="B19:C19"/>
    <mergeCell ref="B1:G1"/>
    <mergeCell ref="D5:E5"/>
    <mergeCell ref="F5:G5"/>
    <mergeCell ref="B5:C6"/>
    <mergeCell ref="B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　税務室　税政課</dc:creator>
  <cp:keywords/>
  <dc:description/>
  <cp:lastModifiedBy>職員端末機30年度3月調達</cp:lastModifiedBy>
  <cp:lastPrinted>2020-09-17T09:28:07Z</cp:lastPrinted>
  <dcterms:created xsi:type="dcterms:W3CDTF">2005-05-27T09:33:53Z</dcterms:created>
  <dcterms:modified xsi:type="dcterms:W3CDTF">2020-09-17T09:29:38Z</dcterms:modified>
  <cp:category/>
  <cp:version/>
  <cp:contentType/>
  <cp:contentStatus/>
</cp:coreProperties>
</file>