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一般会計資金表 (30年度） " sheetId="1" r:id="rId1"/>
  </sheets>
  <definedNames>
    <definedName name="_xlnm.Print_Area" localSheetId="0">'一般会計資金表 (30年度） '!$A$1:$R$48</definedName>
  </definedNames>
  <calcPr fullCalcOnLoad="1"/>
</workbook>
</file>

<file path=xl/sharedStrings.xml><?xml version="1.0" encoding="utf-8"?>
<sst xmlns="http://schemas.openxmlformats.org/spreadsheetml/2006/main" count="45" uniqueCount="41">
  <si>
    <t>区分</t>
  </si>
  <si>
    <t>税収</t>
  </si>
  <si>
    <t>その他</t>
  </si>
  <si>
    <t>計</t>
  </si>
  <si>
    <t>収入</t>
  </si>
  <si>
    <t>４月</t>
  </si>
  <si>
    <t>６月</t>
  </si>
  <si>
    <t>７月</t>
  </si>
  <si>
    <t>８月</t>
  </si>
  <si>
    <t>９月</t>
  </si>
  <si>
    <t>支出</t>
  </si>
  <si>
    <t>人件費</t>
  </si>
  <si>
    <t>収支差引額</t>
  </si>
  <si>
    <t>前月繰越額</t>
  </si>
  <si>
    <t>一般会計資金運用</t>
  </si>
  <si>
    <t>合計</t>
  </si>
  <si>
    <t>一時借入金</t>
  </si>
  <si>
    <t>他会計資金　　　　　一時繰替使用</t>
  </si>
  <si>
    <t>特別会計</t>
  </si>
  <si>
    <t>歳入歳出　　　　外現金等</t>
  </si>
  <si>
    <t>財政調整基金</t>
  </si>
  <si>
    <t>土地開発基金</t>
  </si>
  <si>
    <t>減債基金</t>
  </si>
  <si>
    <t>公共施設等　　整備基金</t>
  </si>
  <si>
    <t>その他基金</t>
  </si>
  <si>
    <t>資金状況</t>
  </si>
  <si>
    <t>内訳</t>
  </si>
  <si>
    <t>１０月</t>
  </si>
  <si>
    <t>企業会計</t>
  </si>
  <si>
    <t>（単位：億円）</t>
  </si>
  <si>
    <t>※4月、5月は前年度出納整理期間分を含む</t>
  </si>
  <si>
    <t>30年</t>
  </si>
  <si>
    <t>５月</t>
  </si>
  <si>
    <t>１１月</t>
  </si>
  <si>
    <t>１２月</t>
  </si>
  <si>
    <t>１月</t>
  </si>
  <si>
    <t>２月</t>
  </si>
  <si>
    <t>３月</t>
  </si>
  <si>
    <t>７　     平成30年度一般会計資金表</t>
  </si>
  <si>
    <t>31年</t>
  </si>
  <si>
    <t>※上段は29年度実績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</si>
</sst>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10" xfId="0" applyNumberFormat="1" applyFont="1" applyFill="1" applyBorder="1" applyAlignment="1">
      <alignment horizontal="right" vertical="center"/>
    </xf>
    <xf numFmtId="176" fontId="44" fillId="0" borderId="10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horizontal="right" vertical="center"/>
    </xf>
    <xf numFmtId="176" fontId="44" fillId="0" borderId="11" xfId="0" applyNumberFormat="1" applyFont="1" applyFill="1" applyBorder="1" applyAlignment="1">
      <alignment vertical="center"/>
    </xf>
    <xf numFmtId="176" fontId="44" fillId="0" borderId="12" xfId="0" applyNumberFormat="1" applyFont="1" applyFill="1" applyBorder="1" applyAlignment="1">
      <alignment vertical="center"/>
    </xf>
    <xf numFmtId="176" fontId="44" fillId="0" borderId="13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vertical="center"/>
    </xf>
    <xf numFmtId="177" fontId="44" fillId="0" borderId="10" xfId="0" applyNumberFormat="1" applyFont="1" applyFill="1" applyBorder="1" applyAlignment="1">
      <alignment/>
    </xf>
    <xf numFmtId="177" fontId="44" fillId="0" borderId="12" xfId="0" applyNumberFormat="1" applyFont="1" applyFill="1" applyBorder="1" applyAlignment="1">
      <alignment/>
    </xf>
    <xf numFmtId="177" fontId="44" fillId="0" borderId="1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/>
    </xf>
    <xf numFmtId="38" fontId="44" fillId="0" borderId="11" xfId="49" applyFont="1" applyFill="1" applyBorder="1" applyAlignment="1">
      <alignment vertical="center"/>
    </xf>
    <xf numFmtId="177" fontId="44" fillId="0" borderId="12" xfId="0" applyNumberFormat="1" applyFont="1" applyFill="1" applyBorder="1" applyAlignment="1">
      <alignment/>
    </xf>
    <xf numFmtId="177" fontId="44" fillId="0" borderId="10" xfId="0" applyNumberFormat="1" applyFont="1" applyFill="1" applyBorder="1" applyAlignment="1">
      <alignment/>
    </xf>
    <xf numFmtId="176" fontId="44" fillId="0" borderId="18" xfId="0" applyNumberFormat="1" applyFont="1" applyFill="1" applyBorder="1" applyAlignment="1">
      <alignment vertical="center"/>
    </xf>
    <xf numFmtId="176" fontId="43" fillId="0" borderId="0" xfId="0" applyNumberFormat="1" applyFont="1" applyAlignment="1">
      <alignment/>
    </xf>
    <xf numFmtId="176" fontId="44" fillId="0" borderId="19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9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vertical="center"/>
    </xf>
    <xf numFmtId="177" fontId="44" fillId="0" borderId="23" xfId="0" applyNumberFormat="1" applyFont="1" applyFill="1" applyBorder="1" applyAlignment="1">
      <alignment vertical="center"/>
    </xf>
    <xf numFmtId="177" fontId="44" fillId="0" borderId="25" xfId="0" applyNumberFormat="1" applyFont="1" applyFill="1" applyBorder="1" applyAlignment="1">
      <alignment vertical="center"/>
    </xf>
    <xf numFmtId="38" fontId="44" fillId="0" borderId="24" xfId="49" applyFont="1" applyFill="1" applyBorder="1" applyAlignment="1">
      <alignment vertical="center"/>
    </xf>
    <xf numFmtId="177" fontId="44" fillId="0" borderId="26" xfId="0" applyNumberFormat="1" applyFont="1" applyFill="1" applyBorder="1" applyAlignment="1">
      <alignment/>
    </xf>
    <xf numFmtId="176" fontId="44" fillId="0" borderId="26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176" fontId="44" fillId="0" borderId="23" xfId="0" applyNumberFormat="1" applyFont="1" applyFill="1" applyBorder="1" applyAlignment="1">
      <alignment horizontal="right" vertical="center"/>
    </xf>
    <xf numFmtId="176" fontId="44" fillId="0" borderId="27" xfId="0" applyNumberFormat="1" applyFont="1" applyFill="1" applyBorder="1" applyAlignment="1">
      <alignment vertical="center"/>
    </xf>
    <xf numFmtId="176" fontId="44" fillId="0" borderId="28" xfId="0" applyNumberFormat="1" applyFont="1" applyFill="1" applyBorder="1" applyAlignment="1">
      <alignment vertical="center"/>
    </xf>
    <xf numFmtId="176" fontId="44" fillId="0" borderId="27" xfId="0" applyNumberFormat="1" applyFont="1" applyFill="1" applyBorder="1" applyAlignment="1">
      <alignment horizontal="right" vertical="center"/>
    </xf>
    <xf numFmtId="176" fontId="44" fillId="0" borderId="29" xfId="0" applyNumberFormat="1" applyFont="1" applyFill="1" applyBorder="1" applyAlignment="1">
      <alignment horizontal="right" vertical="center"/>
    </xf>
    <xf numFmtId="176" fontId="44" fillId="0" borderId="29" xfId="0" applyNumberFormat="1" applyFont="1" applyFill="1" applyBorder="1" applyAlignment="1">
      <alignment vertical="center"/>
    </xf>
    <xf numFmtId="176" fontId="44" fillId="0" borderId="30" xfId="0" applyNumberFormat="1" applyFont="1" applyFill="1" applyBorder="1" applyAlignment="1">
      <alignment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1" xfId="0" applyNumberFormat="1" applyFont="1" applyFill="1" applyBorder="1" applyAlignment="1">
      <alignment/>
    </xf>
    <xf numFmtId="177" fontId="44" fillId="0" borderId="29" xfId="0" applyNumberFormat="1" applyFont="1" applyFill="1" applyBorder="1" applyAlignment="1">
      <alignment/>
    </xf>
    <xf numFmtId="177" fontId="44" fillId="0" borderId="30" xfId="0" applyNumberFormat="1" applyFont="1" applyFill="1" applyBorder="1" applyAlignment="1">
      <alignment/>
    </xf>
    <xf numFmtId="177" fontId="44" fillId="0" borderId="12" xfId="0" applyNumberFormat="1" applyFont="1" applyFill="1" applyBorder="1" applyAlignment="1">
      <alignment vertical="center"/>
    </xf>
    <xf numFmtId="177" fontId="44" fillId="0" borderId="26" xfId="0" applyNumberFormat="1" applyFont="1" applyFill="1" applyBorder="1" applyAlignment="1">
      <alignment vertical="center"/>
    </xf>
    <xf numFmtId="38" fontId="44" fillId="0" borderId="29" xfId="49" applyFont="1" applyFill="1" applyBorder="1" applyAlignment="1">
      <alignment vertical="center"/>
    </xf>
    <xf numFmtId="176" fontId="44" fillId="0" borderId="28" xfId="0" applyNumberFormat="1" applyFont="1" applyFill="1" applyBorder="1" applyAlignment="1">
      <alignment horizontal="right" vertical="center"/>
    </xf>
    <xf numFmtId="176" fontId="44" fillId="0" borderId="3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7" fontId="44" fillId="0" borderId="24" xfId="0" applyNumberFormat="1" applyFont="1" applyFill="1" applyBorder="1" applyAlignment="1">
      <alignment/>
    </xf>
    <xf numFmtId="177" fontId="44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35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6" fillId="0" borderId="0" xfId="0" applyFont="1" applyFill="1" applyAlignment="1">
      <alignment vertical="top"/>
    </xf>
    <xf numFmtId="0" fontId="44" fillId="0" borderId="28" xfId="0" applyFont="1" applyFill="1" applyBorder="1" applyAlignment="1">
      <alignment/>
    </xf>
    <xf numFmtId="0" fontId="44" fillId="0" borderId="36" xfId="0" applyFont="1" applyFill="1" applyBorder="1" applyAlignment="1">
      <alignment/>
    </xf>
    <xf numFmtId="0" fontId="44" fillId="0" borderId="18" xfId="0" applyFont="1" applyFill="1" applyBorder="1" applyAlignment="1">
      <alignment horizontal="distributed" vertical="center"/>
    </xf>
    <xf numFmtId="0" fontId="44" fillId="0" borderId="37" xfId="0" applyFont="1" applyFill="1" applyBorder="1" applyAlignment="1">
      <alignment horizontal="distributed" vertical="center"/>
    </xf>
    <xf numFmtId="177" fontId="44" fillId="0" borderId="38" xfId="0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44" fillId="0" borderId="0" xfId="0" applyFont="1" applyFill="1" applyAlignment="1">
      <alignment/>
    </xf>
    <xf numFmtId="0" fontId="43" fillId="0" borderId="39" xfId="0" applyFont="1" applyFill="1" applyBorder="1" applyAlignment="1">
      <alignment/>
    </xf>
    <xf numFmtId="177" fontId="44" fillId="0" borderId="11" xfId="0" applyNumberFormat="1" applyFont="1" applyFill="1" applyBorder="1" applyAlignment="1">
      <alignment vertical="center"/>
    </xf>
    <xf numFmtId="0" fontId="44" fillId="0" borderId="33" xfId="0" applyFont="1" applyFill="1" applyBorder="1" applyAlignment="1">
      <alignment horizontal="distributed" vertical="center"/>
    </xf>
    <xf numFmtId="0" fontId="44" fillId="0" borderId="26" xfId="0" applyFont="1" applyFill="1" applyBorder="1" applyAlignment="1">
      <alignment horizontal="distributed" vertical="center"/>
    </xf>
    <xf numFmtId="0" fontId="44" fillId="0" borderId="38" xfId="0" applyFont="1" applyFill="1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/>
    </xf>
    <xf numFmtId="0" fontId="44" fillId="0" borderId="40" xfId="0" applyFont="1" applyFill="1" applyBorder="1" applyAlignment="1">
      <alignment horizontal="distributed" vertical="center"/>
    </xf>
    <xf numFmtId="0" fontId="44" fillId="0" borderId="41" xfId="0" applyFont="1" applyFill="1" applyBorder="1" applyAlignment="1">
      <alignment horizontal="distributed" vertical="center"/>
    </xf>
    <xf numFmtId="0" fontId="44" fillId="0" borderId="26" xfId="0" applyFont="1" applyFill="1" applyBorder="1" applyAlignment="1">
      <alignment horizontal="distributed" vertical="center"/>
    </xf>
    <xf numFmtId="0" fontId="44" fillId="0" borderId="42" xfId="0" applyFont="1" applyFill="1" applyBorder="1" applyAlignment="1">
      <alignment horizontal="distributed" vertical="center"/>
    </xf>
    <xf numFmtId="0" fontId="44" fillId="0" borderId="43" xfId="0" applyFont="1" applyFill="1" applyBorder="1" applyAlignment="1">
      <alignment horizontal="distributed" vertical="center"/>
    </xf>
    <xf numFmtId="0" fontId="44" fillId="0" borderId="25" xfId="0" applyFont="1" applyFill="1" applyBorder="1" applyAlignment="1">
      <alignment horizontal="distributed" vertical="center"/>
    </xf>
    <xf numFmtId="0" fontId="44" fillId="0" borderId="44" xfId="0" applyFont="1" applyFill="1" applyBorder="1" applyAlignment="1">
      <alignment horizontal="distributed" vertical="center"/>
    </xf>
    <xf numFmtId="0" fontId="44" fillId="0" borderId="45" xfId="0" applyFont="1" applyFill="1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/>
    </xf>
    <xf numFmtId="38" fontId="44" fillId="0" borderId="46" xfId="49" applyFont="1" applyFill="1" applyBorder="1" applyAlignment="1">
      <alignment horizontal="distributed" vertical="center"/>
    </xf>
    <xf numFmtId="38" fontId="44" fillId="0" borderId="47" xfId="49" applyFont="1" applyFill="1" applyBorder="1" applyAlignment="1">
      <alignment horizontal="distributed" vertical="center"/>
    </xf>
    <xf numFmtId="38" fontId="44" fillId="0" borderId="30" xfId="49" applyFont="1" applyFill="1" applyBorder="1" applyAlignment="1">
      <alignment horizontal="distributed" vertical="center"/>
    </xf>
    <xf numFmtId="38" fontId="44" fillId="0" borderId="44" xfId="49" applyFont="1" applyFill="1" applyBorder="1" applyAlignment="1">
      <alignment horizontal="distributed" vertical="center"/>
    </xf>
    <xf numFmtId="38" fontId="44" fillId="0" borderId="45" xfId="49" applyFont="1" applyFill="1" applyBorder="1" applyAlignment="1">
      <alignment horizontal="distributed" vertical="center"/>
    </xf>
    <xf numFmtId="38" fontId="44" fillId="0" borderId="23" xfId="49" applyFont="1" applyFill="1" applyBorder="1" applyAlignment="1">
      <alignment horizontal="distributed" vertical="center"/>
    </xf>
    <xf numFmtId="0" fontId="44" fillId="0" borderId="48" xfId="0" applyFont="1" applyFill="1" applyBorder="1" applyAlignment="1">
      <alignment horizontal="distributed" vertical="center"/>
    </xf>
    <xf numFmtId="0" fontId="44" fillId="0" borderId="25" xfId="0" applyFont="1" applyFill="1" applyBorder="1" applyAlignment="1">
      <alignment horizontal="distributed" vertical="center"/>
    </xf>
    <xf numFmtId="0" fontId="44" fillId="0" borderId="46" xfId="0" applyFont="1" applyFill="1" applyBorder="1" applyAlignment="1">
      <alignment horizontal="distributed" vertical="center"/>
    </xf>
    <xf numFmtId="0" fontId="44" fillId="0" borderId="47" xfId="0" applyFont="1" applyFill="1" applyBorder="1" applyAlignment="1">
      <alignment horizontal="distributed" vertical="center"/>
    </xf>
    <xf numFmtId="0" fontId="44" fillId="0" borderId="30" xfId="0" applyFont="1" applyFill="1" applyBorder="1" applyAlignment="1">
      <alignment horizontal="distributed" vertical="center"/>
    </xf>
    <xf numFmtId="0" fontId="47" fillId="0" borderId="0" xfId="0" applyFont="1" applyAlignment="1">
      <alignment horizontal="distributed"/>
    </xf>
    <xf numFmtId="0" fontId="44" fillId="0" borderId="49" xfId="0" applyFont="1" applyFill="1" applyBorder="1" applyAlignment="1">
      <alignment vertical="distributed" textRotation="255"/>
    </xf>
    <xf numFmtId="0" fontId="44" fillId="0" borderId="50" xfId="0" applyFont="1" applyFill="1" applyBorder="1" applyAlignment="1">
      <alignment vertical="distributed" textRotation="255"/>
    </xf>
    <xf numFmtId="0" fontId="44" fillId="0" borderId="51" xfId="0" applyFont="1" applyFill="1" applyBorder="1" applyAlignment="1">
      <alignment vertical="distributed" textRotation="255"/>
    </xf>
    <xf numFmtId="0" fontId="44" fillId="0" borderId="52" xfId="0" applyFont="1" applyFill="1" applyBorder="1" applyAlignment="1">
      <alignment horizontal="distributed" vertical="center"/>
    </xf>
    <xf numFmtId="0" fontId="44" fillId="0" borderId="30" xfId="0" applyFont="1" applyFill="1" applyBorder="1" applyAlignment="1">
      <alignment horizontal="distributed" vertical="center"/>
    </xf>
    <xf numFmtId="0" fontId="44" fillId="0" borderId="12" xfId="0" applyFont="1" applyFill="1" applyBorder="1" applyAlignment="1">
      <alignment horizontal="distributed" vertical="center"/>
    </xf>
    <xf numFmtId="0" fontId="44" fillId="0" borderId="11" xfId="0" applyFont="1" applyFill="1" applyBorder="1" applyAlignment="1">
      <alignment horizontal="distributed" vertical="center"/>
    </xf>
    <xf numFmtId="0" fontId="44" fillId="0" borderId="18" xfId="0" applyFont="1" applyFill="1" applyBorder="1" applyAlignment="1">
      <alignment horizontal="distributed" vertical="center"/>
    </xf>
    <xf numFmtId="0" fontId="44" fillId="0" borderId="53" xfId="0" applyFont="1" applyFill="1" applyBorder="1" applyAlignment="1">
      <alignment vertical="distributed" textRotation="255"/>
    </xf>
    <xf numFmtId="0" fontId="44" fillId="0" borderId="29" xfId="0" applyFont="1" applyFill="1" applyBorder="1" applyAlignment="1">
      <alignment vertical="distributed" textRotation="255"/>
    </xf>
    <xf numFmtId="0" fontId="44" fillId="0" borderId="10" xfId="0" applyFont="1" applyFill="1" applyBorder="1" applyAlignment="1">
      <alignment vertical="distributed" textRotation="255"/>
    </xf>
    <xf numFmtId="0" fontId="44" fillId="0" borderId="18" xfId="0" applyFont="1" applyFill="1" applyBorder="1" applyAlignment="1">
      <alignment vertical="distributed" textRotation="255"/>
    </xf>
    <xf numFmtId="0" fontId="44" fillId="0" borderId="29" xfId="0" applyFont="1" applyFill="1" applyBorder="1" applyAlignment="1">
      <alignment horizontal="distributed" vertical="center"/>
    </xf>
    <xf numFmtId="0" fontId="44" fillId="0" borderId="54" xfId="0" applyFont="1" applyFill="1" applyBorder="1" applyAlignment="1">
      <alignment horizontal="distributed" vertical="center"/>
    </xf>
    <xf numFmtId="0" fontId="44" fillId="0" borderId="39" xfId="0" applyFont="1" applyFill="1" applyBorder="1" applyAlignment="1">
      <alignment horizontal="distributed" vertical="center"/>
    </xf>
    <xf numFmtId="0" fontId="44" fillId="0" borderId="27" xfId="0" applyFont="1" applyFill="1" applyBorder="1" applyAlignment="1">
      <alignment horizontal="distributed" vertical="center"/>
    </xf>
    <xf numFmtId="0" fontId="44" fillId="0" borderId="55" xfId="0" applyFont="1" applyFill="1" applyBorder="1" applyAlignment="1">
      <alignment horizontal="distributed" vertical="center"/>
    </xf>
    <xf numFmtId="0" fontId="44" fillId="0" borderId="56" xfId="0" applyFont="1" applyFill="1" applyBorder="1" applyAlignment="1">
      <alignment horizontal="distributed" vertical="center"/>
    </xf>
    <xf numFmtId="0" fontId="44" fillId="0" borderId="57" xfId="0" applyFont="1" applyFill="1" applyBorder="1" applyAlignment="1">
      <alignment horizontal="distributed" vertical="center"/>
    </xf>
    <xf numFmtId="0" fontId="44" fillId="0" borderId="58" xfId="0" applyFont="1" applyFill="1" applyBorder="1" applyAlignment="1">
      <alignment vertical="distributed" textRotation="255"/>
    </xf>
    <xf numFmtId="0" fontId="44" fillId="0" borderId="59" xfId="0" applyFont="1" applyFill="1" applyBorder="1" applyAlignment="1">
      <alignment horizontal="distributed" vertical="center"/>
    </xf>
    <xf numFmtId="0" fontId="44" fillId="0" borderId="2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0"/>
  <sheetViews>
    <sheetView tabSelected="1" view="pageBreakPreview" zoomScaleNormal="90" zoomScaleSheetLayoutView="100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48" sqref="L48"/>
    </sheetView>
  </sheetViews>
  <sheetFormatPr defaultColWidth="9.00390625" defaultRowHeight="13.5"/>
  <cols>
    <col min="1" max="1" width="2.875" style="55" customWidth="1"/>
    <col min="2" max="3" width="3.125" style="55" customWidth="1"/>
    <col min="4" max="4" width="10.625" style="55" customWidth="1"/>
    <col min="5" max="10" width="11.625" style="55" customWidth="1"/>
    <col min="11" max="17" width="10.625" style="55" customWidth="1"/>
    <col min="18" max="16384" width="9.00390625" style="55" customWidth="1"/>
  </cols>
  <sheetData>
    <row r="1" spans="2:17" ht="14.25" customHeight="1">
      <c r="B1" s="97" t="s">
        <v>38</v>
      </c>
      <c r="C1" s="97"/>
      <c r="D1" s="97"/>
      <c r="E1" s="97"/>
      <c r="F1" s="9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 t="s">
        <v>29</v>
      </c>
      <c r="R2" s="61"/>
    </row>
    <row r="3" spans="1:18" ht="13.5" customHeight="1">
      <c r="A3" s="61"/>
      <c r="B3" s="111" t="s">
        <v>0</v>
      </c>
      <c r="C3" s="112"/>
      <c r="D3" s="113"/>
      <c r="E3" s="64" t="s">
        <v>31</v>
      </c>
      <c r="F3" s="64"/>
      <c r="G3" s="64"/>
      <c r="H3" s="64"/>
      <c r="I3" s="64"/>
      <c r="J3" s="64"/>
      <c r="K3" s="64"/>
      <c r="L3" s="64"/>
      <c r="M3" s="64"/>
      <c r="N3" s="64" t="s">
        <v>39</v>
      </c>
      <c r="O3" s="64"/>
      <c r="P3" s="64"/>
      <c r="Q3" s="65"/>
      <c r="R3" s="61"/>
    </row>
    <row r="4" spans="1:18" ht="18" customHeight="1">
      <c r="A4" s="61"/>
      <c r="B4" s="114"/>
      <c r="C4" s="115"/>
      <c r="D4" s="116"/>
      <c r="E4" s="66" t="s">
        <v>5</v>
      </c>
      <c r="F4" s="66" t="s">
        <v>32</v>
      </c>
      <c r="G4" s="66" t="s">
        <v>6</v>
      </c>
      <c r="H4" s="66" t="s">
        <v>7</v>
      </c>
      <c r="I4" s="66" t="s">
        <v>8</v>
      </c>
      <c r="J4" s="66" t="s">
        <v>9</v>
      </c>
      <c r="K4" s="66" t="s">
        <v>27</v>
      </c>
      <c r="L4" s="66" t="s">
        <v>33</v>
      </c>
      <c r="M4" s="66" t="s">
        <v>34</v>
      </c>
      <c r="N4" s="66" t="s">
        <v>35</v>
      </c>
      <c r="O4" s="66" t="s">
        <v>36</v>
      </c>
      <c r="P4" s="66" t="s">
        <v>37</v>
      </c>
      <c r="Q4" s="67" t="s">
        <v>3</v>
      </c>
      <c r="R4" s="61"/>
    </row>
    <row r="5" spans="1:18" ht="16.5" customHeight="1">
      <c r="A5" s="61"/>
      <c r="B5" s="117" t="s">
        <v>4</v>
      </c>
      <c r="C5" s="118" t="s">
        <v>1</v>
      </c>
      <c r="D5" s="119"/>
      <c r="E5" s="42">
        <v>923</v>
      </c>
      <c r="F5" s="40">
        <v>1434</v>
      </c>
      <c r="G5" s="41">
        <v>2195</v>
      </c>
      <c r="H5" s="41">
        <v>1707</v>
      </c>
      <c r="I5" s="41">
        <v>665</v>
      </c>
      <c r="J5" s="41">
        <v>1109</v>
      </c>
      <c r="K5" s="53">
        <v>988</v>
      </c>
      <c r="L5" s="41">
        <v>977</v>
      </c>
      <c r="M5" s="41">
        <v>2021</v>
      </c>
      <c r="N5" s="40">
        <v>1136</v>
      </c>
      <c r="O5" s="41">
        <v>656</v>
      </c>
      <c r="P5" s="40">
        <v>1187</v>
      </c>
      <c r="Q5" s="54">
        <f aca="true" t="shared" si="0" ref="Q5:Q16">SUM(E5:P5)</f>
        <v>14998</v>
      </c>
      <c r="R5" s="61"/>
    </row>
    <row r="6" spans="1:18" ht="16.5" customHeight="1">
      <c r="A6" s="61"/>
      <c r="B6" s="99"/>
      <c r="C6" s="75"/>
      <c r="D6" s="76"/>
      <c r="E6" s="39">
        <v>429</v>
      </c>
      <c r="F6" s="5">
        <v>1190</v>
      </c>
      <c r="G6" s="5">
        <v>2584</v>
      </c>
      <c r="H6" s="5">
        <v>538</v>
      </c>
      <c r="I6" s="5">
        <v>647</v>
      </c>
      <c r="J6" s="5">
        <v>1567</v>
      </c>
      <c r="K6" s="4">
        <v>502</v>
      </c>
      <c r="L6" s="5">
        <v>711</v>
      </c>
      <c r="M6" s="5">
        <v>2271</v>
      </c>
      <c r="N6" s="29">
        <v>536</v>
      </c>
      <c r="O6" s="5">
        <v>430</v>
      </c>
      <c r="P6" s="5">
        <v>1458</v>
      </c>
      <c r="Q6" s="11">
        <f>SUM(E6:P6)</f>
        <v>12863</v>
      </c>
      <c r="R6" s="61"/>
    </row>
    <row r="7" spans="1:18" ht="16.5" customHeight="1">
      <c r="A7" s="61"/>
      <c r="B7" s="99"/>
      <c r="C7" s="73" t="s">
        <v>2</v>
      </c>
      <c r="D7" s="74"/>
      <c r="E7" s="30">
        <v>1146</v>
      </c>
      <c r="F7" s="3">
        <v>1636</v>
      </c>
      <c r="G7" s="3">
        <v>948</v>
      </c>
      <c r="H7" s="3">
        <v>166</v>
      </c>
      <c r="I7" s="3">
        <v>1306</v>
      </c>
      <c r="J7" s="3">
        <v>1656</v>
      </c>
      <c r="K7" s="3">
        <v>290</v>
      </c>
      <c r="L7" s="30">
        <v>1696</v>
      </c>
      <c r="M7" s="3">
        <v>195</v>
      </c>
      <c r="N7" s="30">
        <v>270</v>
      </c>
      <c r="O7" s="3">
        <v>1684</v>
      </c>
      <c r="P7" s="3">
        <v>4609</v>
      </c>
      <c r="Q7" s="22">
        <f t="shared" si="0"/>
        <v>15602</v>
      </c>
      <c r="R7" s="61"/>
    </row>
    <row r="8" spans="1:18" ht="16.5" customHeight="1">
      <c r="A8" s="61"/>
      <c r="B8" s="99"/>
      <c r="C8" s="75"/>
      <c r="D8" s="76"/>
      <c r="E8" s="29">
        <v>925</v>
      </c>
      <c r="F8" s="5">
        <v>601</v>
      </c>
      <c r="G8" s="5">
        <v>1351</v>
      </c>
      <c r="H8" s="29">
        <v>651</v>
      </c>
      <c r="I8" s="72">
        <v>-409</v>
      </c>
      <c r="J8" s="5">
        <v>2072</v>
      </c>
      <c r="K8" s="72">
        <v>-104</v>
      </c>
      <c r="L8" s="29">
        <v>1051</v>
      </c>
      <c r="M8" s="5">
        <v>491</v>
      </c>
      <c r="N8" s="5">
        <v>222</v>
      </c>
      <c r="O8" s="5">
        <v>970</v>
      </c>
      <c r="P8" s="29">
        <v>4361</v>
      </c>
      <c r="Q8" s="7">
        <f t="shared" si="0"/>
        <v>12182</v>
      </c>
      <c r="R8" s="61"/>
    </row>
    <row r="9" spans="1:18" ht="16.5" customHeight="1">
      <c r="A9" s="61"/>
      <c r="B9" s="99"/>
      <c r="C9" s="73" t="s">
        <v>3</v>
      </c>
      <c r="D9" s="74"/>
      <c r="E9" s="30">
        <f aca="true" t="shared" si="1" ref="E9:P10">E5+E7</f>
        <v>2069</v>
      </c>
      <c r="F9" s="3">
        <f t="shared" si="1"/>
        <v>3070</v>
      </c>
      <c r="G9" s="3">
        <f t="shared" si="1"/>
        <v>3143</v>
      </c>
      <c r="H9" s="30">
        <f t="shared" si="1"/>
        <v>1873</v>
      </c>
      <c r="I9" s="3">
        <f t="shared" si="1"/>
        <v>1971</v>
      </c>
      <c r="J9" s="3">
        <f t="shared" si="1"/>
        <v>2765</v>
      </c>
      <c r="K9" s="3">
        <f t="shared" si="1"/>
        <v>1278</v>
      </c>
      <c r="L9" s="3">
        <f t="shared" si="1"/>
        <v>2673</v>
      </c>
      <c r="M9" s="3">
        <f t="shared" si="1"/>
        <v>2216</v>
      </c>
      <c r="N9" s="3">
        <f t="shared" si="1"/>
        <v>1406</v>
      </c>
      <c r="O9" s="3">
        <f t="shared" si="1"/>
        <v>2340</v>
      </c>
      <c r="P9" s="3">
        <f t="shared" si="1"/>
        <v>5796</v>
      </c>
      <c r="Q9" s="8">
        <f t="shared" si="0"/>
        <v>30600</v>
      </c>
      <c r="R9" s="61"/>
    </row>
    <row r="10" spans="1:18" ht="16.5" customHeight="1" thickBot="1">
      <c r="A10" s="61"/>
      <c r="B10" s="100"/>
      <c r="C10" s="92"/>
      <c r="D10" s="93"/>
      <c r="E10" s="31">
        <f t="shared" si="1"/>
        <v>1354</v>
      </c>
      <c r="F10" s="9">
        <f t="shared" si="1"/>
        <v>1791</v>
      </c>
      <c r="G10" s="9">
        <f t="shared" si="1"/>
        <v>3935</v>
      </c>
      <c r="H10" s="31">
        <f t="shared" si="1"/>
        <v>1189</v>
      </c>
      <c r="I10" s="9">
        <f t="shared" si="1"/>
        <v>238</v>
      </c>
      <c r="J10" s="9">
        <f t="shared" si="1"/>
        <v>3639</v>
      </c>
      <c r="K10" s="9">
        <f t="shared" si="1"/>
        <v>398</v>
      </c>
      <c r="L10" s="9">
        <f t="shared" si="1"/>
        <v>1762</v>
      </c>
      <c r="M10" s="9">
        <f t="shared" si="1"/>
        <v>2762</v>
      </c>
      <c r="N10" s="9">
        <f t="shared" si="1"/>
        <v>758</v>
      </c>
      <c r="O10" s="9">
        <f t="shared" si="1"/>
        <v>1400</v>
      </c>
      <c r="P10" s="9">
        <f t="shared" si="1"/>
        <v>5819</v>
      </c>
      <c r="Q10" s="10">
        <f t="shared" si="0"/>
        <v>25045</v>
      </c>
      <c r="R10" s="61"/>
    </row>
    <row r="11" spans="1:18" ht="16.5" customHeight="1" thickTop="1">
      <c r="A11" s="61"/>
      <c r="B11" s="98" t="s">
        <v>10</v>
      </c>
      <c r="C11" s="101" t="s">
        <v>11</v>
      </c>
      <c r="D11" s="102"/>
      <c r="E11" s="43">
        <v>944</v>
      </c>
      <c r="F11" s="44">
        <v>403</v>
      </c>
      <c r="G11" s="44">
        <v>1030</v>
      </c>
      <c r="H11" s="45">
        <v>423</v>
      </c>
      <c r="I11" s="44">
        <v>382</v>
      </c>
      <c r="J11" s="44">
        <v>534</v>
      </c>
      <c r="K11" s="43">
        <v>450</v>
      </c>
      <c r="L11" s="44">
        <v>383</v>
      </c>
      <c r="M11" s="44">
        <v>1155</v>
      </c>
      <c r="N11" s="44">
        <v>393</v>
      </c>
      <c r="O11" s="44">
        <v>409</v>
      </c>
      <c r="P11" s="44">
        <v>379</v>
      </c>
      <c r="Q11" s="46">
        <f t="shared" si="0"/>
        <v>6885</v>
      </c>
      <c r="R11" s="61"/>
    </row>
    <row r="12" spans="1:18" ht="16.5" customHeight="1">
      <c r="A12" s="61"/>
      <c r="B12" s="99"/>
      <c r="C12" s="75"/>
      <c r="D12" s="76"/>
      <c r="E12" s="4">
        <v>914</v>
      </c>
      <c r="F12" s="5">
        <v>396</v>
      </c>
      <c r="G12" s="5">
        <v>1042</v>
      </c>
      <c r="H12" s="29">
        <v>430</v>
      </c>
      <c r="I12" s="5">
        <v>382</v>
      </c>
      <c r="J12" s="5">
        <v>504</v>
      </c>
      <c r="K12" s="4">
        <v>452</v>
      </c>
      <c r="L12" s="5">
        <v>380</v>
      </c>
      <c r="M12" s="5">
        <v>1139</v>
      </c>
      <c r="N12" s="5">
        <v>387</v>
      </c>
      <c r="O12" s="5">
        <v>401</v>
      </c>
      <c r="P12" s="5">
        <v>377</v>
      </c>
      <c r="Q12" s="11">
        <f t="shared" si="0"/>
        <v>6804</v>
      </c>
      <c r="R12" s="61"/>
    </row>
    <row r="13" spans="1:18" ht="16.5" customHeight="1">
      <c r="A13" s="61"/>
      <c r="B13" s="99"/>
      <c r="C13" s="73" t="s">
        <v>2</v>
      </c>
      <c r="D13" s="74"/>
      <c r="E13" s="6">
        <v>4782</v>
      </c>
      <c r="F13" s="6">
        <v>2400</v>
      </c>
      <c r="G13" s="6">
        <v>917</v>
      </c>
      <c r="H13" s="36">
        <v>766</v>
      </c>
      <c r="I13" s="6">
        <v>2380</v>
      </c>
      <c r="J13" s="6">
        <v>1284</v>
      </c>
      <c r="K13" s="6">
        <v>1560</v>
      </c>
      <c r="L13" s="6">
        <v>1330</v>
      </c>
      <c r="M13" s="6">
        <v>1997</v>
      </c>
      <c r="N13" s="6">
        <v>1120</v>
      </c>
      <c r="O13" s="6">
        <v>888</v>
      </c>
      <c r="P13" s="6">
        <v>3480</v>
      </c>
      <c r="Q13" s="8">
        <f t="shared" si="0"/>
        <v>22904</v>
      </c>
      <c r="R13" s="61"/>
    </row>
    <row r="14" spans="1:18" ht="16.5" customHeight="1">
      <c r="A14" s="61"/>
      <c r="B14" s="99"/>
      <c r="C14" s="75"/>
      <c r="D14" s="76"/>
      <c r="E14" s="5">
        <v>5222</v>
      </c>
      <c r="F14" s="5">
        <v>1413</v>
      </c>
      <c r="G14" s="5">
        <v>999</v>
      </c>
      <c r="H14" s="29">
        <v>517</v>
      </c>
      <c r="I14" s="5">
        <v>602</v>
      </c>
      <c r="J14" s="5">
        <v>1103</v>
      </c>
      <c r="K14" s="5">
        <v>1557</v>
      </c>
      <c r="L14" s="5">
        <v>681</v>
      </c>
      <c r="M14" s="5">
        <v>1676</v>
      </c>
      <c r="N14" s="5">
        <v>428</v>
      </c>
      <c r="O14" s="5">
        <v>1087</v>
      </c>
      <c r="P14" s="5">
        <v>2738</v>
      </c>
      <c r="Q14" s="11">
        <f t="shared" si="0"/>
        <v>18023</v>
      </c>
      <c r="R14" s="61"/>
    </row>
    <row r="15" spans="1:18" ht="16.5" customHeight="1">
      <c r="A15" s="61"/>
      <c r="B15" s="99"/>
      <c r="C15" s="73" t="s">
        <v>3</v>
      </c>
      <c r="D15" s="74"/>
      <c r="E15" s="3">
        <f>E11+E13</f>
        <v>5726</v>
      </c>
      <c r="F15" s="3">
        <f aca="true" t="shared" si="2" ref="F15:P16">F11+F13</f>
        <v>2803</v>
      </c>
      <c r="G15" s="3">
        <f t="shared" si="2"/>
        <v>1947</v>
      </c>
      <c r="H15" s="30">
        <f t="shared" si="2"/>
        <v>1189</v>
      </c>
      <c r="I15" s="3">
        <f t="shared" si="2"/>
        <v>2762</v>
      </c>
      <c r="J15" s="3">
        <f t="shared" si="2"/>
        <v>1818</v>
      </c>
      <c r="K15" s="3">
        <f t="shared" si="2"/>
        <v>2010</v>
      </c>
      <c r="L15" s="3">
        <f t="shared" si="2"/>
        <v>1713</v>
      </c>
      <c r="M15" s="3">
        <f t="shared" si="2"/>
        <v>3152</v>
      </c>
      <c r="N15" s="3">
        <f t="shared" si="2"/>
        <v>1513</v>
      </c>
      <c r="O15" s="3">
        <f>O11+O13</f>
        <v>1297</v>
      </c>
      <c r="P15" s="3">
        <f t="shared" si="2"/>
        <v>3859</v>
      </c>
      <c r="Q15" s="22">
        <f t="shared" si="0"/>
        <v>29789</v>
      </c>
      <c r="R15" s="61"/>
    </row>
    <row r="16" spans="1:18" ht="16.5" customHeight="1" thickBot="1">
      <c r="A16" s="61"/>
      <c r="B16" s="100"/>
      <c r="C16" s="92"/>
      <c r="D16" s="93"/>
      <c r="E16" s="9">
        <f>E12+E14</f>
        <v>6136</v>
      </c>
      <c r="F16" s="9">
        <f>F12+F14</f>
        <v>1809</v>
      </c>
      <c r="G16" s="9">
        <f>G12+G14</f>
        <v>2041</v>
      </c>
      <c r="H16" s="31">
        <f>H12+H14</f>
        <v>947</v>
      </c>
      <c r="I16" s="9">
        <f t="shared" si="2"/>
        <v>984</v>
      </c>
      <c r="J16" s="9">
        <f t="shared" si="2"/>
        <v>1607</v>
      </c>
      <c r="K16" s="9">
        <f t="shared" si="2"/>
        <v>2009</v>
      </c>
      <c r="L16" s="9">
        <f t="shared" si="2"/>
        <v>1061</v>
      </c>
      <c r="M16" s="9">
        <f t="shared" si="2"/>
        <v>2815</v>
      </c>
      <c r="N16" s="9">
        <f t="shared" si="2"/>
        <v>815</v>
      </c>
      <c r="O16" s="9">
        <f>O12+O14</f>
        <v>1488</v>
      </c>
      <c r="P16" s="9">
        <f>P12+P14</f>
        <v>3115</v>
      </c>
      <c r="Q16" s="28">
        <f t="shared" si="0"/>
        <v>24827</v>
      </c>
      <c r="R16" s="61"/>
    </row>
    <row r="17" spans="1:18" ht="16.5" customHeight="1" thickTop="1">
      <c r="A17" s="61"/>
      <c r="B17" s="94" t="s">
        <v>12</v>
      </c>
      <c r="C17" s="95"/>
      <c r="D17" s="96"/>
      <c r="E17" s="48">
        <f aca="true" t="shared" si="3" ref="E17:O18">+E9-E15</f>
        <v>-3657</v>
      </c>
      <c r="F17" s="48">
        <f>+F9-F15</f>
        <v>267</v>
      </c>
      <c r="G17" s="48">
        <f t="shared" si="3"/>
        <v>1196</v>
      </c>
      <c r="H17" s="49">
        <f>+H9-H15</f>
        <v>684</v>
      </c>
      <c r="I17" s="48">
        <f t="shared" si="3"/>
        <v>-791</v>
      </c>
      <c r="J17" s="48">
        <f t="shared" si="3"/>
        <v>947</v>
      </c>
      <c r="K17" s="48">
        <f t="shared" si="3"/>
        <v>-732</v>
      </c>
      <c r="L17" s="48">
        <f t="shared" si="3"/>
        <v>960</v>
      </c>
      <c r="M17" s="48">
        <f t="shared" si="3"/>
        <v>-936</v>
      </c>
      <c r="N17" s="48">
        <f t="shared" si="3"/>
        <v>-107</v>
      </c>
      <c r="O17" s="48">
        <f t="shared" si="3"/>
        <v>1043</v>
      </c>
      <c r="P17" s="48">
        <f>P9-P15</f>
        <v>1937</v>
      </c>
      <c r="Q17" s="26">
        <f aca="true" t="shared" si="4" ref="Q17:Q46">SUM(E17:P17)</f>
        <v>811</v>
      </c>
      <c r="R17" s="61"/>
    </row>
    <row r="18" spans="1:18" ht="16.5" customHeight="1">
      <c r="A18" s="61"/>
      <c r="B18" s="83"/>
      <c r="C18" s="84"/>
      <c r="D18" s="85"/>
      <c r="E18" s="47">
        <f t="shared" si="3"/>
        <v>-4782</v>
      </c>
      <c r="F18" s="12">
        <f t="shared" si="3"/>
        <v>-18</v>
      </c>
      <c r="G18" s="12">
        <f t="shared" si="3"/>
        <v>1894</v>
      </c>
      <c r="H18" s="56">
        <f>+H10-H16</f>
        <v>242</v>
      </c>
      <c r="I18" s="12">
        <f t="shared" si="3"/>
        <v>-746</v>
      </c>
      <c r="J18" s="12">
        <f t="shared" si="3"/>
        <v>2032</v>
      </c>
      <c r="K18" s="12">
        <f t="shared" si="3"/>
        <v>-1611</v>
      </c>
      <c r="L18" s="12">
        <f t="shared" si="3"/>
        <v>701</v>
      </c>
      <c r="M18" s="12">
        <f t="shared" si="3"/>
        <v>-53</v>
      </c>
      <c r="N18" s="12">
        <f t="shared" si="3"/>
        <v>-57</v>
      </c>
      <c r="O18" s="12">
        <f t="shared" si="3"/>
        <v>-88</v>
      </c>
      <c r="P18" s="12">
        <f>+P10-P16</f>
        <v>2704</v>
      </c>
      <c r="Q18" s="23">
        <f t="shared" si="4"/>
        <v>218</v>
      </c>
      <c r="R18" s="61"/>
    </row>
    <row r="19" spans="1:18" ht="16.5" customHeight="1">
      <c r="A19" s="61"/>
      <c r="B19" s="77" t="s">
        <v>13</v>
      </c>
      <c r="C19" s="78"/>
      <c r="D19" s="79"/>
      <c r="E19" s="57">
        <v>899</v>
      </c>
      <c r="F19" s="50">
        <v>-2758</v>
      </c>
      <c r="G19" s="50">
        <v>-2583</v>
      </c>
      <c r="H19" s="50">
        <f>+G21</f>
        <v>-1387</v>
      </c>
      <c r="I19" s="50">
        <f>+H21</f>
        <v>-703</v>
      </c>
      <c r="J19" s="50">
        <f aca="true" t="shared" si="5" ref="I19:P20">+I21</f>
        <v>-1494</v>
      </c>
      <c r="K19" s="50">
        <f t="shared" si="5"/>
        <v>-547</v>
      </c>
      <c r="L19" s="50">
        <f t="shared" si="5"/>
        <v>-1279</v>
      </c>
      <c r="M19" s="50">
        <f t="shared" si="5"/>
        <v>-319</v>
      </c>
      <c r="N19" s="50">
        <f t="shared" si="5"/>
        <v>-1255</v>
      </c>
      <c r="O19" s="50">
        <f t="shared" si="5"/>
        <v>-1362</v>
      </c>
      <c r="P19" s="51">
        <f t="shared" si="5"/>
        <v>-319</v>
      </c>
      <c r="Q19" s="58">
        <f t="shared" si="4"/>
        <v>-13107</v>
      </c>
      <c r="R19" s="61"/>
    </row>
    <row r="20" spans="1:18" ht="16.5" customHeight="1">
      <c r="A20" s="61"/>
      <c r="B20" s="83"/>
      <c r="C20" s="84"/>
      <c r="D20" s="85"/>
      <c r="E20" s="68">
        <v>1617</v>
      </c>
      <c r="F20" s="14">
        <f>+E22</f>
        <v>-3165</v>
      </c>
      <c r="G20" s="14">
        <f>+F22-118</f>
        <v>-3301</v>
      </c>
      <c r="H20" s="14">
        <f>+G22</f>
        <v>-1407</v>
      </c>
      <c r="I20" s="14">
        <f t="shared" si="5"/>
        <v>-1165</v>
      </c>
      <c r="J20" s="14">
        <f t="shared" si="5"/>
        <v>-1911</v>
      </c>
      <c r="K20" s="14">
        <f t="shared" si="5"/>
        <v>121</v>
      </c>
      <c r="L20" s="14">
        <f t="shared" si="5"/>
        <v>-1490</v>
      </c>
      <c r="M20" s="14">
        <f t="shared" si="5"/>
        <v>-789</v>
      </c>
      <c r="N20" s="14">
        <f t="shared" si="5"/>
        <v>-842</v>
      </c>
      <c r="O20" s="14">
        <f>+N22</f>
        <v>-899</v>
      </c>
      <c r="P20" s="32">
        <f>O22</f>
        <v>-987</v>
      </c>
      <c r="Q20" s="59">
        <f t="shared" si="4"/>
        <v>-14218</v>
      </c>
      <c r="R20" s="61"/>
    </row>
    <row r="21" spans="1:18" ht="16.5" customHeight="1">
      <c r="A21" s="61"/>
      <c r="B21" s="77" t="s">
        <v>3</v>
      </c>
      <c r="C21" s="78"/>
      <c r="D21" s="79"/>
      <c r="E21" s="13">
        <f>E17+E19</f>
        <v>-2758</v>
      </c>
      <c r="F21" s="12">
        <f aca="true" t="shared" si="6" ref="F21:P21">F17+F19</f>
        <v>-2491</v>
      </c>
      <c r="G21" s="12">
        <f t="shared" si="6"/>
        <v>-1387</v>
      </c>
      <c r="H21" s="12">
        <f t="shared" si="6"/>
        <v>-703</v>
      </c>
      <c r="I21" s="12">
        <f t="shared" si="6"/>
        <v>-1494</v>
      </c>
      <c r="J21" s="12">
        <f t="shared" si="6"/>
        <v>-547</v>
      </c>
      <c r="K21" s="12">
        <f t="shared" si="6"/>
        <v>-1279</v>
      </c>
      <c r="L21" s="12">
        <f t="shared" si="6"/>
        <v>-319</v>
      </c>
      <c r="M21" s="12">
        <f t="shared" si="6"/>
        <v>-1255</v>
      </c>
      <c r="N21" s="12">
        <f t="shared" si="6"/>
        <v>-1362</v>
      </c>
      <c r="O21" s="12">
        <f t="shared" si="6"/>
        <v>-319</v>
      </c>
      <c r="P21" s="12">
        <f t="shared" si="6"/>
        <v>1618</v>
      </c>
      <c r="Q21" s="24">
        <f t="shared" si="4"/>
        <v>-12296</v>
      </c>
      <c r="R21" s="61"/>
    </row>
    <row r="22" spans="1:18" ht="16.5" customHeight="1" thickBot="1">
      <c r="A22" s="61"/>
      <c r="B22" s="80"/>
      <c r="C22" s="81"/>
      <c r="D22" s="82"/>
      <c r="E22" s="15">
        <f>+E18+E20</f>
        <v>-3165</v>
      </c>
      <c r="F22" s="15">
        <f aca="true" t="shared" si="7" ref="F22:M22">+F18+F20</f>
        <v>-3183</v>
      </c>
      <c r="G22" s="15">
        <f t="shared" si="7"/>
        <v>-1407</v>
      </c>
      <c r="H22" s="33">
        <f>+H18+H20</f>
        <v>-1165</v>
      </c>
      <c r="I22" s="15">
        <f t="shared" si="7"/>
        <v>-1911</v>
      </c>
      <c r="J22" s="15">
        <f t="shared" si="7"/>
        <v>121</v>
      </c>
      <c r="K22" s="15">
        <f t="shared" si="7"/>
        <v>-1490</v>
      </c>
      <c r="L22" s="15">
        <f t="shared" si="7"/>
        <v>-789</v>
      </c>
      <c r="M22" s="15">
        <f t="shared" si="7"/>
        <v>-842</v>
      </c>
      <c r="N22" s="15">
        <f>+N18+N20</f>
        <v>-899</v>
      </c>
      <c r="O22" s="37">
        <f>+O18+O20</f>
        <v>-987</v>
      </c>
      <c r="P22" s="15">
        <f>+P18+P20</f>
        <v>1717</v>
      </c>
      <c r="Q22" s="25">
        <f t="shared" si="4"/>
        <v>-14000</v>
      </c>
      <c r="R22" s="61"/>
    </row>
    <row r="23" spans="1:18" s="60" customFormat="1" ht="16.5" customHeight="1" thickTop="1">
      <c r="A23" s="69"/>
      <c r="B23" s="86" t="s">
        <v>14</v>
      </c>
      <c r="C23" s="87"/>
      <c r="D23" s="88"/>
      <c r="E23" s="16">
        <v>2350</v>
      </c>
      <c r="F23" s="34">
        <v>2360</v>
      </c>
      <c r="G23" s="16">
        <v>2370</v>
      </c>
      <c r="H23" s="34">
        <v>2217</v>
      </c>
      <c r="I23" s="16">
        <v>2359</v>
      </c>
      <c r="J23" s="16">
        <v>2189</v>
      </c>
      <c r="K23" s="52">
        <v>2179</v>
      </c>
      <c r="L23" s="52">
        <v>2189</v>
      </c>
      <c r="M23" s="52">
        <v>2182</v>
      </c>
      <c r="N23" s="52">
        <v>2098</v>
      </c>
      <c r="O23" s="52">
        <v>2148</v>
      </c>
      <c r="P23" s="52">
        <v>1959</v>
      </c>
      <c r="Q23" s="24">
        <f t="shared" si="4"/>
        <v>26600</v>
      </c>
      <c r="R23" s="69"/>
    </row>
    <row r="24" spans="1:18" s="60" customFormat="1" ht="16.5" customHeight="1">
      <c r="A24" s="69"/>
      <c r="B24" s="89"/>
      <c r="C24" s="90"/>
      <c r="D24" s="91"/>
      <c r="E24" s="16">
        <v>2025</v>
      </c>
      <c r="F24" s="34">
        <v>1972</v>
      </c>
      <c r="G24" s="16">
        <v>1848</v>
      </c>
      <c r="H24" s="34">
        <v>1868</v>
      </c>
      <c r="I24" s="16">
        <v>1876</v>
      </c>
      <c r="J24" s="16">
        <v>1663</v>
      </c>
      <c r="K24" s="17">
        <v>1992</v>
      </c>
      <c r="L24" s="17">
        <v>2006</v>
      </c>
      <c r="M24" s="17">
        <v>1937</v>
      </c>
      <c r="N24" s="17">
        <v>2170</v>
      </c>
      <c r="O24" s="17">
        <v>2177</v>
      </c>
      <c r="P24" s="17">
        <v>2125</v>
      </c>
      <c r="Q24" s="23">
        <f t="shared" si="4"/>
        <v>23659</v>
      </c>
      <c r="R24" s="69"/>
    </row>
    <row r="25" spans="1:18" ht="16.5" customHeight="1">
      <c r="A25" s="61"/>
      <c r="B25" s="77" t="s">
        <v>15</v>
      </c>
      <c r="C25" s="78"/>
      <c r="D25" s="79"/>
      <c r="E25" s="18">
        <f>+E21-E23</f>
        <v>-5108</v>
      </c>
      <c r="F25" s="35">
        <f aca="true" t="shared" si="8" ref="F25:P25">+F21-F23</f>
        <v>-4851</v>
      </c>
      <c r="G25" s="18">
        <f>+G21-G23</f>
        <v>-3757</v>
      </c>
      <c r="H25" s="35">
        <f t="shared" si="8"/>
        <v>-2920</v>
      </c>
      <c r="I25" s="18">
        <f t="shared" si="8"/>
        <v>-3853</v>
      </c>
      <c r="J25" s="18">
        <f t="shared" si="8"/>
        <v>-2736</v>
      </c>
      <c r="K25" s="19">
        <f t="shared" si="8"/>
        <v>-3458</v>
      </c>
      <c r="L25" s="19">
        <f t="shared" si="8"/>
        <v>-2508</v>
      </c>
      <c r="M25" s="19">
        <f t="shared" si="8"/>
        <v>-3437</v>
      </c>
      <c r="N25" s="19">
        <f t="shared" si="8"/>
        <v>-3460</v>
      </c>
      <c r="O25" s="19">
        <f t="shared" si="8"/>
        <v>-2467</v>
      </c>
      <c r="P25" s="19">
        <f t="shared" si="8"/>
        <v>-341</v>
      </c>
      <c r="Q25" s="24">
        <f t="shared" si="4"/>
        <v>-38896</v>
      </c>
      <c r="R25" s="61"/>
    </row>
    <row r="26" spans="1:18" ht="16.5" customHeight="1" thickBot="1">
      <c r="A26" s="61"/>
      <c r="B26" s="80"/>
      <c r="C26" s="81"/>
      <c r="D26" s="82"/>
      <c r="E26" s="15">
        <f>+E22-E24</f>
        <v>-5190</v>
      </c>
      <c r="F26" s="33">
        <f>+F22-F24</f>
        <v>-5155</v>
      </c>
      <c r="G26" s="15">
        <f aca="true" t="shared" si="9" ref="G26:M26">+G22-G24</f>
        <v>-3255</v>
      </c>
      <c r="H26" s="33">
        <f>+H22-H24</f>
        <v>-3033</v>
      </c>
      <c r="I26" s="15">
        <f>+I22-I24</f>
        <v>-3787</v>
      </c>
      <c r="J26" s="15">
        <f t="shared" si="9"/>
        <v>-1542</v>
      </c>
      <c r="K26" s="15">
        <f t="shared" si="9"/>
        <v>-3482</v>
      </c>
      <c r="L26" s="15">
        <f t="shared" si="9"/>
        <v>-2795</v>
      </c>
      <c r="M26" s="15">
        <f t="shared" si="9"/>
        <v>-2779</v>
      </c>
      <c r="N26" s="15">
        <f>+N22-N24</f>
        <v>-3069</v>
      </c>
      <c r="O26" s="37">
        <f>+O22-O24</f>
        <v>-3164</v>
      </c>
      <c r="P26" s="15">
        <f>+P22-P24</f>
        <v>-408</v>
      </c>
      <c r="Q26" s="25">
        <f t="shared" si="4"/>
        <v>-37659</v>
      </c>
      <c r="R26" s="61"/>
    </row>
    <row r="27" spans="1:18" ht="16.5" customHeight="1" thickTop="1">
      <c r="A27" s="61"/>
      <c r="B27" s="98" t="s">
        <v>25</v>
      </c>
      <c r="C27" s="101" t="s">
        <v>16</v>
      </c>
      <c r="D27" s="102"/>
      <c r="E27" s="2">
        <v>0</v>
      </c>
      <c r="F27" s="30">
        <v>0</v>
      </c>
      <c r="G27" s="3">
        <v>0</v>
      </c>
      <c r="H27" s="30">
        <v>0</v>
      </c>
      <c r="I27" s="3">
        <v>0</v>
      </c>
      <c r="J27" s="3">
        <v>0</v>
      </c>
      <c r="K27" s="2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26">
        <f t="shared" si="4"/>
        <v>0</v>
      </c>
      <c r="R27" s="61"/>
    </row>
    <row r="28" spans="1:18" ht="16.5" customHeight="1">
      <c r="A28" s="61"/>
      <c r="B28" s="99"/>
      <c r="C28" s="75"/>
      <c r="D28" s="76"/>
      <c r="E28" s="4">
        <v>0</v>
      </c>
      <c r="F28" s="29">
        <v>0</v>
      </c>
      <c r="G28" s="5">
        <v>0</v>
      </c>
      <c r="H28" s="29">
        <v>0</v>
      </c>
      <c r="I28" s="5">
        <v>0</v>
      </c>
      <c r="J28" s="5">
        <v>0</v>
      </c>
      <c r="K28" s="4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3">
        <f t="shared" si="4"/>
        <v>0</v>
      </c>
      <c r="R28" s="61"/>
    </row>
    <row r="29" spans="1:18" ht="16.5" customHeight="1">
      <c r="A29" s="61"/>
      <c r="B29" s="99"/>
      <c r="C29" s="73" t="s">
        <v>17</v>
      </c>
      <c r="D29" s="74"/>
      <c r="E29" s="6">
        <v>8845</v>
      </c>
      <c r="F29" s="36">
        <v>8203</v>
      </c>
      <c r="G29" s="6">
        <v>8615</v>
      </c>
      <c r="H29" s="36">
        <v>8887</v>
      </c>
      <c r="I29" s="6">
        <v>8438</v>
      </c>
      <c r="J29" s="6">
        <v>7674</v>
      </c>
      <c r="K29" s="6">
        <v>7939</v>
      </c>
      <c r="L29" s="6">
        <v>7929</v>
      </c>
      <c r="M29" s="6">
        <v>8130</v>
      </c>
      <c r="N29" s="6">
        <v>8419</v>
      </c>
      <c r="O29" s="6">
        <v>8020</v>
      </c>
      <c r="P29" s="6">
        <v>8365</v>
      </c>
      <c r="Q29" s="38">
        <f t="shared" si="4"/>
        <v>99464</v>
      </c>
      <c r="R29" s="61"/>
    </row>
    <row r="30" spans="2:17" s="61" customFormat="1" ht="16.5" customHeight="1" thickBot="1">
      <c r="B30" s="99"/>
      <c r="C30" s="92"/>
      <c r="D30" s="93"/>
      <c r="E30" s="9">
        <v>11088</v>
      </c>
      <c r="F30" s="31">
        <v>9932</v>
      </c>
      <c r="G30" s="9">
        <v>9801</v>
      </c>
      <c r="H30" s="31">
        <v>10139</v>
      </c>
      <c r="I30" s="9">
        <v>9536</v>
      </c>
      <c r="J30" s="9">
        <v>7948</v>
      </c>
      <c r="K30" s="9">
        <v>9101</v>
      </c>
      <c r="L30" s="9">
        <v>8853</v>
      </c>
      <c r="M30" s="9">
        <v>8262</v>
      </c>
      <c r="N30" s="9">
        <v>7952</v>
      </c>
      <c r="O30" s="9">
        <v>8330</v>
      </c>
      <c r="P30" s="9">
        <v>7854</v>
      </c>
      <c r="Q30" s="25">
        <f t="shared" si="4"/>
        <v>108796</v>
      </c>
    </row>
    <row r="31" spans="1:18" ht="16.5" customHeight="1" thickTop="1">
      <c r="A31" s="61"/>
      <c r="B31" s="99"/>
      <c r="C31" s="107" t="s">
        <v>26</v>
      </c>
      <c r="D31" s="110" t="s">
        <v>18</v>
      </c>
      <c r="E31" s="44">
        <v>1132</v>
      </c>
      <c r="F31" s="44">
        <v>774</v>
      </c>
      <c r="G31" s="44">
        <v>605</v>
      </c>
      <c r="H31" s="44">
        <v>1082</v>
      </c>
      <c r="I31" s="44">
        <v>1217</v>
      </c>
      <c r="J31" s="44">
        <v>450</v>
      </c>
      <c r="K31" s="44">
        <v>756</v>
      </c>
      <c r="L31" s="44">
        <v>813</v>
      </c>
      <c r="M31" s="44">
        <v>556</v>
      </c>
      <c r="N31" s="44">
        <v>1316</v>
      </c>
      <c r="O31" s="44">
        <v>1006</v>
      </c>
      <c r="P31" s="44">
        <v>192</v>
      </c>
      <c r="Q31" s="26">
        <f t="shared" si="4"/>
        <v>9899</v>
      </c>
      <c r="R31" s="61"/>
    </row>
    <row r="32" spans="2:17" s="61" customFormat="1" ht="16.5" customHeight="1">
      <c r="B32" s="99"/>
      <c r="C32" s="108"/>
      <c r="D32" s="104"/>
      <c r="E32" s="5">
        <v>3111</v>
      </c>
      <c r="F32" s="29">
        <v>2132</v>
      </c>
      <c r="G32" s="5">
        <v>1308</v>
      </c>
      <c r="H32" s="29">
        <v>1959</v>
      </c>
      <c r="I32" s="5">
        <v>1880</v>
      </c>
      <c r="J32" s="5">
        <v>256</v>
      </c>
      <c r="K32" s="5">
        <v>1356</v>
      </c>
      <c r="L32" s="5">
        <v>1212</v>
      </c>
      <c r="M32" s="5">
        <v>228</v>
      </c>
      <c r="N32" s="5">
        <v>479</v>
      </c>
      <c r="O32" s="5">
        <v>881</v>
      </c>
      <c r="P32" s="72">
        <v>-757</v>
      </c>
      <c r="Q32" s="23">
        <f t="shared" si="4"/>
        <v>14045</v>
      </c>
    </row>
    <row r="33" spans="1:18" ht="16.5" customHeight="1">
      <c r="A33" s="61"/>
      <c r="B33" s="99"/>
      <c r="C33" s="108"/>
      <c r="D33" s="103" t="s">
        <v>19</v>
      </c>
      <c r="E33" s="6">
        <v>372</v>
      </c>
      <c r="F33" s="36">
        <v>394</v>
      </c>
      <c r="G33" s="6">
        <v>985</v>
      </c>
      <c r="H33" s="36">
        <v>773</v>
      </c>
      <c r="I33" s="6">
        <v>242</v>
      </c>
      <c r="J33" s="6">
        <v>338</v>
      </c>
      <c r="K33" s="6">
        <v>324</v>
      </c>
      <c r="L33" s="6">
        <v>293</v>
      </c>
      <c r="M33" s="6">
        <v>787</v>
      </c>
      <c r="N33" s="6">
        <v>241</v>
      </c>
      <c r="O33" s="6">
        <v>257</v>
      </c>
      <c r="P33" s="6">
        <v>397</v>
      </c>
      <c r="Q33" s="38">
        <f t="shared" si="4"/>
        <v>5403</v>
      </c>
      <c r="R33" s="61"/>
    </row>
    <row r="34" spans="2:17" s="61" customFormat="1" ht="16.5" customHeight="1">
      <c r="B34" s="99"/>
      <c r="C34" s="108"/>
      <c r="D34" s="104"/>
      <c r="E34" s="5">
        <v>403</v>
      </c>
      <c r="F34" s="29">
        <v>297</v>
      </c>
      <c r="G34" s="5">
        <v>1026</v>
      </c>
      <c r="H34" s="5">
        <v>779</v>
      </c>
      <c r="I34" s="5">
        <v>247</v>
      </c>
      <c r="J34" s="5">
        <v>357</v>
      </c>
      <c r="K34" s="5">
        <v>345</v>
      </c>
      <c r="L34" s="5">
        <v>300</v>
      </c>
      <c r="M34" s="5">
        <v>809</v>
      </c>
      <c r="N34" s="5">
        <v>233</v>
      </c>
      <c r="O34" s="5">
        <v>256</v>
      </c>
      <c r="P34" s="5">
        <v>374</v>
      </c>
      <c r="Q34" s="23">
        <f t="shared" si="4"/>
        <v>5426</v>
      </c>
    </row>
    <row r="35" spans="1:18" ht="16.5" customHeight="1">
      <c r="A35" s="61"/>
      <c r="B35" s="99"/>
      <c r="C35" s="108"/>
      <c r="D35" s="103" t="s">
        <v>20</v>
      </c>
      <c r="E35" s="6">
        <v>1629</v>
      </c>
      <c r="F35" s="36">
        <v>1479</v>
      </c>
      <c r="G35" s="6">
        <v>1490</v>
      </c>
      <c r="H35" s="6">
        <v>1490</v>
      </c>
      <c r="I35" s="6">
        <v>1490</v>
      </c>
      <c r="J35" s="6">
        <v>1490</v>
      </c>
      <c r="K35" s="6">
        <v>1490</v>
      </c>
      <c r="L35" s="6">
        <v>1490</v>
      </c>
      <c r="M35" s="6">
        <v>1490</v>
      </c>
      <c r="N35" s="6">
        <v>1490</v>
      </c>
      <c r="O35" s="6">
        <v>1490</v>
      </c>
      <c r="P35" s="6">
        <v>1490</v>
      </c>
      <c r="Q35" s="24">
        <f t="shared" si="4"/>
        <v>18008</v>
      </c>
      <c r="R35" s="61"/>
    </row>
    <row r="36" spans="2:17" s="61" customFormat="1" ht="16.5" customHeight="1">
      <c r="B36" s="99"/>
      <c r="C36" s="108"/>
      <c r="D36" s="104"/>
      <c r="E36" s="5">
        <v>1490</v>
      </c>
      <c r="F36" s="29">
        <v>1475</v>
      </c>
      <c r="G36" s="5">
        <v>1489</v>
      </c>
      <c r="H36" s="5">
        <v>1489</v>
      </c>
      <c r="I36" s="5">
        <v>1489</v>
      </c>
      <c r="J36" s="5">
        <v>1489</v>
      </c>
      <c r="K36" s="5">
        <v>1489</v>
      </c>
      <c r="L36" s="5">
        <v>1489</v>
      </c>
      <c r="M36" s="5">
        <v>1489</v>
      </c>
      <c r="N36" s="5">
        <v>1489</v>
      </c>
      <c r="O36" s="5">
        <v>1489</v>
      </c>
      <c r="P36" s="5">
        <v>1489</v>
      </c>
      <c r="Q36" s="23">
        <f t="shared" si="4"/>
        <v>17855</v>
      </c>
    </row>
    <row r="37" spans="1:18" ht="16.5" customHeight="1" hidden="1">
      <c r="A37" s="61"/>
      <c r="B37" s="99"/>
      <c r="C37" s="108"/>
      <c r="D37" s="103" t="s">
        <v>21</v>
      </c>
      <c r="E37" s="6"/>
      <c r="F37" s="36"/>
      <c r="G37" s="6"/>
      <c r="H37" s="6"/>
      <c r="I37" s="6"/>
      <c r="J37" s="6"/>
      <c r="K37" s="6"/>
      <c r="L37" s="6"/>
      <c r="M37" s="6"/>
      <c r="N37" s="6"/>
      <c r="O37" s="6"/>
      <c r="P37" s="6"/>
      <c r="Q37" s="23">
        <f t="shared" si="4"/>
        <v>0</v>
      </c>
      <c r="R37" s="61"/>
    </row>
    <row r="38" spans="1:18" ht="16.5" customHeight="1" hidden="1">
      <c r="A38" s="61"/>
      <c r="B38" s="99"/>
      <c r="C38" s="108"/>
      <c r="D38" s="104"/>
      <c r="E38" s="5"/>
      <c r="F38" s="29"/>
      <c r="G38" s="5"/>
      <c r="H38" s="5"/>
      <c r="I38" s="5"/>
      <c r="J38" s="5"/>
      <c r="K38" s="5"/>
      <c r="L38" s="5"/>
      <c r="M38" s="5"/>
      <c r="N38" s="5"/>
      <c r="O38" s="5"/>
      <c r="P38" s="5"/>
      <c r="Q38" s="23">
        <f t="shared" si="4"/>
        <v>0</v>
      </c>
      <c r="R38" s="61"/>
    </row>
    <row r="39" spans="1:18" ht="16.5" customHeight="1">
      <c r="A39" s="61"/>
      <c r="B39" s="99"/>
      <c r="C39" s="108"/>
      <c r="D39" s="103" t="s">
        <v>22</v>
      </c>
      <c r="E39" s="6">
        <v>4165</v>
      </c>
      <c r="F39" s="36">
        <v>4114</v>
      </c>
      <c r="G39" s="6">
        <v>4113</v>
      </c>
      <c r="H39" s="6">
        <v>4100</v>
      </c>
      <c r="I39" s="6">
        <v>4072</v>
      </c>
      <c r="J39" s="6">
        <v>4014</v>
      </c>
      <c r="K39" s="6">
        <v>4011</v>
      </c>
      <c r="L39" s="6">
        <v>3976</v>
      </c>
      <c r="M39" s="6">
        <v>3942</v>
      </c>
      <c r="N39" s="6">
        <v>3931</v>
      </c>
      <c r="O39" s="6">
        <v>3908</v>
      </c>
      <c r="P39" s="6">
        <v>4547</v>
      </c>
      <c r="Q39" s="38">
        <f t="shared" si="4"/>
        <v>48893</v>
      </c>
      <c r="R39" s="61"/>
    </row>
    <row r="40" spans="2:17" s="61" customFormat="1" ht="16.5" customHeight="1">
      <c r="B40" s="99"/>
      <c r="C40" s="108"/>
      <c r="D40" s="104"/>
      <c r="E40" s="5">
        <v>4493</v>
      </c>
      <c r="F40" s="29">
        <v>4494</v>
      </c>
      <c r="G40" s="5">
        <v>4444</v>
      </c>
      <c r="H40" s="5">
        <v>4419</v>
      </c>
      <c r="I40" s="5">
        <v>4416</v>
      </c>
      <c r="J40" s="5">
        <v>4396</v>
      </c>
      <c r="K40" s="5">
        <v>4392</v>
      </c>
      <c r="L40" s="5">
        <v>4372</v>
      </c>
      <c r="M40" s="5">
        <v>4352</v>
      </c>
      <c r="N40" s="5">
        <v>4352</v>
      </c>
      <c r="O40" s="5">
        <v>4309</v>
      </c>
      <c r="P40" s="5">
        <v>5188</v>
      </c>
      <c r="Q40" s="23">
        <f t="shared" si="4"/>
        <v>53627</v>
      </c>
    </row>
    <row r="41" spans="1:18" ht="16.5" customHeight="1">
      <c r="A41" s="61"/>
      <c r="B41" s="99"/>
      <c r="C41" s="108"/>
      <c r="D41" s="103" t="s">
        <v>23</v>
      </c>
      <c r="E41" s="6">
        <v>504</v>
      </c>
      <c r="F41" s="6">
        <v>482</v>
      </c>
      <c r="G41" s="6">
        <v>482</v>
      </c>
      <c r="H41" s="6">
        <v>482</v>
      </c>
      <c r="I41" s="6">
        <v>482</v>
      </c>
      <c r="J41" s="6">
        <v>482</v>
      </c>
      <c r="K41" s="6">
        <v>482</v>
      </c>
      <c r="L41" s="6">
        <v>482</v>
      </c>
      <c r="M41" s="6">
        <v>482</v>
      </c>
      <c r="N41" s="6">
        <v>482</v>
      </c>
      <c r="O41" s="6">
        <v>482</v>
      </c>
      <c r="P41" s="6">
        <v>481</v>
      </c>
      <c r="Q41" s="24">
        <f t="shared" si="4"/>
        <v>5805</v>
      </c>
      <c r="R41" s="61"/>
    </row>
    <row r="42" spans="2:17" s="61" customFormat="1" ht="16.5" customHeight="1">
      <c r="B42" s="99"/>
      <c r="C42" s="108"/>
      <c r="D42" s="104"/>
      <c r="E42" s="5">
        <v>498</v>
      </c>
      <c r="F42" s="5">
        <v>482</v>
      </c>
      <c r="G42" s="5">
        <v>482</v>
      </c>
      <c r="H42" s="5">
        <v>482</v>
      </c>
      <c r="I42" s="5">
        <v>482</v>
      </c>
      <c r="J42" s="5">
        <v>482</v>
      </c>
      <c r="K42" s="5">
        <v>482</v>
      </c>
      <c r="L42" s="5">
        <v>482</v>
      </c>
      <c r="M42" s="5">
        <v>482</v>
      </c>
      <c r="N42" s="5">
        <v>482</v>
      </c>
      <c r="O42" s="5">
        <v>482</v>
      </c>
      <c r="P42" s="5">
        <v>481</v>
      </c>
      <c r="Q42" s="23">
        <f t="shared" si="4"/>
        <v>5799</v>
      </c>
    </row>
    <row r="43" spans="1:18" ht="16.5" customHeight="1">
      <c r="A43" s="61"/>
      <c r="B43" s="99"/>
      <c r="C43" s="108"/>
      <c r="D43" s="103" t="s">
        <v>24</v>
      </c>
      <c r="E43" s="3">
        <f>E29-E31-E33-E35-E39-E41-E45</f>
        <v>1043</v>
      </c>
      <c r="F43" s="3">
        <f aca="true" t="shared" si="10" ref="F43:P43">F29-F31-F33-F35-F39-F41-F45</f>
        <v>960</v>
      </c>
      <c r="G43" s="3">
        <f t="shared" si="10"/>
        <v>940</v>
      </c>
      <c r="H43" s="3">
        <f t="shared" si="10"/>
        <v>960</v>
      </c>
      <c r="I43" s="3">
        <f t="shared" si="10"/>
        <v>935</v>
      </c>
      <c r="J43" s="3">
        <f t="shared" si="10"/>
        <v>900</v>
      </c>
      <c r="K43" s="3">
        <f t="shared" si="10"/>
        <v>876</v>
      </c>
      <c r="L43" s="3">
        <f t="shared" si="10"/>
        <v>875</v>
      </c>
      <c r="M43" s="3">
        <f t="shared" si="10"/>
        <v>873</v>
      </c>
      <c r="N43" s="3">
        <f t="shared" si="10"/>
        <v>959</v>
      </c>
      <c r="O43" s="3">
        <f t="shared" si="10"/>
        <v>877</v>
      </c>
      <c r="P43" s="3">
        <f t="shared" si="10"/>
        <v>1258</v>
      </c>
      <c r="Q43" s="24">
        <f t="shared" si="4"/>
        <v>11456</v>
      </c>
      <c r="R43" s="61"/>
    </row>
    <row r="44" spans="2:17" s="61" customFormat="1" ht="16.5" customHeight="1">
      <c r="B44" s="99"/>
      <c r="C44" s="108"/>
      <c r="D44" s="104"/>
      <c r="E44" s="3">
        <f aca="true" t="shared" si="11" ref="E44:P44">E30-E32-E34-E36-E40-E42-E46</f>
        <v>1093</v>
      </c>
      <c r="F44" s="3">
        <f t="shared" si="11"/>
        <v>1052</v>
      </c>
      <c r="G44" s="3">
        <f t="shared" si="11"/>
        <v>1052</v>
      </c>
      <c r="H44" s="3">
        <f>H30-H32-H34-H36-H40-H42-H46</f>
        <v>1011</v>
      </c>
      <c r="I44" s="3">
        <f t="shared" si="11"/>
        <v>1022</v>
      </c>
      <c r="J44" s="3">
        <f>J30-J32-J34-J36-J40-J42-J46</f>
        <v>968</v>
      </c>
      <c r="K44" s="3">
        <f t="shared" si="11"/>
        <v>1037</v>
      </c>
      <c r="L44" s="3">
        <f t="shared" si="11"/>
        <v>998</v>
      </c>
      <c r="M44" s="3">
        <f t="shared" si="11"/>
        <v>902</v>
      </c>
      <c r="N44" s="3">
        <f t="shared" si="11"/>
        <v>917</v>
      </c>
      <c r="O44" s="3">
        <f t="shared" si="11"/>
        <v>913</v>
      </c>
      <c r="P44" s="3">
        <f t="shared" si="11"/>
        <v>1079</v>
      </c>
      <c r="Q44" s="23">
        <f t="shared" si="4"/>
        <v>12044</v>
      </c>
    </row>
    <row r="45" spans="1:18" ht="16.5" customHeight="1">
      <c r="A45" s="61"/>
      <c r="B45" s="99"/>
      <c r="C45" s="108"/>
      <c r="D45" s="103" t="s">
        <v>28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24">
        <f t="shared" si="4"/>
        <v>0</v>
      </c>
      <c r="R45" s="61"/>
    </row>
    <row r="46" spans="1:18" ht="16.5" customHeight="1">
      <c r="A46" s="61"/>
      <c r="B46" s="106"/>
      <c r="C46" s="109"/>
      <c r="D46" s="105"/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7">
        <f t="shared" si="4"/>
        <v>0</v>
      </c>
      <c r="R46" s="61"/>
    </row>
    <row r="47" spans="1:18" ht="13.5">
      <c r="A47" s="61"/>
      <c r="B47" s="62"/>
      <c r="C47" s="70" t="s">
        <v>40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71"/>
      <c r="R47" s="61"/>
    </row>
    <row r="48" spans="1:18" ht="13.5">
      <c r="A48" s="61"/>
      <c r="B48" s="62"/>
      <c r="C48" s="70" t="s">
        <v>30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1"/>
    </row>
    <row r="49" spans="2:17" ht="13.5">
      <c r="B49" s="1"/>
      <c r="C49" s="1"/>
      <c r="D49" s="1"/>
      <c r="E49" s="1">
        <f aca="true" t="shared" si="12" ref="E49:P50">SUM(E29-E31-E33-E35-E39-E41-E43-E45)</f>
        <v>0</v>
      </c>
      <c r="F49" s="1">
        <f t="shared" si="12"/>
        <v>0</v>
      </c>
      <c r="G49" s="1">
        <f t="shared" si="12"/>
        <v>0</v>
      </c>
      <c r="H49" s="1">
        <f t="shared" si="12"/>
        <v>0</v>
      </c>
      <c r="I49" s="1">
        <f t="shared" si="12"/>
        <v>0</v>
      </c>
      <c r="J49" s="1">
        <f t="shared" si="12"/>
        <v>0</v>
      </c>
      <c r="K49" s="1">
        <f t="shared" si="12"/>
        <v>0</v>
      </c>
      <c r="L49" s="1">
        <f t="shared" si="12"/>
        <v>0</v>
      </c>
      <c r="M49" s="1">
        <f t="shared" si="12"/>
        <v>0</v>
      </c>
      <c r="N49" s="1">
        <f t="shared" si="12"/>
        <v>0</v>
      </c>
      <c r="O49" s="1">
        <f t="shared" si="12"/>
        <v>0</v>
      </c>
      <c r="P49" s="1">
        <f t="shared" si="12"/>
        <v>0</v>
      </c>
      <c r="Q49" s="1"/>
    </row>
    <row r="50" spans="2:17" ht="13.5">
      <c r="B50" s="1"/>
      <c r="C50" s="1"/>
      <c r="D50" s="1"/>
      <c r="E50" s="21">
        <f t="shared" si="12"/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  <c r="O50" s="21">
        <f t="shared" si="12"/>
        <v>0</v>
      </c>
      <c r="P50" s="21">
        <f t="shared" si="12"/>
        <v>0</v>
      </c>
      <c r="Q50" s="1"/>
    </row>
  </sheetData>
  <sheetProtection/>
  <mergeCells count="27">
    <mergeCell ref="B19:D20"/>
    <mergeCell ref="B1:F1"/>
    <mergeCell ref="B3:D4"/>
    <mergeCell ref="B5:B10"/>
    <mergeCell ref="C5:D6"/>
    <mergeCell ref="C7:D8"/>
    <mergeCell ref="C9:D10"/>
    <mergeCell ref="C29:D30"/>
    <mergeCell ref="C31:C46"/>
    <mergeCell ref="D31:D32"/>
    <mergeCell ref="D33:D34"/>
    <mergeCell ref="D35:D36"/>
    <mergeCell ref="B11:B16"/>
    <mergeCell ref="C11:D12"/>
    <mergeCell ref="C13:D14"/>
    <mergeCell ref="C15:D16"/>
    <mergeCell ref="B17:D18"/>
    <mergeCell ref="D37:D38"/>
    <mergeCell ref="D39:D40"/>
    <mergeCell ref="D41:D42"/>
    <mergeCell ref="D43:D44"/>
    <mergeCell ref="D45:D46"/>
    <mergeCell ref="B21:D22"/>
    <mergeCell ref="B23:D24"/>
    <mergeCell ref="B25:D26"/>
    <mergeCell ref="B27:B46"/>
    <mergeCell ref="C27:D28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38" useFirstPageNumber="1" fitToHeight="0" fitToWidth="0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2019-05-31T01:14:31Z</cp:lastPrinted>
  <dcterms:created xsi:type="dcterms:W3CDTF">2002-05-02T08:53:52Z</dcterms:created>
  <dcterms:modified xsi:type="dcterms:W3CDTF">2020-02-07T12:08:49Z</dcterms:modified>
  <cp:category/>
  <cp:version/>
  <cp:contentType/>
  <cp:contentStatus/>
</cp:coreProperties>
</file>