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20520" windowHeight="7065" activeTab="0"/>
  </bookViews>
  <sheets>
    <sheet name="７・８" sheetId="1" r:id="rId1"/>
    <sheet name="９（１）" sheetId="2" r:id="rId2"/>
    <sheet name="９（２）" sheetId="3" r:id="rId3"/>
    <sheet name="１０" sheetId="4" r:id="rId4"/>
  </sheets>
  <definedNames>
    <definedName name="_xlnm.Print_Area" localSheetId="0">'７・８'!$A$1:$K$38</definedName>
    <definedName name="_xlnm.Print_Area" localSheetId="2">'９（２）'!$A$1:$AG$20</definedName>
  </definedNames>
  <calcPr fullCalcOnLoad="1"/>
</workbook>
</file>

<file path=xl/sharedStrings.xml><?xml version="1.0" encoding="utf-8"?>
<sst xmlns="http://schemas.openxmlformats.org/spreadsheetml/2006/main" count="214" uniqueCount="92">
  <si>
    <t>区　　　　分</t>
  </si>
  <si>
    <t>普通法人</t>
  </si>
  <si>
    <t>法定事業年度分</t>
  </si>
  <si>
    <t>現事業年度分</t>
  </si>
  <si>
    <t>単独法人</t>
  </si>
  <si>
    <t>分割法人</t>
  </si>
  <si>
    <t>本府本店法人</t>
  </si>
  <si>
    <t>他府県本店法人</t>
  </si>
  <si>
    <t>計</t>
  </si>
  <si>
    <t>過事業年度分</t>
  </si>
  <si>
    <t>合計</t>
  </si>
  <si>
    <t>注　　〔　　〕内は外形標準課税対象法人に係る決定税額を内書きで示す。</t>
  </si>
  <si>
    <t>区　　　分</t>
  </si>
  <si>
    <t>法人数</t>
  </si>
  <si>
    <t>資本金１億円以下</t>
  </si>
  <si>
    <t>資本金１億円超</t>
  </si>
  <si>
    <t>①普通法人</t>
  </si>
  <si>
    <t>単　　独　　法　　人</t>
  </si>
  <si>
    <t>小　　計</t>
  </si>
  <si>
    <t>②収入金額課税法人</t>
  </si>
  <si>
    <t>計　　（①＋②）</t>
  </si>
  <si>
    <t>④公益法人(法第７２条の５）</t>
  </si>
  <si>
    <t>合　　　　計</t>
  </si>
  <si>
    <t>（２）業種別・規模別</t>
  </si>
  <si>
    <t>区分</t>
  </si>
  <si>
    <t>支店法人</t>
  </si>
  <si>
    <t>500万円</t>
  </si>
  <si>
    <t>1,000万円</t>
  </si>
  <si>
    <t>1億円</t>
  </si>
  <si>
    <t>10億円</t>
  </si>
  <si>
    <t>以　　上</t>
  </si>
  <si>
    <t>１億円</t>
  </si>
  <si>
    <t>超</t>
  </si>
  <si>
    <t>50億円</t>
  </si>
  <si>
    <t>未　　満</t>
  </si>
  <si>
    <t>未　　　満</t>
  </si>
  <si>
    <t>農　林　水　産　業</t>
  </si>
  <si>
    <t>鉱　業</t>
  </si>
  <si>
    <t>建　 　　設　 　　業</t>
  </si>
  <si>
    <t>製　　 　造　　 　業</t>
  </si>
  <si>
    <t>卸売業</t>
  </si>
  <si>
    <t>小売業</t>
  </si>
  <si>
    <t>金融保険業</t>
  </si>
  <si>
    <t>不動産業</t>
  </si>
  <si>
    <t>運輸・倉庫・通信
電　気　・　ガ　ス</t>
  </si>
  <si>
    <t>サービス業・その他</t>
  </si>
  <si>
    <t>合　　　計</t>
  </si>
  <si>
    <t>事業税の課税標準額等の通知書処理件数</t>
  </si>
  <si>
    <t>５</t>
  </si>
  <si>
    <t>６</t>
  </si>
  <si>
    <t>７</t>
  </si>
  <si>
    <t>８</t>
  </si>
  <si>
    <t>９</t>
  </si>
  <si>
    <t>１０</t>
  </si>
  <si>
    <t>１１</t>
  </si>
  <si>
    <t>１２</t>
  </si>
  <si>
    <t>月別</t>
  </si>
  <si>
    <t>受理件数</t>
  </si>
  <si>
    <t>送付件数</t>
  </si>
  <si>
    <t>（1）所管法人数調</t>
  </si>
  <si>
    <t>本年度</t>
  </si>
  <si>
    <t>前年度</t>
  </si>
  <si>
    <t>⑤みなす法人（法第７２条の２第４項）</t>
  </si>
  <si>
    <t>中間事業年度分（円）</t>
  </si>
  <si>
    <t>確定申告分（円）</t>
  </si>
  <si>
    <t>修正申告･更正・決定分（円）</t>
  </si>
  <si>
    <t>合計（円）
A</t>
  </si>
  <si>
    <t>前年度税額（円）
B</t>
  </si>
  <si>
    <t>前年度対比（％）</t>
  </si>
  <si>
    <t>A</t>
  </si>
  <si>
    <t>B</t>
  </si>
  <si>
    <t>　</t>
  </si>
  <si>
    <t>　</t>
  </si>
  <si>
    <t>　</t>
  </si>
  <si>
    <t>　</t>
  </si>
  <si>
    <t>　</t>
  </si>
  <si>
    <t>４</t>
  </si>
  <si>
    <t>１</t>
  </si>
  <si>
    <t>２</t>
  </si>
  <si>
    <t>３</t>
  </si>
  <si>
    <t>③特別法人（法第７２条の２４の７第５項）</t>
  </si>
  <si>
    <t xml:space="preserve">法定事業年度分    </t>
  </si>
  <si>
    <t xml:space="preserve">特別法人・公益法人・人格のない社団等    </t>
  </si>
  <si>
    <t>⑥均等割のみ課する法人（法第５２条第２項第４号）</t>
  </si>
  <si>
    <t>注　　（　　）内は減免税額を外書きで示す。</t>
  </si>
  <si>
    <t>作成件数</t>
  </si>
  <si>
    <t>　    　決定税額等調</t>
  </si>
  <si>
    <t>　　決定税額等調</t>
  </si>
  <si>
    <t>平成30年度分割法人に係る法人の府民税及び</t>
  </si>
  <si>
    <t>7　平成30年度    法人府民税</t>
  </si>
  <si>
    <t>8　平成30年度法人事業税</t>
  </si>
  <si>
    <t>9　平成30年度法人数調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</si>
</sst>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  <numFmt numFmtId="179" formatCode="#,##0_);\(#,##0\)"/>
    <numFmt numFmtId="180" formatCode="#,##0.0_ "/>
    <numFmt numFmtId="181" formatCode="#,##0.0_);[Red]\(#,##0.0\)"/>
    <numFmt numFmtId="182" formatCode="0.0;[Red]0.0"/>
    <numFmt numFmtId="183" formatCode="#,##0;[Red]#,##0"/>
    <numFmt numFmtId="184" formatCode="0.0_);[Red]\(0.0\)"/>
    <numFmt numFmtId="185" formatCode="0.0_ "/>
    <numFmt numFmtId="186" formatCode="0_);\(0\)"/>
    <numFmt numFmtId="187" formatCode="0.0_);\(0.0\)"/>
    <numFmt numFmtId="188" formatCode="0.0"/>
    <numFmt numFmtId="189" formatCode="#,##0.0"/>
    <numFmt numFmtId="190" formatCode="#,##0.0;[Red]\-#,##0.0"/>
    <numFmt numFmtId="191" formatCode="\(#,##0\)"/>
    <numFmt numFmtId="192" formatCode="\(#,##0\)\ "/>
    <numFmt numFmtId="193" formatCode="\(#,##0.0\)\ "/>
    <numFmt numFmtId="194" formatCode="0_ "/>
    <numFmt numFmtId="195" formatCode="0.000;[Red]0.000"/>
    <numFmt numFmtId="196" formatCode="0.00_);[Red]\(0.00\)"/>
    <numFmt numFmtId="197" formatCode="&quot;〔&quot;#,##0_ &quot;〕&quot;"/>
    <numFmt numFmtId="198" formatCode="&quot;(&quot;#,##0_ &quot;)&quot;"/>
    <numFmt numFmtId="199" formatCode="&quot;（&quot;#,##0_ &quot;）&quot;"/>
    <numFmt numFmtId="200" formatCode="&quot;〔&quot;#,##0_ &quot;〕&quot;;[Red]&quot;〔-&quot;#,##0_ &quot;〕&quot;"/>
    <numFmt numFmtId="201" formatCode="&quot;〔&quot;##,#0_ &quot;〕&quot;&quot;〔-&quot;#,##0_ &quot;〕&quot;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178" fontId="0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178" fontId="6" fillId="0" borderId="0" xfId="0" applyNumberFormat="1" applyFont="1" applyAlignment="1">
      <alignment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6" fillId="0" borderId="11" xfId="0" applyNumberFormat="1" applyFont="1" applyFill="1" applyBorder="1" applyAlignment="1">
      <alignment horizontal="right" vertical="center"/>
    </xf>
    <xf numFmtId="178" fontId="6" fillId="0" borderId="13" xfId="0" applyNumberFormat="1" applyFont="1" applyFill="1" applyBorder="1" applyAlignment="1">
      <alignment horizontal="right" vertical="center"/>
    </xf>
    <xf numFmtId="38" fontId="6" fillId="0" borderId="0" xfId="49" applyFont="1" applyFill="1" applyAlignment="1">
      <alignment horizontal="right" vertical="center"/>
    </xf>
    <xf numFmtId="178" fontId="6" fillId="0" borderId="13" xfId="0" applyNumberFormat="1" applyFont="1" applyFill="1" applyBorder="1" applyAlignment="1">
      <alignment vertical="center" shrinkToFit="1"/>
    </xf>
    <xf numFmtId="178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 shrinkToFit="1"/>
    </xf>
    <xf numFmtId="176" fontId="6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8" fontId="5" fillId="33" borderId="0" xfId="49" applyFont="1" applyFill="1" applyAlignment="1">
      <alignment horizontal="right" vertical="center"/>
    </xf>
    <xf numFmtId="178" fontId="5" fillId="33" borderId="0" xfId="0" applyNumberFormat="1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38" fontId="5" fillId="33" borderId="0" xfId="49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180" fontId="6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right" indent="3"/>
    </xf>
    <xf numFmtId="178" fontId="4" fillId="0" borderId="0" xfId="0" applyNumberFormat="1" applyFont="1" applyAlignment="1">
      <alignment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horizontal="center" wrapText="1"/>
    </xf>
    <xf numFmtId="178" fontId="0" fillId="0" borderId="0" xfId="0" applyNumberFormat="1" applyFont="1" applyAlignment="1">
      <alignment horizont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center" vertical="center"/>
    </xf>
    <xf numFmtId="178" fontId="6" fillId="0" borderId="18" xfId="0" applyNumberFormat="1" applyFont="1" applyBorder="1" applyAlignment="1">
      <alignment horizontal="center" vertical="center"/>
    </xf>
    <xf numFmtId="178" fontId="4" fillId="0" borderId="0" xfId="0" applyNumberFormat="1" applyFont="1" applyFill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shrinkToFit="1"/>
    </xf>
    <xf numFmtId="0" fontId="26" fillId="33" borderId="24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textRotation="255"/>
    </xf>
    <xf numFmtId="0" fontId="6" fillId="33" borderId="15" xfId="0" applyFont="1" applyFill="1" applyBorder="1" applyAlignment="1">
      <alignment horizontal="distributed" vertical="distributed"/>
    </xf>
    <xf numFmtId="0" fontId="6" fillId="33" borderId="16" xfId="0" applyFont="1" applyFill="1" applyBorder="1" applyAlignment="1">
      <alignment/>
    </xf>
    <xf numFmtId="199" fontId="6" fillId="33" borderId="20" xfId="0" applyNumberFormat="1" applyFont="1" applyFill="1" applyBorder="1" applyAlignment="1">
      <alignment horizontal="right" vertical="center"/>
    </xf>
    <xf numFmtId="199" fontId="6" fillId="33" borderId="20" xfId="0" applyNumberFormat="1" applyFont="1" applyFill="1" applyBorder="1" applyAlignment="1">
      <alignment horizontal="right" vertical="center" indent="1"/>
    </xf>
    <xf numFmtId="199" fontId="6" fillId="33" borderId="15" xfId="0" applyNumberFormat="1" applyFont="1" applyFill="1" applyBorder="1" applyAlignment="1">
      <alignment horizontal="right" vertical="center"/>
    </xf>
    <xf numFmtId="185" fontId="45" fillId="0" borderId="20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176" fontId="6" fillId="33" borderId="24" xfId="0" applyNumberFormat="1" applyFont="1" applyFill="1" applyBorder="1" applyAlignment="1">
      <alignment horizontal="right" vertical="center" indent="1"/>
    </xf>
    <xf numFmtId="176" fontId="6" fillId="33" borderId="17" xfId="0" applyNumberFormat="1" applyFont="1" applyFill="1" applyBorder="1" applyAlignment="1">
      <alignment horizontal="right" vertical="center" indent="1"/>
    </xf>
    <xf numFmtId="185" fontId="45" fillId="0" borderId="24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distributed" vertical="distributed"/>
    </xf>
    <xf numFmtId="199" fontId="6" fillId="33" borderId="20" xfId="0" applyNumberFormat="1" applyFont="1" applyFill="1" applyBorder="1" applyAlignment="1">
      <alignment vertical="center"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distributed" vertical="distributed"/>
    </xf>
    <xf numFmtId="0" fontId="6" fillId="33" borderId="20" xfId="0" applyFont="1" applyFill="1" applyBorder="1" applyAlignment="1">
      <alignment vertical="center" shrinkToFit="1"/>
    </xf>
    <xf numFmtId="0" fontId="6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/>
    </xf>
    <xf numFmtId="0" fontId="6" fillId="33" borderId="24" xfId="0" applyFont="1" applyFill="1" applyBorder="1" applyAlignment="1">
      <alignment vertical="center" shrinkToFit="1"/>
    </xf>
    <xf numFmtId="0" fontId="6" fillId="33" borderId="15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26" fillId="33" borderId="15" xfId="0" applyFont="1" applyFill="1" applyBorder="1" applyAlignment="1">
      <alignment horizontal="distributed" vertical="center"/>
    </xf>
    <xf numFmtId="0" fontId="26" fillId="33" borderId="19" xfId="0" applyFont="1" applyFill="1" applyBorder="1" applyAlignment="1">
      <alignment horizontal="distributed" vertical="center"/>
    </xf>
    <xf numFmtId="0" fontId="26" fillId="33" borderId="16" xfId="0" applyFont="1" applyFill="1" applyBorder="1" applyAlignment="1">
      <alignment horizontal="distributed" vertical="center"/>
    </xf>
    <xf numFmtId="0" fontId="26" fillId="33" borderId="17" xfId="0" applyFont="1" applyFill="1" applyBorder="1" applyAlignment="1">
      <alignment horizontal="distributed" vertical="center"/>
    </xf>
    <xf numFmtId="0" fontId="26" fillId="33" borderId="14" xfId="0" applyFont="1" applyFill="1" applyBorder="1" applyAlignment="1">
      <alignment horizontal="distributed" vertical="center"/>
    </xf>
    <xf numFmtId="0" fontId="26" fillId="33" borderId="18" xfId="0" applyFont="1" applyFill="1" applyBorder="1" applyAlignment="1">
      <alignment horizontal="distributed" vertical="center"/>
    </xf>
    <xf numFmtId="0" fontId="5" fillId="33" borderId="19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center" vertical="center"/>
    </xf>
    <xf numFmtId="200" fontId="6" fillId="33" borderId="24" xfId="0" applyNumberFormat="1" applyFont="1" applyFill="1" applyBorder="1" applyAlignment="1">
      <alignment horizontal="right" vertical="center" indent="1"/>
    </xf>
    <xf numFmtId="0" fontId="6" fillId="33" borderId="19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197" fontId="6" fillId="33" borderId="24" xfId="0" applyNumberFormat="1" applyFont="1" applyFill="1" applyBorder="1" applyAlignment="1">
      <alignment horizontal="right" vertical="center" indent="1"/>
    </xf>
    <xf numFmtId="185" fontId="45" fillId="0" borderId="10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178" fontId="26" fillId="0" borderId="10" xfId="0" applyNumberFormat="1" applyFont="1" applyFill="1" applyBorder="1" applyAlignment="1">
      <alignment horizontal="right" vertical="center"/>
    </xf>
    <xf numFmtId="178" fontId="26" fillId="0" borderId="25" xfId="0" applyNumberFormat="1" applyFont="1" applyFill="1" applyBorder="1" applyAlignment="1">
      <alignment vertical="center"/>
    </xf>
    <xf numFmtId="178" fontId="26" fillId="0" borderId="10" xfId="0" applyNumberFormat="1" applyFont="1" applyFill="1" applyBorder="1" applyAlignment="1">
      <alignment vertical="center"/>
    </xf>
    <xf numFmtId="178" fontId="26" fillId="0" borderId="12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26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20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horizontal="distributed" vertical="center"/>
    </xf>
    <xf numFmtId="0" fontId="6" fillId="33" borderId="23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horizontal="distributed" vertical="center"/>
    </xf>
    <xf numFmtId="0" fontId="6" fillId="33" borderId="20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76" fontId="6" fillId="33" borderId="24" xfId="0" applyNumberFormat="1" applyFont="1" applyFill="1" applyBorder="1" applyAlignment="1">
      <alignment/>
    </xf>
    <xf numFmtId="38" fontId="6" fillId="33" borderId="24" xfId="49" applyFont="1" applyFill="1" applyBorder="1" applyAlignment="1">
      <alignment/>
    </xf>
    <xf numFmtId="0" fontId="6" fillId="33" borderId="10" xfId="0" applyFont="1" applyFill="1" applyBorder="1" applyAlignment="1">
      <alignment horizontal="distributed" vertical="center"/>
    </xf>
    <xf numFmtId="176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center" shrinkToFit="1"/>
    </xf>
    <xf numFmtId="176" fontId="6" fillId="33" borderId="10" xfId="0" applyNumberFormat="1" applyFont="1" applyFill="1" applyBorder="1" applyAlignment="1">
      <alignment shrinkToFit="1"/>
    </xf>
    <xf numFmtId="178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shrinkToFit="1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vertical="center"/>
    </xf>
    <xf numFmtId="0" fontId="27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textRotation="255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textRotation="255"/>
    </xf>
    <xf numFmtId="176" fontId="6" fillId="33" borderId="24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distributed" vertical="center"/>
    </xf>
    <xf numFmtId="0" fontId="6" fillId="33" borderId="18" xfId="0" applyFont="1" applyFill="1" applyBorder="1" applyAlignment="1">
      <alignment horizontal="distributed" vertical="center"/>
    </xf>
    <xf numFmtId="0" fontId="6" fillId="33" borderId="24" xfId="0" applyFont="1" applyFill="1" applyBorder="1" applyAlignment="1">
      <alignment horizontal="center" vertical="center" textRotation="255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shrinkToFit="1"/>
    </xf>
    <xf numFmtId="176" fontId="6" fillId="33" borderId="11" xfId="0" applyNumberFormat="1" applyFont="1" applyFill="1" applyBorder="1" applyAlignment="1">
      <alignment horizontal="center" vertical="center"/>
    </xf>
    <xf numFmtId="176" fontId="6" fillId="33" borderId="1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vertical="center" shrinkToFit="1"/>
    </xf>
    <xf numFmtId="0" fontId="26" fillId="33" borderId="11" xfId="0" applyFont="1" applyFill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24</xdr:row>
      <xdr:rowOff>9525</xdr:rowOff>
    </xdr:from>
    <xdr:to>
      <xdr:col>10</xdr:col>
      <xdr:colOff>723900</xdr:colOff>
      <xdr:row>24</xdr:row>
      <xdr:rowOff>9525</xdr:rowOff>
    </xdr:to>
    <xdr:sp>
      <xdr:nvSpPr>
        <xdr:cNvPr id="1" name="Line 3"/>
        <xdr:cNvSpPr>
          <a:spLocks/>
        </xdr:cNvSpPr>
      </xdr:nvSpPr>
      <xdr:spPr>
        <a:xfrm flipV="1">
          <a:off x="14554200" y="80867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476250</xdr:colOff>
      <xdr:row>3</xdr:row>
      <xdr:rowOff>342900</xdr:rowOff>
    </xdr:from>
    <xdr:to>
      <xdr:col>10</xdr:col>
      <xdr:colOff>762000</xdr:colOff>
      <xdr:row>3</xdr:row>
      <xdr:rowOff>342900</xdr:rowOff>
    </xdr:to>
    <xdr:sp>
      <xdr:nvSpPr>
        <xdr:cNvPr id="2" name="Line 4"/>
        <xdr:cNvSpPr>
          <a:spLocks/>
        </xdr:cNvSpPr>
      </xdr:nvSpPr>
      <xdr:spPr>
        <a:xfrm flipV="1">
          <a:off x="14592300" y="16668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8"/>
  <sheetViews>
    <sheetView showGridLines="0" tabSelected="1" view="pageBreakPreview" zoomScaleNormal="70" zoomScaleSheetLayoutView="100" zoomScalePageLayoutView="0" workbookViewId="0" topLeftCell="E1">
      <selection activeCell="N7" sqref="N7"/>
    </sheetView>
  </sheetViews>
  <sheetFormatPr defaultColWidth="9.00390625" defaultRowHeight="13.5"/>
  <cols>
    <col min="1" max="2" width="2.875" style="24" bestFit="1" customWidth="1"/>
    <col min="3" max="3" width="16.75390625" style="24" customWidth="1"/>
    <col min="4" max="4" width="26.375" style="19" customWidth="1"/>
    <col min="5" max="5" width="25.50390625" style="19" customWidth="1"/>
    <col min="6" max="6" width="22.875" style="19" customWidth="1"/>
    <col min="7" max="7" width="21.25390625" style="19" customWidth="1"/>
    <col min="8" max="8" width="21.375" style="19" customWidth="1"/>
    <col min="9" max="9" width="22.625" style="19" customWidth="1"/>
    <col min="10" max="10" width="22.75390625" style="19" customWidth="1"/>
    <col min="11" max="11" width="17.125" style="19" bestFit="1" customWidth="1"/>
    <col min="12" max="12" width="19.375" style="18" customWidth="1"/>
    <col min="13" max="13" width="11.875" style="19" bestFit="1" customWidth="1"/>
    <col min="14" max="16384" width="9.00390625" style="19" customWidth="1"/>
  </cols>
  <sheetData>
    <row r="1" spans="1:11" ht="48.75" customHeight="1">
      <c r="A1" s="29" t="s">
        <v>89</v>
      </c>
      <c r="B1" s="29"/>
      <c r="C1" s="29"/>
      <c r="D1" s="29"/>
      <c r="E1" s="29"/>
      <c r="F1" s="29"/>
      <c r="G1" s="27" t="s">
        <v>86</v>
      </c>
      <c r="H1" s="26"/>
      <c r="I1" s="26"/>
      <c r="J1" s="26"/>
      <c r="K1" s="26"/>
    </row>
    <row r="2" spans="1:11" ht="27.75" customHeight="1">
      <c r="A2" s="20"/>
      <c r="B2" s="20"/>
      <c r="C2" s="20"/>
      <c r="D2" s="21"/>
      <c r="E2" s="21"/>
      <c r="F2" s="21"/>
      <c r="G2" s="20"/>
      <c r="H2" s="20"/>
      <c r="I2" s="21"/>
      <c r="J2" s="21"/>
      <c r="K2" s="21"/>
    </row>
    <row r="3" spans="1:11" ht="27.75" customHeight="1">
      <c r="A3" s="43" t="s">
        <v>0</v>
      </c>
      <c r="B3" s="44"/>
      <c r="C3" s="45"/>
      <c r="D3" s="46" t="s">
        <v>1</v>
      </c>
      <c r="E3" s="46"/>
      <c r="F3" s="46"/>
      <c r="G3" s="47" t="s">
        <v>82</v>
      </c>
      <c r="H3" s="48"/>
      <c r="I3" s="49" t="s">
        <v>66</v>
      </c>
      <c r="J3" s="50" t="s">
        <v>67</v>
      </c>
      <c r="K3" s="51" t="s">
        <v>68</v>
      </c>
    </row>
    <row r="4" spans="1:11" ht="27.75" customHeight="1">
      <c r="A4" s="52"/>
      <c r="B4" s="53"/>
      <c r="C4" s="54"/>
      <c r="D4" s="46" t="s">
        <v>63</v>
      </c>
      <c r="E4" s="46" t="s">
        <v>2</v>
      </c>
      <c r="F4" s="46"/>
      <c r="G4" s="55" t="s">
        <v>81</v>
      </c>
      <c r="H4" s="56"/>
      <c r="I4" s="57"/>
      <c r="J4" s="58"/>
      <c r="K4" s="59" t="s">
        <v>69</v>
      </c>
    </row>
    <row r="5" spans="1:11" ht="27.75" customHeight="1">
      <c r="A5" s="60"/>
      <c r="B5" s="61"/>
      <c r="C5" s="62"/>
      <c r="D5" s="46"/>
      <c r="E5" s="63" t="s">
        <v>64</v>
      </c>
      <c r="F5" s="64" t="s">
        <v>65</v>
      </c>
      <c r="G5" s="63" t="s">
        <v>64</v>
      </c>
      <c r="H5" s="64" t="s">
        <v>65</v>
      </c>
      <c r="I5" s="57"/>
      <c r="J5" s="65"/>
      <c r="K5" s="59" t="s">
        <v>70</v>
      </c>
    </row>
    <row r="6" spans="1:12" ht="27.75" customHeight="1">
      <c r="A6" s="66" t="s">
        <v>3</v>
      </c>
      <c r="B6" s="67" t="s">
        <v>4</v>
      </c>
      <c r="C6" s="68"/>
      <c r="D6" s="69"/>
      <c r="E6" s="69"/>
      <c r="F6" s="69"/>
      <c r="G6" s="70">
        <v>64816100</v>
      </c>
      <c r="H6" s="69"/>
      <c r="I6" s="69">
        <f>G6</f>
        <v>64816100</v>
      </c>
      <c r="J6" s="71">
        <v>63053600</v>
      </c>
      <c r="K6" s="72">
        <f>IF(J6=0,IF(I6=0,"-","皆増"),IF(I6=0,"皆減",I6/J6*100))</f>
        <v>102.79524087443063</v>
      </c>
      <c r="L6" s="28"/>
    </row>
    <row r="7" spans="1:12" ht="27.75" customHeight="1">
      <c r="A7" s="73"/>
      <c r="B7" s="74"/>
      <c r="C7" s="75"/>
      <c r="D7" s="76">
        <v>5365091900</v>
      </c>
      <c r="E7" s="76">
        <v>11024455900</v>
      </c>
      <c r="F7" s="76">
        <v>61087300</v>
      </c>
      <c r="G7" s="76">
        <v>707844900</v>
      </c>
      <c r="H7" s="76">
        <v>1092600</v>
      </c>
      <c r="I7" s="76">
        <f>SUM(D7:H7)</f>
        <v>17159572600</v>
      </c>
      <c r="J7" s="77">
        <v>17461997100</v>
      </c>
      <c r="K7" s="78">
        <f aca="true" t="shared" si="0" ref="K7:K17">IF(J7=0,IF(I7=0,"-","皆増"),IF(I7=0,"皆減",I7/J7*100))</f>
        <v>98.26809901371476</v>
      </c>
      <c r="L7" s="28"/>
    </row>
    <row r="8" spans="1:12" ht="27.75" customHeight="1">
      <c r="A8" s="73"/>
      <c r="B8" s="66" t="s">
        <v>5</v>
      </c>
      <c r="C8" s="79" t="s">
        <v>6</v>
      </c>
      <c r="D8" s="80"/>
      <c r="E8" s="80"/>
      <c r="F8" s="80"/>
      <c r="G8" s="70">
        <v>781600</v>
      </c>
      <c r="H8" s="69"/>
      <c r="I8" s="69">
        <f>G8</f>
        <v>781600</v>
      </c>
      <c r="J8" s="80">
        <v>821500</v>
      </c>
      <c r="K8" s="72">
        <f t="shared" si="0"/>
        <v>95.14303104077906</v>
      </c>
      <c r="L8" s="28"/>
    </row>
    <row r="9" spans="1:13" ht="27.75" customHeight="1">
      <c r="A9" s="73"/>
      <c r="B9" s="81"/>
      <c r="C9" s="82"/>
      <c r="D9" s="76">
        <v>12248860400</v>
      </c>
      <c r="E9" s="76">
        <v>15339004700</v>
      </c>
      <c r="F9" s="76">
        <v>106228500</v>
      </c>
      <c r="G9" s="76">
        <v>233663500</v>
      </c>
      <c r="H9" s="76">
        <v>881100</v>
      </c>
      <c r="I9" s="76">
        <f>SUM(D9:H9)</f>
        <v>27928638200</v>
      </c>
      <c r="J9" s="76">
        <v>25056049100</v>
      </c>
      <c r="K9" s="78">
        <f t="shared" si="0"/>
        <v>111.46465306056572</v>
      </c>
      <c r="L9" s="28"/>
      <c r="M9" s="22"/>
    </row>
    <row r="10" spans="1:12" ht="27.75" customHeight="1">
      <c r="A10" s="73"/>
      <c r="B10" s="81"/>
      <c r="C10" s="83" t="s">
        <v>7</v>
      </c>
      <c r="D10" s="80"/>
      <c r="E10" s="80"/>
      <c r="F10" s="80"/>
      <c r="G10" s="70">
        <v>2673200</v>
      </c>
      <c r="H10" s="69"/>
      <c r="I10" s="69">
        <f>G10</f>
        <v>2673200</v>
      </c>
      <c r="J10" s="80">
        <v>2563100</v>
      </c>
      <c r="K10" s="72">
        <f t="shared" si="0"/>
        <v>104.2955795716125</v>
      </c>
      <c r="L10" s="28"/>
    </row>
    <row r="11" spans="1:12" ht="27.75" customHeight="1">
      <c r="A11" s="84"/>
      <c r="B11" s="85"/>
      <c r="C11" s="86"/>
      <c r="D11" s="76">
        <v>13168540700</v>
      </c>
      <c r="E11" s="76">
        <v>17451177200</v>
      </c>
      <c r="F11" s="76">
        <v>14072000</v>
      </c>
      <c r="G11" s="76">
        <v>354233400</v>
      </c>
      <c r="H11" s="76">
        <v>2378600</v>
      </c>
      <c r="I11" s="76">
        <f>SUM(D11:H11)</f>
        <v>30990401900</v>
      </c>
      <c r="J11" s="76">
        <v>28505955500</v>
      </c>
      <c r="K11" s="78">
        <f t="shared" si="0"/>
        <v>108.71553454856127</v>
      </c>
      <c r="L11" s="28"/>
    </row>
    <row r="12" spans="1:12" ht="27.75" customHeight="1">
      <c r="A12" s="87" t="s">
        <v>8</v>
      </c>
      <c r="B12" s="88"/>
      <c r="C12" s="68"/>
      <c r="D12" s="80"/>
      <c r="E12" s="80"/>
      <c r="F12" s="80"/>
      <c r="G12" s="70">
        <f>G6+G8+G10</f>
        <v>68270900</v>
      </c>
      <c r="H12" s="69"/>
      <c r="I12" s="69">
        <f>G12</f>
        <v>68270900</v>
      </c>
      <c r="J12" s="80">
        <v>66438200</v>
      </c>
      <c r="K12" s="72">
        <f t="shared" si="0"/>
        <v>102.75850339112138</v>
      </c>
      <c r="L12" s="28"/>
    </row>
    <row r="13" spans="1:12" ht="27.75" customHeight="1">
      <c r="A13" s="74"/>
      <c r="B13" s="89"/>
      <c r="C13" s="75"/>
      <c r="D13" s="76">
        <f>SUM(D7+D9+D11)</f>
        <v>30782493000</v>
      </c>
      <c r="E13" s="76">
        <f>SUM(E7+E9+E11)</f>
        <v>43814637800</v>
      </c>
      <c r="F13" s="76">
        <f>SUM(F7+F9+F11)</f>
        <v>181387800</v>
      </c>
      <c r="G13" s="76">
        <f>SUM(G7+G9+G11)</f>
        <v>1295741800</v>
      </c>
      <c r="H13" s="76">
        <f>SUM(H7+H9+H11)</f>
        <v>4352300</v>
      </c>
      <c r="I13" s="76">
        <f>SUM(D13:H13)</f>
        <v>76078612700</v>
      </c>
      <c r="J13" s="76">
        <v>71024001700</v>
      </c>
      <c r="K13" s="78">
        <f t="shared" si="0"/>
        <v>107.11676458523176</v>
      </c>
      <c r="L13" s="28"/>
    </row>
    <row r="14" spans="1:13" ht="27.75" customHeight="1">
      <c r="A14" s="87" t="s">
        <v>9</v>
      </c>
      <c r="B14" s="90"/>
      <c r="C14" s="91"/>
      <c r="D14" s="80"/>
      <c r="E14" s="80"/>
      <c r="F14" s="80"/>
      <c r="G14" s="70"/>
      <c r="H14" s="69"/>
      <c r="I14" s="69">
        <f>G14</f>
        <v>0</v>
      </c>
      <c r="J14" s="80">
        <v>0</v>
      </c>
      <c r="K14" s="72" t="str">
        <f t="shared" si="0"/>
        <v>-</v>
      </c>
      <c r="L14" s="28"/>
      <c r="M14" s="23"/>
    </row>
    <row r="15" spans="1:12" ht="27.75" customHeight="1">
      <c r="A15" s="92"/>
      <c r="B15" s="93"/>
      <c r="C15" s="94"/>
      <c r="D15" s="76">
        <v>0</v>
      </c>
      <c r="E15" s="76">
        <v>128142700</v>
      </c>
      <c r="F15" s="76">
        <v>521017100</v>
      </c>
      <c r="G15" s="76">
        <v>6466500</v>
      </c>
      <c r="H15" s="76">
        <v>2845900</v>
      </c>
      <c r="I15" s="76">
        <f>SUM(D15:H15)</f>
        <v>658472200</v>
      </c>
      <c r="J15" s="76">
        <v>795740199</v>
      </c>
      <c r="K15" s="78">
        <f t="shared" si="0"/>
        <v>82.74964628247969</v>
      </c>
      <c r="L15" s="28"/>
    </row>
    <row r="16" spans="1:12" ht="27.75" customHeight="1">
      <c r="A16" s="95" t="s">
        <v>10</v>
      </c>
      <c r="B16" s="96"/>
      <c r="C16" s="97"/>
      <c r="D16" s="80"/>
      <c r="E16" s="80"/>
      <c r="F16" s="80"/>
      <c r="G16" s="70">
        <f>G12+G14</f>
        <v>68270900</v>
      </c>
      <c r="H16" s="69"/>
      <c r="I16" s="69">
        <f>G16</f>
        <v>68270900</v>
      </c>
      <c r="J16" s="80">
        <v>66438200</v>
      </c>
      <c r="K16" s="72">
        <f t="shared" si="0"/>
        <v>102.75850339112138</v>
      </c>
      <c r="L16" s="28"/>
    </row>
    <row r="17" spans="1:12" ht="27.75" customHeight="1">
      <c r="A17" s="98"/>
      <c r="B17" s="99"/>
      <c r="C17" s="100"/>
      <c r="D17" s="76">
        <f>SUM(D13+D15)</f>
        <v>30782493000</v>
      </c>
      <c r="E17" s="76">
        <f>SUM(E13+E15)</f>
        <v>43942780500</v>
      </c>
      <c r="F17" s="76">
        <f>SUM(F13+F15)</f>
        <v>702404900</v>
      </c>
      <c r="G17" s="76">
        <f>SUM(G13+G15)</f>
        <v>1302208300</v>
      </c>
      <c r="H17" s="76">
        <f>SUM(H13+H15)</f>
        <v>7198200</v>
      </c>
      <c r="I17" s="76">
        <f>SUM(D17:H17)</f>
        <v>76737084900</v>
      </c>
      <c r="J17" s="76">
        <v>71819741899</v>
      </c>
      <c r="K17" s="78">
        <f t="shared" si="0"/>
        <v>106.84678456226597</v>
      </c>
      <c r="L17" s="28"/>
    </row>
    <row r="18" spans="1:11" ht="27.75" customHeight="1">
      <c r="A18" s="101" t="s">
        <v>84</v>
      </c>
      <c r="B18" s="101"/>
      <c r="C18" s="101"/>
      <c r="D18" s="101"/>
      <c r="E18" s="101"/>
      <c r="F18" s="102"/>
      <c r="G18" s="102"/>
      <c r="H18" s="102"/>
      <c r="I18" s="102"/>
      <c r="J18" s="102"/>
      <c r="K18" s="102"/>
    </row>
    <row r="19" spans="1:11" ht="11.25" customHeight="1">
      <c r="A19" s="103"/>
      <c r="B19" s="103"/>
      <c r="C19" s="103"/>
      <c r="D19" s="103"/>
      <c r="E19" s="103"/>
      <c r="F19" s="102"/>
      <c r="G19" s="102"/>
      <c r="H19" s="102"/>
      <c r="I19" s="102"/>
      <c r="J19" s="102"/>
      <c r="K19" s="102"/>
    </row>
    <row r="20" ht="6.75" customHeight="1"/>
    <row r="21" spans="1:11" ht="27.75" customHeight="1">
      <c r="A21" s="29" t="s">
        <v>90</v>
      </c>
      <c r="B21" s="29"/>
      <c r="C21" s="29"/>
      <c r="D21" s="29"/>
      <c r="E21" s="29"/>
      <c r="F21" s="29"/>
      <c r="G21" s="26" t="s">
        <v>87</v>
      </c>
      <c r="H21" s="26"/>
      <c r="I21" s="26"/>
      <c r="J21" s="26"/>
      <c r="K21" s="26"/>
    </row>
    <row r="22" spans="1:11" ht="14.25" customHeight="1">
      <c r="A22" s="21"/>
      <c r="B22" s="21"/>
      <c r="C22" s="21"/>
      <c r="D22" s="21"/>
      <c r="E22" s="21"/>
      <c r="F22" s="21"/>
      <c r="G22" s="20"/>
      <c r="H22" s="20"/>
      <c r="I22" s="21"/>
      <c r="J22" s="21"/>
      <c r="K22" s="21"/>
    </row>
    <row r="23" spans="1:11" ht="27.75" customHeight="1">
      <c r="A23" s="46" t="s">
        <v>0</v>
      </c>
      <c r="B23" s="46"/>
      <c r="C23" s="46"/>
      <c r="D23" s="46" t="s">
        <v>1</v>
      </c>
      <c r="E23" s="46"/>
      <c r="F23" s="46"/>
      <c r="G23" s="47" t="s">
        <v>82</v>
      </c>
      <c r="H23" s="48"/>
      <c r="I23" s="49" t="s">
        <v>66</v>
      </c>
      <c r="J23" s="50" t="s">
        <v>67</v>
      </c>
      <c r="K23" s="51" t="s">
        <v>68</v>
      </c>
    </row>
    <row r="24" spans="1:11" ht="27.75" customHeight="1">
      <c r="A24" s="46"/>
      <c r="B24" s="46"/>
      <c r="C24" s="46"/>
      <c r="D24" s="46" t="s">
        <v>63</v>
      </c>
      <c r="E24" s="46" t="s">
        <v>2</v>
      </c>
      <c r="F24" s="46"/>
      <c r="G24" s="55" t="s">
        <v>81</v>
      </c>
      <c r="H24" s="56"/>
      <c r="I24" s="57"/>
      <c r="J24" s="58"/>
      <c r="K24" s="59" t="s">
        <v>69</v>
      </c>
    </row>
    <row r="25" spans="1:11" ht="27.75" customHeight="1">
      <c r="A25" s="46"/>
      <c r="B25" s="46"/>
      <c r="C25" s="46"/>
      <c r="D25" s="46"/>
      <c r="E25" s="63" t="s">
        <v>64</v>
      </c>
      <c r="F25" s="64" t="s">
        <v>65</v>
      </c>
      <c r="G25" s="63" t="s">
        <v>64</v>
      </c>
      <c r="H25" s="64" t="s">
        <v>65</v>
      </c>
      <c r="I25" s="57"/>
      <c r="J25" s="65"/>
      <c r="K25" s="104" t="s">
        <v>70</v>
      </c>
    </row>
    <row r="26" spans="1:12" ht="27.75" customHeight="1">
      <c r="A26" s="66" t="s">
        <v>3</v>
      </c>
      <c r="B26" s="67" t="s">
        <v>4</v>
      </c>
      <c r="C26" s="68"/>
      <c r="D26" s="76">
        <v>34880424400</v>
      </c>
      <c r="E26" s="76">
        <v>46010955300</v>
      </c>
      <c r="F26" s="76">
        <v>430987500</v>
      </c>
      <c r="G26" s="76">
        <v>3506076900</v>
      </c>
      <c r="H26" s="76">
        <v>7635900</v>
      </c>
      <c r="I26" s="76">
        <f aca="true" t="shared" si="1" ref="I26:I32">SUM(D26:H26)</f>
        <v>84836080000</v>
      </c>
      <c r="J26" s="76">
        <v>88404296225</v>
      </c>
      <c r="K26" s="72">
        <f aca="true" t="shared" si="2" ref="K26:K37">IF(J26=0,IF(I26=0,"-","皆増"),IF(I26=0,"皆減",I26/J26*100))</f>
        <v>95.96375246750628</v>
      </c>
      <c r="L26" s="28"/>
    </row>
    <row r="27" spans="1:12" ht="27.75" customHeight="1">
      <c r="A27" s="73"/>
      <c r="B27" s="74"/>
      <c r="C27" s="75"/>
      <c r="D27" s="105">
        <v>4851368700</v>
      </c>
      <c r="E27" s="105">
        <v>3899781100</v>
      </c>
      <c r="F27" s="105">
        <v>-8894300</v>
      </c>
      <c r="G27" s="105">
        <v>0</v>
      </c>
      <c r="H27" s="105">
        <v>0</v>
      </c>
      <c r="I27" s="105">
        <f>SUM(D27:H27)</f>
        <v>8742255500</v>
      </c>
      <c r="J27" s="105">
        <v>10599209200</v>
      </c>
      <c r="K27" s="72">
        <f t="shared" si="2"/>
        <v>82.48026182934478</v>
      </c>
      <c r="L27" s="28"/>
    </row>
    <row r="28" spans="1:12" ht="27.75" customHeight="1">
      <c r="A28" s="73"/>
      <c r="B28" s="66" t="s">
        <v>5</v>
      </c>
      <c r="C28" s="79" t="s">
        <v>6</v>
      </c>
      <c r="D28" s="76">
        <v>60895098300</v>
      </c>
      <c r="E28" s="76">
        <v>67056333300</v>
      </c>
      <c r="F28" s="76">
        <v>99225200</v>
      </c>
      <c r="G28" s="76">
        <v>1446469100</v>
      </c>
      <c r="H28" s="76">
        <v>8176900</v>
      </c>
      <c r="I28" s="76">
        <f t="shared" si="1"/>
        <v>129505302800</v>
      </c>
      <c r="J28" s="76">
        <v>122485449990</v>
      </c>
      <c r="K28" s="72">
        <f t="shared" si="2"/>
        <v>105.73117281323874</v>
      </c>
      <c r="L28" s="28"/>
    </row>
    <row r="29" spans="1:12" ht="27.75" customHeight="1">
      <c r="A29" s="73"/>
      <c r="B29" s="81"/>
      <c r="C29" s="82"/>
      <c r="D29" s="105">
        <v>36878903700</v>
      </c>
      <c r="E29" s="105">
        <v>39744724700</v>
      </c>
      <c r="F29" s="105">
        <v>-45591600</v>
      </c>
      <c r="G29" s="105">
        <v>0</v>
      </c>
      <c r="H29" s="105">
        <v>0</v>
      </c>
      <c r="I29" s="105">
        <f t="shared" si="1"/>
        <v>76578036800</v>
      </c>
      <c r="J29" s="105">
        <v>70805973290</v>
      </c>
      <c r="K29" s="72">
        <f t="shared" si="2"/>
        <v>108.15194430893473</v>
      </c>
      <c r="L29" s="28"/>
    </row>
    <row r="30" spans="1:12" ht="27.75" customHeight="1">
      <c r="A30" s="73"/>
      <c r="B30" s="81"/>
      <c r="C30" s="83" t="s">
        <v>7</v>
      </c>
      <c r="D30" s="76">
        <v>67853987800</v>
      </c>
      <c r="E30" s="76">
        <v>75801178200</v>
      </c>
      <c r="F30" s="76">
        <v>93086500</v>
      </c>
      <c r="G30" s="76">
        <v>1652980200</v>
      </c>
      <c r="H30" s="76">
        <v>11838100</v>
      </c>
      <c r="I30" s="76">
        <f t="shared" si="1"/>
        <v>145413070800</v>
      </c>
      <c r="J30" s="76">
        <v>136055345600</v>
      </c>
      <c r="K30" s="72">
        <f t="shared" si="2"/>
        <v>106.87788132008538</v>
      </c>
      <c r="L30" s="28"/>
    </row>
    <row r="31" spans="1:13" ht="27.75" customHeight="1">
      <c r="A31" s="84"/>
      <c r="B31" s="85"/>
      <c r="C31" s="86"/>
      <c r="D31" s="105">
        <v>48136559500</v>
      </c>
      <c r="E31" s="105">
        <v>52325191300</v>
      </c>
      <c r="F31" s="105">
        <v>45418100</v>
      </c>
      <c r="G31" s="105">
        <v>0</v>
      </c>
      <c r="H31" s="105">
        <v>0</v>
      </c>
      <c r="I31" s="105">
        <f t="shared" si="1"/>
        <v>100507168900</v>
      </c>
      <c r="J31" s="105">
        <v>93073367000</v>
      </c>
      <c r="K31" s="72">
        <f t="shared" si="2"/>
        <v>107.98703446497213</v>
      </c>
      <c r="L31" s="28"/>
      <c r="M31" s="25"/>
    </row>
    <row r="32" spans="1:12" ht="27.75" customHeight="1">
      <c r="A32" s="87" t="s">
        <v>8</v>
      </c>
      <c r="B32" s="88"/>
      <c r="C32" s="68"/>
      <c r="D32" s="76">
        <f>D26+D28+D30</f>
        <v>163629510500</v>
      </c>
      <c r="E32" s="76">
        <f aca="true" t="shared" si="3" ref="D32:H33">E26+E28+E30</f>
        <v>188868466800</v>
      </c>
      <c r="F32" s="76">
        <f t="shared" si="3"/>
        <v>623299200</v>
      </c>
      <c r="G32" s="76">
        <f t="shared" si="3"/>
        <v>6605526200</v>
      </c>
      <c r="H32" s="76">
        <f t="shared" si="3"/>
        <v>27650900</v>
      </c>
      <c r="I32" s="76">
        <f t="shared" si="1"/>
        <v>359754453600</v>
      </c>
      <c r="J32" s="76">
        <v>346945091815</v>
      </c>
      <c r="K32" s="72">
        <f t="shared" si="2"/>
        <v>103.69204294489063</v>
      </c>
      <c r="L32" s="28"/>
    </row>
    <row r="33" spans="1:12" ht="27.75" customHeight="1">
      <c r="A33" s="74"/>
      <c r="B33" s="89"/>
      <c r="C33" s="75"/>
      <c r="D33" s="105">
        <f t="shared" si="3"/>
        <v>89866831900</v>
      </c>
      <c r="E33" s="105">
        <f t="shared" si="3"/>
        <v>95969697100</v>
      </c>
      <c r="F33" s="105">
        <f t="shared" si="3"/>
        <v>-9067800</v>
      </c>
      <c r="G33" s="105">
        <v>0</v>
      </c>
      <c r="H33" s="105">
        <v>0</v>
      </c>
      <c r="I33" s="105">
        <f>I27+I29+I31</f>
        <v>185827461200</v>
      </c>
      <c r="J33" s="105">
        <v>174478549490</v>
      </c>
      <c r="K33" s="72">
        <f t="shared" si="2"/>
        <v>106.50447389846649</v>
      </c>
      <c r="L33" s="28"/>
    </row>
    <row r="34" spans="1:12" ht="27.75" customHeight="1">
      <c r="A34" s="87" t="s">
        <v>9</v>
      </c>
      <c r="B34" s="106"/>
      <c r="C34" s="107"/>
      <c r="D34" s="76">
        <v>0</v>
      </c>
      <c r="E34" s="76">
        <v>396869900</v>
      </c>
      <c r="F34" s="76">
        <v>3227635200</v>
      </c>
      <c r="G34" s="76">
        <v>6320900</v>
      </c>
      <c r="H34" s="76">
        <v>26274800</v>
      </c>
      <c r="I34" s="76">
        <f>SUM(D34:H34)</f>
        <v>3657100800</v>
      </c>
      <c r="J34" s="76">
        <v>3398358340</v>
      </c>
      <c r="K34" s="72">
        <f t="shared" si="2"/>
        <v>107.61374858426495</v>
      </c>
      <c r="L34" s="28"/>
    </row>
    <row r="35" spans="1:12" ht="27.75" customHeight="1">
      <c r="A35" s="108"/>
      <c r="B35" s="109"/>
      <c r="C35" s="110"/>
      <c r="D35" s="105">
        <v>0</v>
      </c>
      <c r="E35" s="105">
        <v>106561500</v>
      </c>
      <c r="F35" s="105">
        <v>964701300</v>
      </c>
      <c r="G35" s="105">
        <v>0</v>
      </c>
      <c r="H35" s="105">
        <v>0</v>
      </c>
      <c r="I35" s="105">
        <f>SUM(D35:H35)</f>
        <v>1071262800</v>
      </c>
      <c r="J35" s="105">
        <v>775679140</v>
      </c>
      <c r="K35" s="72">
        <f t="shared" si="2"/>
        <v>138.10643405983564</v>
      </c>
      <c r="L35" s="28"/>
    </row>
    <row r="36" spans="1:12" ht="27.75" customHeight="1">
      <c r="A36" s="95" t="s">
        <v>10</v>
      </c>
      <c r="B36" s="96"/>
      <c r="C36" s="97"/>
      <c r="D36" s="76">
        <f>D32+D34</f>
        <v>163629510500</v>
      </c>
      <c r="E36" s="76">
        <f aca="true" t="shared" si="4" ref="D36:G37">E32+E34</f>
        <v>189265336700</v>
      </c>
      <c r="F36" s="76">
        <f>F32+F34</f>
        <v>3850934400</v>
      </c>
      <c r="G36" s="76">
        <f t="shared" si="4"/>
        <v>6611847100</v>
      </c>
      <c r="H36" s="76">
        <f>H32+H34</f>
        <v>53925700</v>
      </c>
      <c r="I36" s="76">
        <f>SUM(D36:H36)</f>
        <v>363411554400</v>
      </c>
      <c r="J36" s="76">
        <v>350343450155</v>
      </c>
      <c r="K36" s="72">
        <f t="shared" si="2"/>
        <v>103.73008379041148</v>
      </c>
      <c r="L36" s="28"/>
    </row>
    <row r="37" spans="1:12" ht="27.75" customHeight="1">
      <c r="A37" s="98"/>
      <c r="B37" s="99"/>
      <c r="C37" s="100"/>
      <c r="D37" s="111">
        <f t="shared" si="4"/>
        <v>89866831900</v>
      </c>
      <c r="E37" s="111">
        <f t="shared" si="4"/>
        <v>96076258600</v>
      </c>
      <c r="F37" s="111">
        <f t="shared" si="4"/>
        <v>955633500</v>
      </c>
      <c r="G37" s="111">
        <v>0</v>
      </c>
      <c r="H37" s="111">
        <v>0</v>
      </c>
      <c r="I37" s="111">
        <f>SUM(D37:H37)</f>
        <v>186898724000</v>
      </c>
      <c r="J37" s="111">
        <v>175254228630</v>
      </c>
      <c r="K37" s="112">
        <f t="shared" si="2"/>
        <v>106.64434488173411</v>
      </c>
      <c r="L37" s="28"/>
    </row>
    <row r="38" spans="1:6" ht="24.75" customHeight="1">
      <c r="A38" s="113" t="s">
        <v>11</v>
      </c>
      <c r="B38" s="114"/>
      <c r="C38" s="114"/>
      <c r="D38" s="114"/>
      <c r="E38" s="114"/>
      <c r="F38" s="90"/>
    </row>
    <row r="39" ht="27.75" customHeight="1"/>
  </sheetData>
  <sheetProtection/>
  <mergeCells count="36">
    <mergeCell ref="A1:F1"/>
    <mergeCell ref="A3:C5"/>
    <mergeCell ref="D4:D5"/>
    <mergeCell ref="D3:F3"/>
    <mergeCell ref="I3:I5"/>
    <mergeCell ref="E4:F4"/>
    <mergeCell ref="J3:J5"/>
    <mergeCell ref="G3:H3"/>
    <mergeCell ref="G4:H4"/>
    <mergeCell ref="A6:A11"/>
    <mergeCell ref="B6:C7"/>
    <mergeCell ref="B8:B11"/>
    <mergeCell ref="C8:C9"/>
    <mergeCell ref="C10:C11"/>
    <mergeCell ref="A38:F38"/>
    <mergeCell ref="J23:J25"/>
    <mergeCell ref="A32:C33"/>
    <mergeCell ref="A36:C37"/>
    <mergeCell ref="A26:A31"/>
    <mergeCell ref="D23:F23"/>
    <mergeCell ref="E24:F24"/>
    <mergeCell ref="B26:C27"/>
    <mergeCell ref="A34:C35"/>
    <mergeCell ref="D24:D25"/>
    <mergeCell ref="A16:C17"/>
    <mergeCell ref="A18:E18"/>
    <mergeCell ref="A14:C15"/>
    <mergeCell ref="A12:C13"/>
    <mergeCell ref="I23:I25"/>
    <mergeCell ref="A23:C25"/>
    <mergeCell ref="C30:C31"/>
    <mergeCell ref="G23:H23"/>
    <mergeCell ref="G24:H24"/>
    <mergeCell ref="A21:F21"/>
    <mergeCell ref="B28:B31"/>
    <mergeCell ref="C28:C29"/>
  </mergeCells>
  <printOptions horizontalCentered="1"/>
  <pageMargins left="0.9448818897637796" right="0.3937007874015748" top="0.5905511811023623" bottom="0.5905511811023623" header="0.5118110236220472" footer="0.5118110236220472"/>
  <pageSetup fitToWidth="0" fitToHeight="1" horizontalDpi="600" verticalDpi="600" orientation="portrait" paperSize="9" scale="81" r:id="rId2"/>
  <colBreaks count="1" manualBreakCount="1">
    <brk id="6" max="3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6"/>
  <sheetViews>
    <sheetView view="pageBreakPreview" zoomScale="130" zoomScaleNormal="70" zoomScaleSheetLayoutView="130" zoomScalePageLayoutView="0" workbookViewId="0" topLeftCell="A1">
      <selection activeCell="N7" sqref="N7"/>
    </sheetView>
  </sheetViews>
  <sheetFormatPr defaultColWidth="9.00390625" defaultRowHeight="13.5"/>
  <cols>
    <col min="1" max="2" width="5.625" style="19" customWidth="1"/>
    <col min="3" max="3" width="9.00390625" style="19" customWidth="1"/>
    <col min="4" max="4" width="22.75390625" style="19" customWidth="1"/>
    <col min="5" max="6" width="13.125" style="19" customWidth="1"/>
    <col min="7" max="7" width="13.125" style="19" bestFit="1" customWidth="1"/>
    <col min="8" max="8" width="11.50390625" style="19" bestFit="1" customWidth="1"/>
    <col min="9" max="16384" width="9.00390625" style="19" customWidth="1"/>
  </cols>
  <sheetData>
    <row r="1" spans="1:8" ht="29.25" customHeight="1">
      <c r="A1" s="144" t="s">
        <v>91</v>
      </c>
      <c r="B1" s="144"/>
      <c r="C1" s="144"/>
      <c r="D1" s="144"/>
      <c r="E1" s="144"/>
      <c r="F1" s="144"/>
      <c r="G1" s="144"/>
      <c r="H1" s="144"/>
    </row>
    <row r="2" spans="1:6" ht="13.5">
      <c r="A2" s="145"/>
      <c r="B2" s="145"/>
      <c r="C2" s="145"/>
      <c r="D2" s="145"/>
      <c r="E2" s="145"/>
      <c r="F2" s="145"/>
    </row>
    <row r="3" spans="1:6" ht="20.25" customHeight="1">
      <c r="A3" s="119" t="s">
        <v>59</v>
      </c>
      <c r="B3" s="119"/>
      <c r="C3" s="119"/>
      <c r="D3" s="119"/>
      <c r="E3" s="121"/>
      <c r="F3" s="121"/>
    </row>
    <row r="4" spans="1:6" ht="14.25">
      <c r="A4" s="146"/>
      <c r="B4" s="146"/>
      <c r="C4" s="146"/>
      <c r="D4" s="146"/>
      <c r="E4" s="121"/>
      <c r="F4" s="121"/>
    </row>
    <row r="5" spans="1:8" ht="14.25" customHeight="1">
      <c r="A5" s="46" t="s">
        <v>12</v>
      </c>
      <c r="B5" s="46"/>
      <c r="C5" s="46"/>
      <c r="D5" s="46"/>
      <c r="E5" s="147" t="s">
        <v>13</v>
      </c>
      <c r="F5" s="147"/>
      <c r="G5" s="147"/>
      <c r="H5" s="147"/>
    </row>
    <row r="6" spans="1:8" s="148" customFormat="1" ht="34.5" customHeight="1">
      <c r="A6" s="46"/>
      <c r="B6" s="46"/>
      <c r="C6" s="46"/>
      <c r="D6" s="46"/>
      <c r="E6" s="46" t="s">
        <v>60</v>
      </c>
      <c r="F6" s="46"/>
      <c r="G6" s="46" t="s">
        <v>61</v>
      </c>
      <c r="H6" s="46"/>
    </row>
    <row r="7" spans="1:8" s="148" customFormat="1" ht="16.5" customHeight="1">
      <c r="A7" s="46"/>
      <c r="B7" s="46"/>
      <c r="C7" s="46"/>
      <c r="D7" s="46"/>
      <c r="E7" s="149" t="s">
        <v>14</v>
      </c>
      <c r="F7" s="149" t="s">
        <v>15</v>
      </c>
      <c r="G7" s="149" t="s">
        <v>14</v>
      </c>
      <c r="H7" s="149" t="s">
        <v>15</v>
      </c>
    </row>
    <row r="8" spans="1:8" s="24" customFormat="1" ht="24" customHeight="1">
      <c r="A8" s="150" t="s">
        <v>16</v>
      </c>
      <c r="B8" s="43" t="s">
        <v>17</v>
      </c>
      <c r="C8" s="44"/>
      <c r="D8" s="45"/>
      <c r="E8" s="151">
        <v>204257</v>
      </c>
      <c r="F8" s="151">
        <v>401</v>
      </c>
      <c r="G8" s="152">
        <v>201382</v>
      </c>
      <c r="H8" s="152">
        <v>404</v>
      </c>
    </row>
    <row r="9" spans="1:8" s="24" customFormat="1" ht="18.75" customHeight="1">
      <c r="A9" s="153"/>
      <c r="B9" s="60"/>
      <c r="C9" s="61"/>
      <c r="D9" s="62"/>
      <c r="E9" s="154"/>
      <c r="F9" s="154"/>
      <c r="G9" s="152"/>
      <c r="H9" s="152"/>
    </row>
    <row r="10" spans="1:8" s="148" customFormat="1" ht="24" customHeight="1">
      <c r="A10" s="153"/>
      <c r="B10" s="150" t="s">
        <v>5</v>
      </c>
      <c r="C10" s="87" t="s">
        <v>6</v>
      </c>
      <c r="D10" s="107"/>
      <c r="E10" s="151">
        <v>14265</v>
      </c>
      <c r="F10" s="151">
        <v>1328</v>
      </c>
      <c r="G10" s="152">
        <v>13992</v>
      </c>
      <c r="H10" s="152">
        <v>1374</v>
      </c>
    </row>
    <row r="11" spans="1:8" s="24" customFormat="1" ht="18.75" customHeight="1">
      <c r="A11" s="153"/>
      <c r="B11" s="153"/>
      <c r="C11" s="155"/>
      <c r="D11" s="156"/>
      <c r="E11" s="154"/>
      <c r="F11" s="154"/>
      <c r="G11" s="152"/>
      <c r="H11" s="152"/>
    </row>
    <row r="12" spans="1:8" s="148" customFormat="1" ht="24" customHeight="1">
      <c r="A12" s="153"/>
      <c r="B12" s="153"/>
      <c r="C12" s="87" t="s">
        <v>7</v>
      </c>
      <c r="D12" s="107"/>
      <c r="E12" s="151">
        <v>20895</v>
      </c>
      <c r="F12" s="151">
        <v>6409</v>
      </c>
      <c r="G12" s="152">
        <v>20330</v>
      </c>
      <c r="H12" s="152">
        <v>6518</v>
      </c>
    </row>
    <row r="13" spans="1:8" s="24" customFormat="1" ht="18.75" customHeight="1">
      <c r="A13" s="153"/>
      <c r="B13" s="157"/>
      <c r="C13" s="155"/>
      <c r="D13" s="156"/>
      <c r="E13" s="154"/>
      <c r="F13" s="154"/>
      <c r="G13" s="152"/>
      <c r="H13" s="152"/>
    </row>
    <row r="14" spans="1:8" s="148" customFormat="1" ht="23.25" customHeight="1">
      <c r="A14" s="153"/>
      <c r="B14" s="43" t="s">
        <v>18</v>
      </c>
      <c r="C14" s="44"/>
      <c r="D14" s="45"/>
      <c r="E14" s="151">
        <f>SUM(E8:E13)</f>
        <v>239417</v>
      </c>
      <c r="F14" s="151">
        <f>SUM(F8:F13)</f>
        <v>8138</v>
      </c>
      <c r="G14" s="152">
        <v>235704</v>
      </c>
      <c r="H14" s="152">
        <v>8296</v>
      </c>
    </row>
    <row r="15" spans="1:8" s="24" customFormat="1" ht="18.75" customHeight="1">
      <c r="A15" s="157"/>
      <c r="B15" s="158"/>
      <c r="C15" s="159"/>
      <c r="D15" s="160"/>
      <c r="E15" s="154"/>
      <c r="F15" s="154"/>
      <c r="G15" s="152"/>
      <c r="H15" s="152"/>
    </row>
    <row r="16" spans="1:8" s="148" customFormat="1" ht="34.5" customHeight="1">
      <c r="A16" s="161" t="s">
        <v>19</v>
      </c>
      <c r="B16" s="161"/>
      <c r="C16" s="161"/>
      <c r="D16" s="161"/>
      <c r="E16" s="162">
        <v>579</v>
      </c>
      <c r="F16" s="163"/>
      <c r="G16" s="162">
        <v>477</v>
      </c>
      <c r="H16" s="163"/>
    </row>
    <row r="17" spans="1:8" s="148" customFormat="1" ht="34.5" customHeight="1">
      <c r="A17" s="164" t="s">
        <v>20</v>
      </c>
      <c r="B17" s="164"/>
      <c r="C17" s="161"/>
      <c r="D17" s="164"/>
      <c r="E17" s="162">
        <v>248134</v>
      </c>
      <c r="F17" s="163"/>
      <c r="G17" s="152">
        <v>244477</v>
      </c>
      <c r="H17" s="152"/>
    </row>
    <row r="18" spans="1:8" s="148" customFormat="1" ht="34.5" customHeight="1">
      <c r="A18" s="161" t="s">
        <v>80</v>
      </c>
      <c r="B18" s="161"/>
      <c r="C18" s="161"/>
      <c r="D18" s="161"/>
      <c r="E18" s="162">
        <v>6315</v>
      </c>
      <c r="F18" s="163"/>
      <c r="G18" s="152">
        <v>6216</v>
      </c>
      <c r="H18" s="152"/>
    </row>
    <row r="19" spans="1:8" s="148" customFormat="1" ht="34.5" customHeight="1">
      <c r="A19" s="161" t="s">
        <v>21</v>
      </c>
      <c r="B19" s="161"/>
      <c r="C19" s="161"/>
      <c r="D19" s="161"/>
      <c r="E19" s="162">
        <v>3784</v>
      </c>
      <c r="F19" s="163"/>
      <c r="G19" s="152">
        <v>3686</v>
      </c>
      <c r="H19" s="152"/>
    </row>
    <row r="20" spans="1:8" s="148" customFormat="1" ht="34.5" customHeight="1">
      <c r="A20" s="161" t="s">
        <v>62</v>
      </c>
      <c r="B20" s="161"/>
      <c r="C20" s="161"/>
      <c r="D20" s="161"/>
      <c r="E20" s="162">
        <v>1351</v>
      </c>
      <c r="F20" s="163"/>
      <c r="G20" s="152">
        <v>1293</v>
      </c>
      <c r="H20" s="152"/>
    </row>
    <row r="21" spans="1:8" s="148" customFormat="1" ht="34.5" customHeight="1">
      <c r="A21" s="165" t="s">
        <v>83</v>
      </c>
      <c r="B21" s="165"/>
      <c r="C21" s="165"/>
      <c r="D21" s="165"/>
      <c r="E21" s="162">
        <v>4454</v>
      </c>
      <c r="F21" s="163"/>
      <c r="G21" s="152">
        <v>4470</v>
      </c>
      <c r="H21" s="152"/>
    </row>
    <row r="22" spans="1:8" ht="34.5" customHeight="1">
      <c r="A22" s="166" t="s">
        <v>22</v>
      </c>
      <c r="B22" s="167"/>
      <c r="C22" s="167"/>
      <c r="D22" s="168"/>
      <c r="E22" s="162">
        <f>SUM(E17:F21)</f>
        <v>264038</v>
      </c>
      <c r="F22" s="163"/>
      <c r="G22" s="152">
        <f>SUM(G17:H21)</f>
        <v>260142</v>
      </c>
      <c r="H22" s="152"/>
    </row>
    <row r="23" spans="1:6" ht="13.5">
      <c r="A23" s="113"/>
      <c r="B23" s="114"/>
      <c r="C23" s="114"/>
      <c r="D23" s="114"/>
      <c r="E23" s="169"/>
      <c r="F23" s="169"/>
    </row>
    <row r="35" ht="13.5">
      <c r="C35" s="170"/>
    </row>
    <row r="36" ht="13.5">
      <c r="C36" s="170"/>
    </row>
  </sheetData>
  <sheetProtection/>
  <mergeCells count="50">
    <mergeCell ref="G20:H20"/>
    <mergeCell ref="E21:F21"/>
    <mergeCell ref="G21:H21"/>
    <mergeCell ref="E22:F22"/>
    <mergeCell ref="G22:H22"/>
    <mergeCell ref="E14:E15"/>
    <mergeCell ref="F14:F15"/>
    <mergeCell ref="G14:G15"/>
    <mergeCell ref="H14:H15"/>
    <mergeCell ref="E20:F20"/>
    <mergeCell ref="E12:E13"/>
    <mergeCell ref="F12:F13"/>
    <mergeCell ref="G12:G13"/>
    <mergeCell ref="H12:H13"/>
    <mergeCell ref="F8:F9"/>
    <mergeCell ref="G8:G9"/>
    <mergeCell ref="H8:H9"/>
    <mergeCell ref="E10:E11"/>
    <mergeCell ref="F10:F11"/>
    <mergeCell ref="G10:G11"/>
    <mergeCell ref="G19:H19"/>
    <mergeCell ref="H10:H11"/>
    <mergeCell ref="A3:D3"/>
    <mergeCell ref="A18:D18"/>
    <mergeCell ref="A23:F23"/>
    <mergeCell ref="A5:D7"/>
    <mergeCell ref="B8:D9"/>
    <mergeCell ref="C10:D11"/>
    <mergeCell ref="A22:D22"/>
    <mergeCell ref="A19:D19"/>
    <mergeCell ref="E8:E9"/>
    <mergeCell ref="A20:D20"/>
    <mergeCell ref="A21:D21"/>
    <mergeCell ref="E16:F16"/>
    <mergeCell ref="G16:H16"/>
    <mergeCell ref="E17:F17"/>
    <mergeCell ref="G17:H17"/>
    <mergeCell ref="E18:F18"/>
    <mergeCell ref="G18:H18"/>
    <mergeCell ref="E19:F19"/>
    <mergeCell ref="A1:H1"/>
    <mergeCell ref="E5:H5"/>
    <mergeCell ref="E6:F6"/>
    <mergeCell ref="A8:A15"/>
    <mergeCell ref="A17:D17"/>
    <mergeCell ref="B14:D15"/>
    <mergeCell ref="C12:D13"/>
    <mergeCell ref="B10:B13"/>
    <mergeCell ref="A16:D16"/>
    <mergeCell ref="G6:H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1"/>
  <sheetViews>
    <sheetView view="pageBreakPreview" zoomScale="75" zoomScaleNormal="60" zoomScaleSheetLayoutView="75" zoomScalePageLayoutView="0" workbookViewId="0" topLeftCell="A1">
      <pane xSplit="1" ySplit="7" topLeftCell="O8" activePane="bottomRight" state="frozen"/>
      <selection pane="topLeft" activeCell="N7" sqref="N7"/>
      <selection pane="topRight" activeCell="N7" sqref="N7"/>
      <selection pane="bottomLeft" activeCell="N7" sqref="N7"/>
      <selection pane="bottomRight" activeCell="N7" sqref="N7"/>
    </sheetView>
  </sheetViews>
  <sheetFormatPr defaultColWidth="9.00390625" defaultRowHeight="13.5"/>
  <cols>
    <col min="1" max="1" width="17.75390625" style="121" customWidth="1"/>
    <col min="2" max="2" width="9.00390625" style="121" customWidth="1"/>
    <col min="3" max="14" width="9.00390625" style="120" customWidth="1"/>
    <col min="15" max="16" width="12.375" style="120" customWidth="1"/>
    <col min="17" max="17" width="11.50390625" style="121" customWidth="1"/>
    <col min="18" max="18" width="9.00390625" style="121" customWidth="1"/>
    <col min="19" max="19" width="11.375" style="121" customWidth="1"/>
    <col min="20" max="20" width="10.375" style="121" customWidth="1"/>
    <col min="21" max="21" width="12.875" style="121" customWidth="1"/>
    <col min="22" max="22" width="9.00390625" style="121" customWidth="1"/>
    <col min="23" max="23" width="11.625" style="121" customWidth="1"/>
    <col min="24" max="24" width="9.625" style="121" customWidth="1"/>
    <col min="25" max="25" width="9.00390625" style="121" customWidth="1"/>
    <col min="26" max="26" width="10.625" style="121" customWidth="1"/>
    <col min="27" max="27" width="12.50390625" style="121" customWidth="1"/>
    <col min="28" max="28" width="11.125" style="121" customWidth="1"/>
    <col min="29" max="29" width="9.00390625" style="121" customWidth="1"/>
    <col min="30" max="30" width="10.375" style="121" customWidth="1"/>
    <col min="31" max="31" width="10.625" style="121" customWidth="1"/>
    <col min="32" max="16384" width="9.00390625" style="121" customWidth="1"/>
  </cols>
  <sheetData>
    <row r="1" spans="1:3" ht="27" customHeight="1">
      <c r="A1" s="119" t="s">
        <v>23</v>
      </c>
      <c r="B1" s="119"/>
      <c r="C1" s="119"/>
    </row>
    <row r="3" spans="1:33" s="123" customFormat="1" ht="19.5" customHeight="1">
      <c r="A3" s="46" t="s">
        <v>24</v>
      </c>
      <c r="B3" s="46" t="s">
        <v>4</v>
      </c>
      <c r="C3" s="46"/>
      <c r="D3" s="46"/>
      <c r="E3" s="46"/>
      <c r="F3" s="46"/>
      <c r="G3" s="46"/>
      <c r="H3" s="46"/>
      <c r="I3" s="46"/>
      <c r="J3" s="55" t="s">
        <v>5</v>
      </c>
      <c r="K3" s="122"/>
      <c r="L3" s="122"/>
      <c r="M3" s="122"/>
      <c r="N3" s="122"/>
      <c r="O3" s="122"/>
      <c r="P3" s="122"/>
      <c r="Q3" s="56"/>
      <c r="R3" s="46" t="s">
        <v>25</v>
      </c>
      <c r="S3" s="46"/>
      <c r="T3" s="46"/>
      <c r="U3" s="46"/>
      <c r="V3" s="46"/>
      <c r="W3" s="46"/>
      <c r="X3" s="46"/>
      <c r="Y3" s="46"/>
      <c r="Z3" s="46" t="s">
        <v>10</v>
      </c>
      <c r="AA3" s="46"/>
      <c r="AB3" s="46"/>
      <c r="AC3" s="46"/>
      <c r="AD3" s="46"/>
      <c r="AE3" s="46"/>
      <c r="AF3" s="46"/>
      <c r="AG3" s="46"/>
    </row>
    <row r="4" spans="1:33" s="123" customFormat="1" ht="19.5" customHeight="1">
      <c r="A4" s="46"/>
      <c r="B4" s="124" t="s">
        <v>71</v>
      </c>
      <c r="C4" s="124" t="s">
        <v>26</v>
      </c>
      <c r="D4" s="125" t="s">
        <v>27</v>
      </c>
      <c r="E4" s="125"/>
      <c r="F4" s="124" t="s">
        <v>28</v>
      </c>
      <c r="G4" s="124" t="s">
        <v>29</v>
      </c>
      <c r="H4" s="124" t="s">
        <v>72</v>
      </c>
      <c r="I4" s="126" t="s">
        <v>8</v>
      </c>
      <c r="J4" s="124" t="s">
        <v>73</v>
      </c>
      <c r="K4" s="124" t="s">
        <v>26</v>
      </c>
      <c r="L4" s="125" t="s">
        <v>27</v>
      </c>
      <c r="M4" s="125"/>
      <c r="N4" s="124" t="s">
        <v>28</v>
      </c>
      <c r="O4" s="124" t="s">
        <v>29</v>
      </c>
      <c r="P4" s="124" t="s">
        <v>72</v>
      </c>
      <c r="Q4" s="126" t="s">
        <v>8</v>
      </c>
      <c r="R4" s="124" t="s">
        <v>73</v>
      </c>
      <c r="S4" s="124" t="s">
        <v>26</v>
      </c>
      <c r="T4" s="125" t="s">
        <v>27</v>
      </c>
      <c r="U4" s="125"/>
      <c r="V4" s="124" t="s">
        <v>28</v>
      </c>
      <c r="W4" s="124" t="s">
        <v>29</v>
      </c>
      <c r="X4" s="124" t="s">
        <v>72</v>
      </c>
      <c r="Y4" s="126" t="s">
        <v>8</v>
      </c>
      <c r="Z4" s="124" t="s">
        <v>75</v>
      </c>
      <c r="AA4" s="124" t="s">
        <v>26</v>
      </c>
      <c r="AB4" s="125" t="s">
        <v>27</v>
      </c>
      <c r="AC4" s="125"/>
      <c r="AD4" s="124" t="s">
        <v>28</v>
      </c>
      <c r="AE4" s="124" t="s">
        <v>29</v>
      </c>
      <c r="AF4" s="124" t="s">
        <v>72</v>
      </c>
      <c r="AG4" s="126" t="s">
        <v>8</v>
      </c>
    </row>
    <row r="5" spans="1:33" s="123" customFormat="1" ht="19.5" customHeight="1">
      <c r="A5" s="46"/>
      <c r="B5" s="127" t="s">
        <v>26</v>
      </c>
      <c r="C5" s="127" t="s">
        <v>30</v>
      </c>
      <c r="D5" s="127" t="s">
        <v>30</v>
      </c>
      <c r="E5" s="128" t="s">
        <v>31</v>
      </c>
      <c r="F5" s="127" t="s">
        <v>32</v>
      </c>
      <c r="G5" s="127" t="s">
        <v>30</v>
      </c>
      <c r="H5" s="127" t="s">
        <v>33</v>
      </c>
      <c r="I5" s="126"/>
      <c r="J5" s="127" t="s">
        <v>26</v>
      </c>
      <c r="K5" s="127" t="s">
        <v>30</v>
      </c>
      <c r="L5" s="127" t="s">
        <v>30</v>
      </c>
      <c r="M5" s="128" t="s">
        <v>31</v>
      </c>
      <c r="N5" s="127" t="s">
        <v>32</v>
      </c>
      <c r="O5" s="127" t="s">
        <v>30</v>
      </c>
      <c r="P5" s="127" t="s">
        <v>33</v>
      </c>
      <c r="Q5" s="126"/>
      <c r="R5" s="127" t="s">
        <v>26</v>
      </c>
      <c r="S5" s="127" t="s">
        <v>30</v>
      </c>
      <c r="T5" s="127" t="s">
        <v>30</v>
      </c>
      <c r="U5" s="128" t="s">
        <v>31</v>
      </c>
      <c r="V5" s="127" t="s">
        <v>32</v>
      </c>
      <c r="W5" s="127" t="s">
        <v>30</v>
      </c>
      <c r="X5" s="127" t="s">
        <v>33</v>
      </c>
      <c r="Y5" s="126"/>
      <c r="Z5" s="127" t="s">
        <v>26</v>
      </c>
      <c r="AA5" s="127" t="s">
        <v>30</v>
      </c>
      <c r="AB5" s="127" t="s">
        <v>30</v>
      </c>
      <c r="AC5" s="128" t="s">
        <v>31</v>
      </c>
      <c r="AD5" s="127" t="s">
        <v>32</v>
      </c>
      <c r="AE5" s="127" t="s">
        <v>30</v>
      </c>
      <c r="AF5" s="127" t="s">
        <v>33</v>
      </c>
      <c r="AG5" s="126"/>
    </row>
    <row r="6" spans="1:33" s="123" customFormat="1" ht="19.5" customHeight="1">
      <c r="A6" s="46"/>
      <c r="B6" s="127" t="s">
        <v>34</v>
      </c>
      <c r="C6" s="129" t="s">
        <v>27</v>
      </c>
      <c r="D6" s="127" t="s">
        <v>28</v>
      </c>
      <c r="E6" s="128"/>
      <c r="F6" s="127" t="s">
        <v>29</v>
      </c>
      <c r="G6" s="127" t="s">
        <v>33</v>
      </c>
      <c r="H6" s="127" t="s">
        <v>30</v>
      </c>
      <c r="I6" s="126"/>
      <c r="J6" s="127" t="s">
        <v>34</v>
      </c>
      <c r="K6" s="129" t="s">
        <v>27</v>
      </c>
      <c r="L6" s="127" t="s">
        <v>28</v>
      </c>
      <c r="M6" s="128"/>
      <c r="N6" s="127" t="s">
        <v>29</v>
      </c>
      <c r="O6" s="127" t="s">
        <v>33</v>
      </c>
      <c r="P6" s="127" t="s">
        <v>30</v>
      </c>
      <c r="Q6" s="126"/>
      <c r="R6" s="127" t="s">
        <v>34</v>
      </c>
      <c r="S6" s="129" t="s">
        <v>27</v>
      </c>
      <c r="T6" s="127" t="s">
        <v>28</v>
      </c>
      <c r="U6" s="128"/>
      <c r="V6" s="127" t="s">
        <v>29</v>
      </c>
      <c r="W6" s="127" t="s">
        <v>33</v>
      </c>
      <c r="X6" s="127" t="s">
        <v>30</v>
      </c>
      <c r="Y6" s="126"/>
      <c r="Z6" s="127" t="s">
        <v>34</v>
      </c>
      <c r="AA6" s="129" t="s">
        <v>27</v>
      </c>
      <c r="AB6" s="127" t="s">
        <v>28</v>
      </c>
      <c r="AC6" s="128"/>
      <c r="AD6" s="127" t="s">
        <v>29</v>
      </c>
      <c r="AE6" s="127" t="s">
        <v>33</v>
      </c>
      <c r="AF6" s="127" t="s">
        <v>30</v>
      </c>
      <c r="AG6" s="126"/>
    </row>
    <row r="7" spans="1:33" s="123" customFormat="1" ht="19.5" customHeight="1">
      <c r="A7" s="130"/>
      <c r="B7" s="131"/>
      <c r="C7" s="131" t="s">
        <v>35</v>
      </c>
      <c r="D7" s="132" t="s">
        <v>34</v>
      </c>
      <c r="E7" s="131"/>
      <c r="F7" s="131" t="s">
        <v>35</v>
      </c>
      <c r="G7" s="131" t="s">
        <v>35</v>
      </c>
      <c r="H7" s="131" t="s">
        <v>74</v>
      </c>
      <c r="I7" s="126"/>
      <c r="J7" s="131"/>
      <c r="K7" s="131" t="s">
        <v>35</v>
      </c>
      <c r="L7" s="132" t="s">
        <v>34</v>
      </c>
      <c r="M7" s="131"/>
      <c r="N7" s="131" t="s">
        <v>35</v>
      </c>
      <c r="O7" s="131" t="s">
        <v>35</v>
      </c>
      <c r="P7" s="131" t="s">
        <v>74</v>
      </c>
      <c r="Q7" s="126"/>
      <c r="R7" s="131"/>
      <c r="S7" s="131" t="s">
        <v>35</v>
      </c>
      <c r="T7" s="132" t="s">
        <v>34</v>
      </c>
      <c r="U7" s="131"/>
      <c r="V7" s="131" t="s">
        <v>35</v>
      </c>
      <c r="W7" s="131" t="s">
        <v>35</v>
      </c>
      <c r="X7" s="131" t="s">
        <v>74</v>
      </c>
      <c r="Y7" s="126"/>
      <c r="Z7" s="131"/>
      <c r="AA7" s="131" t="s">
        <v>35</v>
      </c>
      <c r="AB7" s="132" t="s">
        <v>34</v>
      </c>
      <c r="AC7" s="131"/>
      <c r="AD7" s="131" t="s">
        <v>35</v>
      </c>
      <c r="AE7" s="131" t="s">
        <v>35</v>
      </c>
      <c r="AF7" s="131" t="s">
        <v>74</v>
      </c>
      <c r="AG7" s="126"/>
    </row>
    <row r="8" spans="1:33" s="123" customFormat="1" ht="15" customHeight="1">
      <c r="A8" s="83" t="s">
        <v>36</v>
      </c>
      <c r="B8" s="133"/>
      <c r="C8" s="133"/>
      <c r="D8" s="133"/>
      <c r="E8" s="133"/>
      <c r="F8" s="133"/>
      <c r="G8" s="133"/>
      <c r="H8" s="133"/>
      <c r="I8" s="124"/>
      <c r="J8" s="133"/>
      <c r="K8" s="133"/>
      <c r="L8" s="133"/>
      <c r="M8" s="133"/>
      <c r="N8" s="133"/>
      <c r="O8" s="133"/>
      <c r="P8" s="133"/>
      <c r="Q8" s="124"/>
      <c r="R8" s="133"/>
      <c r="S8" s="133"/>
      <c r="T8" s="133"/>
      <c r="U8" s="133"/>
      <c r="V8" s="133"/>
      <c r="W8" s="133"/>
      <c r="X8" s="133"/>
      <c r="Y8" s="124"/>
      <c r="Z8" s="133"/>
      <c r="AA8" s="133"/>
      <c r="AB8" s="133"/>
      <c r="AC8" s="133"/>
      <c r="AD8" s="133"/>
      <c r="AE8" s="133"/>
      <c r="AF8" s="133"/>
      <c r="AG8" s="124"/>
    </row>
    <row r="9" spans="1:33" ht="30" customHeight="1">
      <c r="A9" s="134"/>
      <c r="B9" s="135">
        <v>39</v>
      </c>
      <c r="C9" s="135">
        <v>28</v>
      </c>
      <c r="D9" s="135">
        <v>48</v>
      </c>
      <c r="E9" s="135">
        <v>0</v>
      </c>
      <c r="F9" s="135">
        <v>0</v>
      </c>
      <c r="G9" s="135">
        <v>0</v>
      </c>
      <c r="H9" s="135">
        <v>0</v>
      </c>
      <c r="I9" s="135">
        <f aca="true" t="shared" si="0" ref="I9:I18">SUM(B9:H9)</f>
        <v>115</v>
      </c>
      <c r="J9" s="135">
        <v>3</v>
      </c>
      <c r="K9" s="135">
        <v>2</v>
      </c>
      <c r="L9" s="135">
        <v>10</v>
      </c>
      <c r="M9" s="136">
        <v>2</v>
      </c>
      <c r="N9" s="135">
        <v>0</v>
      </c>
      <c r="O9" s="135">
        <v>0</v>
      </c>
      <c r="P9" s="135">
        <v>0</v>
      </c>
      <c r="Q9" s="135">
        <f aca="true" t="shared" si="1" ref="Q9:Q19">SUM(J9:P9)</f>
        <v>17</v>
      </c>
      <c r="R9" s="135">
        <v>2</v>
      </c>
      <c r="S9" s="135">
        <v>0</v>
      </c>
      <c r="T9" s="135">
        <v>10</v>
      </c>
      <c r="U9" s="135">
        <v>0</v>
      </c>
      <c r="V9" s="135">
        <v>2</v>
      </c>
      <c r="W9" s="135">
        <v>1</v>
      </c>
      <c r="X9" s="135">
        <v>5</v>
      </c>
      <c r="Y9" s="135">
        <f aca="true" t="shared" si="2" ref="Y9:Y19">SUM(R9:X9)</f>
        <v>20</v>
      </c>
      <c r="Z9" s="135">
        <f aca="true" t="shared" si="3" ref="Z9:AF9">B9+J9+R9</f>
        <v>44</v>
      </c>
      <c r="AA9" s="135">
        <f t="shared" si="3"/>
        <v>30</v>
      </c>
      <c r="AB9" s="135">
        <f t="shared" si="3"/>
        <v>68</v>
      </c>
      <c r="AC9" s="135">
        <f t="shared" si="3"/>
        <v>2</v>
      </c>
      <c r="AD9" s="135">
        <f t="shared" si="3"/>
        <v>2</v>
      </c>
      <c r="AE9" s="135">
        <f t="shared" si="3"/>
        <v>1</v>
      </c>
      <c r="AF9" s="135">
        <f t="shared" si="3"/>
        <v>5</v>
      </c>
      <c r="AG9" s="135">
        <f aca="true" t="shared" si="4" ref="AG9:AG19">SUM(Z9:AF9)</f>
        <v>152</v>
      </c>
    </row>
    <row r="10" spans="1:33" ht="45" customHeight="1">
      <c r="A10" s="137" t="s">
        <v>37</v>
      </c>
      <c r="B10" s="121">
        <v>2</v>
      </c>
      <c r="C10" s="138">
        <v>1</v>
      </c>
      <c r="D10" s="138">
        <v>5</v>
      </c>
      <c r="E10" s="138">
        <v>1</v>
      </c>
      <c r="F10" s="138">
        <v>0</v>
      </c>
      <c r="G10" s="138">
        <v>0</v>
      </c>
      <c r="H10" s="138">
        <v>0</v>
      </c>
      <c r="I10" s="135">
        <f t="shared" si="0"/>
        <v>9</v>
      </c>
      <c r="J10" s="138">
        <v>0</v>
      </c>
      <c r="K10" s="138">
        <v>0</v>
      </c>
      <c r="L10" s="138">
        <v>4</v>
      </c>
      <c r="M10" s="138">
        <v>0</v>
      </c>
      <c r="N10" s="138">
        <v>0</v>
      </c>
      <c r="O10" s="138">
        <v>0</v>
      </c>
      <c r="P10" s="138">
        <v>0</v>
      </c>
      <c r="Q10" s="135">
        <f t="shared" si="1"/>
        <v>4</v>
      </c>
      <c r="R10" s="138">
        <v>0</v>
      </c>
      <c r="S10" s="138">
        <v>0</v>
      </c>
      <c r="T10" s="138">
        <v>0</v>
      </c>
      <c r="U10" s="138">
        <v>1</v>
      </c>
      <c r="V10" s="138">
        <v>2</v>
      </c>
      <c r="W10" s="138">
        <v>1</v>
      </c>
      <c r="X10" s="138">
        <v>0</v>
      </c>
      <c r="Y10" s="135">
        <f t="shared" si="2"/>
        <v>4</v>
      </c>
      <c r="Z10" s="135">
        <f aca="true" t="shared" si="5" ref="Z10:Z18">B10+J10+R10</f>
        <v>2</v>
      </c>
      <c r="AA10" s="135">
        <f aca="true" t="shared" si="6" ref="AA10:AA18">C10+K10+S10</f>
        <v>1</v>
      </c>
      <c r="AB10" s="135">
        <f aca="true" t="shared" si="7" ref="AB10:AB18">D10+L10+T10</f>
        <v>9</v>
      </c>
      <c r="AC10" s="135">
        <f aca="true" t="shared" si="8" ref="AC10:AC18">E10+M10+U10</f>
        <v>2</v>
      </c>
      <c r="AD10" s="135">
        <f aca="true" t="shared" si="9" ref="AD10:AD18">F10+N10+V10</f>
        <v>2</v>
      </c>
      <c r="AE10" s="135">
        <f aca="true" t="shared" si="10" ref="AE10:AE18">G10+O10+W10</f>
        <v>1</v>
      </c>
      <c r="AF10" s="135">
        <f aca="true" t="shared" si="11" ref="AF10:AF18">H10+P10+X10</f>
        <v>0</v>
      </c>
      <c r="AG10" s="135">
        <f t="shared" si="4"/>
        <v>17</v>
      </c>
    </row>
    <row r="11" spans="1:33" ht="45" customHeight="1">
      <c r="A11" s="139" t="s">
        <v>38</v>
      </c>
      <c r="B11" s="138">
        <v>9699</v>
      </c>
      <c r="C11" s="140">
        <v>7481</v>
      </c>
      <c r="D11" s="138">
        <v>11477</v>
      </c>
      <c r="E11" s="138">
        <v>22</v>
      </c>
      <c r="F11" s="138">
        <v>10</v>
      </c>
      <c r="G11" s="138">
        <v>1</v>
      </c>
      <c r="H11" s="138">
        <v>0</v>
      </c>
      <c r="I11" s="135">
        <f t="shared" si="0"/>
        <v>28690</v>
      </c>
      <c r="J11" s="138">
        <v>93</v>
      </c>
      <c r="K11" s="140">
        <v>81</v>
      </c>
      <c r="L11" s="138">
        <v>961</v>
      </c>
      <c r="M11" s="138">
        <v>50</v>
      </c>
      <c r="N11" s="138">
        <v>55</v>
      </c>
      <c r="O11" s="138">
        <v>24</v>
      </c>
      <c r="P11" s="138">
        <v>14</v>
      </c>
      <c r="Q11" s="135">
        <f t="shared" si="1"/>
        <v>1278</v>
      </c>
      <c r="R11" s="138">
        <v>92</v>
      </c>
      <c r="S11" s="140">
        <v>86</v>
      </c>
      <c r="T11" s="138">
        <v>1052</v>
      </c>
      <c r="U11" s="138">
        <v>108</v>
      </c>
      <c r="V11" s="138">
        <v>219</v>
      </c>
      <c r="W11" s="138">
        <v>95</v>
      </c>
      <c r="X11" s="138">
        <v>74</v>
      </c>
      <c r="Y11" s="135">
        <f t="shared" si="2"/>
        <v>1726</v>
      </c>
      <c r="Z11" s="135">
        <f t="shared" si="5"/>
        <v>9884</v>
      </c>
      <c r="AA11" s="135">
        <f t="shared" si="6"/>
        <v>7648</v>
      </c>
      <c r="AB11" s="135">
        <f t="shared" si="7"/>
        <v>13490</v>
      </c>
      <c r="AC11" s="135">
        <f t="shared" si="8"/>
        <v>180</v>
      </c>
      <c r="AD11" s="135">
        <f t="shared" si="9"/>
        <v>284</v>
      </c>
      <c r="AE11" s="135">
        <f t="shared" si="10"/>
        <v>120</v>
      </c>
      <c r="AF11" s="135">
        <f t="shared" si="11"/>
        <v>88</v>
      </c>
      <c r="AG11" s="135">
        <f t="shared" si="4"/>
        <v>31694</v>
      </c>
    </row>
    <row r="12" spans="1:33" ht="45" customHeight="1">
      <c r="A12" s="139" t="s">
        <v>39</v>
      </c>
      <c r="B12" s="138">
        <v>7911</v>
      </c>
      <c r="C12" s="140">
        <v>2472</v>
      </c>
      <c r="D12" s="138">
        <v>18020</v>
      </c>
      <c r="E12" s="138">
        <v>60</v>
      </c>
      <c r="F12" s="138">
        <v>59</v>
      </c>
      <c r="G12" s="138">
        <v>7</v>
      </c>
      <c r="H12" s="138">
        <v>1</v>
      </c>
      <c r="I12" s="135">
        <f t="shared" si="0"/>
        <v>28530</v>
      </c>
      <c r="J12" s="138">
        <v>99</v>
      </c>
      <c r="K12" s="140">
        <v>50</v>
      </c>
      <c r="L12" s="138">
        <v>2696</v>
      </c>
      <c r="M12" s="138">
        <v>110</v>
      </c>
      <c r="N12" s="138">
        <v>280</v>
      </c>
      <c r="O12" s="138">
        <v>127</v>
      </c>
      <c r="P12" s="138">
        <v>92</v>
      </c>
      <c r="Q12" s="135">
        <f t="shared" si="1"/>
        <v>3454</v>
      </c>
      <c r="R12" s="138">
        <v>91</v>
      </c>
      <c r="S12" s="140">
        <v>61</v>
      </c>
      <c r="T12" s="138">
        <v>2888</v>
      </c>
      <c r="U12" s="138">
        <v>495</v>
      </c>
      <c r="V12" s="138">
        <v>938</v>
      </c>
      <c r="W12" s="138">
        <v>529</v>
      </c>
      <c r="X12" s="138">
        <v>547</v>
      </c>
      <c r="Y12" s="135">
        <f t="shared" si="2"/>
        <v>5549</v>
      </c>
      <c r="Z12" s="135">
        <f t="shared" si="5"/>
        <v>8101</v>
      </c>
      <c r="AA12" s="135">
        <f t="shared" si="6"/>
        <v>2583</v>
      </c>
      <c r="AB12" s="135">
        <f t="shared" si="7"/>
        <v>23604</v>
      </c>
      <c r="AC12" s="135">
        <f t="shared" si="8"/>
        <v>665</v>
      </c>
      <c r="AD12" s="135">
        <f t="shared" si="9"/>
        <v>1277</v>
      </c>
      <c r="AE12" s="135">
        <f t="shared" si="10"/>
        <v>663</v>
      </c>
      <c r="AF12" s="135">
        <f t="shared" si="11"/>
        <v>640</v>
      </c>
      <c r="AG12" s="135">
        <f t="shared" si="4"/>
        <v>37533</v>
      </c>
    </row>
    <row r="13" spans="1:33" ht="45" customHeight="1">
      <c r="A13" s="137" t="s">
        <v>40</v>
      </c>
      <c r="B13" s="138">
        <v>1948</v>
      </c>
      <c r="C13" s="140">
        <v>1005</v>
      </c>
      <c r="D13" s="138">
        <v>5747</v>
      </c>
      <c r="E13" s="138">
        <v>31</v>
      </c>
      <c r="F13" s="138">
        <v>26</v>
      </c>
      <c r="G13" s="138">
        <v>2</v>
      </c>
      <c r="H13" s="138">
        <v>0</v>
      </c>
      <c r="I13" s="135">
        <f t="shared" si="0"/>
        <v>8759</v>
      </c>
      <c r="J13" s="138">
        <v>54</v>
      </c>
      <c r="K13" s="140">
        <v>23</v>
      </c>
      <c r="L13" s="138">
        <v>1405</v>
      </c>
      <c r="M13" s="138">
        <v>88</v>
      </c>
      <c r="N13" s="138">
        <v>162</v>
      </c>
      <c r="O13" s="138">
        <v>51</v>
      </c>
      <c r="P13" s="138">
        <v>26</v>
      </c>
      <c r="Q13" s="135">
        <f t="shared" si="1"/>
        <v>1809</v>
      </c>
      <c r="R13" s="138">
        <v>54</v>
      </c>
      <c r="S13" s="140">
        <v>28</v>
      </c>
      <c r="T13" s="138">
        <v>1379</v>
      </c>
      <c r="U13" s="138">
        <v>242</v>
      </c>
      <c r="V13" s="138">
        <v>501</v>
      </c>
      <c r="W13" s="138">
        <v>159</v>
      </c>
      <c r="X13" s="138">
        <v>99</v>
      </c>
      <c r="Y13" s="135">
        <f t="shared" si="2"/>
        <v>2462</v>
      </c>
      <c r="Z13" s="135">
        <f t="shared" si="5"/>
        <v>2056</v>
      </c>
      <c r="AA13" s="135">
        <f t="shared" si="6"/>
        <v>1056</v>
      </c>
      <c r="AB13" s="135">
        <f t="shared" si="7"/>
        <v>8531</v>
      </c>
      <c r="AC13" s="135">
        <f t="shared" si="8"/>
        <v>361</v>
      </c>
      <c r="AD13" s="135">
        <f t="shared" si="9"/>
        <v>689</v>
      </c>
      <c r="AE13" s="135">
        <f t="shared" si="10"/>
        <v>212</v>
      </c>
      <c r="AF13" s="135">
        <f t="shared" si="11"/>
        <v>125</v>
      </c>
      <c r="AG13" s="135">
        <f t="shared" si="4"/>
        <v>13030</v>
      </c>
    </row>
    <row r="14" spans="1:33" ht="45" customHeight="1">
      <c r="A14" s="137" t="s">
        <v>41</v>
      </c>
      <c r="B14" s="138">
        <v>17610</v>
      </c>
      <c r="C14" s="138">
        <v>6293</v>
      </c>
      <c r="D14" s="138">
        <v>16011</v>
      </c>
      <c r="E14" s="138">
        <v>59</v>
      </c>
      <c r="F14" s="138">
        <v>51</v>
      </c>
      <c r="G14" s="138">
        <v>5</v>
      </c>
      <c r="H14" s="138">
        <v>1</v>
      </c>
      <c r="I14" s="135">
        <f t="shared" si="0"/>
        <v>40030</v>
      </c>
      <c r="J14" s="138">
        <v>478</v>
      </c>
      <c r="K14" s="138">
        <v>281</v>
      </c>
      <c r="L14" s="138">
        <v>2315</v>
      </c>
      <c r="M14" s="141">
        <v>97</v>
      </c>
      <c r="N14" s="138">
        <v>101</v>
      </c>
      <c r="O14" s="138">
        <v>25</v>
      </c>
      <c r="P14" s="138">
        <v>12</v>
      </c>
      <c r="Q14" s="135">
        <f t="shared" si="1"/>
        <v>3309</v>
      </c>
      <c r="R14" s="138">
        <v>627</v>
      </c>
      <c r="S14" s="138">
        <v>324</v>
      </c>
      <c r="T14" s="138">
        <v>3867</v>
      </c>
      <c r="U14" s="138">
        <v>486</v>
      </c>
      <c r="V14" s="138">
        <v>614</v>
      </c>
      <c r="W14" s="138">
        <v>213</v>
      </c>
      <c r="X14" s="138">
        <v>106</v>
      </c>
      <c r="Y14" s="135">
        <f t="shared" si="2"/>
        <v>6237</v>
      </c>
      <c r="Z14" s="135">
        <f t="shared" si="5"/>
        <v>18715</v>
      </c>
      <c r="AA14" s="135">
        <f t="shared" si="6"/>
        <v>6898</v>
      </c>
      <c r="AB14" s="135">
        <f t="shared" si="7"/>
        <v>22193</v>
      </c>
      <c r="AC14" s="135">
        <f t="shared" si="8"/>
        <v>642</v>
      </c>
      <c r="AD14" s="135">
        <f t="shared" si="9"/>
        <v>766</v>
      </c>
      <c r="AE14" s="135">
        <f t="shared" si="10"/>
        <v>243</v>
      </c>
      <c r="AF14" s="135">
        <f t="shared" si="11"/>
        <v>119</v>
      </c>
      <c r="AG14" s="135">
        <f t="shared" si="4"/>
        <v>49576</v>
      </c>
    </row>
    <row r="15" spans="1:33" ht="45" customHeight="1">
      <c r="A15" s="137" t="s">
        <v>42</v>
      </c>
      <c r="B15" s="138">
        <v>1116</v>
      </c>
      <c r="C15" s="138">
        <v>175</v>
      </c>
      <c r="D15" s="138">
        <v>739</v>
      </c>
      <c r="E15" s="138">
        <v>27</v>
      </c>
      <c r="F15" s="138">
        <v>12</v>
      </c>
      <c r="G15" s="138">
        <v>3</v>
      </c>
      <c r="H15" s="138">
        <v>2</v>
      </c>
      <c r="I15" s="135">
        <f t="shared" si="0"/>
        <v>2074</v>
      </c>
      <c r="J15" s="138">
        <v>9</v>
      </c>
      <c r="K15" s="138">
        <v>3</v>
      </c>
      <c r="L15" s="138">
        <v>69</v>
      </c>
      <c r="M15" s="138">
        <v>4</v>
      </c>
      <c r="N15" s="138">
        <v>19</v>
      </c>
      <c r="O15" s="138">
        <v>11</v>
      </c>
      <c r="P15" s="138">
        <v>19</v>
      </c>
      <c r="Q15" s="135">
        <f t="shared" si="1"/>
        <v>134</v>
      </c>
      <c r="R15" s="138">
        <v>16</v>
      </c>
      <c r="S15" s="138">
        <v>8</v>
      </c>
      <c r="T15" s="138">
        <v>140</v>
      </c>
      <c r="U15" s="138">
        <v>31</v>
      </c>
      <c r="V15" s="138">
        <v>61</v>
      </c>
      <c r="W15" s="138">
        <v>47</v>
      </c>
      <c r="X15" s="138">
        <v>202</v>
      </c>
      <c r="Y15" s="135">
        <f t="shared" si="2"/>
        <v>505</v>
      </c>
      <c r="Z15" s="135">
        <f t="shared" si="5"/>
        <v>1141</v>
      </c>
      <c r="AA15" s="135">
        <f t="shared" si="6"/>
        <v>186</v>
      </c>
      <c r="AB15" s="135">
        <f t="shared" si="7"/>
        <v>948</v>
      </c>
      <c r="AC15" s="135">
        <f t="shared" si="8"/>
        <v>62</v>
      </c>
      <c r="AD15" s="135">
        <f t="shared" si="9"/>
        <v>92</v>
      </c>
      <c r="AE15" s="135">
        <f t="shared" si="10"/>
        <v>61</v>
      </c>
      <c r="AF15" s="135">
        <f t="shared" si="11"/>
        <v>223</v>
      </c>
      <c r="AG15" s="135">
        <f t="shared" si="4"/>
        <v>2713</v>
      </c>
    </row>
    <row r="16" spans="1:33" ht="45" customHeight="1">
      <c r="A16" s="137" t="s">
        <v>43</v>
      </c>
      <c r="B16" s="138">
        <v>15622</v>
      </c>
      <c r="C16" s="138">
        <v>4342</v>
      </c>
      <c r="D16" s="138">
        <v>11813</v>
      </c>
      <c r="E16" s="138">
        <v>122</v>
      </c>
      <c r="F16" s="138">
        <v>67</v>
      </c>
      <c r="G16" s="138">
        <v>6</v>
      </c>
      <c r="H16" s="138">
        <v>3</v>
      </c>
      <c r="I16" s="135">
        <f t="shared" si="0"/>
        <v>31975</v>
      </c>
      <c r="J16" s="138">
        <v>118</v>
      </c>
      <c r="K16" s="138">
        <v>57</v>
      </c>
      <c r="L16" s="138">
        <v>441</v>
      </c>
      <c r="M16" s="138">
        <v>33</v>
      </c>
      <c r="N16" s="138">
        <v>18</v>
      </c>
      <c r="O16" s="138">
        <v>7</v>
      </c>
      <c r="P16" s="138">
        <v>6</v>
      </c>
      <c r="Q16" s="135">
        <f t="shared" si="1"/>
        <v>680</v>
      </c>
      <c r="R16" s="138">
        <v>96</v>
      </c>
      <c r="S16" s="138">
        <v>41</v>
      </c>
      <c r="T16" s="138">
        <v>370</v>
      </c>
      <c r="U16" s="138">
        <v>84</v>
      </c>
      <c r="V16" s="138">
        <v>102</v>
      </c>
      <c r="W16" s="138">
        <v>48</v>
      </c>
      <c r="X16" s="138">
        <v>30</v>
      </c>
      <c r="Y16" s="135">
        <f t="shared" si="2"/>
        <v>771</v>
      </c>
      <c r="Z16" s="135">
        <f t="shared" si="5"/>
        <v>15836</v>
      </c>
      <c r="AA16" s="135">
        <f t="shared" si="6"/>
        <v>4440</v>
      </c>
      <c r="AB16" s="135">
        <f t="shared" si="7"/>
        <v>12624</v>
      </c>
      <c r="AC16" s="135">
        <f t="shared" si="8"/>
        <v>239</v>
      </c>
      <c r="AD16" s="135">
        <f t="shared" si="9"/>
        <v>187</v>
      </c>
      <c r="AE16" s="135">
        <f t="shared" si="10"/>
        <v>61</v>
      </c>
      <c r="AF16" s="135">
        <f t="shared" si="11"/>
        <v>39</v>
      </c>
      <c r="AG16" s="135">
        <f t="shared" si="4"/>
        <v>33426</v>
      </c>
    </row>
    <row r="17" spans="1:33" ht="45" customHeight="1">
      <c r="A17" s="142" t="s">
        <v>44</v>
      </c>
      <c r="B17" s="138">
        <v>1787</v>
      </c>
      <c r="C17" s="138">
        <v>1128</v>
      </c>
      <c r="D17" s="138">
        <v>3329</v>
      </c>
      <c r="E17" s="138">
        <v>23</v>
      </c>
      <c r="F17" s="138">
        <v>18</v>
      </c>
      <c r="G17" s="138">
        <v>7</v>
      </c>
      <c r="H17" s="138">
        <v>5</v>
      </c>
      <c r="I17" s="135">
        <f t="shared" si="0"/>
        <v>6297</v>
      </c>
      <c r="J17" s="138">
        <v>30</v>
      </c>
      <c r="K17" s="138">
        <v>43</v>
      </c>
      <c r="L17" s="138">
        <v>630</v>
      </c>
      <c r="M17" s="138">
        <v>39</v>
      </c>
      <c r="N17" s="138">
        <v>40</v>
      </c>
      <c r="O17" s="138">
        <v>10</v>
      </c>
      <c r="P17" s="138">
        <v>14</v>
      </c>
      <c r="Q17" s="135">
        <f t="shared" si="1"/>
        <v>806</v>
      </c>
      <c r="R17" s="138">
        <v>42</v>
      </c>
      <c r="S17" s="138">
        <v>55</v>
      </c>
      <c r="T17" s="138">
        <v>852</v>
      </c>
      <c r="U17" s="138">
        <v>114</v>
      </c>
      <c r="V17" s="138">
        <v>169</v>
      </c>
      <c r="W17" s="138">
        <v>87</v>
      </c>
      <c r="X17" s="138">
        <v>67</v>
      </c>
      <c r="Y17" s="135">
        <f t="shared" si="2"/>
        <v>1386</v>
      </c>
      <c r="Z17" s="135">
        <f t="shared" si="5"/>
        <v>1859</v>
      </c>
      <c r="AA17" s="135">
        <f t="shared" si="6"/>
        <v>1226</v>
      </c>
      <c r="AB17" s="135">
        <f t="shared" si="7"/>
        <v>4811</v>
      </c>
      <c r="AC17" s="135">
        <f t="shared" si="8"/>
        <v>176</v>
      </c>
      <c r="AD17" s="135">
        <f t="shared" si="9"/>
        <v>227</v>
      </c>
      <c r="AE17" s="135">
        <f t="shared" si="10"/>
        <v>104</v>
      </c>
      <c r="AF17" s="135">
        <f t="shared" si="11"/>
        <v>86</v>
      </c>
      <c r="AG17" s="135">
        <f t="shared" si="4"/>
        <v>8489</v>
      </c>
    </row>
    <row r="18" spans="1:33" ht="45" customHeight="1">
      <c r="A18" s="139" t="s">
        <v>45</v>
      </c>
      <c r="B18" s="138">
        <v>34799</v>
      </c>
      <c r="C18" s="138">
        <v>8156</v>
      </c>
      <c r="D18" s="138">
        <v>15342</v>
      </c>
      <c r="E18" s="138">
        <v>119</v>
      </c>
      <c r="F18" s="138">
        <v>98</v>
      </c>
      <c r="G18" s="138">
        <v>10</v>
      </c>
      <c r="H18" s="138">
        <v>12</v>
      </c>
      <c r="I18" s="135">
        <f t="shared" si="0"/>
        <v>58536</v>
      </c>
      <c r="J18" s="138">
        <v>797</v>
      </c>
      <c r="K18" s="138">
        <v>387</v>
      </c>
      <c r="L18" s="138">
        <v>2594</v>
      </c>
      <c r="M18" s="138">
        <v>136</v>
      </c>
      <c r="N18" s="138">
        <v>171</v>
      </c>
      <c r="O18" s="138">
        <v>40</v>
      </c>
      <c r="P18" s="138">
        <v>22</v>
      </c>
      <c r="Q18" s="135">
        <f t="shared" si="1"/>
        <v>4147</v>
      </c>
      <c r="R18" s="138">
        <v>875</v>
      </c>
      <c r="S18" s="138">
        <v>487</v>
      </c>
      <c r="T18" s="138">
        <v>5025</v>
      </c>
      <c r="U18" s="138">
        <v>803</v>
      </c>
      <c r="V18" s="138">
        <v>1118</v>
      </c>
      <c r="W18" s="138">
        <v>345</v>
      </c>
      <c r="X18" s="138">
        <v>168</v>
      </c>
      <c r="Y18" s="135">
        <f t="shared" si="2"/>
        <v>8821</v>
      </c>
      <c r="Z18" s="135">
        <f t="shared" si="5"/>
        <v>36471</v>
      </c>
      <c r="AA18" s="135">
        <f t="shared" si="6"/>
        <v>9030</v>
      </c>
      <c r="AB18" s="135">
        <f t="shared" si="7"/>
        <v>22961</v>
      </c>
      <c r="AC18" s="135">
        <f t="shared" si="8"/>
        <v>1058</v>
      </c>
      <c r="AD18" s="135">
        <f t="shared" si="9"/>
        <v>1387</v>
      </c>
      <c r="AE18" s="135">
        <f t="shared" si="10"/>
        <v>395</v>
      </c>
      <c r="AF18" s="135">
        <f t="shared" si="11"/>
        <v>202</v>
      </c>
      <c r="AG18" s="135">
        <f t="shared" si="4"/>
        <v>71504</v>
      </c>
    </row>
    <row r="19" spans="1:33" ht="45" customHeight="1">
      <c r="A19" s="137" t="s">
        <v>46</v>
      </c>
      <c r="B19" s="138">
        <f aca="true" t="shared" si="12" ref="B19:P19">SUM(B9:B18)</f>
        <v>90533</v>
      </c>
      <c r="C19" s="138">
        <f t="shared" si="12"/>
        <v>31081</v>
      </c>
      <c r="D19" s="138">
        <f t="shared" si="12"/>
        <v>82531</v>
      </c>
      <c r="E19" s="138">
        <f t="shared" si="12"/>
        <v>464</v>
      </c>
      <c r="F19" s="138">
        <f t="shared" si="12"/>
        <v>341</v>
      </c>
      <c r="G19" s="138">
        <f t="shared" si="12"/>
        <v>41</v>
      </c>
      <c r="H19" s="138">
        <f t="shared" si="12"/>
        <v>24</v>
      </c>
      <c r="I19" s="138">
        <f t="shared" si="12"/>
        <v>205015</v>
      </c>
      <c r="J19" s="138">
        <f t="shared" si="12"/>
        <v>1681</v>
      </c>
      <c r="K19" s="138">
        <f>SUM(K9:K18)</f>
        <v>927</v>
      </c>
      <c r="L19" s="138">
        <f t="shared" si="12"/>
        <v>11125</v>
      </c>
      <c r="M19" s="138">
        <f t="shared" si="12"/>
        <v>559</v>
      </c>
      <c r="N19" s="138">
        <f t="shared" si="12"/>
        <v>846</v>
      </c>
      <c r="O19" s="138">
        <f t="shared" si="12"/>
        <v>295</v>
      </c>
      <c r="P19" s="138">
        <f t="shared" si="12"/>
        <v>205</v>
      </c>
      <c r="Q19" s="135">
        <f t="shared" si="1"/>
        <v>15638</v>
      </c>
      <c r="R19" s="138">
        <f aca="true" t="shared" si="13" ref="R19:X19">SUM(R9:R18)</f>
        <v>1895</v>
      </c>
      <c r="S19" s="138">
        <f>SUM(S9:S18)</f>
        <v>1090</v>
      </c>
      <c r="T19" s="138">
        <f t="shared" si="13"/>
        <v>15583</v>
      </c>
      <c r="U19" s="138">
        <f t="shared" si="13"/>
        <v>2364</v>
      </c>
      <c r="V19" s="138">
        <f t="shared" si="13"/>
        <v>3726</v>
      </c>
      <c r="W19" s="138">
        <f t="shared" si="13"/>
        <v>1525</v>
      </c>
      <c r="X19" s="138">
        <f t="shared" si="13"/>
        <v>1298</v>
      </c>
      <c r="Y19" s="135">
        <f t="shared" si="2"/>
        <v>27481</v>
      </c>
      <c r="Z19" s="138">
        <f aca="true" t="shared" si="14" ref="Z19:AF19">SUM(Z9:Z18)</f>
        <v>94109</v>
      </c>
      <c r="AA19" s="138">
        <f t="shared" si="14"/>
        <v>33098</v>
      </c>
      <c r="AB19" s="138">
        <f t="shared" si="14"/>
        <v>109239</v>
      </c>
      <c r="AC19" s="138">
        <f t="shared" si="14"/>
        <v>3387</v>
      </c>
      <c r="AD19" s="138">
        <f t="shared" si="14"/>
        <v>4913</v>
      </c>
      <c r="AE19" s="138">
        <f t="shared" si="14"/>
        <v>1861</v>
      </c>
      <c r="AF19" s="138">
        <f t="shared" si="14"/>
        <v>1527</v>
      </c>
      <c r="AG19" s="135">
        <f t="shared" si="4"/>
        <v>248134</v>
      </c>
    </row>
    <row r="20" spans="10:33" ht="14.25">
      <c r="J20" s="121"/>
      <c r="Q20" s="120"/>
      <c r="S20" s="120"/>
      <c r="T20" s="120"/>
      <c r="U20" s="120"/>
      <c r="V20" s="120"/>
      <c r="W20" s="120"/>
      <c r="X20" s="120"/>
      <c r="Y20" s="120"/>
      <c r="AA20" s="120"/>
      <c r="AB20" s="120"/>
      <c r="AC20" s="120"/>
      <c r="AD20" s="120"/>
      <c r="AE20" s="120"/>
      <c r="AF20" s="120"/>
      <c r="AG20" s="120"/>
    </row>
    <row r="30" ht="14.25">
      <c r="C30" s="143"/>
    </row>
    <row r="31" ht="14.25">
      <c r="C31" s="143"/>
    </row>
  </sheetData>
  <sheetProtection/>
  <mergeCells count="15">
    <mergeCell ref="M5:M6"/>
    <mergeCell ref="A1:C1"/>
    <mergeCell ref="A3:A7"/>
    <mergeCell ref="B3:I3"/>
    <mergeCell ref="E5:E6"/>
    <mergeCell ref="A8:A9"/>
    <mergeCell ref="I4:I7"/>
    <mergeCell ref="J3:Q3"/>
    <mergeCell ref="Q4:Q7"/>
    <mergeCell ref="Z3:AG3"/>
    <mergeCell ref="AG4:AG7"/>
    <mergeCell ref="AC5:AC6"/>
    <mergeCell ref="R3:Y3"/>
    <mergeCell ref="Y4:Y7"/>
    <mergeCell ref="U5:U6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colBreaks count="1" manualBreakCount="1">
    <brk id="17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0"/>
  <sheetViews>
    <sheetView zoomScalePageLayoutView="0" workbookViewId="0" topLeftCell="A1">
      <selection activeCell="N7" sqref="N7"/>
    </sheetView>
  </sheetViews>
  <sheetFormatPr defaultColWidth="9.00390625" defaultRowHeight="13.5"/>
  <cols>
    <col min="1" max="1" width="5.75390625" style="1" customWidth="1"/>
    <col min="2" max="3" width="5.625" style="1" customWidth="1"/>
    <col min="4" max="7" width="12.625" style="1" customWidth="1"/>
    <col min="8" max="8" width="11.25390625" style="1" customWidth="1"/>
    <col min="9" max="9" width="9.00390625" style="1" customWidth="1"/>
    <col min="10" max="11" width="0" style="1" hidden="1" customWidth="1"/>
    <col min="12" max="16384" width="9.00390625" style="1" customWidth="1"/>
  </cols>
  <sheetData>
    <row r="1" spans="2:7" ht="13.5">
      <c r="B1" s="33"/>
      <c r="C1" s="33"/>
      <c r="D1" s="34"/>
      <c r="E1" s="34"/>
      <c r="F1" s="34"/>
      <c r="G1" s="34"/>
    </row>
    <row r="2" spans="1:8" ht="21">
      <c r="A2" s="2">
        <v>10</v>
      </c>
      <c r="B2" s="42" t="s">
        <v>88</v>
      </c>
      <c r="C2" s="42"/>
      <c r="D2" s="42"/>
      <c r="E2" s="42"/>
      <c r="F2" s="42"/>
      <c r="G2" s="42"/>
      <c r="H2" s="42"/>
    </row>
    <row r="3" spans="1:8" ht="21">
      <c r="A3" s="3"/>
      <c r="B3" s="30" t="s">
        <v>47</v>
      </c>
      <c r="C3" s="30"/>
      <c r="D3" s="30"/>
      <c r="E3" s="30"/>
      <c r="F3" s="30"/>
      <c r="G3" s="30"/>
      <c r="H3" s="30"/>
    </row>
    <row r="5" spans="2:7" s="4" customFormat="1" ht="34.5" customHeight="1">
      <c r="B5" s="38" t="s">
        <v>56</v>
      </c>
      <c r="C5" s="39"/>
      <c r="D5" s="35" t="s">
        <v>6</v>
      </c>
      <c r="E5" s="36"/>
      <c r="F5" s="37" t="s">
        <v>7</v>
      </c>
      <c r="G5" s="35"/>
    </row>
    <row r="6" spans="2:7" s="4" customFormat="1" ht="34.5" customHeight="1">
      <c r="B6" s="40"/>
      <c r="C6" s="41"/>
      <c r="D6" s="5" t="s">
        <v>85</v>
      </c>
      <c r="E6" s="6" t="s">
        <v>58</v>
      </c>
      <c r="F6" s="7" t="s">
        <v>57</v>
      </c>
      <c r="G6" s="5" t="s">
        <v>58</v>
      </c>
    </row>
    <row r="7" spans="2:11" s="4" customFormat="1" ht="34.5" customHeight="1">
      <c r="B7" s="8" t="s">
        <v>76</v>
      </c>
      <c r="C7" s="9"/>
      <c r="D7" s="115">
        <v>4256</v>
      </c>
      <c r="E7" s="115">
        <v>4256</v>
      </c>
      <c r="F7" s="116">
        <v>3066</v>
      </c>
      <c r="G7" s="117">
        <v>3066</v>
      </c>
      <c r="H7" s="10"/>
      <c r="I7" s="10"/>
      <c r="J7" s="10">
        <v>1636</v>
      </c>
      <c r="K7" s="10">
        <v>1215</v>
      </c>
    </row>
    <row r="8" spans="2:11" s="4" customFormat="1" ht="34.5" customHeight="1">
      <c r="B8" s="8" t="s">
        <v>48</v>
      </c>
      <c r="C8" s="9"/>
      <c r="D8" s="115">
        <v>3382</v>
      </c>
      <c r="E8" s="115">
        <v>3382</v>
      </c>
      <c r="F8" s="116">
        <v>2911</v>
      </c>
      <c r="G8" s="117">
        <v>2911</v>
      </c>
      <c r="J8" s="4">
        <v>1518</v>
      </c>
      <c r="K8" s="4">
        <v>919</v>
      </c>
    </row>
    <row r="9" spans="2:33" s="4" customFormat="1" ht="34.5" customHeight="1">
      <c r="B9" s="11" t="s">
        <v>49</v>
      </c>
      <c r="C9" s="12"/>
      <c r="D9" s="115">
        <v>2346</v>
      </c>
      <c r="E9" s="115">
        <v>2346</v>
      </c>
      <c r="F9" s="116">
        <v>2281</v>
      </c>
      <c r="G9" s="117">
        <v>2281</v>
      </c>
      <c r="H9" s="10"/>
      <c r="I9" s="10"/>
      <c r="J9" s="10">
        <v>1164</v>
      </c>
      <c r="K9" s="10">
        <v>635</v>
      </c>
      <c r="L9" s="10"/>
      <c r="M9" s="13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2:33" s="4" customFormat="1" ht="34.5" customHeight="1">
      <c r="B10" s="11" t="s">
        <v>50</v>
      </c>
      <c r="C10" s="14"/>
      <c r="D10" s="115">
        <v>3359</v>
      </c>
      <c r="E10" s="115">
        <v>3359</v>
      </c>
      <c r="F10" s="116">
        <v>2020</v>
      </c>
      <c r="G10" s="117">
        <v>2020</v>
      </c>
      <c r="H10" s="10"/>
      <c r="I10" s="10"/>
      <c r="J10" s="10"/>
      <c r="K10" s="10">
        <v>1044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2:33" s="4" customFormat="1" ht="34.5" customHeight="1">
      <c r="B11" s="11" t="s">
        <v>51</v>
      </c>
      <c r="C11" s="14"/>
      <c r="D11" s="115">
        <v>4556</v>
      </c>
      <c r="E11" s="115">
        <v>4556</v>
      </c>
      <c r="F11" s="116">
        <v>2502</v>
      </c>
      <c r="G11" s="117">
        <v>2502</v>
      </c>
      <c r="H11" s="10"/>
      <c r="I11" s="10"/>
      <c r="J11" s="10">
        <v>2194</v>
      </c>
      <c r="K11" s="10">
        <v>1009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2:33" s="4" customFormat="1" ht="34.5" customHeight="1">
      <c r="B12" s="11" t="s">
        <v>52</v>
      </c>
      <c r="C12" s="12"/>
      <c r="D12" s="115">
        <v>3491</v>
      </c>
      <c r="E12" s="115">
        <v>3491</v>
      </c>
      <c r="F12" s="116">
        <v>2610</v>
      </c>
      <c r="G12" s="117">
        <v>2610</v>
      </c>
      <c r="H12" s="10"/>
      <c r="I12" s="10"/>
      <c r="J12" s="10">
        <v>1926</v>
      </c>
      <c r="K12" s="10">
        <v>2014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2:33" s="4" customFormat="1" ht="34.5" customHeight="1">
      <c r="B13" s="11" t="s">
        <v>53</v>
      </c>
      <c r="C13" s="12"/>
      <c r="D13" s="115">
        <v>8328</v>
      </c>
      <c r="E13" s="115">
        <v>8328</v>
      </c>
      <c r="F13" s="116">
        <v>4264</v>
      </c>
      <c r="G13" s="117">
        <v>4264</v>
      </c>
      <c r="H13" s="10"/>
      <c r="I13" s="10"/>
      <c r="J13" s="10">
        <v>2177</v>
      </c>
      <c r="K13" s="10">
        <v>1890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2:33" s="4" customFormat="1" ht="34.5" customHeight="1">
      <c r="B14" s="11" t="s">
        <v>54</v>
      </c>
      <c r="C14" s="12"/>
      <c r="D14" s="115">
        <v>13667</v>
      </c>
      <c r="E14" s="115">
        <v>13667</v>
      </c>
      <c r="F14" s="116">
        <v>5087</v>
      </c>
      <c r="G14" s="117">
        <v>5087</v>
      </c>
      <c r="H14" s="10"/>
      <c r="I14" s="10"/>
      <c r="J14" s="10">
        <v>2183</v>
      </c>
      <c r="K14" s="10">
        <v>2220</v>
      </c>
      <c r="L14" s="10"/>
      <c r="M14" s="1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2:33" s="4" customFormat="1" ht="34.5" customHeight="1">
      <c r="B15" s="11" t="s">
        <v>55</v>
      </c>
      <c r="C15" s="12"/>
      <c r="D15" s="115">
        <v>6079</v>
      </c>
      <c r="E15" s="115">
        <v>6079</v>
      </c>
      <c r="F15" s="116">
        <v>4114</v>
      </c>
      <c r="G15" s="117">
        <v>4114</v>
      </c>
      <c r="H15" s="10"/>
      <c r="I15" s="10"/>
      <c r="J15" s="10">
        <v>1856</v>
      </c>
      <c r="K15" s="10">
        <v>864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2:33" s="4" customFormat="1" ht="34.5" customHeight="1">
      <c r="B16" s="11" t="s">
        <v>77</v>
      </c>
      <c r="C16" s="12"/>
      <c r="D16" s="115">
        <v>4286</v>
      </c>
      <c r="E16" s="115">
        <v>4286</v>
      </c>
      <c r="F16" s="116">
        <v>3823</v>
      </c>
      <c r="G16" s="117">
        <v>3823</v>
      </c>
      <c r="H16" s="10"/>
      <c r="I16" s="10"/>
      <c r="J16" s="10">
        <v>1096</v>
      </c>
      <c r="K16" s="10">
        <v>1208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2:33" s="4" customFormat="1" ht="34.5" customHeight="1">
      <c r="B17" s="11" t="s">
        <v>78</v>
      </c>
      <c r="C17" s="12"/>
      <c r="D17" s="115">
        <v>3010</v>
      </c>
      <c r="E17" s="115">
        <v>3010</v>
      </c>
      <c r="F17" s="116">
        <v>3114</v>
      </c>
      <c r="G17" s="117">
        <v>3114</v>
      </c>
      <c r="H17" s="10"/>
      <c r="I17" s="10"/>
      <c r="J17" s="10">
        <v>1012</v>
      </c>
      <c r="K17" s="10">
        <v>966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2:33" s="4" customFormat="1" ht="34.5" customHeight="1">
      <c r="B18" s="11" t="s">
        <v>79</v>
      </c>
      <c r="C18" s="12"/>
      <c r="D18" s="115">
        <v>3505</v>
      </c>
      <c r="E18" s="115">
        <v>3505</v>
      </c>
      <c r="F18" s="116">
        <v>2463</v>
      </c>
      <c r="G18" s="117">
        <v>2463</v>
      </c>
      <c r="H18" s="10"/>
      <c r="I18" s="10"/>
      <c r="J18" s="10">
        <v>1666</v>
      </c>
      <c r="K18" s="10">
        <v>1359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2:33" s="4" customFormat="1" ht="34.5" customHeight="1">
      <c r="B19" s="31" t="s">
        <v>8</v>
      </c>
      <c r="C19" s="32"/>
      <c r="D19" s="115">
        <f>SUM(D7:D18)</f>
        <v>60265</v>
      </c>
      <c r="E19" s="115">
        <f>SUM(E7:E18)</f>
        <v>60265</v>
      </c>
      <c r="F19" s="118">
        <f>SUM(F7:F18)</f>
        <v>38255</v>
      </c>
      <c r="G19" s="117">
        <f>SUM(G7:G18)</f>
        <v>38255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="16" customFormat="1" ht="14.25"/>
    <row r="21" s="16" customFormat="1" ht="14.25"/>
    <row r="22" s="16" customFormat="1" ht="14.25"/>
    <row r="23" s="16" customFormat="1" ht="14.25"/>
    <row r="24" s="16" customFormat="1" ht="14.25"/>
    <row r="25" s="16" customFormat="1" ht="14.25"/>
    <row r="26" s="16" customFormat="1" ht="14.25"/>
    <row r="27" s="16" customFormat="1" ht="14.25"/>
    <row r="28" s="16" customFormat="1" ht="14.25"/>
    <row r="29" s="16" customFormat="1" ht="14.25">
      <c r="C29" s="17"/>
    </row>
    <row r="30" s="16" customFormat="1" ht="14.25">
      <c r="C30" s="17"/>
    </row>
    <row r="31" s="16" customFormat="1" ht="14.25"/>
  </sheetData>
  <sheetProtection/>
  <mergeCells count="7">
    <mergeCell ref="B3:H3"/>
    <mergeCell ref="B19:C19"/>
    <mergeCell ref="B1:G1"/>
    <mergeCell ref="D5:E5"/>
    <mergeCell ref="F5:G5"/>
    <mergeCell ref="B5:C6"/>
    <mergeCell ref="B2:H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　税務室　税政課</dc:creator>
  <cp:keywords/>
  <dc:description/>
  <cp:lastModifiedBy>大阪府</cp:lastModifiedBy>
  <cp:lastPrinted>2020-02-07T12:49:30Z</cp:lastPrinted>
  <dcterms:created xsi:type="dcterms:W3CDTF">2005-05-27T09:33:53Z</dcterms:created>
  <dcterms:modified xsi:type="dcterms:W3CDTF">2020-02-07T12:49:42Z</dcterms:modified>
  <cp:category/>
  <cp:version/>
  <cp:contentType/>
  <cp:contentStatus/>
</cp:coreProperties>
</file>