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7.108.33\lib\02_スマートエネルギーG\01_スマC\07  省エネ最適化診断／省エネ診断\HP\20230123 修正\"/>
    </mc:Choice>
  </mc:AlternateContent>
  <bookViews>
    <workbookView xWindow="0" yWindow="0" windowWidth="20490" windowHeight="7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8" i="1"/>
  <c r="R18" i="1" l="1"/>
  <c r="N18" i="1"/>
  <c r="D17" i="1"/>
  <c r="D18" i="1" s="1"/>
  <c r="T17" i="1"/>
  <c r="T18" i="1" s="1"/>
  <c r="R17" i="1"/>
  <c r="P17" i="1"/>
  <c r="P18" i="1" s="1"/>
  <c r="N17" i="1"/>
  <c r="J17" i="1"/>
  <c r="J18" i="1" s="1"/>
  <c r="H17" i="1"/>
  <c r="H18" i="1" s="1"/>
  <c r="T20" i="1" l="1"/>
</calcChain>
</file>

<file path=xl/sharedStrings.xml><?xml version="1.0" encoding="utf-8"?>
<sst xmlns="http://schemas.openxmlformats.org/spreadsheetml/2006/main" count="144" uniqueCount="22">
  <si>
    <t>合　　計</t>
    <rPh sb="0" eb="1">
      <t>ア</t>
    </rPh>
    <rPh sb="3" eb="4">
      <t>ケイ</t>
    </rPh>
    <phoneticPr fontId="3"/>
  </si>
  <si>
    <t>kWh</t>
    <phoneticPr fontId="3"/>
  </si>
  <si>
    <t>年　月</t>
    <rPh sb="0" eb="1">
      <t>ネン</t>
    </rPh>
    <rPh sb="2" eb="3">
      <t>ガツ</t>
    </rPh>
    <phoneticPr fontId="3"/>
  </si>
  <si>
    <t>都市ガス
使用量</t>
    <rPh sb="0" eb="2">
      <t>トシ</t>
    </rPh>
    <rPh sb="5" eb="8">
      <t>シヨウリョウ</t>
    </rPh>
    <phoneticPr fontId="3"/>
  </si>
  <si>
    <t>灯油使用量</t>
    <rPh sb="0" eb="2">
      <t>トウユ</t>
    </rPh>
    <rPh sb="2" eb="5">
      <t>シヨウリョウ</t>
    </rPh>
    <phoneticPr fontId="3"/>
  </si>
  <si>
    <t>ℓ</t>
    <phoneticPr fontId="3"/>
  </si>
  <si>
    <t>kℓ</t>
    <phoneticPr fontId="3"/>
  </si>
  <si>
    <t>Ａ重油
使用量</t>
    <rPh sb="1" eb="3">
      <t>ジュウユ</t>
    </rPh>
    <rPh sb="4" eb="7">
      <t>シヨウリョウ</t>
    </rPh>
    <phoneticPr fontId="3"/>
  </si>
  <si>
    <r>
      <t>m</t>
    </r>
    <r>
      <rPr>
        <vertAlign val="superscript"/>
        <sz val="12"/>
        <color theme="1"/>
        <rFont val="ＭＳ ゴシック"/>
        <family val="3"/>
        <charset val="128"/>
      </rPr>
      <t>３</t>
    </r>
    <phoneticPr fontId="3"/>
  </si>
  <si>
    <t>軽油使用量</t>
    <rPh sb="0" eb="2">
      <t>ケイユ</t>
    </rPh>
    <rPh sb="2" eb="5">
      <t>シヨウリョウ</t>
    </rPh>
    <phoneticPr fontId="3"/>
  </si>
  <si>
    <t>ガソリン
使用量</t>
    <rPh sb="5" eb="8">
      <t>シヨウリョウ</t>
    </rPh>
    <phoneticPr fontId="3"/>
  </si>
  <si>
    <t>原油換算
燃料使用量</t>
    <rPh sb="0" eb="2">
      <t>ゲンユ</t>
    </rPh>
    <rPh sb="2" eb="4">
      <t>カンサン</t>
    </rPh>
    <rPh sb="5" eb="7">
      <t>ネンリョウ</t>
    </rPh>
    <rPh sb="7" eb="10">
      <t>シヨウリョウ</t>
    </rPh>
    <phoneticPr fontId="3"/>
  </si>
  <si>
    <t>原油換算使用量（合計）</t>
    <rPh sb="0" eb="2">
      <t>ゲンユ</t>
    </rPh>
    <rPh sb="2" eb="7">
      <t>カンサンシヨウリョウ</t>
    </rPh>
    <rPh sb="8" eb="10">
      <t>ゴウケイ</t>
    </rPh>
    <phoneticPr fontId="3"/>
  </si>
  <si>
    <t>年間燃料使用量（原油換算値）の集計表</t>
    <rPh sb="0" eb="2">
      <t>ネンカン</t>
    </rPh>
    <rPh sb="2" eb="7">
      <t>ネンリョウシヨウリョウ</t>
    </rPh>
    <rPh sb="8" eb="12">
      <t>ゲンユカンサン</t>
    </rPh>
    <rPh sb="12" eb="13">
      <t>チ</t>
    </rPh>
    <rPh sb="15" eb="18">
      <t>シュウケイヒョウ</t>
    </rPh>
    <phoneticPr fontId="3"/>
  </si>
  <si>
    <t>※集計期間は、適宜修正してください。
　（ただし、１年間は必須）</t>
    <rPh sb="1" eb="5">
      <t>シュウケイキカン</t>
    </rPh>
    <rPh sb="7" eb="9">
      <t>テキギ</t>
    </rPh>
    <rPh sb="9" eb="11">
      <t>シュウセイ</t>
    </rPh>
    <rPh sb="26" eb="28">
      <t>ネンカン</t>
    </rPh>
    <rPh sb="29" eb="31">
      <t>ヒッス</t>
    </rPh>
    <phoneticPr fontId="3"/>
  </si>
  <si>
    <t>ｋW</t>
    <phoneticPr fontId="3"/>
  </si>
  <si>
    <t>最大電力</t>
    <rPh sb="0" eb="4">
      <t>サイダイデンリョク</t>
    </rPh>
    <phoneticPr fontId="3"/>
  </si>
  <si>
    <t>購入電力（契約１）</t>
    <rPh sb="0" eb="2">
      <t>コウニュウ</t>
    </rPh>
    <rPh sb="2" eb="4">
      <t>デンリョク</t>
    </rPh>
    <rPh sb="5" eb="7">
      <t>ケイヤク</t>
    </rPh>
    <phoneticPr fontId="3"/>
  </si>
  <si>
    <t>購入電力（契約２）</t>
    <rPh sb="0" eb="4">
      <t>コウニュウデンリョク</t>
    </rPh>
    <rPh sb="5" eb="7">
      <t>ケイヤク</t>
    </rPh>
    <phoneticPr fontId="3"/>
  </si>
  <si>
    <t>電力量
（　　　　）</t>
    <rPh sb="0" eb="3">
      <t>デンリョクリョウ</t>
    </rPh>
    <phoneticPr fontId="3"/>
  </si>
  <si>
    <t>電力量
（　　　　）</t>
    <rPh sb="0" eb="2">
      <t>デンリョク</t>
    </rPh>
    <rPh sb="2" eb="3">
      <t>リョウ</t>
    </rPh>
    <phoneticPr fontId="3"/>
  </si>
  <si>
    <t>ＬＰＧ
使用量</t>
    <rPh sb="4" eb="7">
      <t>シヨウリョウ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</si>
</sst>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.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vertAlign val="superscript"/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double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2" fillId="0" borderId="31" xfId="0" applyFont="1" applyBorder="1" applyProtection="1">
      <alignment vertical="center"/>
      <protection locked="0"/>
    </xf>
    <xf numFmtId="55" fontId="2" fillId="0" borderId="2" xfId="0" applyNumberFormat="1" applyFont="1" applyBorder="1" applyAlignment="1" applyProtection="1">
      <alignment horizontal="center" vertical="center"/>
      <protection locked="0"/>
    </xf>
    <xf numFmtId="55" fontId="2" fillId="0" borderId="1" xfId="0" applyNumberFormat="1" applyFont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55" fontId="2" fillId="3" borderId="35" xfId="0" applyNumberFormat="1" applyFont="1" applyFill="1" applyBorder="1" applyAlignment="1" applyProtection="1">
      <alignment horizontal="center" vertical="center"/>
      <protection locked="0"/>
    </xf>
    <xf numFmtId="55" fontId="2" fillId="0" borderId="4" xfId="0" applyNumberFormat="1" applyFont="1" applyBorder="1" applyAlignment="1" applyProtection="1">
      <alignment horizontal="left" vertical="center"/>
      <protection locked="0"/>
    </xf>
    <xf numFmtId="55" fontId="2" fillId="0" borderId="6" xfId="0" applyNumberFormat="1" applyFont="1" applyBorder="1" applyAlignment="1" applyProtection="1">
      <alignment horizontal="left" vertical="center"/>
      <protection locked="0"/>
    </xf>
    <xf numFmtId="176" fontId="5" fillId="4" borderId="3" xfId="0" applyNumberFormat="1" applyFont="1" applyFill="1" applyBorder="1" applyAlignment="1" applyProtection="1">
      <alignment horizontal="right" vertical="center" shrinkToFit="1"/>
      <protection locked="0"/>
    </xf>
    <xf numFmtId="176" fontId="5" fillId="4" borderId="5" xfId="0" applyNumberFormat="1" applyFont="1" applyFill="1" applyBorder="1" applyAlignment="1" applyProtection="1">
      <alignment horizontal="right" vertical="center" shrinkToFit="1"/>
      <protection locked="0"/>
    </xf>
    <xf numFmtId="3" fontId="5" fillId="2" borderId="3" xfId="0" applyNumberFormat="1" applyFont="1" applyFill="1" applyBorder="1" applyAlignment="1" applyProtection="1">
      <alignment vertical="center" shrinkToFit="1"/>
      <protection locked="0"/>
    </xf>
    <xf numFmtId="3" fontId="5" fillId="2" borderId="5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>
      <alignment vertical="center" shrinkToFit="1"/>
    </xf>
    <xf numFmtId="3" fontId="5" fillId="2" borderId="22" xfId="0" applyNumberFormat="1" applyFont="1" applyFill="1" applyBorder="1" applyAlignment="1" applyProtection="1">
      <alignment vertical="center" shrinkToFit="1"/>
      <protection locked="0"/>
    </xf>
    <xf numFmtId="3" fontId="5" fillId="2" borderId="23" xfId="0" applyNumberFormat="1" applyFont="1" applyFill="1" applyBorder="1" applyAlignment="1" applyProtection="1">
      <alignment vertical="center" shrinkToFit="1"/>
      <protection locked="0"/>
    </xf>
    <xf numFmtId="3" fontId="2" fillId="0" borderId="24" xfId="0" applyNumberFormat="1" applyFont="1" applyBorder="1" applyAlignment="1">
      <alignment vertical="center" shrinkToFit="1"/>
    </xf>
    <xf numFmtId="3" fontId="5" fillId="2" borderId="25" xfId="0" applyNumberFormat="1" applyFont="1" applyFill="1" applyBorder="1" applyAlignment="1" applyProtection="1">
      <alignment vertical="center" shrinkToFit="1"/>
      <protection locked="0"/>
    </xf>
    <xf numFmtId="3" fontId="5" fillId="2" borderId="26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6" fillId="0" borderId="20" xfId="0" applyNumberFormat="1" applyFont="1" applyFill="1" applyBorder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16</xdr:row>
      <xdr:rowOff>219074</xdr:rowOff>
    </xdr:from>
    <xdr:to>
      <xdr:col>13</xdr:col>
      <xdr:colOff>76200</xdr:colOff>
      <xdr:row>19</xdr:row>
      <xdr:rowOff>9524</xdr:rowOff>
    </xdr:to>
    <xdr:sp macro="" textlink="">
      <xdr:nvSpPr>
        <xdr:cNvPr id="2" name="上矢印 1"/>
        <xdr:cNvSpPr/>
      </xdr:nvSpPr>
      <xdr:spPr>
        <a:xfrm>
          <a:off x="4810125" y="3533774"/>
          <a:ext cx="190500" cy="581025"/>
        </a:xfrm>
        <a:prstGeom prst="upArrow">
          <a:avLst/>
        </a:prstGeom>
        <a:pattFill prst="pct25">
          <a:fgClr>
            <a:srgbClr val="FF0000"/>
          </a:fgClr>
          <a:bgClr>
            <a:schemeClr val="bg1"/>
          </a:bgClr>
        </a:patt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76200</xdr:colOff>
      <xdr:row>19</xdr:row>
      <xdr:rowOff>9523</xdr:rowOff>
    </xdr:from>
    <xdr:to>
      <xdr:col>13</xdr:col>
      <xdr:colOff>28575</xdr:colOff>
      <xdr:row>20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1990725" y="4114798"/>
          <a:ext cx="2962275" cy="533402"/>
        </a:xfrm>
        <a:prstGeom prst="rect">
          <a:avLst/>
        </a:prstGeom>
        <a:solidFill>
          <a:srgbClr val="FFFF99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赤枠内の単位は、プルダウンリストから</a:t>
          </a:r>
          <a:endParaRPr kumimoji="1" lang="en-US" altLang="ja-JP" sz="12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kg</a:t>
          </a:r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又は</a:t>
          </a:r>
          <a:r>
            <a:rPr kumimoji="1" lang="en-US" altLang="ja-JP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m3</a:t>
          </a:r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を選択してください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</a:p>
      </xdr:txBody>
    </xdr:sp>
    <xdr:clientData/>
  </xdr:twoCellAnchor>
  <xdr:twoCellAnchor>
    <xdr:from>
      <xdr:col>0</xdr:col>
      <xdr:colOff>257175</xdr:colOff>
      <xdr:row>17</xdr:row>
      <xdr:rowOff>371475</xdr:rowOff>
    </xdr:from>
    <xdr:to>
      <xdr:col>0</xdr:col>
      <xdr:colOff>457200</xdr:colOff>
      <xdr:row>21</xdr:row>
      <xdr:rowOff>171450</xdr:rowOff>
    </xdr:to>
    <xdr:sp macro="" textlink="">
      <xdr:nvSpPr>
        <xdr:cNvPr id="4" name="上矢印 3"/>
        <xdr:cNvSpPr/>
      </xdr:nvSpPr>
      <xdr:spPr>
        <a:xfrm>
          <a:off x="257175" y="3905250"/>
          <a:ext cx="200025" cy="923925"/>
        </a:xfrm>
        <a:prstGeom prst="upArrow">
          <a:avLst/>
        </a:prstGeom>
        <a:pattFill prst="pct25">
          <a:fgClr>
            <a:srgbClr val="FF0000"/>
          </a:fgClr>
          <a:bgClr>
            <a:schemeClr val="bg1"/>
          </a:bgClr>
        </a:patt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workbookViewId="0">
      <selection activeCell="A16" sqref="A16"/>
    </sheetView>
  </sheetViews>
  <sheetFormatPr defaultRowHeight="14.25" x14ac:dyDescent="0.4"/>
  <cols>
    <col min="1" max="1" width="11.625" style="1" bestFit="1" customWidth="1"/>
    <col min="2" max="2" width="9" style="1" customWidth="1"/>
    <col min="3" max="3" width="4.5" style="1" bestFit="1" customWidth="1"/>
    <col min="4" max="4" width="9" style="1"/>
    <col min="5" max="5" width="4.5" style="1" bestFit="1" customWidth="1"/>
    <col min="6" max="6" width="9" style="1" customWidth="1"/>
    <col min="7" max="7" width="4.5" style="1" bestFit="1" customWidth="1"/>
    <col min="8" max="8" width="9" style="1"/>
    <col min="9" max="9" width="4.5" style="1" bestFit="1" customWidth="1"/>
    <col min="10" max="10" width="9" style="1"/>
    <col min="11" max="11" width="4" style="1" bestFit="1" customWidth="1"/>
    <col min="12" max="12" width="9" style="1" customWidth="1"/>
    <col min="13" max="13" width="4" style="1" customWidth="1"/>
    <col min="14" max="14" width="9" style="1"/>
    <col min="15" max="15" width="3.5" style="1" bestFit="1" customWidth="1"/>
    <col min="16" max="16" width="9" style="1"/>
    <col min="17" max="17" width="3.5" style="1" bestFit="1" customWidth="1"/>
    <col min="18" max="18" width="9" style="1"/>
    <col min="19" max="19" width="3.5" style="1" customWidth="1"/>
    <col min="20" max="20" width="9" style="1"/>
    <col min="21" max="21" width="3.5" style="1" customWidth="1"/>
    <col min="22" max="16384" width="9" style="1"/>
  </cols>
  <sheetData>
    <row r="1" spans="1:21" ht="18.75" x14ac:dyDescent="0.4">
      <c r="A1" s="43" t="s">
        <v>13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5" thickBot="1" x14ac:dyDescent="0.45"/>
    <row r="3" spans="1:21" ht="15" customHeight="1" x14ac:dyDescent="0.4">
      <c r="A3" s="56" t="s">
        <v>2</v>
      </c>
      <c r="B3" s="62" t="s">
        <v>17</v>
      </c>
      <c r="C3" s="63"/>
      <c r="D3" s="63"/>
      <c r="E3" s="64"/>
      <c r="F3" s="62" t="s">
        <v>18</v>
      </c>
      <c r="G3" s="63"/>
      <c r="H3" s="63"/>
      <c r="I3" s="64"/>
      <c r="J3" s="47" t="s">
        <v>3</v>
      </c>
      <c r="K3" s="48"/>
      <c r="L3" s="47" t="s">
        <v>21</v>
      </c>
      <c r="M3" s="51"/>
      <c r="N3" s="54" t="s">
        <v>4</v>
      </c>
      <c r="O3" s="48"/>
      <c r="P3" s="47" t="s">
        <v>7</v>
      </c>
      <c r="Q3" s="48"/>
      <c r="R3" s="55" t="s">
        <v>9</v>
      </c>
      <c r="S3" s="48"/>
      <c r="T3" s="47" t="s">
        <v>10</v>
      </c>
      <c r="U3" s="58"/>
    </row>
    <row r="4" spans="1:21" ht="28.5" customHeight="1" thickBot="1" x14ac:dyDescent="0.45">
      <c r="A4" s="57"/>
      <c r="B4" s="60" t="s">
        <v>16</v>
      </c>
      <c r="C4" s="61"/>
      <c r="D4" s="45" t="s">
        <v>19</v>
      </c>
      <c r="E4" s="46"/>
      <c r="F4" s="60" t="s">
        <v>16</v>
      </c>
      <c r="G4" s="61"/>
      <c r="H4" s="45" t="s">
        <v>20</v>
      </c>
      <c r="I4" s="46"/>
      <c r="J4" s="49"/>
      <c r="K4" s="50"/>
      <c r="L4" s="52"/>
      <c r="M4" s="53"/>
      <c r="N4" s="49"/>
      <c r="O4" s="50"/>
      <c r="P4" s="49"/>
      <c r="Q4" s="50"/>
      <c r="R4" s="49"/>
      <c r="S4" s="50"/>
      <c r="T4" s="49"/>
      <c r="U4" s="59"/>
    </row>
    <row r="5" spans="1:21" ht="17.25" thickTop="1" x14ac:dyDescent="0.4">
      <c r="A5" s="19">
        <v>44562</v>
      </c>
      <c r="B5" s="26"/>
      <c r="C5" s="24" t="s">
        <v>15</v>
      </c>
      <c r="D5" s="28"/>
      <c r="E5" s="3" t="s">
        <v>1</v>
      </c>
      <c r="F5" s="26"/>
      <c r="G5" s="24" t="s">
        <v>15</v>
      </c>
      <c r="H5" s="28"/>
      <c r="I5" s="3" t="s">
        <v>1</v>
      </c>
      <c r="J5" s="28"/>
      <c r="K5" s="3" t="s">
        <v>8</v>
      </c>
      <c r="L5" s="31"/>
      <c r="M5" s="16"/>
      <c r="N5" s="34"/>
      <c r="O5" s="3" t="s">
        <v>5</v>
      </c>
      <c r="P5" s="28"/>
      <c r="Q5" s="3" t="s">
        <v>5</v>
      </c>
      <c r="R5" s="28"/>
      <c r="S5" s="3" t="s">
        <v>5</v>
      </c>
      <c r="T5" s="28"/>
      <c r="U5" s="5" t="s">
        <v>5</v>
      </c>
    </row>
    <row r="6" spans="1:21" ht="16.5" x14ac:dyDescent="0.4">
      <c r="A6" s="20">
        <v>44593</v>
      </c>
      <c r="B6" s="27"/>
      <c r="C6" s="25" t="s">
        <v>15</v>
      </c>
      <c r="D6" s="29"/>
      <c r="E6" s="4" t="s">
        <v>1</v>
      </c>
      <c r="F6" s="27"/>
      <c r="G6" s="25" t="s">
        <v>15</v>
      </c>
      <c r="H6" s="29"/>
      <c r="I6" s="4" t="s">
        <v>1</v>
      </c>
      <c r="J6" s="29"/>
      <c r="K6" s="4" t="s">
        <v>8</v>
      </c>
      <c r="L6" s="32"/>
      <c r="M6" s="17"/>
      <c r="N6" s="35"/>
      <c r="O6" s="4" t="s">
        <v>5</v>
      </c>
      <c r="P6" s="29"/>
      <c r="Q6" s="4" t="s">
        <v>5</v>
      </c>
      <c r="R6" s="29"/>
      <c r="S6" s="4" t="s">
        <v>5</v>
      </c>
      <c r="T6" s="29"/>
      <c r="U6" s="6" t="s">
        <v>5</v>
      </c>
    </row>
    <row r="7" spans="1:21" ht="16.5" x14ac:dyDescent="0.4">
      <c r="A7" s="20">
        <v>44621</v>
      </c>
      <c r="B7" s="27"/>
      <c r="C7" s="25" t="s">
        <v>15</v>
      </c>
      <c r="D7" s="29"/>
      <c r="E7" s="4" t="s">
        <v>1</v>
      </c>
      <c r="F7" s="27"/>
      <c r="G7" s="25" t="s">
        <v>15</v>
      </c>
      <c r="H7" s="29"/>
      <c r="I7" s="4" t="s">
        <v>1</v>
      </c>
      <c r="J7" s="29"/>
      <c r="K7" s="4" t="s">
        <v>8</v>
      </c>
      <c r="L7" s="32"/>
      <c r="M7" s="17"/>
      <c r="N7" s="35"/>
      <c r="O7" s="4" t="s">
        <v>5</v>
      </c>
      <c r="P7" s="29"/>
      <c r="Q7" s="4" t="s">
        <v>5</v>
      </c>
      <c r="R7" s="29"/>
      <c r="S7" s="4" t="s">
        <v>5</v>
      </c>
      <c r="T7" s="29"/>
      <c r="U7" s="6" t="s">
        <v>5</v>
      </c>
    </row>
    <row r="8" spans="1:21" ht="16.5" x14ac:dyDescent="0.4">
      <c r="A8" s="20">
        <v>44652</v>
      </c>
      <c r="B8" s="27"/>
      <c r="C8" s="25" t="s">
        <v>15</v>
      </c>
      <c r="D8" s="29"/>
      <c r="E8" s="4" t="s">
        <v>1</v>
      </c>
      <c r="F8" s="27"/>
      <c r="G8" s="25" t="s">
        <v>15</v>
      </c>
      <c r="H8" s="29"/>
      <c r="I8" s="4" t="s">
        <v>1</v>
      </c>
      <c r="J8" s="29"/>
      <c r="K8" s="4" t="s">
        <v>8</v>
      </c>
      <c r="L8" s="32"/>
      <c r="M8" s="17"/>
      <c r="N8" s="35"/>
      <c r="O8" s="4" t="s">
        <v>5</v>
      </c>
      <c r="P8" s="29"/>
      <c r="Q8" s="4" t="s">
        <v>5</v>
      </c>
      <c r="R8" s="29"/>
      <c r="S8" s="4" t="s">
        <v>5</v>
      </c>
      <c r="T8" s="29"/>
      <c r="U8" s="6" t="s">
        <v>5</v>
      </c>
    </row>
    <row r="9" spans="1:21" ht="16.5" x14ac:dyDescent="0.4">
      <c r="A9" s="20">
        <v>44682</v>
      </c>
      <c r="B9" s="27"/>
      <c r="C9" s="25" t="s">
        <v>15</v>
      </c>
      <c r="D9" s="29"/>
      <c r="E9" s="4" t="s">
        <v>1</v>
      </c>
      <c r="F9" s="27"/>
      <c r="G9" s="25" t="s">
        <v>15</v>
      </c>
      <c r="H9" s="29"/>
      <c r="I9" s="4" t="s">
        <v>1</v>
      </c>
      <c r="J9" s="29"/>
      <c r="K9" s="4" t="s">
        <v>8</v>
      </c>
      <c r="L9" s="32"/>
      <c r="M9" s="17"/>
      <c r="N9" s="35"/>
      <c r="O9" s="4" t="s">
        <v>5</v>
      </c>
      <c r="P9" s="29"/>
      <c r="Q9" s="4" t="s">
        <v>5</v>
      </c>
      <c r="R9" s="29"/>
      <c r="S9" s="4" t="s">
        <v>5</v>
      </c>
      <c r="T9" s="29"/>
      <c r="U9" s="6" t="s">
        <v>5</v>
      </c>
    </row>
    <row r="10" spans="1:21" ht="16.5" x14ac:dyDescent="0.4">
      <c r="A10" s="20">
        <v>44713</v>
      </c>
      <c r="B10" s="27"/>
      <c r="C10" s="25" t="s">
        <v>15</v>
      </c>
      <c r="D10" s="29"/>
      <c r="E10" s="4" t="s">
        <v>1</v>
      </c>
      <c r="F10" s="27"/>
      <c r="G10" s="25" t="s">
        <v>15</v>
      </c>
      <c r="H10" s="29"/>
      <c r="I10" s="4" t="s">
        <v>1</v>
      </c>
      <c r="J10" s="29"/>
      <c r="K10" s="4" t="s">
        <v>8</v>
      </c>
      <c r="L10" s="32"/>
      <c r="M10" s="17"/>
      <c r="N10" s="35"/>
      <c r="O10" s="4" t="s">
        <v>5</v>
      </c>
      <c r="P10" s="29"/>
      <c r="Q10" s="4" t="s">
        <v>5</v>
      </c>
      <c r="R10" s="29"/>
      <c r="S10" s="4" t="s">
        <v>5</v>
      </c>
      <c r="T10" s="29"/>
      <c r="U10" s="6" t="s">
        <v>5</v>
      </c>
    </row>
    <row r="11" spans="1:21" ht="16.5" x14ac:dyDescent="0.4">
      <c r="A11" s="20">
        <v>44743</v>
      </c>
      <c r="B11" s="27"/>
      <c r="C11" s="25" t="s">
        <v>15</v>
      </c>
      <c r="D11" s="29"/>
      <c r="E11" s="4" t="s">
        <v>1</v>
      </c>
      <c r="F11" s="27"/>
      <c r="G11" s="25" t="s">
        <v>15</v>
      </c>
      <c r="H11" s="29"/>
      <c r="I11" s="4" t="s">
        <v>1</v>
      </c>
      <c r="J11" s="29"/>
      <c r="K11" s="4" t="s">
        <v>8</v>
      </c>
      <c r="L11" s="32"/>
      <c r="M11" s="17"/>
      <c r="N11" s="35"/>
      <c r="O11" s="4" t="s">
        <v>5</v>
      </c>
      <c r="P11" s="29"/>
      <c r="Q11" s="4" t="s">
        <v>5</v>
      </c>
      <c r="R11" s="29"/>
      <c r="S11" s="4" t="s">
        <v>5</v>
      </c>
      <c r="T11" s="29"/>
      <c r="U11" s="6" t="s">
        <v>5</v>
      </c>
    </row>
    <row r="12" spans="1:21" ht="16.5" x14ac:dyDescent="0.4">
      <c r="A12" s="20">
        <v>44774</v>
      </c>
      <c r="B12" s="27"/>
      <c r="C12" s="25" t="s">
        <v>15</v>
      </c>
      <c r="D12" s="29"/>
      <c r="E12" s="4" t="s">
        <v>1</v>
      </c>
      <c r="F12" s="27"/>
      <c r="G12" s="25" t="s">
        <v>15</v>
      </c>
      <c r="H12" s="29"/>
      <c r="I12" s="4" t="s">
        <v>1</v>
      </c>
      <c r="J12" s="29"/>
      <c r="K12" s="4" t="s">
        <v>8</v>
      </c>
      <c r="L12" s="32"/>
      <c r="M12" s="17"/>
      <c r="N12" s="35"/>
      <c r="O12" s="4" t="s">
        <v>5</v>
      </c>
      <c r="P12" s="29"/>
      <c r="Q12" s="4" t="s">
        <v>5</v>
      </c>
      <c r="R12" s="29"/>
      <c r="S12" s="4" t="s">
        <v>5</v>
      </c>
      <c r="T12" s="29"/>
      <c r="U12" s="6" t="s">
        <v>5</v>
      </c>
    </row>
    <row r="13" spans="1:21" ht="16.5" x14ac:dyDescent="0.4">
      <c r="A13" s="20">
        <v>44805</v>
      </c>
      <c r="B13" s="27"/>
      <c r="C13" s="25" t="s">
        <v>15</v>
      </c>
      <c r="D13" s="29"/>
      <c r="E13" s="4" t="s">
        <v>1</v>
      </c>
      <c r="F13" s="27"/>
      <c r="G13" s="25" t="s">
        <v>15</v>
      </c>
      <c r="H13" s="29"/>
      <c r="I13" s="4" t="s">
        <v>1</v>
      </c>
      <c r="J13" s="29"/>
      <c r="K13" s="4" t="s">
        <v>8</v>
      </c>
      <c r="L13" s="32"/>
      <c r="M13" s="17"/>
      <c r="N13" s="35"/>
      <c r="O13" s="4" t="s">
        <v>5</v>
      </c>
      <c r="P13" s="29"/>
      <c r="Q13" s="4" t="s">
        <v>5</v>
      </c>
      <c r="R13" s="29"/>
      <c r="S13" s="4" t="s">
        <v>5</v>
      </c>
      <c r="T13" s="29"/>
      <c r="U13" s="6" t="s">
        <v>5</v>
      </c>
    </row>
    <row r="14" spans="1:21" ht="16.5" x14ac:dyDescent="0.4">
      <c r="A14" s="20">
        <v>44835</v>
      </c>
      <c r="B14" s="27"/>
      <c r="C14" s="25" t="s">
        <v>15</v>
      </c>
      <c r="D14" s="29"/>
      <c r="E14" s="4" t="s">
        <v>1</v>
      </c>
      <c r="F14" s="27"/>
      <c r="G14" s="25" t="s">
        <v>15</v>
      </c>
      <c r="H14" s="29"/>
      <c r="I14" s="4" t="s">
        <v>1</v>
      </c>
      <c r="J14" s="29"/>
      <c r="K14" s="4" t="s">
        <v>8</v>
      </c>
      <c r="L14" s="32"/>
      <c r="M14" s="17"/>
      <c r="N14" s="35"/>
      <c r="O14" s="4" t="s">
        <v>5</v>
      </c>
      <c r="P14" s="29"/>
      <c r="Q14" s="4" t="s">
        <v>5</v>
      </c>
      <c r="R14" s="29"/>
      <c r="S14" s="4" t="s">
        <v>5</v>
      </c>
      <c r="T14" s="29"/>
      <c r="U14" s="6" t="s">
        <v>5</v>
      </c>
    </row>
    <row r="15" spans="1:21" ht="16.5" x14ac:dyDescent="0.4">
      <c r="A15" s="20">
        <v>44866</v>
      </c>
      <c r="B15" s="27"/>
      <c r="C15" s="25" t="s">
        <v>15</v>
      </c>
      <c r="D15" s="29"/>
      <c r="E15" s="4" t="s">
        <v>1</v>
      </c>
      <c r="F15" s="27"/>
      <c r="G15" s="25" t="s">
        <v>15</v>
      </c>
      <c r="H15" s="29"/>
      <c r="I15" s="4" t="s">
        <v>1</v>
      </c>
      <c r="J15" s="29"/>
      <c r="K15" s="4" t="s">
        <v>8</v>
      </c>
      <c r="L15" s="32"/>
      <c r="M15" s="17"/>
      <c r="N15" s="35"/>
      <c r="O15" s="4" t="s">
        <v>5</v>
      </c>
      <c r="P15" s="29"/>
      <c r="Q15" s="4" t="s">
        <v>5</v>
      </c>
      <c r="R15" s="29"/>
      <c r="S15" s="4" t="s">
        <v>5</v>
      </c>
      <c r="T15" s="29"/>
      <c r="U15" s="6" t="s">
        <v>5</v>
      </c>
    </row>
    <row r="16" spans="1:21" ht="16.5" x14ac:dyDescent="0.4">
      <c r="A16" s="20">
        <v>44896</v>
      </c>
      <c r="B16" s="27"/>
      <c r="C16" s="25" t="s">
        <v>15</v>
      </c>
      <c r="D16" s="29"/>
      <c r="E16" s="4" t="s">
        <v>1</v>
      </c>
      <c r="F16" s="27"/>
      <c r="G16" s="25" t="s">
        <v>15</v>
      </c>
      <c r="H16" s="29"/>
      <c r="I16" s="4" t="s">
        <v>1</v>
      </c>
      <c r="J16" s="29"/>
      <c r="K16" s="4" t="s">
        <v>8</v>
      </c>
      <c r="L16" s="32"/>
      <c r="M16" s="17"/>
      <c r="N16" s="35"/>
      <c r="O16" s="4" t="s">
        <v>5</v>
      </c>
      <c r="P16" s="29"/>
      <c r="Q16" s="4" t="s">
        <v>5</v>
      </c>
      <c r="R16" s="29"/>
      <c r="S16" s="4" t="s">
        <v>5</v>
      </c>
      <c r="T16" s="29"/>
      <c r="U16" s="6" t="s">
        <v>5</v>
      </c>
    </row>
    <row r="17" spans="1:22" ht="17.25" thickBot="1" x14ac:dyDescent="0.45">
      <c r="A17" s="7" t="s">
        <v>0</v>
      </c>
      <c r="B17" s="22"/>
      <c r="C17" s="23" t="s">
        <v>15</v>
      </c>
      <c r="D17" s="30">
        <f>SUM(D5:D16)</f>
        <v>0</v>
      </c>
      <c r="E17" s="8" t="s">
        <v>1</v>
      </c>
      <c r="F17" s="22"/>
      <c r="G17" s="23" t="s">
        <v>15</v>
      </c>
      <c r="H17" s="30">
        <f>SUM(H5:H16)</f>
        <v>0</v>
      </c>
      <c r="I17" s="8" t="s">
        <v>1</v>
      </c>
      <c r="J17" s="30">
        <f>SUM(J5:J16)</f>
        <v>0</v>
      </c>
      <c r="K17" s="8" t="s">
        <v>8</v>
      </c>
      <c r="L17" s="33">
        <f>SUM(L5:L16)</f>
        <v>0</v>
      </c>
      <c r="M17" s="18"/>
      <c r="N17" s="36">
        <f>SUM(N5:N16)</f>
        <v>0</v>
      </c>
      <c r="O17" s="8" t="s">
        <v>5</v>
      </c>
      <c r="P17" s="30">
        <f>SUM(P5:P16)</f>
        <v>0</v>
      </c>
      <c r="Q17" s="8" t="s">
        <v>5</v>
      </c>
      <c r="R17" s="30">
        <f>SUM(R5:R16)</f>
        <v>0</v>
      </c>
      <c r="S17" s="8" t="s">
        <v>5</v>
      </c>
      <c r="T17" s="30">
        <f>SUM(T5:T16)</f>
        <v>0</v>
      </c>
      <c r="U17" s="9" t="s">
        <v>5</v>
      </c>
    </row>
    <row r="18" spans="1:22" ht="30" thickTop="1" thickBot="1" x14ac:dyDescent="0.45">
      <c r="A18" s="10" t="s">
        <v>11</v>
      </c>
      <c r="B18" s="21"/>
      <c r="C18" s="21"/>
      <c r="D18" s="37">
        <f>D17/1000*9.97*0.0258</f>
        <v>0</v>
      </c>
      <c r="E18" s="11" t="s">
        <v>6</v>
      </c>
      <c r="F18" s="21"/>
      <c r="G18" s="21"/>
      <c r="H18" s="37">
        <f>H17/1000*9.97*0.0258</f>
        <v>0</v>
      </c>
      <c r="I18" s="11" t="s">
        <v>6</v>
      </c>
      <c r="J18" s="37">
        <f>J17/1000*45*0.0258</f>
        <v>0</v>
      </c>
      <c r="K18" s="11" t="s">
        <v>6</v>
      </c>
      <c r="L18" s="37">
        <f>IF(M17="kg",L17/1000*50.8*0.0258,L17/0.458/1000*50.8*0.0258)</f>
        <v>0</v>
      </c>
      <c r="M18" s="15" t="s">
        <v>6</v>
      </c>
      <c r="N18" s="37">
        <f>N16/1000*36.7*0.0258</f>
        <v>0</v>
      </c>
      <c r="O18" s="11" t="s">
        <v>6</v>
      </c>
      <c r="P18" s="37">
        <f>P17/1000*39.1*0.0258</f>
        <v>0</v>
      </c>
      <c r="Q18" s="11" t="s">
        <v>6</v>
      </c>
      <c r="R18" s="37">
        <f>R17/1000*37.7*0.0258</f>
        <v>0</v>
      </c>
      <c r="S18" s="11" t="s">
        <v>6</v>
      </c>
      <c r="T18" s="37">
        <f>T17/1000*34.6*0.0258</f>
        <v>0</v>
      </c>
      <c r="U18" s="12" t="s">
        <v>6</v>
      </c>
      <c r="V18" s="13"/>
    </row>
    <row r="19" spans="1:22" ht="15" thickBot="1" x14ac:dyDescent="0.45"/>
    <row r="20" spans="1:22" ht="29.25" customHeight="1" thickBot="1" x14ac:dyDescent="0.45">
      <c r="O20" s="2"/>
      <c r="P20" s="41" t="s">
        <v>12</v>
      </c>
      <c r="Q20" s="42"/>
      <c r="R20" s="42"/>
      <c r="S20" s="42"/>
      <c r="T20" s="38">
        <f>D18+H18+J18+L18+N18+P18+R18+T18</f>
        <v>0</v>
      </c>
      <c r="U20" s="14" t="s">
        <v>6</v>
      </c>
    </row>
    <row r="23" spans="1:22" ht="28.5" customHeight="1" x14ac:dyDescent="0.4">
      <c r="A23" s="39" t="s">
        <v>14</v>
      </c>
      <c r="B23" s="39"/>
      <c r="C23" s="39"/>
      <c r="D23" s="40"/>
      <c r="E23" s="40"/>
      <c r="F23" s="40"/>
      <c r="G23" s="40"/>
      <c r="H23" s="40"/>
      <c r="I23" s="40"/>
    </row>
  </sheetData>
  <sheetProtection algorithmName="SHA-512" hashValue="ncRKyFRZD6lJ0JbZAdH7nED3UNK3GXHiXF0jSjNJjpvoo1o0peTrqUnZBtnsiFv2oWnIHmJU7kteGQPnMGkY1w==" saltValue="Oek/5V4OCPAh0TXfGAYacg==" spinCount="100000" sheet="1" objects="1" scenarios="1"/>
  <mergeCells count="16">
    <mergeCell ref="A23:I23"/>
    <mergeCell ref="P20:S20"/>
    <mergeCell ref="A1:U1"/>
    <mergeCell ref="D4:E4"/>
    <mergeCell ref="H4:I4"/>
    <mergeCell ref="J3:K4"/>
    <mergeCell ref="L3:M4"/>
    <mergeCell ref="N3:O4"/>
    <mergeCell ref="P3:Q4"/>
    <mergeCell ref="R3:S4"/>
    <mergeCell ref="A3:A4"/>
    <mergeCell ref="T3:U4"/>
    <mergeCell ref="B4:C4"/>
    <mergeCell ref="F4:G4"/>
    <mergeCell ref="B3:E3"/>
    <mergeCell ref="F3:I3"/>
  </mergeCells>
  <phoneticPr fontId="3"/>
  <dataValidations count="1">
    <dataValidation type="list" showInputMessage="1" showErrorMessage="1" sqref="M5:M17">
      <formula1>"㎏,m3"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2022-03-11T02:18:46Z</cp:lastPrinted>
  <dcterms:created xsi:type="dcterms:W3CDTF">2022-02-10T07:03:51Z</dcterms:created>
  <dcterms:modified xsi:type="dcterms:W3CDTF">2023-01-12T04:46:41Z</dcterms:modified>
</cp:coreProperties>
</file>