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17\lib\01人権・同和企画G\6_国際人権関係在日外国人施策（有識者会議、民団ほか）\3_在日外国人施策の実施状況取りまとめ\H30_施策実施状況\原稿\データ集\"/>
    </mc:Choice>
  </mc:AlternateContent>
  <bookViews>
    <workbookView xWindow="480" yWindow="120" windowWidth="19395" windowHeight="7830"/>
  </bookViews>
  <sheets>
    <sheet name="【済】資料4,5" sheetId="1" r:id="rId1"/>
  </sheets>
  <definedNames>
    <definedName name="_xlnm.Print_Area" localSheetId="0">'【済】資料4,5'!$A$1:$L$67</definedName>
  </definedNames>
  <calcPr calcId="162913"/>
</workbook>
</file>

<file path=xl/calcChain.xml><?xml version="1.0" encoding="utf-8"?>
<calcChain xmlns="http://schemas.openxmlformats.org/spreadsheetml/2006/main">
  <c r="K63" i="1" l="1"/>
  <c r="D64" i="1" l="1"/>
  <c r="E64" i="1"/>
  <c r="F64" i="1"/>
  <c r="G64" i="1"/>
  <c r="H64" i="1"/>
  <c r="I64" i="1"/>
  <c r="J64" i="1"/>
  <c r="K64" i="1"/>
  <c r="L64" i="1"/>
  <c r="C64" i="1"/>
  <c r="L11" i="1" l="1"/>
  <c r="L62" i="1" l="1"/>
  <c r="J62" i="1"/>
  <c r="I62" i="1"/>
  <c r="H62" i="1"/>
  <c r="G62" i="1"/>
  <c r="F62" i="1"/>
  <c r="E62" i="1"/>
  <c r="D62" i="1"/>
  <c r="C62" i="1"/>
  <c r="K61" i="1"/>
  <c r="K62" i="1" s="1"/>
  <c r="L60" i="1"/>
  <c r="J60" i="1"/>
  <c r="I60" i="1"/>
  <c r="H60" i="1"/>
  <c r="G60" i="1"/>
  <c r="F60" i="1"/>
  <c r="E60" i="1"/>
  <c r="C60" i="1"/>
  <c r="D59" i="1"/>
  <c r="D60" i="1" s="1"/>
  <c r="L58" i="1"/>
  <c r="J58" i="1"/>
  <c r="I58" i="1"/>
  <c r="H58" i="1"/>
  <c r="G58" i="1"/>
  <c r="F58" i="1"/>
  <c r="E58" i="1"/>
  <c r="D58" i="1"/>
  <c r="C58" i="1"/>
  <c r="K57" i="1"/>
  <c r="K58" i="1" s="1"/>
  <c r="L56" i="1"/>
  <c r="J56" i="1"/>
  <c r="I56" i="1"/>
  <c r="H56" i="1"/>
  <c r="G56" i="1"/>
  <c r="F56" i="1"/>
  <c r="E56" i="1"/>
  <c r="D56" i="1"/>
  <c r="C56" i="1"/>
  <c r="K55" i="1"/>
  <c r="K56" i="1" s="1"/>
  <c r="L54" i="1"/>
  <c r="J54" i="1"/>
  <c r="I54" i="1"/>
  <c r="H54" i="1"/>
  <c r="G54" i="1"/>
  <c r="F54" i="1"/>
  <c r="E54" i="1"/>
  <c r="D54" i="1"/>
  <c r="C54" i="1"/>
  <c r="K53" i="1"/>
  <c r="K54" i="1" s="1"/>
  <c r="L52" i="1"/>
  <c r="J52" i="1"/>
  <c r="I52" i="1"/>
  <c r="H52" i="1"/>
  <c r="G52" i="1"/>
  <c r="F52" i="1"/>
  <c r="E52" i="1"/>
  <c r="D52" i="1"/>
  <c r="C52" i="1"/>
  <c r="K51" i="1"/>
  <c r="K52" i="1" s="1"/>
  <c r="K50" i="1"/>
  <c r="J50" i="1"/>
  <c r="I50" i="1"/>
  <c r="H50" i="1"/>
  <c r="G50" i="1"/>
  <c r="F50" i="1"/>
  <c r="E50" i="1"/>
  <c r="D50" i="1"/>
  <c r="C50" i="1"/>
  <c r="L49" i="1"/>
  <c r="F48" i="1" s="1"/>
  <c r="K47" i="1"/>
  <c r="J46" i="1"/>
  <c r="I46" i="1"/>
  <c r="H46" i="1"/>
  <c r="G46" i="1"/>
  <c r="F46" i="1"/>
  <c r="E46" i="1"/>
  <c r="D46" i="1"/>
  <c r="C46" i="1"/>
  <c r="K45" i="1"/>
  <c r="K46" i="1" s="1"/>
  <c r="J44" i="1"/>
  <c r="I44" i="1"/>
  <c r="H44" i="1"/>
  <c r="G44" i="1"/>
  <c r="F44" i="1"/>
  <c r="E44" i="1"/>
  <c r="D44" i="1"/>
  <c r="C44" i="1"/>
  <c r="K43" i="1"/>
  <c r="K44" i="1" s="1"/>
  <c r="J42" i="1"/>
  <c r="I42" i="1"/>
  <c r="H42" i="1"/>
  <c r="G42" i="1"/>
  <c r="F42" i="1"/>
  <c r="E42" i="1"/>
  <c r="D42" i="1"/>
  <c r="C42" i="1"/>
  <c r="K41" i="1"/>
  <c r="K42" i="1" s="1"/>
  <c r="J40" i="1"/>
  <c r="I40" i="1"/>
  <c r="H40" i="1"/>
  <c r="G40" i="1"/>
  <c r="F40" i="1"/>
  <c r="E40" i="1"/>
  <c r="D40" i="1"/>
  <c r="C40" i="1"/>
  <c r="K39" i="1"/>
  <c r="K40" i="1" s="1"/>
  <c r="J38" i="1"/>
  <c r="I38" i="1"/>
  <c r="H38" i="1"/>
  <c r="G38" i="1"/>
  <c r="F38" i="1"/>
  <c r="E38" i="1"/>
  <c r="D38" i="1"/>
  <c r="C38" i="1"/>
  <c r="K37" i="1"/>
  <c r="K38" i="1" s="1"/>
  <c r="L28" i="1"/>
  <c r="J28" i="1"/>
  <c r="I28" i="1"/>
  <c r="H28" i="1"/>
  <c r="G28" i="1"/>
  <c r="F28" i="1"/>
  <c r="E28" i="1"/>
  <c r="D28" i="1"/>
  <c r="C28" i="1"/>
  <c r="L27" i="1"/>
  <c r="J27" i="1"/>
  <c r="I27" i="1"/>
  <c r="H27" i="1"/>
  <c r="G27" i="1"/>
  <c r="F27" i="1"/>
  <c r="E27" i="1"/>
  <c r="D27" i="1"/>
  <c r="C27" i="1"/>
  <c r="K26" i="1"/>
  <c r="K27" i="1" s="1"/>
  <c r="L25" i="1"/>
  <c r="J25" i="1"/>
  <c r="I25" i="1"/>
  <c r="H25" i="1"/>
  <c r="G25" i="1"/>
  <c r="F25" i="1"/>
  <c r="E25" i="1"/>
  <c r="D25" i="1"/>
  <c r="C25" i="1"/>
  <c r="K24" i="1"/>
  <c r="K25" i="1" s="1"/>
  <c r="L23" i="1"/>
  <c r="J23" i="1"/>
  <c r="I23" i="1"/>
  <c r="H23" i="1"/>
  <c r="G23" i="1"/>
  <c r="F23" i="1"/>
  <c r="E23" i="1"/>
  <c r="D23" i="1"/>
  <c r="C23" i="1"/>
  <c r="K22" i="1"/>
  <c r="K23" i="1" s="1"/>
  <c r="L21" i="1"/>
  <c r="J21" i="1"/>
  <c r="I21" i="1"/>
  <c r="H21" i="1"/>
  <c r="G21" i="1"/>
  <c r="F21" i="1"/>
  <c r="E21" i="1"/>
  <c r="D21" i="1"/>
  <c r="C21" i="1"/>
  <c r="K20" i="1"/>
  <c r="K21" i="1" s="1"/>
  <c r="L19" i="1"/>
  <c r="J19" i="1"/>
  <c r="I19" i="1"/>
  <c r="H19" i="1"/>
  <c r="G19" i="1"/>
  <c r="F19" i="1"/>
  <c r="E19" i="1"/>
  <c r="D19" i="1"/>
  <c r="C19" i="1"/>
  <c r="K18" i="1"/>
  <c r="K19" i="1" s="1"/>
  <c r="L17" i="1"/>
  <c r="J17" i="1"/>
  <c r="I17" i="1"/>
  <c r="H17" i="1"/>
  <c r="G17" i="1"/>
  <c r="F17" i="1"/>
  <c r="E17" i="1"/>
  <c r="D17" i="1"/>
  <c r="C17" i="1"/>
  <c r="K16" i="1"/>
  <c r="K17" i="1" s="1"/>
  <c r="L15" i="1"/>
  <c r="J15" i="1"/>
  <c r="I15" i="1"/>
  <c r="H15" i="1"/>
  <c r="G15" i="1"/>
  <c r="F15" i="1"/>
  <c r="E15" i="1"/>
  <c r="D15" i="1"/>
  <c r="C15" i="1"/>
  <c r="K14" i="1"/>
  <c r="K15" i="1" s="1"/>
  <c r="L13" i="1"/>
  <c r="J13" i="1"/>
  <c r="I13" i="1"/>
  <c r="H13" i="1"/>
  <c r="G13" i="1"/>
  <c r="F13" i="1"/>
  <c r="E13" i="1"/>
  <c r="D13" i="1"/>
  <c r="C13" i="1"/>
  <c r="K12" i="1"/>
  <c r="K13" i="1" s="1"/>
  <c r="J11" i="1"/>
  <c r="I11" i="1"/>
  <c r="H11" i="1"/>
  <c r="G11" i="1"/>
  <c r="F11" i="1"/>
  <c r="E11" i="1"/>
  <c r="D11" i="1"/>
  <c r="C11" i="1"/>
  <c r="K10" i="1"/>
  <c r="K11" i="1" s="1"/>
  <c r="L9" i="1"/>
  <c r="J9" i="1"/>
  <c r="I9" i="1"/>
  <c r="H9" i="1"/>
  <c r="G9" i="1"/>
  <c r="F9" i="1"/>
  <c r="E9" i="1"/>
  <c r="D9" i="1"/>
  <c r="C9" i="1"/>
  <c r="K8" i="1"/>
  <c r="L7" i="1"/>
  <c r="J7" i="1"/>
  <c r="I7" i="1"/>
  <c r="H7" i="1"/>
  <c r="G7" i="1"/>
  <c r="F7" i="1"/>
  <c r="E7" i="1"/>
  <c r="D7" i="1"/>
  <c r="C7" i="1"/>
  <c r="K6" i="1"/>
  <c r="K7" i="1" s="1"/>
  <c r="I48" i="1" l="1"/>
  <c r="K48" i="1"/>
  <c r="L50" i="1"/>
  <c r="L40" i="1"/>
  <c r="J48" i="1"/>
  <c r="L44" i="1"/>
  <c r="L42" i="1"/>
  <c r="C48" i="1"/>
  <c r="D48" i="1"/>
  <c r="E48" i="1"/>
  <c r="L38" i="1"/>
  <c r="L46" i="1"/>
  <c r="H48" i="1"/>
  <c r="C29" i="1"/>
  <c r="E29" i="1"/>
  <c r="F29" i="1"/>
  <c r="H29" i="1"/>
  <c r="D29" i="1"/>
  <c r="G29" i="1"/>
  <c r="I29" i="1"/>
  <c r="K28" i="1"/>
  <c r="K29" i="1" s="1"/>
  <c r="J29" i="1"/>
  <c r="K9" i="1"/>
  <c r="L29" i="1"/>
  <c r="G48" i="1"/>
  <c r="K59" i="1"/>
  <c r="K60" i="1" s="1"/>
  <c r="L48" i="1" l="1"/>
</calcChain>
</file>

<file path=xl/sharedStrings.xml><?xml version="1.0" encoding="utf-8"?>
<sst xmlns="http://schemas.openxmlformats.org/spreadsheetml/2006/main" count="108" uniqueCount="47">
  <si>
    <t>資料４　全国の国籍別在留外国人数及び割合　　　　　　　　　　　　　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6" eb="17">
      <t>オヨ</t>
    </rPh>
    <rPh sb="18" eb="20">
      <t>ワリアイ</t>
    </rPh>
    <phoneticPr fontId="4"/>
  </si>
  <si>
    <t>中　国</t>
    <rPh sb="0" eb="1">
      <t>ナカ</t>
    </rPh>
    <rPh sb="2" eb="3">
      <t>コク</t>
    </rPh>
    <phoneticPr fontId="4"/>
  </si>
  <si>
    <t>韓国・朝鮮</t>
    <rPh sb="0" eb="2">
      <t>カンコク</t>
    </rPh>
    <rPh sb="3" eb="5">
      <t>チョウセン</t>
    </rPh>
    <phoneticPr fontId="4"/>
  </si>
  <si>
    <t>フィリピン</t>
    <phoneticPr fontId="4"/>
  </si>
  <si>
    <t>ベトナム</t>
    <phoneticPr fontId="4"/>
  </si>
  <si>
    <t>ブラジル</t>
    <phoneticPr fontId="4"/>
  </si>
  <si>
    <t>米　国</t>
    <rPh sb="0" eb="1">
      <t>ベイ</t>
    </rPh>
    <rPh sb="2" eb="3">
      <t>コク</t>
    </rPh>
    <phoneticPr fontId="4"/>
  </si>
  <si>
    <t>ペルー</t>
    <phoneticPr fontId="4"/>
  </si>
  <si>
    <t>タイ</t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</si>
  <si>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</si>
  <si>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</si>
  <si>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人数(人）</t>
    <rPh sb="0" eb="2">
      <t>ニンズウ</t>
    </rPh>
    <rPh sb="3" eb="4">
      <t>ニン</t>
    </rPh>
    <phoneticPr fontId="4"/>
  </si>
  <si>
    <t>構成比ａ（％）</t>
    <rPh sb="0" eb="3">
      <t>コウセイヒ</t>
    </rPh>
    <phoneticPr fontId="4"/>
  </si>
  <si>
    <t>全　国</t>
    <rPh sb="0" eb="1">
      <t>ゼン</t>
    </rPh>
    <rPh sb="2" eb="3">
      <t>コク</t>
    </rPh>
    <phoneticPr fontId="4"/>
  </si>
  <si>
    <t>構成比（％）</t>
    <rPh sb="0" eb="3">
      <t>コウセイヒ</t>
    </rPh>
    <phoneticPr fontId="4"/>
  </si>
  <si>
    <t>東京都</t>
    <rPh sb="0" eb="3">
      <t>トウキョウト</t>
    </rPh>
    <phoneticPr fontId="4"/>
  </si>
  <si>
    <t>愛知県</t>
    <rPh sb="0" eb="3">
      <t>アイチケン</t>
    </rPh>
    <phoneticPr fontId="4"/>
  </si>
  <si>
    <t>大阪府</t>
    <rPh sb="0" eb="3">
      <t>オオサカフ</t>
    </rPh>
    <phoneticPr fontId="4"/>
  </si>
  <si>
    <t>神奈川県</t>
    <rPh sb="0" eb="4">
      <t>カナガワケン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</si>
  <si>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</si>
  <si>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</si>
  <si>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兵庫県</t>
    <rPh sb="0" eb="3">
      <t>ヒョウゴケン</t>
    </rPh>
    <phoneticPr fontId="4"/>
  </si>
  <si>
    <t>静岡県</t>
    <rPh sb="0" eb="3">
      <t>シズオカケン</t>
    </rPh>
    <phoneticPr fontId="4"/>
  </si>
  <si>
    <t>福岡県</t>
    <rPh sb="0" eb="2">
      <t>フクオカ</t>
    </rPh>
    <rPh sb="2" eb="3">
      <t>ケン</t>
    </rPh>
    <phoneticPr fontId="4"/>
  </si>
  <si>
    <t>京都府</t>
    <rPh sb="0" eb="2">
      <t>キョウト</t>
    </rPh>
    <rPh sb="2" eb="3">
      <t>フ</t>
    </rPh>
    <phoneticPr fontId="4"/>
  </si>
  <si>
    <t>その他道県</t>
    <rPh sb="2" eb="3">
      <t>タ</t>
    </rPh>
    <rPh sb="3" eb="4">
      <t>ドウ</t>
    </rPh>
    <rPh sb="4" eb="5">
      <t>ケン</t>
    </rPh>
    <phoneticPr fontId="4"/>
  </si>
  <si>
    <t>注1）この表は、「法務省入国管理局：在留外国人統計」に基づく。（平成２３年までは「登録外国人統計」）</t>
    <rPh sb="0" eb="1">
      <t>チュウ</t>
    </rPh>
    <rPh sb="5" eb="6">
      <t>ピョウ</t>
    </rPh>
    <rPh sb="9" eb="12">
      <t>ホウムショウ</t>
    </rPh>
    <rPh sb="12" eb="14">
      <t>ニュウコク</t>
    </rPh>
    <rPh sb="14" eb="17">
      <t>カンリキョク</t>
    </rPh>
    <rPh sb="18" eb="20">
      <t>ザイリュウ</t>
    </rPh>
    <rPh sb="20" eb="22">
      <t>ガイコク</t>
    </rPh>
    <rPh sb="22" eb="23">
      <t>ジン</t>
    </rPh>
    <rPh sb="23" eb="25">
      <t>トウケイ</t>
    </rPh>
    <rPh sb="27" eb="28">
      <t>モト</t>
    </rPh>
    <rPh sb="32" eb="34">
      <t>ヘイセイ</t>
    </rPh>
    <rPh sb="36" eb="37">
      <t>ネン</t>
    </rPh>
    <rPh sb="41" eb="43">
      <t>トウロク</t>
    </rPh>
    <rPh sb="43" eb="45">
      <t>ガイコク</t>
    </rPh>
    <rPh sb="45" eb="46">
      <t>ジン</t>
    </rPh>
    <rPh sb="46" eb="48">
      <t>トウケイ</t>
    </rPh>
    <phoneticPr fontId="4"/>
  </si>
  <si>
    <t>注2）合計欄の構成比ａの数字は、全国の人数を１００％とした場合に、各都府県の人数が占める割合を構成比として表す。</t>
    <rPh sb="0" eb="1">
      <t>チュウ</t>
    </rPh>
    <rPh sb="3" eb="5">
      <t>ゴウケイ</t>
    </rPh>
    <rPh sb="5" eb="6">
      <t>ラン</t>
    </rPh>
    <rPh sb="7" eb="10">
      <t>コウセイヒ</t>
    </rPh>
    <rPh sb="12" eb="14">
      <t>スウジ</t>
    </rPh>
    <rPh sb="16" eb="18">
      <t>ゼンコク</t>
    </rPh>
    <rPh sb="19" eb="21">
      <t>ニンズウ</t>
    </rPh>
    <rPh sb="29" eb="31">
      <t>バアイ</t>
    </rPh>
    <rPh sb="33" eb="34">
      <t>カク</t>
    </rPh>
    <rPh sb="34" eb="35">
      <t>ト</t>
    </rPh>
    <rPh sb="35" eb="36">
      <t>フ</t>
    </rPh>
    <rPh sb="36" eb="37">
      <t>ケン</t>
    </rPh>
    <rPh sb="38" eb="40">
      <t>ニンズウ</t>
    </rPh>
    <rPh sb="41" eb="42">
      <t>シ</t>
    </rPh>
    <rPh sb="44" eb="46">
      <t>ワリアイ</t>
    </rPh>
    <rPh sb="47" eb="50">
      <t>コウセイヒ</t>
    </rPh>
    <rPh sb="53" eb="54">
      <t>アラワ</t>
    </rPh>
    <phoneticPr fontId="4"/>
  </si>
  <si>
    <t>資料５　全国の国籍別在留外国人数の推移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7" eb="19">
      <t>スイイ</t>
    </rPh>
    <phoneticPr fontId="4"/>
  </si>
  <si>
    <t>構成比(％）</t>
    <rPh sb="0" eb="3">
      <t>コウセイヒ</t>
    </rPh>
    <phoneticPr fontId="4"/>
  </si>
  <si>
    <t>　　16(2004)年</t>
    <rPh sb="10" eb="11">
      <t>ネン</t>
    </rPh>
    <phoneticPr fontId="4"/>
  </si>
  <si>
    <t>　　17(2005)年</t>
    <rPh sb="10" eb="11">
      <t>ネン</t>
    </rPh>
    <phoneticPr fontId="4"/>
  </si>
  <si>
    <t>　　18(2006)年</t>
    <rPh sb="10" eb="11">
      <t>ネン</t>
    </rPh>
    <phoneticPr fontId="4"/>
  </si>
  <si>
    <t>　　19(2007)年</t>
    <rPh sb="10" eb="11">
      <t>ネン</t>
    </rPh>
    <phoneticPr fontId="4"/>
  </si>
  <si>
    <t>　　20(2008)年</t>
    <rPh sb="10" eb="11">
      <t>ネン</t>
    </rPh>
    <phoneticPr fontId="4"/>
  </si>
  <si>
    <t>　　21(2009)年</t>
    <rPh sb="10" eb="11">
      <t>ネン</t>
    </rPh>
    <phoneticPr fontId="4"/>
  </si>
  <si>
    <t>　　22(2010)年</t>
    <rPh sb="10" eb="11">
      <t>ネン</t>
    </rPh>
    <phoneticPr fontId="4"/>
  </si>
  <si>
    <t>　　23(2011)年</t>
    <rPh sb="10" eb="11">
      <t>ネン</t>
    </rPh>
    <phoneticPr fontId="4"/>
  </si>
  <si>
    <t>　　24(2012)年</t>
    <rPh sb="10" eb="11">
      <t>ネン</t>
    </rPh>
    <phoneticPr fontId="4"/>
  </si>
  <si>
    <t>　　25(2013)年</t>
    <rPh sb="10" eb="11">
      <t>ネン</t>
    </rPh>
    <phoneticPr fontId="4"/>
  </si>
  <si>
    <t>　　26(2014)年</t>
    <rPh sb="10" eb="11">
      <t>ネン</t>
    </rPh>
    <phoneticPr fontId="4"/>
  </si>
  <si>
    <t>　　27(2015)年</t>
    <rPh sb="10" eb="11">
      <t>ネン</t>
    </rPh>
    <phoneticPr fontId="4"/>
  </si>
  <si>
    <t>28(2016)年</t>
    <rPh sb="8" eb="9">
      <t>ネン</t>
    </rPh>
    <phoneticPr fontId="3"/>
  </si>
  <si>
    <t>注2）各年12月31日現在の数値</t>
    <phoneticPr fontId="4"/>
  </si>
  <si>
    <t>- 47 -</t>
    <phoneticPr fontId="3"/>
  </si>
  <si>
    <t>平成29年12月31日現在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</si>
  <si>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29(2017)年</t>
    <rPh sb="8" eb="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</si>
</sst>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0.0_ "/>
    <numFmt numFmtId="179" formatCode="#,##0.0_);\(#,##0.0\)"/>
    <numFmt numFmtId="180" formatCode="#,##0_);\(#,##0\)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1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4" borderId="17" applyNumberFormat="0" applyFont="0" applyAlignment="0" applyProtection="0">
      <alignment vertical="center"/>
    </xf>
    <xf numFmtId="0" fontId="15" fillId="24" borderId="17" applyNumberFormat="0" applyFon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19" applyNumberFormat="0" applyAlignment="0" applyProtection="0">
      <alignment vertical="center"/>
    </xf>
    <xf numFmtId="0" fontId="22" fillId="25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5" borderId="24" applyNumberFormat="0" applyAlignment="0" applyProtection="0">
      <alignment vertical="center"/>
    </xf>
    <xf numFmtId="0" fontId="29" fillId="25" borderId="2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6" fillId="2" borderId="3" xfId="1" applyNumberFormat="1" applyFont="1" applyFill="1" applyBorder="1">
      <alignment vertical="center"/>
    </xf>
    <xf numFmtId="176" fontId="6" fillId="2" borderId="12" xfId="1" applyNumberFormat="1" applyFont="1" applyFill="1" applyBorder="1">
      <alignment vertical="center"/>
    </xf>
    <xf numFmtId="176" fontId="1" fillId="0" borderId="0" xfId="1" applyNumberFormat="1" applyFont="1">
      <alignment vertical="center"/>
    </xf>
    <xf numFmtId="0" fontId="9" fillId="2" borderId="13" xfId="1" applyFont="1" applyFill="1" applyBorder="1" applyAlignment="1">
      <alignment horizontal="center" vertical="center"/>
    </xf>
    <xf numFmtId="177" fontId="6" fillId="2" borderId="13" xfId="1" applyNumberFormat="1" applyFont="1" applyFill="1" applyBorder="1">
      <alignment vertical="center"/>
    </xf>
    <xf numFmtId="0" fontId="9" fillId="0" borderId="3" xfId="1" applyFont="1" applyBorder="1" applyAlignment="1">
      <alignment horizontal="center" vertical="center"/>
    </xf>
    <xf numFmtId="176" fontId="6" fillId="0" borderId="3" xfId="1" applyNumberFormat="1" applyFont="1" applyBorder="1">
      <alignment vertical="center"/>
    </xf>
    <xf numFmtId="176" fontId="6" fillId="3" borderId="12" xfId="1" applyNumberFormat="1" applyFont="1" applyFill="1" applyBorder="1">
      <alignment vertical="center"/>
    </xf>
    <xf numFmtId="0" fontId="9" fillId="0" borderId="13" xfId="1" applyFont="1" applyBorder="1" applyAlignment="1">
      <alignment horizontal="center" vertical="center"/>
    </xf>
    <xf numFmtId="177" fontId="6" fillId="0" borderId="13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5" fillId="0" borderId="0" xfId="1" applyNumberFormat="1" applyFont="1" applyBorder="1">
      <alignment vertical="center"/>
    </xf>
    <xf numFmtId="178" fontId="6" fillId="0" borderId="0" xfId="1" applyNumberFormat="1" applyFont="1">
      <alignment vertical="center"/>
    </xf>
    <xf numFmtId="178" fontId="1" fillId="0" borderId="0" xfId="1" applyNumberFormat="1" applyFont="1">
      <alignment vertical="center"/>
    </xf>
    <xf numFmtId="0" fontId="6" fillId="0" borderId="0" xfId="1" applyFo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0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176" fontId="6" fillId="0" borderId="3" xfId="1" applyNumberFormat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179" fontId="6" fillId="0" borderId="13" xfId="1" applyNumberFormat="1" applyFont="1" applyFill="1" applyBorder="1" applyAlignment="1">
      <alignment vertical="center"/>
    </xf>
    <xf numFmtId="176" fontId="6" fillId="0" borderId="1" xfId="1" applyNumberFormat="1" applyFont="1" applyFill="1" applyBorder="1">
      <alignment vertical="center"/>
    </xf>
    <xf numFmtId="180" fontId="6" fillId="0" borderId="12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49" fontId="5" fillId="0" borderId="0" xfId="1" applyNumberFormat="1" applyFont="1">
      <alignment vertical="center"/>
    </xf>
    <xf numFmtId="176" fontId="6" fillId="0" borderId="12" xfId="1" applyNumberFormat="1" applyFont="1" applyFill="1" applyBorder="1">
      <alignment vertical="center"/>
    </xf>
    <xf numFmtId="0" fontId="9" fillId="0" borderId="10" xfId="1" applyFont="1" applyFill="1" applyBorder="1" applyAlignment="1">
      <alignment horizontal="center" vertical="center"/>
    </xf>
    <xf numFmtId="179" fontId="6" fillId="0" borderId="10" xfId="1" applyNumberFormat="1" applyFont="1" applyFill="1" applyBorder="1" applyAlignment="1">
      <alignment vertical="center"/>
    </xf>
    <xf numFmtId="38" fontId="6" fillId="0" borderId="12" xfId="51" applyFont="1" applyFill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/>
    </xf>
    <xf numFmtId="0" fontId="12" fillId="0" borderId="10" xfId="1" applyFont="1" applyBorder="1" applyAlignment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</cellXfs>
  <cellStyles count="5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30"/>
    <cellStyle name="リンク セル 2" xfId="31"/>
    <cellStyle name="悪い 2" xfId="32"/>
    <cellStyle name="計算 2" xfId="33"/>
    <cellStyle name="計算 3" xfId="34"/>
    <cellStyle name="警告文 2" xfId="35"/>
    <cellStyle name="桁区切り" xfId="51" builtinId="6"/>
    <cellStyle name="桁区切り 2" xfId="36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Layout" zoomScale="120" zoomScaleNormal="100" zoomScaleSheetLayoutView="115" zoomScalePageLayoutView="120" workbookViewId="0">
      <selection activeCell="I1" sqref="I1"/>
    </sheetView>
  </sheetViews>
  <sheetFormatPr defaultRowHeight="13.5" x14ac:dyDescent="0.15"/>
  <cols>
    <col min="1" max="1" width="7.625" style="3" customWidth="1"/>
    <col min="2" max="2" width="5.625" style="3" customWidth="1"/>
    <col min="3" max="12" width="7.625" style="3" customWidth="1"/>
    <col min="13" max="13" width="9.875" style="3" bestFit="1" customWidth="1"/>
    <col min="14" max="256" width="9" style="3"/>
    <col min="257" max="257" width="7.625" style="3" customWidth="1"/>
    <col min="258" max="258" width="5.625" style="3" customWidth="1"/>
    <col min="259" max="268" width="7.625" style="3" customWidth="1"/>
    <col min="269" max="269" width="9.875" style="3" bestFit="1" customWidth="1"/>
    <col min="270" max="512" width="9" style="3"/>
    <col min="513" max="513" width="7.625" style="3" customWidth="1"/>
    <col min="514" max="514" width="5.625" style="3" customWidth="1"/>
    <col min="515" max="524" width="7.625" style="3" customWidth="1"/>
    <col min="525" max="525" width="9.875" style="3" bestFit="1" customWidth="1"/>
    <col min="526" max="768" width="9" style="3"/>
    <col min="769" max="769" width="7.625" style="3" customWidth="1"/>
    <col min="770" max="770" width="5.625" style="3" customWidth="1"/>
    <col min="771" max="780" width="7.625" style="3" customWidth="1"/>
    <col min="781" max="781" width="9.875" style="3" bestFit="1" customWidth="1"/>
    <col min="782" max="1024" width="9" style="3"/>
    <col min="1025" max="1025" width="7.625" style="3" customWidth="1"/>
    <col min="1026" max="1026" width="5.625" style="3" customWidth="1"/>
    <col min="1027" max="1036" width="7.625" style="3" customWidth="1"/>
    <col min="1037" max="1037" width="9.875" style="3" bestFit="1" customWidth="1"/>
    <col min="1038" max="1280" width="9" style="3"/>
    <col min="1281" max="1281" width="7.625" style="3" customWidth="1"/>
    <col min="1282" max="1282" width="5.625" style="3" customWidth="1"/>
    <col min="1283" max="1292" width="7.625" style="3" customWidth="1"/>
    <col min="1293" max="1293" width="9.875" style="3" bestFit="1" customWidth="1"/>
    <col min="1294" max="1536" width="9" style="3"/>
    <col min="1537" max="1537" width="7.625" style="3" customWidth="1"/>
    <col min="1538" max="1538" width="5.625" style="3" customWidth="1"/>
    <col min="1539" max="1548" width="7.625" style="3" customWidth="1"/>
    <col min="1549" max="1549" width="9.875" style="3" bestFit="1" customWidth="1"/>
    <col min="1550" max="1792" width="9" style="3"/>
    <col min="1793" max="1793" width="7.625" style="3" customWidth="1"/>
    <col min="1794" max="1794" width="5.625" style="3" customWidth="1"/>
    <col min="1795" max="1804" width="7.625" style="3" customWidth="1"/>
    <col min="1805" max="1805" width="9.875" style="3" bestFit="1" customWidth="1"/>
    <col min="1806" max="2048" width="9" style="3"/>
    <col min="2049" max="2049" width="7.625" style="3" customWidth="1"/>
    <col min="2050" max="2050" width="5.625" style="3" customWidth="1"/>
    <col min="2051" max="2060" width="7.625" style="3" customWidth="1"/>
    <col min="2061" max="2061" width="9.875" style="3" bestFit="1" customWidth="1"/>
    <col min="2062" max="2304" width="9" style="3"/>
    <col min="2305" max="2305" width="7.625" style="3" customWidth="1"/>
    <col min="2306" max="2306" width="5.625" style="3" customWidth="1"/>
    <col min="2307" max="2316" width="7.625" style="3" customWidth="1"/>
    <col min="2317" max="2317" width="9.875" style="3" bestFit="1" customWidth="1"/>
    <col min="2318" max="2560" width="9" style="3"/>
    <col min="2561" max="2561" width="7.625" style="3" customWidth="1"/>
    <col min="2562" max="2562" width="5.625" style="3" customWidth="1"/>
    <col min="2563" max="2572" width="7.625" style="3" customWidth="1"/>
    <col min="2573" max="2573" width="9.875" style="3" bestFit="1" customWidth="1"/>
    <col min="2574" max="2816" width="9" style="3"/>
    <col min="2817" max="2817" width="7.625" style="3" customWidth="1"/>
    <col min="2818" max="2818" width="5.625" style="3" customWidth="1"/>
    <col min="2819" max="2828" width="7.625" style="3" customWidth="1"/>
    <col min="2829" max="2829" width="9.875" style="3" bestFit="1" customWidth="1"/>
    <col min="2830" max="3072" width="9" style="3"/>
    <col min="3073" max="3073" width="7.625" style="3" customWidth="1"/>
    <col min="3074" max="3074" width="5.625" style="3" customWidth="1"/>
    <col min="3075" max="3084" width="7.625" style="3" customWidth="1"/>
    <col min="3085" max="3085" width="9.875" style="3" bestFit="1" customWidth="1"/>
    <col min="3086" max="3328" width="9" style="3"/>
    <col min="3329" max="3329" width="7.625" style="3" customWidth="1"/>
    <col min="3330" max="3330" width="5.625" style="3" customWidth="1"/>
    <col min="3331" max="3340" width="7.625" style="3" customWidth="1"/>
    <col min="3341" max="3341" width="9.875" style="3" bestFit="1" customWidth="1"/>
    <col min="3342" max="3584" width="9" style="3"/>
    <col min="3585" max="3585" width="7.625" style="3" customWidth="1"/>
    <col min="3586" max="3586" width="5.625" style="3" customWidth="1"/>
    <col min="3587" max="3596" width="7.625" style="3" customWidth="1"/>
    <col min="3597" max="3597" width="9.875" style="3" bestFit="1" customWidth="1"/>
    <col min="3598" max="3840" width="9" style="3"/>
    <col min="3841" max="3841" width="7.625" style="3" customWidth="1"/>
    <col min="3842" max="3842" width="5.625" style="3" customWidth="1"/>
    <col min="3843" max="3852" width="7.625" style="3" customWidth="1"/>
    <col min="3853" max="3853" width="9.875" style="3" bestFit="1" customWidth="1"/>
    <col min="3854" max="4096" width="9" style="3"/>
    <col min="4097" max="4097" width="7.625" style="3" customWidth="1"/>
    <col min="4098" max="4098" width="5.625" style="3" customWidth="1"/>
    <col min="4099" max="4108" width="7.625" style="3" customWidth="1"/>
    <col min="4109" max="4109" width="9.875" style="3" bestFit="1" customWidth="1"/>
    <col min="4110" max="4352" width="9" style="3"/>
    <col min="4353" max="4353" width="7.625" style="3" customWidth="1"/>
    <col min="4354" max="4354" width="5.625" style="3" customWidth="1"/>
    <col min="4355" max="4364" width="7.625" style="3" customWidth="1"/>
    <col min="4365" max="4365" width="9.875" style="3" bestFit="1" customWidth="1"/>
    <col min="4366" max="4608" width="9" style="3"/>
    <col min="4609" max="4609" width="7.625" style="3" customWidth="1"/>
    <col min="4610" max="4610" width="5.625" style="3" customWidth="1"/>
    <col min="4611" max="4620" width="7.625" style="3" customWidth="1"/>
    <col min="4621" max="4621" width="9.875" style="3" bestFit="1" customWidth="1"/>
    <col min="4622" max="4864" width="9" style="3"/>
    <col min="4865" max="4865" width="7.625" style="3" customWidth="1"/>
    <col min="4866" max="4866" width="5.625" style="3" customWidth="1"/>
    <col min="4867" max="4876" width="7.625" style="3" customWidth="1"/>
    <col min="4877" max="4877" width="9.875" style="3" bestFit="1" customWidth="1"/>
    <col min="4878" max="5120" width="9" style="3"/>
    <col min="5121" max="5121" width="7.625" style="3" customWidth="1"/>
    <col min="5122" max="5122" width="5.625" style="3" customWidth="1"/>
    <col min="5123" max="5132" width="7.625" style="3" customWidth="1"/>
    <col min="5133" max="5133" width="9.875" style="3" bestFit="1" customWidth="1"/>
    <col min="5134" max="5376" width="9" style="3"/>
    <col min="5377" max="5377" width="7.625" style="3" customWidth="1"/>
    <col min="5378" max="5378" width="5.625" style="3" customWidth="1"/>
    <col min="5379" max="5388" width="7.625" style="3" customWidth="1"/>
    <col min="5389" max="5389" width="9.875" style="3" bestFit="1" customWidth="1"/>
    <col min="5390" max="5632" width="9" style="3"/>
    <col min="5633" max="5633" width="7.625" style="3" customWidth="1"/>
    <col min="5634" max="5634" width="5.625" style="3" customWidth="1"/>
    <col min="5635" max="5644" width="7.625" style="3" customWidth="1"/>
    <col min="5645" max="5645" width="9.875" style="3" bestFit="1" customWidth="1"/>
    <col min="5646" max="5888" width="9" style="3"/>
    <col min="5889" max="5889" width="7.625" style="3" customWidth="1"/>
    <col min="5890" max="5890" width="5.625" style="3" customWidth="1"/>
    <col min="5891" max="5900" width="7.625" style="3" customWidth="1"/>
    <col min="5901" max="5901" width="9.875" style="3" bestFit="1" customWidth="1"/>
    <col min="5902" max="6144" width="9" style="3"/>
    <col min="6145" max="6145" width="7.625" style="3" customWidth="1"/>
    <col min="6146" max="6146" width="5.625" style="3" customWidth="1"/>
    <col min="6147" max="6156" width="7.625" style="3" customWidth="1"/>
    <col min="6157" max="6157" width="9.875" style="3" bestFit="1" customWidth="1"/>
    <col min="6158" max="6400" width="9" style="3"/>
    <col min="6401" max="6401" width="7.625" style="3" customWidth="1"/>
    <col min="6402" max="6402" width="5.625" style="3" customWidth="1"/>
    <col min="6403" max="6412" width="7.625" style="3" customWidth="1"/>
    <col min="6413" max="6413" width="9.875" style="3" bestFit="1" customWidth="1"/>
    <col min="6414" max="6656" width="9" style="3"/>
    <col min="6657" max="6657" width="7.625" style="3" customWidth="1"/>
    <col min="6658" max="6658" width="5.625" style="3" customWidth="1"/>
    <col min="6659" max="6668" width="7.625" style="3" customWidth="1"/>
    <col min="6669" max="6669" width="9.875" style="3" bestFit="1" customWidth="1"/>
    <col min="6670" max="6912" width="9" style="3"/>
    <col min="6913" max="6913" width="7.625" style="3" customWidth="1"/>
    <col min="6914" max="6914" width="5.625" style="3" customWidth="1"/>
    <col min="6915" max="6924" width="7.625" style="3" customWidth="1"/>
    <col min="6925" max="6925" width="9.875" style="3" bestFit="1" customWidth="1"/>
    <col min="6926" max="7168" width="9" style="3"/>
    <col min="7169" max="7169" width="7.625" style="3" customWidth="1"/>
    <col min="7170" max="7170" width="5.625" style="3" customWidth="1"/>
    <col min="7171" max="7180" width="7.625" style="3" customWidth="1"/>
    <col min="7181" max="7181" width="9.875" style="3" bestFit="1" customWidth="1"/>
    <col min="7182" max="7424" width="9" style="3"/>
    <col min="7425" max="7425" width="7.625" style="3" customWidth="1"/>
    <col min="7426" max="7426" width="5.625" style="3" customWidth="1"/>
    <col min="7427" max="7436" width="7.625" style="3" customWidth="1"/>
    <col min="7437" max="7437" width="9.875" style="3" bestFit="1" customWidth="1"/>
    <col min="7438" max="7680" width="9" style="3"/>
    <col min="7681" max="7681" width="7.625" style="3" customWidth="1"/>
    <col min="7682" max="7682" width="5.625" style="3" customWidth="1"/>
    <col min="7683" max="7692" width="7.625" style="3" customWidth="1"/>
    <col min="7693" max="7693" width="9.875" style="3" bestFit="1" customWidth="1"/>
    <col min="7694" max="7936" width="9" style="3"/>
    <col min="7937" max="7937" width="7.625" style="3" customWidth="1"/>
    <col min="7938" max="7938" width="5.625" style="3" customWidth="1"/>
    <col min="7939" max="7948" width="7.625" style="3" customWidth="1"/>
    <col min="7949" max="7949" width="9.875" style="3" bestFit="1" customWidth="1"/>
    <col min="7950" max="8192" width="9" style="3"/>
    <col min="8193" max="8193" width="7.625" style="3" customWidth="1"/>
    <col min="8194" max="8194" width="5.625" style="3" customWidth="1"/>
    <col min="8195" max="8204" width="7.625" style="3" customWidth="1"/>
    <col min="8205" max="8205" width="9.875" style="3" bestFit="1" customWidth="1"/>
    <col min="8206" max="8448" width="9" style="3"/>
    <col min="8449" max="8449" width="7.625" style="3" customWidth="1"/>
    <col min="8450" max="8450" width="5.625" style="3" customWidth="1"/>
    <col min="8451" max="8460" width="7.625" style="3" customWidth="1"/>
    <col min="8461" max="8461" width="9.875" style="3" bestFit="1" customWidth="1"/>
    <col min="8462" max="8704" width="9" style="3"/>
    <col min="8705" max="8705" width="7.625" style="3" customWidth="1"/>
    <col min="8706" max="8706" width="5.625" style="3" customWidth="1"/>
    <col min="8707" max="8716" width="7.625" style="3" customWidth="1"/>
    <col min="8717" max="8717" width="9.875" style="3" bestFit="1" customWidth="1"/>
    <col min="8718" max="8960" width="9" style="3"/>
    <col min="8961" max="8961" width="7.625" style="3" customWidth="1"/>
    <col min="8962" max="8962" width="5.625" style="3" customWidth="1"/>
    <col min="8963" max="8972" width="7.625" style="3" customWidth="1"/>
    <col min="8973" max="8973" width="9.875" style="3" bestFit="1" customWidth="1"/>
    <col min="8974" max="9216" width="9" style="3"/>
    <col min="9217" max="9217" width="7.625" style="3" customWidth="1"/>
    <col min="9218" max="9218" width="5.625" style="3" customWidth="1"/>
    <col min="9219" max="9228" width="7.625" style="3" customWidth="1"/>
    <col min="9229" max="9229" width="9.875" style="3" bestFit="1" customWidth="1"/>
    <col min="9230" max="9472" width="9" style="3"/>
    <col min="9473" max="9473" width="7.625" style="3" customWidth="1"/>
    <col min="9474" max="9474" width="5.625" style="3" customWidth="1"/>
    <col min="9475" max="9484" width="7.625" style="3" customWidth="1"/>
    <col min="9485" max="9485" width="9.875" style="3" bestFit="1" customWidth="1"/>
    <col min="9486" max="9728" width="9" style="3"/>
    <col min="9729" max="9729" width="7.625" style="3" customWidth="1"/>
    <col min="9730" max="9730" width="5.625" style="3" customWidth="1"/>
    <col min="9731" max="9740" width="7.625" style="3" customWidth="1"/>
    <col min="9741" max="9741" width="9.875" style="3" bestFit="1" customWidth="1"/>
    <col min="9742" max="9984" width="9" style="3"/>
    <col min="9985" max="9985" width="7.625" style="3" customWidth="1"/>
    <col min="9986" max="9986" width="5.625" style="3" customWidth="1"/>
    <col min="9987" max="9996" width="7.625" style="3" customWidth="1"/>
    <col min="9997" max="9997" width="9.875" style="3" bestFit="1" customWidth="1"/>
    <col min="9998" max="10240" width="9" style="3"/>
    <col min="10241" max="10241" width="7.625" style="3" customWidth="1"/>
    <col min="10242" max="10242" width="5.625" style="3" customWidth="1"/>
    <col min="10243" max="10252" width="7.625" style="3" customWidth="1"/>
    <col min="10253" max="10253" width="9.875" style="3" bestFit="1" customWidth="1"/>
    <col min="10254" max="10496" width="9" style="3"/>
    <col min="10497" max="10497" width="7.625" style="3" customWidth="1"/>
    <col min="10498" max="10498" width="5.625" style="3" customWidth="1"/>
    <col min="10499" max="10508" width="7.625" style="3" customWidth="1"/>
    <col min="10509" max="10509" width="9.875" style="3" bestFit="1" customWidth="1"/>
    <col min="10510" max="10752" width="9" style="3"/>
    <col min="10753" max="10753" width="7.625" style="3" customWidth="1"/>
    <col min="10754" max="10754" width="5.625" style="3" customWidth="1"/>
    <col min="10755" max="10764" width="7.625" style="3" customWidth="1"/>
    <col min="10765" max="10765" width="9.875" style="3" bestFit="1" customWidth="1"/>
    <col min="10766" max="11008" width="9" style="3"/>
    <col min="11009" max="11009" width="7.625" style="3" customWidth="1"/>
    <col min="11010" max="11010" width="5.625" style="3" customWidth="1"/>
    <col min="11011" max="11020" width="7.625" style="3" customWidth="1"/>
    <col min="11021" max="11021" width="9.875" style="3" bestFit="1" customWidth="1"/>
    <col min="11022" max="11264" width="9" style="3"/>
    <col min="11265" max="11265" width="7.625" style="3" customWidth="1"/>
    <col min="11266" max="11266" width="5.625" style="3" customWidth="1"/>
    <col min="11267" max="11276" width="7.625" style="3" customWidth="1"/>
    <col min="11277" max="11277" width="9.875" style="3" bestFit="1" customWidth="1"/>
    <col min="11278" max="11520" width="9" style="3"/>
    <col min="11521" max="11521" width="7.625" style="3" customWidth="1"/>
    <col min="11522" max="11522" width="5.625" style="3" customWidth="1"/>
    <col min="11523" max="11532" width="7.625" style="3" customWidth="1"/>
    <col min="11533" max="11533" width="9.875" style="3" bestFit="1" customWidth="1"/>
    <col min="11534" max="11776" width="9" style="3"/>
    <col min="11777" max="11777" width="7.625" style="3" customWidth="1"/>
    <col min="11778" max="11778" width="5.625" style="3" customWidth="1"/>
    <col min="11779" max="11788" width="7.625" style="3" customWidth="1"/>
    <col min="11789" max="11789" width="9.875" style="3" bestFit="1" customWidth="1"/>
    <col min="11790" max="12032" width="9" style="3"/>
    <col min="12033" max="12033" width="7.625" style="3" customWidth="1"/>
    <col min="12034" max="12034" width="5.625" style="3" customWidth="1"/>
    <col min="12035" max="12044" width="7.625" style="3" customWidth="1"/>
    <col min="12045" max="12045" width="9.875" style="3" bestFit="1" customWidth="1"/>
    <col min="12046" max="12288" width="9" style="3"/>
    <col min="12289" max="12289" width="7.625" style="3" customWidth="1"/>
    <col min="12290" max="12290" width="5.625" style="3" customWidth="1"/>
    <col min="12291" max="12300" width="7.625" style="3" customWidth="1"/>
    <col min="12301" max="12301" width="9.875" style="3" bestFit="1" customWidth="1"/>
    <col min="12302" max="12544" width="9" style="3"/>
    <col min="12545" max="12545" width="7.625" style="3" customWidth="1"/>
    <col min="12546" max="12546" width="5.625" style="3" customWidth="1"/>
    <col min="12547" max="12556" width="7.625" style="3" customWidth="1"/>
    <col min="12557" max="12557" width="9.875" style="3" bestFit="1" customWidth="1"/>
    <col min="12558" max="12800" width="9" style="3"/>
    <col min="12801" max="12801" width="7.625" style="3" customWidth="1"/>
    <col min="12802" max="12802" width="5.625" style="3" customWidth="1"/>
    <col min="12803" max="12812" width="7.625" style="3" customWidth="1"/>
    <col min="12813" max="12813" width="9.875" style="3" bestFit="1" customWidth="1"/>
    <col min="12814" max="13056" width="9" style="3"/>
    <col min="13057" max="13057" width="7.625" style="3" customWidth="1"/>
    <col min="13058" max="13058" width="5.625" style="3" customWidth="1"/>
    <col min="13059" max="13068" width="7.625" style="3" customWidth="1"/>
    <col min="13069" max="13069" width="9.875" style="3" bestFit="1" customWidth="1"/>
    <col min="13070" max="13312" width="9" style="3"/>
    <col min="13313" max="13313" width="7.625" style="3" customWidth="1"/>
    <col min="13314" max="13314" width="5.625" style="3" customWidth="1"/>
    <col min="13315" max="13324" width="7.625" style="3" customWidth="1"/>
    <col min="13325" max="13325" width="9.875" style="3" bestFit="1" customWidth="1"/>
    <col min="13326" max="13568" width="9" style="3"/>
    <col min="13569" max="13569" width="7.625" style="3" customWidth="1"/>
    <col min="13570" max="13570" width="5.625" style="3" customWidth="1"/>
    <col min="13571" max="13580" width="7.625" style="3" customWidth="1"/>
    <col min="13581" max="13581" width="9.875" style="3" bestFit="1" customWidth="1"/>
    <col min="13582" max="13824" width="9" style="3"/>
    <col min="13825" max="13825" width="7.625" style="3" customWidth="1"/>
    <col min="13826" max="13826" width="5.625" style="3" customWidth="1"/>
    <col min="13827" max="13836" width="7.625" style="3" customWidth="1"/>
    <col min="13837" max="13837" width="9.875" style="3" bestFit="1" customWidth="1"/>
    <col min="13838" max="14080" width="9" style="3"/>
    <col min="14081" max="14081" width="7.625" style="3" customWidth="1"/>
    <col min="14082" max="14082" width="5.625" style="3" customWidth="1"/>
    <col min="14083" max="14092" width="7.625" style="3" customWidth="1"/>
    <col min="14093" max="14093" width="9.875" style="3" bestFit="1" customWidth="1"/>
    <col min="14094" max="14336" width="9" style="3"/>
    <col min="14337" max="14337" width="7.625" style="3" customWidth="1"/>
    <col min="14338" max="14338" width="5.625" style="3" customWidth="1"/>
    <col min="14339" max="14348" width="7.625" style="3" customWidth="1"/>
    <col min="14349" max="14349" width="9.875" style="3" bestFit="1" customWidth="1"/>
    <col min="14350" max="14592" width="9" style="3"/>
    <col min="14593" max="14593" width="7.625" style="3" customWidth="1"/>
    <col min="14594" max="14594" width="5.625" style="3" customWidth="1"/>
    <col min="14595" max="14604" width="7.625" style="3" customWidth="1"/>
    <col min="14605" max="14605" width="9.875" style="3" bestFit="1" customWidth="1"/>
    <col min="14606" max="14848" width="9" style="3"/>
    <col min="14849" max="14849" width="7.625" style="3" customWidth="1"/>
    <col min="14850" max="14850" width="5.625" style="3" customWidth="1"/>
    <col min="14851" max="14860" width="7.625" style="3" customWidth="1"/>
    <col min="14861" max="14861" width="9.875" style="3" bestFit="1" customWidth="1"/>
    <col min="14862" max="15104" width="9" style="3"/>
    <col min="15105" max="15105" width="7.625" style="3" customWidth="1"/>
    <col min="15106" max="15106" width="5.625" style="3" customWidth="1"/>
    <col min="15107" max="15116" width="7.625" style="3" customWidth="1"/>
    <col min="15117" max="15117" width="9.875" style="3" bestFit="1" customWidth="1"/>
    <col min="15118" max="15360" width="9" style="3"/>
    <col min="15361" max="15361" width="7.625" style="3" customWidth="1"/>
    <col min="15362" max="15362" width="5.625" style="3" customWidth="1"/>
    <col min="15363" max="15372" width="7.625" style="3" customWidth="1"/>
    <col min="15373" max="15373" width="9.875" style="3" bestFit="1" customWidth="1"/>
    <col min="15374" max="15616" width="9" style="3"/>
    <col min="15617" max="15617" width="7.625" style="3" customWidth="1"/>
    <col min="15618" max="15618" width="5.625" style="3" customWidth="1"/>
    <col min="15619" max="15628" width="7.625" style="3" customWidth="1"/>
    <col min="15629" max="15629" width="9.875" style="3" bestFit="1" customWidth="1"/>
    <col min="15630" max="15872" width="9" style="3"/>
    <col min="15873" max="15873" width="7.625" style="3" customWidth="1"/>
    <col min="15874" max="15874" width="5.625" style="3" customWidth="1"/>
    <col min="15875" max="15884" width="7.625" style="3" customWidth="1"/>
    <col min="15885" max="15885" width="9.875" style="3" bestFit="1" customWidth="1"/>
    <col min="15886" max="16128" width="9" style="3"/>
    <col min="16129" max="16129" width="7.625" style="3" customWidth="1"/>
    <col min="16130" max="16130" width="5.625" style="3" customWidth="1"/>
    <col min="16131" max="16140" width="7.625" style="3" customWidth="1"/>
    <col min="16141" max="16141" width="9.875" style="3" bestFit="1" customWidth="1"/>
    <col min="16142" max="16384" width="9" style="3"/>
  </cols>
  <sheetData>
    <row r="1" spans="1:13" ht="21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15">
      <c r="J2" s="4" t="s">
        <v>45</v>
      </c>
      <c r="L2" s="5"/>
    </row>
    <row r="3" spans="1:13" ht="12" customHeight="1" x14ac:dyDescent="0.15">
      <c r="A3" s="58"/>
      <c r="B3" s="59"/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52" t="s">
        <v>9</v>
      </c>
      <c r="L3" s="6" t="s">
        <v>10</v>
      </c>
    </row>
    <row r="4" spans="1:13" ht="12" customHeight="1" x14ac:dyDescent="0.15">
      <c r="A4" s="60"/>
      <c r="B4" s="61"/>
      <c r="C4" s="50"/>
      <c r="D4" s="50"/>
      <c r="E4" s="57"/>
      <c r="F4" s="50"/>
      <c r="G4" s="50"/>
      <c r="H4" s="50"/>
      <c r="I4" s="50"/>
      <c r="J4" s="50"/>
      <c r="K4" s="53"/>
      <c r="L4" s="7" t="s">
        <v>11</v>
      </c>
    </row>
    <row r="5" spans="1:13" ht="12" customHeight="1" x14ac:dyDescent="0.15">
      <c r="A5" s="62"/>
      <c r="B5" s="63"/>
      <c r="C5" s="51"/>
      <c r="D5" s="51"/>
      <c r="E5" s="44"/>
      <c r="F5" s="51"/>
      <c r="G5" s="51"/>
      <c r="H5" s="51"/>
      <c r="I5" s="51"/>
      <c r="J5" s="51"/>
      <c r="K5" s="54"/>
      <c r="L5" s="8" t="s">
        <v>12</v>
      </c>
    </row>
    <row r="6" spans="1:13" x14ac:dyDescent="0.15">
      <c r="A6" s="55" t="s">
        <v>13</v>
      </c>
      <c r="B6" s="9" t="s">
        <v>11</v>
      </c>
      <c r="C6" s="10">
        <v>730890</v>
      </c>
      <c r="D6" s="10">
        <v>481552</v>
      </c>
      <c r="E6" s="10">
        <v>260553</v>
      </c>
      <c r="F6" s="10">
        <v>262405</v>
      </c>
      <c r="G6" s="10">
        <v>191362</v>
      </c>
      <c r="H6" s="10">
        <v>55713</v>
      </c>
      <c r="I6" s="10">
        <v>47972</v>
      </c>
      <c r="J6" s="10">
        <v>50179</v>
      </c>
      <c r="K6" s="11">
        <f>L6-C6-D6-E6-F6-G6-H6-I6-J6</f>
        <v>481222</v>
      </c>
      <c r="L6" s="10">
        <v>2561848</v>
      </c>
      <c r="M6" s="12"/>
    </row>
    <row r="7" spans="1:13" x14ac:dyDescent="0.15">
      <c r="A7" s="56"/>
      <c r="B7" s="13" t="s">
        <v>14</v>
      </c>
      <c r="C7" s="14">
        <f>C6/$L$6*100</f>
        <v>28.529795678744406</v>
      </c>
      <c r="D7" s="14">
        <f t="shared" ref="D7:L7" si="0">D6/$L$6*100</f>
        <v>18.797055875290024</v>
      </c>
      <c r="E7" s="14">
        <f t="shared" si="0"/>
        <v>10.170509725791694</v>
      </c>
      <c r="F7" s="14">
        <f t="shared" si="0"/>
        <v>10.242801290318551</v>
      </c>
      <c r="G7" s="14">
        <f t="shared" si="0"/>
        <v>7.4696859454581226</v>
      </c>
      <c r="H7" s="14">
        <f t="shared" si="0"/>
        <v>2.1747191870868217</v>
      </c>
      <c r="I7" s="14">
        <f t="shared" si="0"/>
        <v>1.8725544997205141</v>
      </c>
      <c r="J7" s="14">
        <f t="shared" si="0"/>
        <v>1.9587032485924221</v>
      </c>
      <c r="K7" s="14">
        <f t="shared" si="0"/>
        <v>18.784174548997441</v>
      </c>
      <c r="L7" s="14">
        <f t="shared" si="0"/>
        <v>100</v>
      </c>
    </row>
    <row r="8" spans="1:13" x14ac:dyDescent="0.15">
      <c r="A8" s="43" t="s">
        <v>15</v>
      </c>
      <c r="B8" s="15" t="s">
        <v>11</v>
      </c>
      <c r="C8" s="16">
        <v>205041</v>
      </c>
      <c r="D8" s="20">
        <v>98012</v>
      </c>
      <c r="E8" s="16">
        <v>32757</v>
      </c>
      <c r="F8" s="16">
        <v>33120</v>
      </c>
      <c r="G8" s="16">
        <v>3454</v>
      </c>
      <c r="H8" s="16">
        <v>18764</v>
      </c>
      <c r="I8" s="16">
        <v>1976</v>
      </c>
      <c r="J8" s="16">
        <v>8310</v>
      </c>
      <c r="K8" s="39">
        <f t="shared" ref="K8:K26" si="1">L8-C8-D8-E8-F8-G8-H8-I8-J8</f>
        <v>136068</v>
      </c>
      <c r="L8" s="16">
        <v>537502</v>
      </c>
    </row>
    <row r="9" spans="1:13" x14ac:dyDescent="0.15">
      <c r="A9" s="44"/>
      <c r="B9" s="18" t="s">
        <v>14</v>
      </c>
      <c r="C9" s="19">
        <f>C8/$L$8*100</f>
        <v>38.147020848294517</v>
      </c>
      <c r="D9" s="19">
        <f t="shared" ref="D9:L9" si="2">D8/$L$8*100</f>
        <v>18.234722847542891</v>
      </c>
      <c r="E9" s="19">
        <f t="shared" si="2"/>
        <v>6.0943029049194237</v>
      </c>
      <c r="F9" s="19">
        <f t="shared" si="2"/>
        <v>6.1618375373486982</v>
      </c>
      <c r="G9" s="19">
        <f t="shared" si="2"/>
        <v>0.64260226008461363</v>
      </c>
      <c r="H9" s="19">
        <f t="shared" si="2"/>
        <v>3.4909637545534715</v>
      </c>
      <c r="I9" s="19">
        <f t="shared" si="2"/>
        <v>0.36762653906404069</v>
      </c>
      <c r="J9" s="19">
        <f t="shared" si="2"/>
        <v>1.5460407589181064</v>
      </c>
      <c r="K9" s="19">
        <f t="shared" si="2"/>
        <v>25.314882549274238</v>
      </c>
      <c r="L9" s="19">
        <f t="shared" si="2"/>
        <v>100</v>
      </c>
    </row>
    <row r="10" spans="1:13" x14ac:dyDescent="0.15">
      <c r="A10" s="43" t="s">
        <v>16</v>
      </c>
      <c r="B10" s="15" t="s">
        <v>11</v>
      </c>
      <c r="C10" s="16">
        <v>47749</v>
      </c>
      <c r="D10" s="16">
        <v>32680</v>
      </c>
      <c r="E10" s="16">
        <v>35989</v>
      </c>
      <c r="F10" s="16">
        <v>24314</v>
      </c>
      <c r="G10" s="16">
        <v>54566</v>
      </c>
      <c r="H10" s="16">
        <v>2780</v>
      </c>
      <c r="I10" s="16">
        <v>7623</v>
      </c>
      <c r="J10" s="16">
        <v>2995</v>
      </c>
      <c r="K10" s="17">
        <f t="shared" si="1"/>
        <v>34282</v>
      </c>
      <c r="L10" s="16">
        <v>242978</v>
      </c>
    </row>
    <row r="11" spans="1:13" x14ac:dyDescent="0.15">
      <c r="A11" s="44"/>
      <c r="B11" s="18" t="s">
        <v>14</v>
      </c>
      <c r="C11" s="19">
        <f>C10/$L$10*100</f>
        <v>19.651573393475953</v>
      </c>
      <c r="D11" s="19">
        <f t="shared" ref="D11:K11" si="3">D10/$L$10*100</f>
        <v>13.449777346097177</v>
      </c>
      <c r="E11" s="19">
        <f t="shared" si="3"/>
        <v>14.811629036373663</v>
      </c>
      <c r="F11" s="19">
        <f t="shared" si="3"/>
        <v>10.006667270287844</v>
      </c>
      <c r="G11" s="19">
        <f t="shared" si="3"/>
        <v>22.457177192996898</v>
      </c>
      <c r="H11" s="19">
        <f t="shared" si="3"/>
        <v>1.1441365061857451</v>
      </c>
      <c r="I11" s="19">
        <f t="shared" si="3"/>
        <v>3.1373210743359485</v>
      </c>
      <c r="J11" s="19">
        <f t="shared" si="3"/>
        <v>1.2326218834627003</v>
      </c>
      <c r="K11" s="19">
        <f t="shared" si="3"/>
        <v>14.10909629678407</v>
      </c>
      <c r="L11" s="19">
        <f>L10/$L$10*100</f>
        <v>100</v>
      </c>
    </row>
    <row r="12" spans="1:13" x14ac:dyDescent="0.15">
      <c r="A12" s="55" t="s">
        <v>17</v>
      </c>
      <c r="B12" s="9" t="s">
        <v>11</v>
      </c>
      <c r="C12" s="10">
        <v>60024</v>
      </c>
      <c r="D12" s="10">
        <v>107090</v>
      </c>
      <c r="E12" s="10">
        <v>7895</v>
      </c>
      <c r="F12" s="10">
        <v>19789</v>
      </c>
      <c r="G12" s="10">
        <v>2531</v>
      </c>
      <c r="H12" s="10">
        <v>2999</v>
      </c>
      <c r="I12" s="10">
        <v>1223</v>
      </c>
      <c r="J12" s="10">
        <v>2319</v>
      </c>
      <c r="K12" s="11">
        <f t="shared" si="1"/>
        <v>24604</v>
      </c>
      <c r="L12" s="10">
        <v>228474</v>
      </c>
    </row>
    <row r="13" spans="1:13" x14ac:dyDescent="0.15">
      <c r="A13" s="56"/>
      <c r="B13" s="13" t="s">
        <v>14</v>
      </c>
      <c r="C13" s="14">
        <f>C12/$L$12*100</f>
        <v>26.271698311405235</v>
      </c>
      <c r="D13" s="14">
        <f t="shared" ref="D13:L13" si="4">D12/$L$12*100</f>
        <v>46.871854127821983</v>
      </c>
      <c r="E13" s="14">
        <f t="shared" si="4"/>
        <v>3.4555354219736163</v>
      </c>
      <c r="F13" s="14">
        <f t="shared" si="4"/>
        <v>8.6613794129747799</v>
      </c>
      <c r="G13" s="14">
        <f t="shared" si="4"/>
        <v>1.1077846932254873</v>
      </c>
      <c r="H13" s="14">
        <f t="shared" si="4"/>
        <v>1.3126220051296866</v>
      </c>
      <c r="I13" s="14">
        <f t="shared" si="4"/>
        <v>0.53529066764708455</v>
      </c>
      <c r="J13" s="14">
        <f t="shared" si="4"/>
        <v>1.0149951416791407</v>
      </c>
      <c r="K13" s="14">
        <f t="shared" si="4"/>
        <v>10.768840218142984</v>
      </c>
      <c r="L13" s="14">
        <f t="shared" si="4"/>
        <v>100</v>
      </c>
    </row>
    <row r="14" spans="1:13" x14ac:dyDescent="0.15">
      <c r="A14" s="43" t="s">
        <v>18</v>
      </c>
      <c r="B14" s="15" t="s">
        <v>11</v>
      </c>
      <c r="C14" s="20">
        <v>66675</v>
      </c>
      <c r="D14" s="20">
        <v>29748</v>
      </c>
      <c r="E14" s="20">
        <v>21427</v>
      </c>
      <c r="F14" s="20">
        <v>16415</v>
      </c>
      <c r="G14" s="20">
        <v>8724</v>
      </c>
      <c r="H14" s="20">
        <v>5509</v>
      </c>
      <c r="I14" s="20">
        <v>6458</v>
      </c>
      <c r="J14" s="20">
        <v>4459</v>
      </c>
      <c r="K14" s="17">
        <f t="shared" si="1"/>
        <v>45072</v>
      </c>
      <c r="L14" s="16">
        <v>204487</v>
      </c>
    </row>
    <row r="15" spans="1:13" x14ac:dyDescent="0.15">
      <c r="A15" s="44"/>
      <c r="B15" s="18" t="s">
        <v>14</v>
      </c>
      <c r="C15" s="19">
        <f>C14/$L$14*100</f>
        <v>32.605984732525783</v>
      </c>
      <c r="D15" s="19">
        <f t="shared" ref="D15:L15" si="5">D14/$L$14*100</f>
        <v>14.547624054340863</v>
      </c>
      <c r="E15" s="19">
        <f t="shared" si="5"/>
        <v>10.47841672086734</v>
      </c>
      <c r="F15" s="19">
        <f t="shared" si="5"/>
        <v>8.0274051651205216</v>
      </c>
      <c r="G15" s="19">
        <f t="shared" si="5"/>
        <v>4.2662858763637779</v>
      </c>
      <c r="H15" s="19">
        <f t="shared" si="5"/>
        <v>2.6940587910233904</v>
      </c>
      <c r="I15" s="19">
        <f t="shared" si="5"/>
        <v>3.158146972668189</v>
      </c>
      <c r="J15" s="19">
        <f t="shared" si="5"/>
        <v>2.1805787164954253</v>
      </c>
      <c r="K15" s="19">
        <f t="shared" si="5"/>
        <v>22.041498970594709</v>
      </c>
      <c r="L15" s="19">
        <f t="shared" si="5"/>
        <v>100</v>
      </c>
    </row>
    <row r="16" spans="1:13" x14ac:dyDescent="0.15">
      <c r="A16" s="43" t="s">
        <v>19</v>
      </c>
      <c r="B16" s="15" t="s">
        <v>11</v>
      </c>
      <c r="C16" s="20">
        <v>65607</v>
      </c>
      <c r="D16" s="20">
        <v>17164</v>
      </c>
      <c r="E16" s="20">
        <v>19765</v>
      </c>
      <c r="F16" s="20">
        <v>18979</v>
      </c>
      <c r="G16" s="20">
        <v>7300</v>
      </c>
      <c r="H16" s="20">
        <v>2001</v>
      </c>
      <c r="I16" s="20">
        <v>3495</v>
      </c>
      <c r="J16" s="20">
        <v>3098</v>
      </c>
      <c r="K16" s="17">
        <f t="shared" si="1"/>
        <v>29836</v>
      </c>
      <c r="L16" s="16">
        <v>167245</v>
      </c>
    </row>
    <row r="17" spans="1:12" x14ac:dyDescent="0.15">
      <c r="A17" s="44"/>
      <c r="B17" s="18" t="s">
        <v>14</v>
      </c>
      <c r="C17" s="19">
        <f>C16/$L$16*100</f>
        <v>39.22807856737122</v>
      </c>
      <c r="D17" s="19">
        <f t="shared" ref="D17:L17" si="6">D16/$L$16*100</f>
        <v>10.262788125205537</v>
      </c>
      <c r="E17" s="19">
        <f t="shared" si="6"/>
        <v>11.817991569254687</v>
      </c>
      <c r="F17" s="19">
        <f t="shared" si="6"/>
        <v>11.348022362402462</v>
      </c>
      <c r="G17" s="19">
        <f t="shared" si="6"/>
        <v>4.3648539567700082</v>
      </c>
      <c r="H17" s="19">
        <f t="shared" si="6"/>
        <v>1.1964483243146282</v>
      </c>
      <c r="I17" s="19">
        <f t="shared" si="6"/>
        <v>2.089748572453586</v>
      </c>
      <c r="J17" s="19">
        <f t="shared" si="6"/>
        <v>1.8523722682292445</v>
      </c>
      <c r="K17" s="19">
        <f t="shared" si="6"/>
        <v>17.839696253998625</v>
      </c>
      <c r="L17" s="19">
        <f t="shared" si="6"/>
        <v>100</v>
      </c>
    </row>
    <row r="18" spans="1:12" x14ac:dyDescent="0.15">
      <c r="A18" s="43" t="s">
        <v>20</v>
      </c>
      <c r="B18" s="15" t="s">
        <v>11</v>
      </c>
      <c r="C18" s="20">
        <v>49585</v>
      </c>
      <c r="D18" s="20">
        <v>16476</v>
      </c>
      <c r="E18" s="20">
        <v>18857</v>
      </c>
      <c r="F18" s="20">
        <v>15477</v>
      </c>
      <c r="G18" s="20">
        <v>3494</v>
      </c>
      <c r="H18" s="20">
        <v>2260</v>
      </c>
      <c r="I18" s="20">
        <v>2738</v>
      </c>
      <c r="J18" s="20">
        <v>5706</v>
      </c>
      <c r="K18" s="17">
        <f t="shared" si="1"/>
        <v>31725</v>
      </c>
      <c r="L18" s="16">
        <v>146318</v>
      </c>
    </row>
    <row r="19" spans="1:12" x14ac:dyDescent="0.15">
      <c r="A19" s="44"/>
      <c r="B19" s="18" t="s">
        <v>14</v>
      </c>
      <c r="C19" s="19">
        <f>C18/$L$18*100</f>
        <v>33.888516792192348</v>
      </c>
      <c r="D19" s="19">
        <f t="shared" ref="D19:L19" si="7">D18/$L$18*100</f>
        <v>11.260405418335406</v>
      </c>
      <c r="E19" s="19">
        <f t="shared" si="7"/>
        <v>12.887682991839691</v>
      </c>
      <c r="F19" s="19">
        <f t="shared" si="7"/>
        <v>10.57764594923386</v>
      </c>
      <c r="G19" s="19">
        <f t="shared" si="7"/>
        <v>2.3879495345753772</v>
      </c>
      <c r="H19" s="19">
        <f t="shared" si="7"/>
        <v>1.5445809811506446</v>
      </c>
      <c r="I19" s="19">
        <f t="shared" si="7"/>
        <v>1.8712666930931259</v>
      </c>
      <c r="J19" s="19">
        <f t="shared" si="7"/>
        <v>3.8997252559493703</v>
      </c>
      <c r="K19" s="19">
        <f t="shared" si="7"/>
        <v>21.682226383630177</v>
      </c>
      <c r="L19" s="19">
        <f t="shared" si="7"/>
        <v>100</v>
      </c>
    </row>
    <row r="20" spans="1:12" x14ac:dyDescent="0.15">
      <c r="A20" s="43" t="s">
        <v>21</v>
      </c>
      <c r="B20" s="15" t="s">
        <v>11</v>
      </c>
      <c r="C20" s="20">
        <v>23153</v>
      </c>
      <c r="D20" s="20">
        <v>43375</v>
      </c>
      <c r="E20" s="20">
        <v>4434</v>
      </c>
      <c r="F20" s="20">
        <v>14772</v>
      </c>
      <c r="G20" s="20">
        <v>2483</v>
      </c>
      <c r="H20" s="20">
        <v>2291</v>
      </c>
      <c r="I20" s="20">
        <v>796</v>
      </c>
      <c r="J20" s="20">
        <v>932</v>
      </c>
      <c r="K20" s="17">
        <f t="shared" si="1"/>
        <v>13377</v>
      </c>
      <c r="L20" s="16">
        <v>105613</v>
      </c>
    </row>
    <row r="21" spans="1:12" x14ac:dyDescent="0.15">
      <c r="A21" s="44"/>
      <c r="B21" s="18" t="s">
        <v>14</v>
      </c>
      <c r="C21" s="19">
        <f>C20/$L$20*100</f>
        <v>21.92249060248265</v>
      </c>
      <c r="D21" s="19">
        <f t="shared" ref="D21:L21" si="8">D20/$L$20*100</f>
        <v>41.069754670353085</v>
      </c>
      <c r="E21" s="19">
        <f t="shared" si="8"/>
        <v>4.1983467944287156</v>
      </c>
      <c r="F21" s="19">
        <f t="shared" si="8"/>
        <v>13.986914489693502</v>
      </c>
      <c r="G21" s="19">
        <f t="shared" si="8"/>
        <v>2.3510363307547366</v>
      </c>
      <c r="H21" s="19">
        <f t="shared" si="8"/>
        <v>2.1692405291015309</v>
      </c>
      <c r="I21" s="19">
        <f t="shared" si="8"/>
        <v>0.7536950943539148</v>
      </c>
      <c r="J21" s="19">
        <f t="shared" si="8"/>
        <v>0.88246712052493537</v>
      </c>
      <c r="K21" s="19">
        <f t="shared" si="8"/>
        <v>12.666054368306931</v>
      </c>
      <c r="L21" s="19">
        <f t="shared" si="8"/>
        <v>100</v>
      </c>
    </row>
    <row r="22" spans="1:12" x14ac:dyDescent="0.15">
      <c r="A22" s="43" t="s">
        <v>22</v>
      </c>
      <c r="B22" s="15" t="s">
        <v>11</v>
      </c>
      <c r="C22" s="20">
        <v>11573</v>
      </c>
      <c r="D22" s="20">
        <v>5241</v>
      </c>
      <c r="E22" s="20">
        <v>16026</v>
      </c>
      <c r="F22" s="20">
        <v>6857</v>
      </c>
      <c r="G22" s="20">
        <v>27993</v>
      </c>
      <c r="H22" s="20">
        <v>826</v>
      </c>
      <c r="I22" s="20">
        <v>4725</v>
      </c>
      <c r="J22" s="20">
        <v>1527</v>
      </c>
      <c r="K22" s="17">
        <f t="shared" si="1"/>
        <v>11230</v>
      </c>
      <c r="L22" s="16">
        <v>85998</v>
      </c>
    </row>
    <row r="23" spans="1:12" x14ac:dyDescent="0.15">
      <c r="A23" s="44"/>
      <c r="B23" s="18" t="s">
        <v>14</v>
      </c>
      <c r="C23" s="19">
        <f>C22/$L$22*100</f>
        <v>13.457289704411732</v>
      </c>
      <c r="D23" s="19">
        <f t="shared" ref="D23:L23" si="9">D22/$L$22*100</f>
        <v>6.0943277750645359</v>
      </c>
      <c r="E23" s="19">
        <f t="shared" si="9"/>
        <v>18.635317100397682</v>
      </c>
      <c r="F23" s="19">
        <f t="shared" si="9"/>
        <v>7.9734412428196011</v>
      </c>
      <c r="G23" s="19">
        <f t="shared" si="9"/>
        <v>32.550756994348703</v>
      </c>
      <c r="H23" s="19">
        <f t="shared" si="9"/>
        <v>0.96048745319658591</v>
      </c>
      <c r="I23" s="19">
        <f t="shared" si="9"/>
        <v>5.4943138212516569</v>
      </c>
      <c r="J23" s="19">
        <f t="shared" si="9"/>
        <v>1.7756226888997417</v>
      </c>
      <c r="K23" s="19">
        <f t="shared" si="9"/>
        <v>13.058443219609758</v>
      </c>
      <c r="L23" s="19">
        <f t="shared" si="9"/>
        <v>100</v>
      </c>
    </row>
    <row r="24" spans="1:12" x14ac:dyDescent="0.15">
      <c r="A24" s="43" t="s">
        <v>23</v>
      </c>
      <c r="B24" s="15" t="s">
        <v>11</v>
      </c>
      <c r="C24" s="20">
        <v>20210</v>
      </c>
      <c r="D24" s="20">
        <v>16808</v>
      </c>
      <c r="E24" s="20">
        <v>5078</v>
      </c>
      <c r="F24" s="20">
        <v>11615</v>
      </c>
      <c r="G24" s="20">
        <v>298</v>
      </c>
      <c r="H24" s="20">
        <v>1488</v>
      </c>
      <c r="I24" s="20">
        <v>217</v>
      </c>
      <c r="J24" s="20">
        <v>823</v>
      </c>
      <c r="K24" s="17">
        <f t="shared" si="1"/>
        <v>15502</v>
      </c>
      <c r="L24" s="16">
        <v>72039</v>
      </c>
    </row>
    <row r="25" spans="1:12" x14ac:dyDescent="0.15">
      <c r="A25" s="44"/>
      <c r="B25" s="18" t="s">
        <v>14</v>
      </c>
      <c r="C25" s="19">
        <f>C24/$L$24*100</f>
        <v>28.054248393231447</v>
      </c>
      <c r="D25" s="19">
        <f t="shared" ref="D25:L25" si="10">D24/$L$24*100</f>
        <v>23.331806382653841</v>
      </c>
      <c r="E25" s="19">
        <f t="shared" si="10"/>
        <v>7.0489595913324727</v>
      </c>
      <c r="F25" s="19">
        <f t="shared" si="10"/>
        <v>16.123211038465275</v>
      </c>
      <c r="G25" s="19">
        <f t="shared" si="10"/>
        <v>0.4136648204444815</v>
      </c>
      <c r="H25" s="19">
        <f t="shared" si="10"/>
        <v>2.0655478282596929</v>
      </c>
      <c r="I25" s="19">
        <f t="shared" si="10"/>
        <v>0.30122572495453853</v>
      </c>
      <c r="J25" s="19">
        <f t="shared" si="10"/>
        <v>1.1424367356570746</v>
      </c>
      <c r="K25" s="19">
        <f t="shared" si="10"/>
        <v>21.518899485001182</v>
      </c>
      <c r="L25" s="19">
        <f t="shared" si="10"/>
        <v>100</v>
      </c>
    </row>
    <row r="26" spans="1:12" x14ac:dyDescent="0.15">
      <c r="A26" s="43" t="s">
        <v>24</v>
      </c>
      <c r="B26" s="15" t="s">
        <v>11</v>
      </c>
      <c r="C26" s="20">
        <v>14192</v>
      </c>
      <c r="D26" s="20">
        <v>26160</v>
      </c>
      <c r="E26" s="20">
        <v>2254</v>
      </c>
      <c r="F26" s="20">
        <v>3265</v>
      </c>
      <c r="G26" s="20">
        <v>374</v>
      </c>
      <c r="H26" s="20">
        <v>1482</v>
      </c>
      <c r="I26" s="20">
        <v>140</v>
      </c>
      <c r="J26" s="20">
        <v>631</v>
      </c>
      <c r="K26" s="17">
        <f t="shared" si="1"/>
        <v>9141</v>
      </c>
      <c r="L26" s="16">
        <v>57639</v>
      </c>
    </row>
    <row r="27" spans="1:12" x14ac:dyDescent="0.15">
      <c r="A27" s="44"/>
      <c r="B27" s="18" t="s">
        <v>14</v>
      </c>
      <c r="C27" s="19">
        <f>C26/$L$26*100</f>
        <v>24.622217595725115</v>
      </c>
      <c r="D27" s="19">
        <f t="shared" ref="D27:L27" si="11">D26/$L$26*100</f>
        <v>45.38593660542341</v>
      </c>
      <c r="E27" s="19">
        <f t="shared" si="11"/>
        <v>3.9105466784642342</v>
      </c>
      <c r="F27" s="19">
        <f t="shared" si="11"/>
        <v>5.664567393605024</v>
      </c>
      <c r="G27" s="19">
        <f t="shared" si="11"/>
        <v>0.64886621905307174</v>
      </c>
      <c r="H27" s="19">
        <f t="shared" si="11"/>
        <v>2.5711757664081611</v>
      </c>
      <c r="I27" s="19">
        <f t="shared" si="11"/>
        <v>0.24289109804125678</v>
      </c>
      <c r="J27" s="19">
        <f t="shared" si="11"/>
        <v>1.094744877600236</v>
      </c>
      <c r="K27" s="19">
        <f t="shared" si="11"/>
        <v>15.859053765679487</v>
      </c>
      <c r="L27" s="19">
        <f t="shared" si="11"/>
        <v>100</v>
      </c>
    </row>
    <row r="28" spans="1:12" x14ac:dyDescent="0.15">
      <c r="A28" s="43" t="s">
        <v>25</v>
      </c>
      <c r="B28" s="15" t="s">
        <v>11</v>
      </c>
      <c r="C28" s="20">
        <f>C6-C8-C10-C12-C14-C16-C18-C20-C22-C24-C26</f>
        <v>167081</v>
      </c>
      <c r="D28" s="20">
        <f t="shared" ref="D28:L28" si="12">D6-D8-D10-D12-D14-D16-D18-D20-D22-D24-D26</f>
        <v>88798</v>
      </c>
      <c r="E28" s="20">
        <f t="shared" si="12"/>
        <v>96071</v>
      </c>
      <c r="F28" s="20">
        <f t="shared" si="12"/>
        <v>97802</v>
      </c>
      <c r="G28" s="20">
        <f t="shared" si="12"/>
        <v>80145</v>
      </c>
      <c r="H28" s="20">
        <f t="shared" si="12"/>
        <v>15313</v>
      </c>
      <c r="I28" s="20">
        <f t="shared" si="12"/>
        <v>18581</v>
      </c>
      <c r="J28" s="20">
        <f t="shared" si="12"/>
        <v>19379</v>
      </c>
      <c r="K28" s="20">
        <f t="shared" si="12"/>
        <v>130385</v>
      </c>
      <c r="L28" s="20">
        <f t="shared" si="12"/>
        <v>713555</v>
      </c>
    </row>
    <row r="29" spans="1:12" x14ac:dyDescent="0.15">
      <c r="A29" s="44"/>
      <c r="B29" s="18" t="s">
        <v>14</v>
      </c>
      <c r="C29" s="19">
        <f>C28/$L$28*100</f>
        <v>23.415293845604051</v>
      </c>
      <c r="D29" s="19">
        <f t="shared" ref="D29:L29" si="13">D28/$L$28*100</f>
        <v>12.444450673038517</v>
      </c>
      <c r="E29" s="19">
        <f t="shared" si="13"/>
        <v>13.463713378786499</v>
      </c>
      <c r="F29" s="19">
        <f t="shared" si="13"/>
        <v>13.706301546482051</v>
      </c>
      <c r="G29" s="19">
        <f t="shared" si="13"/>
        <v>11.231790121294084</v>
      </c>
      <c r="H29" s="19">
        <f t="shared" si="13"/>
        <v>2.1460153737273231</v>
      </c>
      <c r="I29" s="19">
        <f t="shared" si="13"/>
        <v>2.6040038959855933</v>
      </c>
      <c r="J29" s="19">
        <f t="shared" si="13"/>
        <v>2.7158383025835429</v>
      </c>
      <c r="K29" s="19">
        <f t="shared" si="13"/>
        <v>18.272592862498335</v>
      </c>
      <c r="L29" s="19">
        <f t="shared" si="13"/>
        <v>100</v>
      </c>
    </row>
    <row r="30" spans="1:12" x14ac:dyDescent="0.15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15">
      <c r="A31" s="24" t="s">
        <v>26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2" x14ac:dyDescent="0.15">
      <c r="A32" s="26" t="s">
        <v>27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2" ht="13.5" customHeight="1" x14ac:dyDescent="0.15">
      <c r="C33" s="25"/>
      <c r="D33" s="25"/>
      <c r="E33" s="25"/>
      <c r="F33" s="25"/>
      <c r="G33" s="25"/>
      <c r="H33" s="25"/>
      <c r="I33" s="25"/>
      <c r="J33" s="25"/>
      <c r="K33" s="25"/>
    </row>
    <row r="34" spans="1:12" ht="13.5" customHeight="1" x14ac:dyDescent="0.15">
      <c r="A34" s="27" t="s">
        <v>28</v>
      </c>
      <c r="B34" s="2"/>
    </row>
    <row r="35" spans="1:12" ht="6" customHeight="1" x14ac:dyDescent="0.15">
      <c r="A35" s="28"/>
      <c r="B35" s="28"/>
      <c r="C35" s="4"/>
      <c r="D35" s="4"/>
      <c r="E35" s="4"/>
      <c r="F35" s="4"/>
      <c r="G35" s="4"/>
      <c r="H35" s="4"/>
      <c r="I35" s="4"/>
      <c r="J35" s="4"/>
      <c r="K35" s="29"/>
      <c r="L35" s="4"/>
    </row>
    <row r="36" spans="1:12" ht="21" customHeight="1" x14ac:dyDescent="0.15">
      <c r="A36" s="48"/>
      <c r="B36" s="49"/>
      <c r="C36" s="30" t="s">
        <v>1</v>
      </c>
      <c r="D36" s="30" t="s">
        <v>2</v>
      </c>
      <c r="E36" s="30" t="s">
        <v>3</v>
      </c>
      <c r="F36" s="30" t="s">
        <v>4</v>
      </c>
      <c r="G36" s="30" t="s">
        <v>5</v>
      </c>
      <c r="H36" s="30" t="s">
        <v>6</v>
      </c>
      <c r="I36" s="30" t="s">
        <v>7</v>
      </c>
      <c r="J36" s="30" t="s">
        <v>8</v>
      </c>
      <c r="K36" s="30" t="s">
        <v>9</v>
      </c>
      <c r="L36" s="30" t="s">
        <v>10</v>
      </c>
    </row>
    <row r="37" spans="1:12" ht="13.5" customHeight="1" x14ac:dyDescent="0.15">
      <c r="A37" s="45" t="s">
        <v>30</v>
      </c>
      <c r="B37" s="7" t="s">
        <v>11</v>
      </c>
      <c r="C37" s="31">
        <v>487570</v>
      </c>
      <c r="D37" s="31">
        <v>607419</v>
      </c>
      <c r="E37" s="31">
        <v>199394</v>
      </c>
      <c r="F37" s="31">
        <v>26018</v>
      </c>
      <c r="G37" s="31">
        <v>286557</v>
      </c>
      <c r="H37" s="31">
        <v>48844</v>
      </c>
      <c r="I37" s="31">
        <v>55750</v>
      </c>
      <c r="J37" s="31">
        <v>36347</v>
      </c>
      <c r="K37" s="31">
        <f>L37-SUM(C37:J37)</f>
        <v>225848</v>
      </c>
      <c r="L37" s="31">
        <v>1973747</v>
      </c>
    </row>
    <row r="38" spans="1:12" ht="13.5" customHeight="1" x14ac:dyDescent="0.15">
      <c r="A38" s="46"/>
      <c r="B38" s="32" t="s">
        <v>29</v>
      </c>
      <c r="C38" s="33">
        <f t="shared" ref="C38:K38" si="14">C37/$L$39*100</f>
        <v>24.238462284153304</v>
      </c>
      <c r="D38" s="33">
        <f t="shared" si="14"/>
        <v>30.19648978029435</v>
      </c>
      <c r="E38" s="33">
        <f t="shared" si="14"/>
        <v>9.9124309303001912</v>
      </c>
      <c r="F38" s="33">
        <f t="shared" si="14"/>
        <v>1.2934272242121145</v>
      </c>
      <c r="G38" s="33">
        <f t="shared" si="14"/>
        <v>14.245546355928623</v>
      </c>
      <c r="H38" s="33">
        <f t="shared" si="14"/>
        <v>2.4281712406571034</v>
      </c>
      <c r="I38" s="33">
        <f t="shared" si="14"/>
        <v>2.7714877296419931</v>
      </c>
      <c r="J38" s="33">
        <f t="shared" si="14"/>
        <v>1.8069105741578033</v>
      </c>
      <c r="K38" s="33">
        <f t="shared" si="14"/>
        <v>11.227532928505561</v>
      </c>
      <c r="L38" s="33">
        <f>SUM(C38:K38)</f>
        <v>98.120459047851028</v>
      </c>
    </row>
    <row r="39" spans="1:12" ht="13.5" customHeight="1" x14ac:dyDescent="0.15">
      <c r="A39" s="45" t="s">
        <v>31</v>
      </c>
      <c r="B39" s="7" t="s">
        <v>11</v>
      </c>
      <c r="C39" s="31">
        <v>519561</v>
      </c>
      <c r="D39" s="31">
        <v>598687</v>
      </c>
      <c r="E39" s="31">
        <v>187261</v>
      </c>
      <c r="F39" s="31">
        <v>28932</v>
      </c>
      <c r="G39" s="31">
        <v>302080</v>
      </c>
      <c r="H39" s="31">
        <v>49390</v>
      </c>
      <c r="I39" s="31">
        <v>57728</v>
      </c>
      <c r="J39" s="31">
        <v>37703</v>
      </c>
      <c r="K39" s="31">
        <f>L39-SUM(C39:J39)</f>
        <v>230213</v>
      </c>
      <c r="L39" s="31">
        <v>2011555</v>
      </c>
    </row>
    <row r="40" spans="1:12" ht="13.5" customHeight="1" x14ac:dyDescent="0.15">
      <c r="A40" s="46"/>
      <c r="B40" s="32" t="s">
        <v>29</v>
      </c>
      <c r="C40" s="33">
        <f t="shared" ref="C40:K40" si="15">C39/$L$41*100</f>
        <v>24.919960919345069</v>
      </c>
      <c r="D40" s="33">
        <f t="shared" si="15"/>
        <v>28.715120347601037</v>
      </c>
      <c r="E40" s="33">
        <f t="shared" si="15"/>
        <v>8.9816918546955549</v>
      </c>
      <c r="F40" s="33">
        <f t="shared" si="15"/>
        <v>1.3876798091436646</v>
      </c>
      <c r="G40" s="33">
        <f t="shared" si="15"/>
        <v>14.488812275201099</v>
      </c>
      <c r="H40" s="33">
        <f t="shared" si="15"/>
        <v>2.3689169699158579</v>
      </c>
      <c r="I40" s="33">
        <f t="shared" si="15"/>
        <v>2.7688365830998709</v>
      </c>
      <c r="J40" s="33">
        <f t="shared" si="15"/>
        <v>1.8083676152406878</v>
      </c>
      <c r="K40" s="33">
        <f t="shared" si="15"/>
        <v>11.04181985007571</v>
      </c>
      <c r="L40" s="33">
        <f>SUM(C40:K40)</f>
        <v>96.481206224318541</v>
      </c>
    </row>
    <row r="41" spans="1:12" ht="13.5" customHeight="1" x14ac:dyDescent="0.15">
      <c r="A41" s="45" t="s">
        <v>32</v>
      </c>
      <c r="B41" s="7" t="s">
        <v>11</v>
      </c>
      <c r="C41" s="31">
        <v>560741</v>
      </c>
      <c r="D41" s="31">
        <v>598219</v>
      </c>
      <c r="E41" s="31">
        <v>193488</v>
      </c>
      <c r="F41" s="31">
        <v>32485</v>
      </c>
      <c r="G41" s="31">
        <v>312979</v>
      </c>
      <c r="H41" s="31">
        <v>51321</v>
      </c>
      <c r="I41" s="31">
        <v>58721</v>
      </c>
      <c r="J41" s="31">
        <v>39618</v>
      </c>
      <c r="K41" s="31">
        <f>L41-SUM(C41:J41)</f>
        <v>237347</v>
      </c>
      <c r="L41" s="31">
        <v>2084919</v>
      </c>
    </row>
    <row r="42" spans="1:12" ht="13.5" customHeight="1" x14ac:dyDescent="0.15">
      <c r="A42" s="46"/>
      <c r="B42" s="32" t="s">
        <v>29</v>
      </c>
      <c r="C42" s="33">
        <f t="shared" ref="C42:K42" si="16">C41/$L$43*100</f>
        <v>26.044962012993196</v>
      </c>
      <c r="D42" s="33">
        <f t="shared" si="16"/>
        <v>27.785717702915925</v>
      </c>
      <c r="E42" s="33">
        <f t="shared" si="16"/>
        <v>8.9870147001379017</v>
      </c>
      <c r="F42" s="33">
        <f t="shared" si="16"/>
        <v>1.5088438173632459</v>
      </c>
      <c r="G42" s="33">
        <f t="shared" si="16"/>
        <v>14.537061077867675</v>
      </c>
      <c r="H42" s="33">
        <f t="shared" si="16"/>
        <v>2.383727060209301</v>
      </c>
      <c r="I42" s="33">
        <f t="shared" si="16"/>
        <v>2.7274378266703763</v>
      </c>
      <c r="J42" s="33">
        <f t="shared" si="16"/>
        <v>1.8401531277911984</v>
      </c>
      <c r="K42" s="33">
        <f t="shared" si="16"/>
        <v>11.024151255031995</v>
      </c>
      <c r="L42" s="33">
        <f>SUM(C42:K42)</f>
        <v>96.839068580980808</v>
      </c>
    </row>
    <row r="43" spans="1:12" ht="13.5" customHeight="1" x14ac:dyDescent="0.15">
      <c r="A43" s="45" t="s">
        <v>33</v>
      </c>
      <c r="B43" s="7" t="s">
        <v>11</v>
      </c>
      <c r="C43" s="31">
        <v>606889</v>
      </c>
      <c r="D43" s="31">
        <v>593489</v>
      </c>
      <c r="E43" s="31">
        <v>202952</v>
      </c>
      <c r="F43" s="31">
        <v>36860</v>
      </c>
      <c r="G43" s="31">
        <v>316967</v>
      </c>
      <c r="H43" s="31">
        <v>51851</v>
      </c>
      <c r="I43" s="31">
        <v>59696</v>
      </c>
      <c r="J43" s="31">
        <v>41384</v>
      </c>
      <c r="K43" s="31">
        <f>L43-SUM(C43:J43)</f>
        <v>242885</v>
      </c>
      <c r="L43" s="31">
        <v>2152973</v>
      </c>
    </row>
    <row r="44" spans="1:12" ht="13.5" customHeight="1" x14ac:dyDescent="0.15">
      <c r="A44" s="46"/>
      <c r="B44" s="32" t="s">
        <v>29</v>
      </c>
      <c r="C44" s="33">
        <f t="shared" ref="C44:K44" si="17">C43/$L$45*100</f>
        <v>27.369075676031578</v>
      </c>
      <c r="D44" s="33">
        <f t="shared" si="17"/>
        <v>26.764771406125842</v>
      </c>
      <c r="E44" s="33">
        <f t="shared" si="17"/>
        <v>9.1525940437245712</v>
      </c>
      <c r="F44" s="33">
        <f t="shared" si="17"/>
        <v>1.6622877155765288</v>
      </c>
      <c r="G44" s="33">
        <f t="shared" si="17"/>
        <v>14.294366531284473</v>
      </c>
      <c r="H44" s="33">
        <f t="shared" si="17"/>
        <v>2.3383418432001788</v>
      </c>
      <c r="I44" s="33">
        <f t="shared" si="17"/>
        <v>2.6921304250964857</v>
      </c>
      <c r="J44" s="33">
        <f t="shared" si="17"/>
        <v>1.8663080526700779</v>
      </c>
      <c r="K44" s="33">
        <f t="shared" si="17"/>
        <v>10.953465865377243</v>
      </c>
      <c r="L44" s="33">
        <f>SUM(C44:K44)</f>
        <v>97.093341559086966</v>
      </c>
    </row>
    <row r="45" spans="1:12" ht="13.5" customHeight="1" x14ac:dyDescent="0.15">
      <c r="A45" s="45" t="s">
        <v>34</v>
      </c>
      <c r="B45" s="7" t="s">
        <v>11</v>
      </c>
      <c r="C45" s="20">
        <v>655377</v>
      </c>
      <c r="D45" s="20">
        <v>589239</v>
      </c>
      <c r="E45" s="20">
        <v>210617</v>
      </c>
      <c r="F45" s="20">
        <v>41136</v>
      </c>
      <c r="G45" s="20">
        <v>312582</v>
      </c>
      <c r="H45" s="20">
        <v>52683</v>
      </c>
      <c r="I45" s="20">
        <v>59723</v>
      </c>
      <c r="J45" s="20">
        <v>42609</v>
      </c>
      <c r="K45" s="31">
        <f>L45-SUM(C45:J45)</f>
        <v>253460</v>
      </c>
      <c r="L45" s="20">
        <v>2217426</v>
      </c>
    </row>
    <row r="46" spans="1:12" ht="13.5" customHeight="1" x14ac:dyDescent="0.15">
      <c r="A46" s="46"/>
      <c r="B46" s="32" t="s">
        <v>29</v>
      </c>
      <c r="C46" s="33">
        <f t="shared" ref="C46:K46" si="18">C45/$L$47*100</f>
        <v>29.978990183983413</v>
      </c>
      <c r="D46" s="33">
        <f t="shared" si="18"/>
        <v>26.953631569341312</v>
      </c>
      <c r="E46" s="33">
        <f t="shared" si="18"/>
        <v>9.6342791638706178</v>
      </c>
      <c r="F46" s="33">
        <f t="shared" si="18"/>
        <v>1.8816890739350656</v>
      </c>
      <c r="G46" s="33">
        <f t="shared" si="18"/>
        <v>14.298476616802089</v>
      </c>
      <c r="H46" s="33">
        <f t="shared" si="18"/>
        <v>2.4098849057302867</v>
      </c>
      <c r="I46" s="33">
        <f t="shared" si="18"/>
        <v>2.7319164858669764</v>
      </c>
      <c r="J46" s="33">
        <f t="shared" si="18"/>
        <v>1.9490686929040066</v>
      </c>
      <c r="K46" s="33">
        <f t="shared" si="18"/>
        <v>11.594051747364395</v>
      </c>
      <c r="L46" s="33">
        <f>SUM(C46:K46)</f>
        <v>101.43198843979815</v>
      </c>
    </row>
    <row r="47" spans="1:12" ht="13.5" customHeight="1" x14ac:dyDescent="0.15">
      <c r="A47" s="45" t="s">
        <v>35</v>
      </c>
      <c r="B47" s="7" t="s">
        <v>11</v>
      </c>
      <c r="C47" s="20">
        <v>680518</v>
      </c>
      <c r="D47" s="20">
        <v>578495</v>
      </c>
      <c r="E47" s="20">
        <v>211716</v>
      </c>
      <c r="F47" s="20">
        <v>41000</v>
      </c>
      <c r="G47" s="20">
        <v>267456</v>
      </c>
      <c r="H47" s="20">
        <v>52149</v>
      </c>
      <c r="I47" s="20">
        <v>57464</v>
      </c>
      <c r="J47" s="20">
        <v>42686</v>
      </c>
      <c r="K47" s="31">
        <f>L47-SUM(C47:J47)</f>
        <v>254637</v>
      </c>
      <c r="L47" s="20">
        <v>2186121</v>
      </c>
    </row>
    <row r="48" spans="1:12" ht="13.5" customHeight="1" x14ac:dyDescent="0.15">
      <c r="A48" s="46"/>
      <c r="B48" s="32" t="s">
        <v>29</v>
      </c>
      <c r="C48" s="33">
        <f t="shared" ref="C48:K48" si="19">C47/$L$49*100</f>
        <v>31.887059537961466</v>
      </c>
      <c r="D48" s="33">
        <f t="shared" si="19"/>
        <v>27.106563687386693</v>
      </c>
      <c r="E48" s="33">
        <f t="shared" si="19"/>
        <v>9.9203852023591583</v>
      </c>
      <c r="F48" s="33">
        <f t="shared" si="19"/>
        <v>1.9211386635716028</v>
      </c>
      <c r="G48" s="33">
        <f t="shared" si="19"/>
        <v>12.532196644005039</v>
      </c>
      <c r="H48" s="33">
        <f t="shared" si="19"/>
        <v>2.4435478089413545</v>
      </c>
      <c r="I48" s="33">
        <f t="shared" si="19"/>
        <v>2.6925929795970389</v>
      </c>
      <c r="J48" s="33">
        <f t="shared" si="19"/>
        <v>2.0001396339809134</v>
      </c>
      <c r="K48" s="33">
        <f t="shared" si="19"/>
        <v>11.931536240875177</v>
      </c>
      <c r="L48" s="33">
        <f>SUM(C48:K48)</f>
        <v>102.43516039867843</v>
      </c>
    </row>
    <row r="49" spans="1:12" ht="13.5" customHeight="1" x14ac:dyDescent="0.15">
      <c r="A49" s="45" t="s">
        <v>36</v>
      </c>
      <c r="B49" s="7" t="s">
        <v>11</v>
      </c>
      <c r="C49" s="20">
        <v>687156</v>
      </c>
      <c r="D49" s="20">
        <v>565989</v>
      </c>
      <c r="E49" s="20">
        <v>210181</v>
      </c>
      <c r="F49" s="20">
        <v>41781</v>
      </c>
      <c r="G49" s="20">
        <v>230552</v>
      </c>
      <c r="H49" s="20">
        <v>50667</v>
      </c>
      <c r="I49" s="20">
        <v>54636</v>
      </c>
      <c r="J49" s="20">
        <v>41279</v>
      </c>
      <c r="K49" s="34">
        <v>251910</v>
      </c>
      <c r="L49" s="20">
        <f>SUM(C49:K49)</f>
        <v>2134151</v>
      </c>
    </row>
    <row r="50" spans="1:12" ht="13.5" customHeight="1" x14ac:dyDescent="0.15">
      <c r="A50" s="46"/>
      <c r="B50" s="32" t="s">
        <v>29</v>
      </c>
      <c r="C50" s="33">
        <f t="shared" ref="C50:K50" si="20">C49/$L$51*100</f>
        <v>33.06006038947168</v>
      </c>
      <c r="D50" s="33">
        <f t="shared" si="20"/>
        <v>27.230542292836979</v>
      </c>
      <c r="E50" s="33">
        <f t="shared" si="20"/>
        <v>10.112109262990568</v>
      </c>
      <c r="F50" s="33">
        <f t="shared" si="20"/>
        <v>2.0101438146978503</v>
      </c>
      <c r="G50" s="33">
        <f t="shared" si="20"/>
        <v>11.092187280491583</v>
      </c>
      <c r="H50" s="33">
        <f t="shared" si="20"/>
        <v>2.4376620152532489</v>
      </c>
      <c r="I50" s="33">
        <f t="shared" si="20"/>
        <v>2.6286162959199579</v>
      </c>
      <c r="J50" s="33">
        <f t="shared" si="20"/>
        <v>1.9859918749410634</v>
      </c>
      <c r="K50" s="33">
        <f t="shared" si="20"/>
        <v>12.11975128313194</v>
      </c>
      <c r="L50" s="33">
        <f>SUM(C50:K50)</f>
        <v>102.67706450973489</v>
      </c>
    </row>
    <row r="51" spans="1:12" ht="13.5" customHeight="1" x14ac:dyDescent="0.15">
      <c r="A51" s="45" t="s">
        <v>37</v>
      </c>
      <c r="B51" s="7" t="s">
        <v>11</v>
      </c>
      <c r="C51" s="20">
        <v>674879</v>
      </c>
      <c r="D51" s="20">
        <v>545401</v>
      </c>
      <c r="E51" s="20">
        <v>209376</v>
      </c>
      <c r="F51" s="20">
        <v>44690</v>
      </c>
      <c r="G51" s="20">
        <v>210032</v>
      </c>
      <c r="H51" s="20">
        <v>49815</v>
      </c>
      <c r="I51" s="20">
        <v>52843</v>
      </c>
      <c r="J51" s="20">
        <v>42750</v>
      </c>
      <c r="K51" s="34">
        <f>L51-C51-D51-E51-F51-G51-H51-I51-J51</f>
        <v>248722</v>
      </c>
      <c r="L51" s="20">
        <v>2078508</v>
      </c>
    </row>
    <row r="52" spans="1:12" ht="13.5" customHeight="1" x14ac:dyDescent="0.15">
      <c r="A52" s="46"/>
      <c r="B52" s="32" t="s">
        <v>29</v>
      </c>
      <c r="C52" s="33">
        <f t="shared" ref="C52:L52" si="21">C51/$L$53*100</f>
        <v>33.185504333082882</v>
      </c>
      <c r="D52" s="33">
        <f t="shared" si="21"/>
        <v>26.818744173055816</v>
      </c>
      <c r="E52" s="33">
        <f t="shared" si="21"/>
        <v>10.29554654277813</v>
      </c>
      <c r="F52" s="33">
        <f t="shared" si="21"/>
        <v>2.1975201312316339</v>
      </c>
      <c r="G52" s="33">
        <f t="shared" si="21"/>
        <v>10.327803719016391</v>
      </c>
      <c r="H52" s="33">
        <f t="shared" si="21"/>
        <v>2.4495293205930602</v>
      </c>
      <c r="I52" s="33">
        <f t="shared" si="21"/>
        <v>2.5984237255465037</v>
      </c>
      <c r="J52" s="33">
        <f t="shared" si="21"/>
        <v>2.1021254332099431</v>
      </c>
      <c r="K52" s="33">
        <f t="shared" si="21"/>
        <v>12.230288701727332</v>
      </c>
      <c r="L52" s="33">
        <f t="shared" si="21"/>
        <v>102.2054860802417</v>
      </c>
    </row>
    <row r="53" spans="1:12" ht="13.5" customHeight="1" x14ac:dyDescent="0.15">
      <c r="A53" s="45" t="s">
        <v>38</v>
      </c>
      <c r="B53" s="7" t="s">
        <v>11</v>
      </c>
      <c r="C53" s="20">
        <v>652595</v>
      </c>
      <c r="D53" s="20">
        <v>530048</v>
      </c>
      <c r="E53" s="20">
        <v>202985</v>
      </c>
      <c r="F53" s="20">
        <v>52367</v>
      </c>
      <c r="G53" s="20">
        <v>190609</v>
      </c>
      <c r="H53" s="20">
        <v>48361</v>
      </c>
      <c r="I53" s="20">
        <v>49255</v>
      </c>
      <c r="J53" s="20">
        <v>40133</v>
      </c>
      <c r="K53" s="34">
        <f>L53-C53-D53-E53-F53-G53-H53-I53-J53</f>
        <v>267303</v>
      </c>
      <c r="L53" s="20">
        <v>2033656</v>
      </c>
    </row>
    <row r="54" spans="1:12" ht="12.75" customHeight="1" x14ac:dyDescent="0.15">
      <c r="A54" s="46"/>
      <c r="B54" s="32" t="s">
        <v>29</v>
      </c>
      <c r="C54" s="33">
        <f t="shared" ref="C54:L54" si="22">C53/$L$55*100</f>
        <v>31.580564689599772</v>
      </c>
      <c r="D54" s="33">
        <f t="shared" si="22"/>
        <v>25.650235065535256</v>
      </c>
      <c r="E54" s="33">
        <f t="shared" si="22"/>
        <v>9.8229084248552461</v>
      </c>
      <c r="F54" s="33">
        <f t="shared" si="22"/>
        <v>2.5341589057536007</v>
      </c>
      <c r="G54" s="33">
        <f t="shared" si="22"/>
        <v>9.2240054780069158</v>
      </c>
      <c r="H54" s="33">
        <f t="shared" si="22"/>
        <v>2.3402994030811373</v>
      </c>
      <c r="I54" s="33">
        <f t="shared" si="22"/>
        <v>2.3835621078712474</v>
      </c>
      <c r="J54" s="33">
        <f t="shared" si="22"/>
        <v>1.9421276636929607</v>
      </c>
      <c r="K54" s="33">
        <f t="shared" si="22"/>
        <v>12.935403555381345</v>
      </c>
      <c r="L54" s="33">
        <f t="shared" si="22"/>
        <v>98.413265293777471</v>
      </c>
    </row>
    <row r="55" spans="1:12" ht="12.75" customHeight="1" x14ac:dyDescent="0.15">
      <c r="A55" s="45" t="s">
        <v>39</v>
      </c>
      <c r="B55" s="7" t="s">
        <v>11</v>
      </c>
      <c r="C55" s="20">
        <v>649078</v>
      </c>
      <c r="D55" s="20">
        <v>519740</v>
      </c>
      <c r="E55" s="20">
        <v>209183</v>
      </c>
      <c r="F55" s="20">
        <v>72256</v>
      </c>
      <c r="G55" s="20">
        <v>181317</v>
      </c>
      <c r="H55" s="20">
        <v>49981</v>
      </c>
      <c r="I55" s="20">
        <v>48598</v>
      </c>
      <c r="J55" s="20">
        <v>41208</v>
      </c>
      <c r="K55" s="34">
        <f>L55-C55-D55-E55-F55-G55-H55-I55-J55</f>
        <v>295084</v>
      </c>
      <c r="L55" s="20">
        <v>2066445</v>
      </c>
    </row>
    <row r="56" spans="1:12" ht="12.75" customHeight="1" x14ac:dyDescent="0.15">
      <c r="A56" s="46"/>
      <c r="B56" s="32" t="s">
        <v>29</v>
      </c>
      <c r="C56" s="33">
        <f t="shared" ref="C56:L56" si="23">C55/$L$57*100</f>
        <v>30.590466441483795</v>
      </c>
      <c r="D56" s="33">
        <f t="shared" si="23"/>
        <v>24.494882014637358</v>
      </c>
      <c r="E56" s="33">
        <f t="shared" si="23"/>
        <v>9.8586079664214541</v>
      </c>
      <c r="F56" s="33">
        <f t="shared" si="23"/>
        <v>3.4053607473922289</v>
      </c>
      <c r="G56" s="33">
        <f t="shared" si="23"/>
        <v>8.5453082738446184</v>
      </c>
      <c r="H56" s="33">
        <f t="shared" si="23"/>
        <v>2.3555598914333893</v>
      </c>
      <c r="I56" s="33">
        <f t="shared" si="23"/>
        <v>2.2903803366055073</v>
      </c>
      <c r="J56" s="33">
        <f t="shared" si="23"/>
        <v>1.942096236693686</v>
      </c>
      <c r="K56" s="33">
        <f t="shared" si="23"/>
        <v>13.907045377317987</v>
      </c>
      <c r="L56" s="33">
        <f t="shared" si="23"/>
        <v>97.389707285830013</v>
      </c>
    </row>
    <row r="57" spans="1:12" ht="12.75" customHeight="1" x14ac:dyDescent="0.15">
      <c r="A57" s="45" t="s">
        <v>40</v>
      </c>
      <c r="B57" s="7" t="s">
        <v>11</v>
      </c>
      <c r="C57" s="35">
        <v>654777</v>
      </c>
      <c r="D57" s="35">
        <v>501230</v>
      </c>
      <c r="E57" s="35">
        <v>217585</v>
      </c>
      <c r="F57" s="35">
        <v>99865</v>
      </c>
      <c r="G57" s="35">
        <v>175410</v>
      </c>
      <c r="H57" s="35">
        <v>51256</v>
      </c>
      <c r="I57" s="35">
        <v>47978</v>
      </c>
      <c r="J57" s="35">
        <v>43081</v>
      </c>
      <c r="K57" s="34">
        <f>L57-C57-D57-E57-F57-G57-H57-I57-J57</f>
        <v>330649</v>
      </c>
      <c r="L57" s="35">
        <v>2121831</v>
      </c>
    </row>
    <row r="58" spans="1:12" ht="12.75" customHeight="1" x14ac:dyDescent="0.15">
      <c r="A58" s="46"/>
      <c r="B58" s="32" t="s">
        <v>29</v>
      </c>
      <c r="C58" s="33">
        <f t="shared" ref="C58:L58" si="24">C57/$L$59*100</f>
        <v>29.333403219888638</v>
      </c>
      <c r="D58" s="33">
        <f t="shared" si="24"/>
        <v>22.454639817685688</v>
      </c>
      <c r="E58" s="33">
        <f t="shared" si="24"/>
        <v>9.7476064974784844</v>
      </c>
      <c r="F58" s="33">
        <f t="shared" si="24"/>
        <v>4.473859516376077</v>
      </c>
      <c r="G58" s="33">
        <f t="shared" si="24"/>
        <v>7.8582055551747629</v>
      </c>
      <c r="H58" s="33">
        <f t="shared" si="24"/>
        <v>2.2962213325126144</v>
      </c>
      <c r="I58" s="33">
        <f t="shared" si="24"/>
        <v>2.149369968224017</v>
      </c>
      <c r="J58" s="33">
        <f t="shared" si="24"/>
        <v>1.9299889032693918</v>
      </c>
      <c r="K58" s="33">
        <f t="shared" si="24"/>
        <v>14.812768990439428</v>
      </c>
      <c r="L58" s="33">
        <f t="shared" si="24"/>
        <v>95.056063801049106</v>
      </c>
    </row>
    <row r="59" spans="1:12" ht="12.75" customHeight="1" x14ac:dyDescent="0.15">
      <c r="A59" s="45" t="s">
        <v>41</v>
      </c>
      <c r="B59" s="7" t="s">
        <v>11</v>
      </c>
      <c r="C59" s="35">
        <v>665847</v>
      </c>
      <c r="D59" s="35">
        <f>457772+33939</f>
        <v>491711</v>
      </c>
      <c r="E59" s="35">
        <v>229595</v>
      </c>
      <c r="F59" s="35">
        <v>146956</v>
      </c>
      <c r="G59" s="35">
        <v>173437</v>
      </c>
      <c r="H59" s="35">
        <v>52271</v>
      </c>
      <c r="I59" s="35">
        <v>47721</v>
      </c>
      <c r="J59" s="35">
        <v>45379</v>
      </c>
      <c r="K59" s="34">
        <f>L59-C59-D59-E59-F59-G59-H59-I59-J59</f>
        <v>379272</v>
      </c>
      <c r="L59" s="35">
        <v>2232189</v>
      </c>
    </row>
    <row r="60" spans="1:12" ht="12.75" customHeight="1" x14ac:dyDescent="0.15">
      <c r="A60" s="46"/>
      <c r="B60" s="32" t="s">
        <v>29</v>
      </c>
      <c r="C60" s="33">
        <f t="shared" ref="C60:L60" si="25">C59/$L$59*100</f>
        <v>29.829328968111575</v>
      </c>
      <c r="D60" s="33">
        <f t="shared" si="25"/>
        <v>22.028197433102665</v>
      </c>
      <c r="E60" s="33">
        <f t="shared" si="25"/>
        <v>10.285643375180149</v>
      </c>
      <c r="F60" s="33">
        <f t="shared" si="25"/>
        <v>6.5834927060387809</v>
      </c>
      <c r="G60" s="33">
        <f t="shared" si="25"/>
        <v>7.7698169823433414</v>
      </c>
      <c r="H60" s="33">
        <f t="shared" si="25"/>
        <v>2.3416923925348616</v>
      </c>
      <c r="I60" s="33">
        <f t="shared" si="25"/>
        <v>2.1378566062282363</v>
      </c>
      <c r="J60" s="33">
        <f t="shared" si="25"/>
        <v>2.0329371751227159</v>
      </c>
      <c r="K60" s="33">
        <f t="shared" si="25"/>
        <v>16.991034361337682</v>
      </c>
      <c r="L60" s="33">
        <f t="shared" si="25"/>
        <v>100</v>
      </c>
    </row>
    <row r="61" spans="1:12" ht="12.75" customHeight="1" x14ac:dyDescent="0.15">
      <c r="A61" s="45" t="s">
        <v>42</v>
      </c>
      <c r="B61" s="36" t="s">
        <v>11</v>
      </c>
      <c r="C61" s="35">
        <v>695522</v>
      </c>
      <c r="D61" s="35">
        <v>485557</v>
      </c>
      <c r="E61" s="35">
        <v>243662</v>
      </c>
      <c r="F61" s="35">
        <v>199990</v>
      </c>
      <c r="G61" s="35">
        <v>180923</v>
      </c>
      <c r="H61" s="35">
        <v>53705</v>
      </c>
      <c r="I61" s="35">
        <v>47740</v>
      </c>
      <c r="J61" s="35">
        <v>47647</v>
      </c>
      <c r="K61" s="35">
        <f>L61-C61-D61-E61-F61-G61-H61-I61-J61</f>
        <v>428076</v>
      </c>
      <c r="L61" s="35">
        <v>2382822</v>
      </c>
    </row>
    <row r="62" spans="1:12" ht="12.75" customHeight="1" x14ac:dyDescent="0.15">
      <c r="A62" s="46"/>
      <c r="B62" s="32" t="s">
        <v>29</v>
      </c>
      <c r="C62" s="33">
        <f t="shared" ref="C62:L62" si="26">C61/$L$61*100</f>
        <v>29.189003626792097</v>
      </c>
      <c r="D62" s="33">
        <f t="shared" si="26"/>
        <v>20.377392856033726</v>
      </c>
      <c r="E62" s="33">
        <f t="shared" si="26"/>
        <v>10.225774312978476</v>
      </c>
      <c r="F62" s="33">
        <f t="shared" si="26"/>
        <v>8.3929894889337096</v>
      </c>
      <c r="G62" s="33">
        <f t="shared" si="26"/>
        <v>7.5928038267231042</v>
      </c>
      <c r="H62" s="33">
        <f t="shared" si="26"/>
        <v>2.253840194525651</v>
      </c>
      <c r="I62" s="33">
        <f t="shared" si="26"/>
        <v>2.0035067663467938</v>
      </c>
      <c r="J62" s="33">
        <f t="shared" si="26"/>
        <v>1.9996038310876767</v>
      </c>
      <c r="K62" s="33">
        <f t="shared" si="26"/>
        <v>17.965085096578761</v>
      </c>
      <c r="L62" s="33">
        <f t="shared" si="26"/>
        <v>100</v>
      </c>
    </row>
    <row r="63" spans="1:12" s="37" customFormat="1" ht="12.75" customHeight="1" x14ac:dyDescent="0.15">
      <c r="A63" s="45" t="s">
        <v>46</v>
      </c>
      <c r="B63" s="36" t="s">
        <v>11</v>
      </c>
      <c r="C63" s="42">
        <v>730890</v>
      </c>
      <c r="D63" s="42">
        <v>481522</v>
      </c>
      <c r="E63" s="42">
        <v>260553</v>
      </c>
      <c r="F63" s="42">
        <v>262405</v>
      </c>
      <c r="G63" s="42">
        <v>191362</v>
      </c>
      <c r="H63" s="42">
        <v>55713</v>
      </c>
      <c r="I63" s="42">
        <v>47972</v>
      </c>
      <c r="J63" s="42">
        <v>50179</v>
      </c>
      <c r="K63" s="42">
        <f>L63-C63-D63-E63-F63-G63-H63-I63-J63</f>
        <v>481252</v>
      </c>
      <c r="L63" s="42">
        <v>2561848</v>
      </c>
    </row>
    <row r="64" spans="1:12" s="37" customFormat="1" ht="12.75" customHeight="1" x14ac:dyDescent="0.15">
      <c r="A64" s="46"/>
      <c r="B64" s="40" t="s">
        <v>29</v>
      </c>
      <c r="C64" s="41">
        <f>C63/$L$63*100</f>
        <v>28.529795678744406</v>
      </c>
      <c r="D64" s="41">
        <f t="shared" ref="D64:L64" si="27">D63/$L$63*100</f>
        <v>18.795884845627061</v>
      </c>
      <c r="E64" s="41">
        <f t="shared" si="27"/>
        <v>10.170509725791694</v>
      </c>
      <c r="F64" s="41">
        <f t="shared" si="27"/>
        <v>10.242801290318551</v>
      </c>
      <c r="G64" s="41">
        <f t="shared" si="27"/>
        <v>7.4696859454581226</v>
      </c>
      <c r="H64" s="41">
        <f t="shared" si="27"/>
        <v>2.1747191870868217</v>
      </c>
      <c r="I64" s="41">
        <f t="shared" si="27"/>
        <v>1.8725544997205141</v>
      </c>
      <c r="J64" s="41">
        <f t="shared" si="27"/>
        <v>1.9587032485924221</v>
      </c>
      <c r="K64" s="41">
        <f t="shared" si="27"/>
        <v>18.785345578660404</v>
      </c>
      <c r="L64" s="41">
        <f t="shared" si="27"/>
        <v>100</v>
      </c>
    </row>
    <row r="65" spans="1:13" s="37" customFormat="1" ht="12.75" customHeight="1" x14ac:dyDescent="0.15">
      <c r="A65" s="24" t="s">
        <v>26</v>
      </c>
      <c r="B65" s="3"/>
      <c r="C65" s="25"/>
      <c r="D65" s="25"/>
      <c r="E65" s="3"/>
      <c r="F65" s="3"/>
      <c r="G65" s="38"/>
      <c r="H65" s="3"/>
      <c r="I65" s="25"/>
      <c r="J65" s="25"/>
      <c r="K65" s="25"/>
      <c r="L65" s="3"/>
      <c r="M65" s="12"/>
    </row>
    <row r="66" spans="1:13" s="37" customFormat="1" ht="12.75" customHeight="1" x14ac:dyDescent="0.15">
      <c r="A66" s="24" t="s">
        <v>43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3" s="37" customFormat="1" ht="12.75" customHeight="1" x14ac:dyDescent="0.15">
      <c r="A67" s="3"/>
      <c r="B67" s="3"/>
      <c r="C67" s="3"/>
      <c r="D67" s="3"/>
      <c r="E67" s="3"/>
      <c r="F67" s="47" t="s">
        <v>44</v>
      </c>
      <c r="G67" s="47"/>
      <c r="H67" s="3"/>
      <c r="I67" s="3"/>
      <c r="J67" s="3"/>
      <c r="K67" s="3"/>
      <c r="L67" s="3"/>
    </row>
    <row r="68" spans="1:13" s="37" customFormat="1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</sheetData>
  <mergeCells count="38">
    <mergeCell ref="A53:A54"/>
    <mergeCell ref="A55:A56"/>
    <mergeCell ref="A41:A42"/>
    <mergeCell ref="A43:A44"/>
    <mergeCell ref="A45:A46"/>
    <mergeCell ref="A47:A48"/>
    <mergeCell ref="A49:A50"/>
    <mergeCell ref="A10:A11"/>
    <mergeCell ref="A12:A13"/>
    <mergeCell ref="A14:A15"/>
    <mergeCell ref="A8:A9"/>
    <mergeCell ref="A3:B5"/>
    <mergeCell ref="J3:J5"/>
    <mergeCell ref="K3:K5"/>
    <mergeCell ref="A6:A7"/>
    <mergeCell ref="F3:F5"/>
    <mergeCell ref="G3:G5"/>
    <mergeCell ref="C3:C5"/>
    <mergeCell ref="D3:D5"/>
    <mergeCell ref="E3:E5"/>
    <mergeCell ref="H3:H5"/>
    <mergeCell ref="I3:I5"/>
    <mergeCell ref="A16:A17"/>
    <mergeCell ref="A18:A19"/>
    <mergeCell ref="A59:A60"/>
    <mergeCell ref="A61:A62"/>
    <mergeCell ref="F67:G67"/>
    <mergeCell ref="A22:A23"/>
    <mergeCell ref="A24:A25"/>
    <mergeCell ref="A26:A27"/>
    <mergeCell ref="A28:A29"/>
    <mergeCell ref="A36:B36"/>
    <mergeCell ref="A57:A58"/>
    <mergeCell ref="A20:A21"/>
    <mergeCell ref="A63:A64"/>
    <mergeCell ref="A37:A38"/>
    <mergeCell ref="A39:A40"/>
    <mergeCell ref="A51:A52"/>
  </mergeCells>
  <phoneticPr fontId="3"/>
  <pageMargins left="0.78740157480314965" right="0.59055118110236227" top="0.59055118110236227" bottom="0.39370078740157483" header="0.51181102362204722" footer="0.51181102362204722"/>
  <pageSetup paperSize="9" scale="9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【済】資料4,5</vt:lpstr>
      <vt:lpstr>'【済】資料4,5'!Print_Area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大阪府</cp:lastModifiedBy>
  <dcterms:created xsi:type="dcterms:W3CDTF">2018-10-09T07:20:31Z</dcterms:created>
  <dcterms:modified xsi:type="dcterms:W3CDTF">2018-12-11T06:24:59Z</dcterms:modified>
</cp:coreProperties>
</file>