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0" yWindow="65341" windowWidth="11715" windowHeight="8445" activeTab="0"/>
  </bookViews>
  <sheets>
    <sheet name="出身地別 (2)" sheetId="1" r:id="rId1"/>
  </sheets>
  <definedNames>
    <definedName name="_xlnm.Print_Area" localSheetId="0">'出身地別 (2)'!$A$1:$N$45</definedName>
  </definedNames>
  <calcPr fullCalcOnLoad="1"/>
</workbook>
</file>

<file path=xl/sharedStrings.xml><?xml version="1.0" encoding="utf-8"?>
<sst xmlns="http://schemas.openxmlformats.org/spreadsheetml/2006/main" count="77" uniqueCount="38">
  <si>
    <t>韓国・朝鮮</t>
  </si>
  <si>
    <t>その他</t>
  </si>
  <si>
    <t>人数(人）</t>
  </si>
  <si>
    <t>米　国</t>
  </si>
  <si>
    <t>中　国</t>
  </si>
  <si>
    <t>　平７(1995)年</t>
  </si>
  <si>
    <t>構成比(％）</t>
  </si>
  <si>
    <t>　　９(1997)年</t>
  </si>
  <si>
    <t>　10(1998)年</t>
  </si>
  <si>
    <t>　　13(2001)年</t>
  </si>
  <si>
    <t>　　14(2002)年</t>
  </si>
  <si>
    <t>　　15(2003)年</t>
  </si>
  <si>
    <t>　　16(2004)年</t>
  </si>
  <si>
    <t>　　17(2005)年</t>
  </si>
  <si>
    <t>大阪府全体</t>
  </si>
  <si>
    <t>国数</t>
  </si>
  <si>
    <t>注2）各年12月31日現在の数値、大阪市は内数</t>
  </si>
  <si>
    <t>大阪市</t>
  </si>
  <si>
    <t>　　18(2006)年</t>
  </si>
  <si>
    <t>　　19(2007)年</t>
  </si>
  <si>
    <t>　　20(2008)年</t>
  </si>
  <si>
    <t>　　21(2009)年</t>
  </si>
  <si>
    <t>　　平８(1996)年</t>
  </si>
  <si>
    <t>　22(2010)年</t>
  </si>
  <si>
    <t>　23(2011)年</t>
  </si>
  <si>
    <t>　24(2012)年</t>
  </si>
  <si>
    <t>　25(2013)年</t>
  </si>
  <si>
    <t>フィリピン</t>
  </si>
  <si>
    <t>ベトナム</t>
  </si>
  <si>
    <t>ブラジル</t>
  </si>
  <si>
    <t>タイ</t>
  </si>
  <si>
    <t>ペルー</t>
  </si>
  <si>
    <t>－</t>
  </si>
  <si>
    <t>　26(2014)年</t>
  </si>
  <si>
    <t>注3）国数は、無国籍を除く</t>
  </si>
  <si>
    <t>注１）「法務省入国管理局：在留外国人統計」による。(平成２３年までは「登録外国人統計」）</t>
  </si>
  <si>
    <t>資料３　大阪府の国籍別在留外国人数の推移</t>
  </si>
  <si>
    <t>　　平成12(2000)年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</si>
</sst>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0.0%"/>
    <numFmt numFmtId="180" formatCode="#,##0.0_);\(#,##0.0\)"/>
    <numFmt numFmtId="181" formatCode="#,##0_);[Red]\(#,##0\)"/>
    <numFmt numFmtId="182" formatCode="#,##0_);\(#,##0\)"/>
    <numFmt numFmtId="183" formatCode="0_);[Red]\(0\)"/>
    <numFmt numFmtId="184" formatCode="0.0_);[Red]\(0.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b/>
      <sz val="7"/>
      <name val="ＭＳ Ｐ明朝"/>
      <family val="1"/>
    </font>
    <font>
      <b/>
      <sz val="6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  <font>
      <sz val="12"/>
      <name val="ＭＳ ゴシック"/>
      <family val="3"/>
    </font>
    <font>
      <sz val="10"/>
      <name val="Centyury"/>
      <family val="2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177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vertical="center"/>
    </xf>
    <xf numFmtId="180" fontId="6" fillId="0" borderId="10" xfId="0" applyNumberFormat="1" applyFont="1" applyFill="1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vertical="center"/>
    </xf>
    <xf numFmtId="180" fontId="6" fillId="33" borderId="1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182" fontId="6" fillId="0" borderId="10" xfId="0" applyNumberFormat="1" applyFont="1" applyFill="1" applyBorder="1" applyAlignment="1">
      <alignment vertical="center"/>
    </xf>
    <xf numFmtId="182" fontId="0" fillId="0" borderId="0" xfId="0" applyNumberFormat="1" applyFont="1" applyAlignment="1">
      <alignment vertical="center"/>
    </xf>
    <xf numFmtId="184" fontId="6" fillId="0" borderId="10" xfId="0" applyNumberFormat="1" applyFont="1" applyFill="1" applyBorder="1" applyAlignment="1">
      <alignment vertical="center"/>
    </xf>
    <xf numFmtId="0" fontId="5" fillId="6" borderId="10" xfId="0" applyFont="1" applyFill="1" applyBorder="1" applyAlignment="1">
      <alignment horizontal="center" vertical="center"/>
    </xf>
    <xf numFmtId="176" fontId="6" fillId="6" borderId="10" xfId="0" applyNumberFormat="1" applyFont="1" applyFill="1" applyBorder="1" applyAlignment="1">
      <alignment vertical="center"/>
    </xf>
    <xf numFmtId="180" fontId="6" fillId="6" borderId="10" xfId="0" applyNumberFormat="1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4" fillId="6" borderId="11" xfId="0" applyFont="1" applyFill="1" applyBorder="1" applyAlignment="1">
      <alignment horizontal="right" vertical="center"/>
    </xf>
    <xf numFmtId="0" fontId="4" fillId="6" borderId="12" xfId="0" applyFont="1" applyFill="1" applyBorder="1" applyAlignment="1">
      <alignment horizontal="right" vertical="center"/>
    </xf>
    <xf numFmtId="176" fontId="6" fillId="6" borderId="11" xfId="0" applyNumberFormat="1" applyFont="1" applyFill="1" applyBorder="1" applyAlignment="1">
      <alignment vertical="center"/>
    </xf>
    <xf numFmtId="176" fontId="6" fillId="6" borderId="12" xfId="0" applyNumberFormat="1" applyFont="1" applyFill="1" applyBorder="1" applyAlignment="1">
      <alignment vertical="center"/>
    </xf>
    <xf numFmtId="181" fontId="6" fillId="6" borderId="11" xfId="0" applyNumberFormat="1" applyFont="1" applyFill="1" applyBorder="1" applyAlignment="1">
      <alignment vertical="center"/>
    </xf>
    <xf numFmtId="181" fontId="6" fillId="6" borderId="12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81" fontId="6" fillId="0" borderId="11" xfId="0" applyNumberFormat="1" applyFont="1" applyFill="1" applyBorder="1" applyAlignment="1">
      <alignment vertical="center"/>
    </xf>
    <xf numFmtId="181" fontId="6" fillId="0" borderId="12" xfId="0" applyNumberFormat="1" applyFont="1" applyFill="1" applyBorder="1" applyAlignment="1">
      <alignment vertical="center"/>
    </xf>
    <xf numFmtId="0" fontId="4" fillId="6" borderId="10" xfId="0" applyFont="1" applyFill="1" applyBorder="1" applyAlignment="1">
      <alignment horizontal="right" vertical="center"/>
    </xf>
    <xf numFmtId="176" fontId="6" fillId="6" borderId="10" xfId="0" applyNumberFormat="1" applyFont="1" applyFill="1" applyBorder="1" applyAlignment="1">
      <alignment vertical="center"/>
    </xf>
    <xf numFmtId="0" fontId="7" fillId="6" borderId="10" xfId="0" applyFont="1" applyFill="1" applyBorder="1" applyAlignment="1">
      <alignment vertical="center"/>
    </xf>
    <xf numFmtId="181" fontId="6" fillId="6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181" fontId="6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181" fontId="6" fillId="0" borderId="10" xfId="0" applyNumberFormat="1" applyFont="1" applyBorder="1" applyAlignment="1">
      <alignment vertical="center"/>
    </xf>
    <xf numFmtId="0" fontId="4" fillId="33" borderId="10" xfId="0" applyFont="1" applyFill="1" applyBorder="1" applyAlignment="1">
      <alignment horizontal="right" vertical="center"/>
    </xf>
    <xf numFmtId="176" fontId="6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181" fontId="7" fillId="33" borderId="10" xfId="0" applyNumberFormat="1" applyFont="1" applyFill="1" applyBorder="1" applyAlignment="1">
      <alignment horizontal="center" vertical="center"/>
    </xf>
    <xf numFmtId="181" fontId="7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6" fontId="6" fillId="33" borderId="11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view="pageBreakPreview" zoomScaleSheetLayoutView="100" workbookViewId="0" topLeftCell="A1">
      <selection activeCell="A12" sqref="A12:A13"/>
    </sheetView>
  </sheetViews>
  <sheetFormatPr defaultColWidth="9.00390625" defaultRowHeight="13.5"/>
  <cols>
    <col min="1" max="1" width="11.25390625" style="14" customWidth="1"/>
    <col min="2" max="2" width="5.625" style="14" customWidth="1"/>
    <col min="3" max="7" width="7.375" style="14" customWidth="1"/>
    <col min="8" max="8" width="7.875" style="14" customWidth="1"/>
    <col min="9" max="11" width="7.375" style="14" customWidth="1"/>
    <col min="12" max="12" width="8.125" style="14" customWidth="1"/>
    <col min="13" max="13" width="4.00390625" style="14" customWidth="1"/>
    <col min="14" max="14" width="7.375" style="14" customWidth="1"/>
    <col min="15" max="16384" width="9.00390625" style="14" customWidth="1"/>
  </cols>
  <sheetData>
    <row r="1" ht="14.25">
      <c r="A1" s="12" t="s">
        <v>36</v>
      </c>
    </row>
    <row r="2" spans="2:14" ht="13.5">
      <c r="B2" s="13"/>
      <c r="N2" s="25"/>
    </row>
    <row r="3" spans="1:14" ht="26.25" customHeight="1">
      <c r="A3" s="54"/>
      <c r="B3" s="54"/>
      <c r="C3" s="4" t="s">
        <v>0</v>
      </c>
      <c r="D3" s="4" t="s">
        <v>4</v>
      </c>
      <c r="E3" s="4" t="s">
        <v>27</v>
      </c>
      <c r="F3" s="4" t="s">
        <v>28</v>
      </c>
      <c r="G3" s="4" t="s">
        <v>29</v>
      </c>
      <c r="H3" s="4" t="s">
        <v>3</v>
      </c>
      <c r="I3" s="4" t="s">
        <v>30</v>
      </c>
      <c r="J3" s="4" t="s">
        <v>31</v>
      </c>
      <c r="K3" s="4" t="s">
        <v>1</v>
      </c>
      <c r="L3" s="4" t="s">
        <v>14</v>
      </c>
      <c r="M3" s="4" t="s">
        <v>15</v>
      </c>
      <c r="N3" s="4" t="s">
        <v>17</v>
      </c>
    </row>
    <row r="4" spans="1:14" ht="25.5" customHeight="1" hidden="1">
      <c r="A4" s="55" t="s">
        <v>5</v>
      </c>
      <c r="B4" s="9" t="s">
        <v>2</v>
      </c>
      <c r="C4" s="10">
        <v>174017</v>
      </c>
      <c r="D4" s="10">
        <v>19397</v>
      </c>
      <c r="E4" s="10">
        <v>2429</v>
      </c>
      <c r="F4" s="10">
        <v>626</v>
      </c>
      <c r="G4" s="10">
        <v>5281</v>
      </c>
      <c r="H4" s="10">
        <v>1935</v>
      </c>
      <c r="I4" s="10">
        <v>699</v>
      </c>
      <c r="J4" s="10">
        <v>1045</v>
      </c>
      <c r="K4" s="10">
        <f>L4-SUM(C4:J4)</f>
        <v>4923</v>
      </c>
      <c r="L4" s="10">
        <v>210352</v>
      </c>
      <c r="M4" s="56">
        <v>118</v>
      </c>
      <c r="N4" s="52" t="s">
        <v>32</v>
      </c>
    </row>
    <row r="5" spans="1:14" ht="25.5" customHeight="1" hidden="1">
      <c r="A5" s="55"/>
      <c r="B5" s="9" t="s">
        <v>6</v>
      </c>
      <c r="C5" s="11">
        <f>C4/L4*100</f>
        <v>82.72657260211454</v>
      </c>
      <c r="D5" s="11">
        <f>D4/L4*100</f>
        <v>9.221210162014147</v>
      </c>
      <c r="E5" s="11">
        <f>E4/L4*100</f>
        <v>1.1547311173651784</v>
      </c>
      <c r="F5" s="11">
        <f>F4/J4*100</f>
        <v>59.90430622009569</v>
      </c>
      <c r="G5" s="11">
        <f>G4/L4*100</f>
        <v>2.5105537384954744</v>
      </c>
      <c r="H5" s="11" t="e">
        <f>H4/N4*100</f>
        <v>#VALUE!</v>
      </c>
      <c r="I5" s="11">
        <f>I4/L4*100</f>
        <v>0.3323001445196623</v>
      </c>
      <c r="J5" s="11">
        <f>J4/L4*100</f>
        <v>0.4967863390887655</v>
      </c>
      <c r="K5" s="11">
        <f>K4/L4*100</f>
        <v>2.3403628204153035</v>
      </c>
      <c r="L5" s="11" t="e">
        <f>SUM(C5:K5)</f>
        <v>#VALUE!</v>
      </c>
      <c r="M5" s="57"/>
      <c r="N5" s="52"/>
    </row>
    <row r="6" spans="1:14" ht="25.5" customHeight="1" hidden="1">
      <c r="A6" s="47" t="s">
        <v>22</v>
      </c>
      <c r="B6" s="5" t="s">
        <v>2</v>
      </c>
      <c r="C6" s="6">
        <v>170516</v>
      </c>
      <c r="D6" s="6">
        <v>21159</v>
      </c>
      <c r="E6" s="6">
        <v>2620</v>
      </c>
      <c r="F6" s="6">
        <v>651</v>
      </c>
      <c r="G6" s="6">
        <v>5782</v>
      </c>
      <c r="H6" s="6">
        <v>1981</v>
      </c>
      <c r="I6" s="6">
        <v>741</v>
      </c>
      <c r="J6" s="6">
        <v>1040</v>
      </c>
      <c r="K6" s="6">
        <f>L6-SUM(C6:J6)</f>
        <v>5472</v>
      </c>
      <c r="L6" s="6">
        <v>209962</v>
      </c>
      <c r="M6" s="44">
        <v>127</v>
      </c>
      <c r="N6" s="53" t="s">
        <v>32</v>
      </c>
    </row>
    <row r="7" spans="1:14" ht="25.5" customHeight="1" hidden="1">
      <c r="A7" s="47"/>
      <c r="B7" s="5" t="s">
        <v>6</v>
      </c>
      <c r="C7" s="7">
        <f>C6/L6*100</f>
        <v>81.21279088596984</v>
      </c>
      <c r="D7" s="7">
        <f>D6/L6*100</f>
        <v>10.077537840180604</v>
      </c>
      <c r="E7" s="7">
        <f>E6/L6*100</f>
        <v>1.2478448481153732</v>
      </c>
      <c r="F7" s="7">
        <f>F6/J6*100</f>
        <v>62.59615384615385</v>
      </c>
      <c r="G7" s="7">
        <f>G6/L6*100</f>
        <v>2.7538316457263696</v>
      </c>
      <c r="H7" s="7" t="e">
        <f>H6/N6*100</f>
        <v>#VALUE!</v>
      </c>
      <c r="I7" s="7">
        <f>I6/L6*100</f>
        <v>0.35292100475324106</v>
      </c>
      <c r="J7" s="7">
        <f>J6/L6*100</f>
        <v>0.4953277259694611</v>
      </c>
      <c r="K7" s="7">
        <f>K6/L6*100</f>
        <v>2.6061858812547034</v>
      </c>
      <c r="L7" s="7" t="e">
        <f>SUM(C7:K7)</f>
        <v>#VALUE!</v>
      </c>
      <c r="M7" s="45"/>
      <c r="N7" s="53"/>
    </row>
    <row r="8" spans="1:14" ht="25.5" customHeight="1" hidden="1">
      <c r="A8" s="49" t="s">
        <v>7</v>
      </c>
      <c r="B8" s="9" t="s">
        <v>2</v>
      </c>
      <c r="C8" s="10">
        <v>166232</v>
      </c>
      <c r="D8" s="10">
        <v>23550</v>
      </c>
      <c r="E8" s="10">
        <v>2837</v>
      </c>
      <c r="F8" s="10">
        <v>695</v>
      </c>
      <c r="G8" s="10">
        <v>6142</v>
      </c>
      <c r="H8" s="10">
        <v>1950</v>
      </c>
      <c r="I8" s="10">
        <v>811</v>
      </c>
      <c r="J8" s="10">
        <v>1119</v>
      </c>
      <c r="K8" s="10">
        <f>L8-SUM(C8:J8)</f>
        <v>6267</v>
      </c>
      <c r="L8" s="10">
        <v>209603</v>
      </c>
      <c r="M8" s="50">
        <v>132</v>
      </c>
      <c r="N8" s="52" t="s">
        <v>32</v>
      </c>
    </row>
    <row r="9" spans="1:14" ht="25.5" customHeight="1" hidden="1">
      <c r="A9" s="49"/>
      <c r="B9" s="9" t="s">
        <v>6</v>
      </c>
      <c r="C9" s="11">
        <f>C8/L8*100</f>
        <v>79.30802517139544</v>
      </c>
      <c r="D9" s="11">
        <f>D8/L8*100</f>
        <v>11.235526209071436</v>
      </c>
      <c r="E9" s="11">
        <f>E8/L8*100</f>
        <v>1.3535111615768858</v>
      </c>
      <c r="F9" s="11">
        <f>F8/J8*100</f>
        <v>62.109025915996426</v>
      </c>
      <c r="G9" s="11">
        <f>G8/L8*100</f>
        <v>2.930301570111115</v>
      </c>
      <c r="H9" s="11">
        <v>0.9</v>
      </c>
      <c r="I9" s="11">
        <f>I8/L8*100</f>
        <v>0.3869219429111225</v>
      </c>
      <c r="J9" s="11">
        <f>J8/L8*100</f>
        <v>0.5338664045839038</v>
      </c>
      <c r="K9" s="11">
        <f>K8/L8*100</f>
        <v>2.9899381211146787</v>
      </c>
      <c r="L9" s="11">
        <f>SUM(C9:K9)</f>
        <v>161.74711649676104</v>
      </c>
      <c r="M9" s="51"/>
      <c r="N9" s="52"/>
    </row>
    <row r="10" spans="1:14" ht="25.5" customHeight="1" hidden="1">
      <c r="A10" s="47" t="s">
        <v>8</v>
      </c>
      <c r="B10" s="5" t="s">
        <v>2</v>
      </c>
      <c r="C10" s="6">
        <v>163067</v>
      </c>
      <c r="D10" s="6">
        <v>24782</v>
      </c>
      <c r="E10" s="6">
        <v>3159</v>
      </c>
      <c r="F10" s="6">
        <v>783</v>
      </c>
      <c r="G10" s="6">
        <v>5147</v>
      </c>
      <c r="H10" s="6">
        <v>1803</v>
      </c>
      <c r="I10" s="6">
        <v>909</v>
      </c>
      <c r="J10" s="6">
        <v>1143</v>
      </c>
      <c r="K10" s="6">
        <f>L10-SUM(C10:J10)</f>
        <v>6574</v>
      </c>
      <c r="L10" s="6">
        <v>207367</v>
      </c>
      <c r="M10" s="44">
        <v>133</v>
      </c>
      <c r="N10" s="53" t="s">
        <v>32</v>
      </c>
    </row>
    <row r="11" spans="1:14" ht="25.5" customHeight="1" hidden="1">
      <c r="A11" s="47"/>
      <c r="B11" s="5" t="s">
        <v>6</v>
      </c>
      <c r="C11" s="7">
        <f>C10/L10*100</f>
        <v>78.63690944074997</v>
      </c>
      <c r="D11" s="7">
        <f>D10/L10*100</f>
        <v>11.950792556192644</v>
      </c>
      <c r="E11" s="7">
        <f>E10/L10*100</f>
        <v>1.5233860739654814</v>
      </c>
      <c r="F11" s="7">
        <f>F10/J10*100</f>
        <v>68.50393700787401</v>
      </c>
      <c r="G11" s="7">
        <f>G10/L10*100</f>
        <v>2.482072846692097</v>
      </c>
      <c r="H11" s="7">
        <v>0.9</v>
      </c>
      <c r="I11" s="7">
        <f>I10/L10*100</f>
        <v>0.43835325775075107</v>
      </c>
      <c r="J11" s="7">
        <f>J10/L10*100</f>
        <v>0.5511966706370831</v>
      </c>
      <c r="K11" s="7">
        <f>K10/L10*100</f>
        <v>3.1702247705758393</v>
      </c>
      <c r="L11" s="7">
        <f>SUM(C11:K11)</f>
        <v>168.15687262443788</v>
      </c>
      <c r="M11" s="45"/>
      <c r="N11" s="53"/>
    </row>
    <row r="12" spans="1:14" ht="25.5" customHeight="1">
      <c r="A12" s="47" t="s">
        <v>37</v>
      </c>
      <c r="B12" s="5" t="s">
        <v>2</v>
      </c>
      <c r="C12" s="6">
        <v>158702</v>
      </c>
      <c r="D12" s="6">
        <v>27672</v>
      </c>
      <c r="E12" s="6">
        <v>3938</v>
      </c>
      <c r="F12" s="6">
        <v>1105</v>
      </c>
      <c r="G12" s="6">
        <v>4906</v>
      </c>
      <c r="H12" s="6">
        <v>2007</v>
      </c>
      <c r="I12" s="6">
        <v>1142</v>
      </c>
      <c r="J12" s="6">
        <v>1076</v>
      </c>
      <c r="K12" s="6">
        <f>L12-SUM(C12:J12)</f>
        <v>7524</v>
      </c>
      <c r="L12" s="6">
        <v>208072</v>
      </c>
      <c r="M12" s="44">
        <v>131</v>
      </c>
      <c r="N12" s="48">
        <v>118554</v>
      </c>
    </row>
    <row r="13" spans="1:14" ht="25.5" customHeight="1">
      <c r="A13" s="47"/>
      <c r="B13" s="5" t="s">
        <v>6</v>
      </c>
      <c r="C13" s="7">
        <f aca="true" t="shared" si="0" ref="C13:K13">C12/$L$12*100</f>
        <v>76.27263639509401</v>
      </c>
      <c r="D13" s="7">
        <f t="shared" si="0"/>
        <v>13.299242569879658</v>
      </c>
      <c r="E13" s="7">
        <f t="shared" si="0"/>
        <v>1.8926140951209196</v>
      </c>
      <c r="F13" s="7">
        <f t="shared" si="0"/>
        <v>0.531066169402899</v>
      </c>
      <c r="G13" s="7">
        <f t="shared" si="0"/>
        <v>2.357837671575224</v>
      </c>
      <c r="H13" s="7">
        <f t="shared" si="0"/>
        <v>0.9645699565535006</v>
      </c>
      <c r="I13" s="7">
        <f t="shared" si="0"/>
        <v>0.548848475527702</v>
      </c>
      <c r="J13" s="7">
        <f t="shared" si="0"/>
        <v>0.5171286862239993</v>
      </c>
      <c r="K13" s="7">
        <f t="shared" si="0"/>
        <v>3.6160559806220927</v>
      </c>
      <c r="L13" s="7">
        <f>SUM(C13:K13)</f>
        <v>100.00000000000001</v>
      </c>
      <c r="M13" s="45"/>
      <c r="N13" s="48"/>
    </row>
    <row r="14" spans="1:14" ht="25.5" customHeight="1">
      <c r="A14" s="39" t="s">
        <v>9</v>
      </c>
      <c r="B14" s="22" t="s">
        <v>2</v>
      </c>
      <c r="C14" s="23">
        <v>155707</v>
      </c>
      <c r="D14" s="23">
        <v>30447</v>
      </c>
      <c r="E14" s="23">
        <v>4121</v>
      </c>
      <c r="F14" s="23">
        <v>1371</v>
      </c>
      <c r="G14" s="23">
        <v>5265</v>
      </c>
      <c r="H14" s="23">
        <v>2146</v>
      </c>
      <c r="I14" s="23">
        <v>1186</v>
      </c>
      <c r="J14" s="23">
        <v>1148</v>
      </c>
      <c r="K14" s="23">
        <f>L14-SUM(C14:J14)</f>
        <v>8309</v>
      </c>
      <c r="L14" s="23">
        <v>209700</v>
      </c>
      <c r="M14" s="40">
        <v>138</v>
      </c>
      <c r="N14" s="42">
        <v>119764</v>
      </c>
    </row>
    <row r="15" spans="1:14" ht="25.5" customHeight="1">
      <c r="A15" s="39"/>
      <c r="B15" s="22" t="s">
        <v>6</v>
      </c>
      <c r="C15" s="24">
        <f>C14/L14*100</f>
        <v>74.25226514067715</v>
      </c>
      <c r="D15" s="24">
        <f>D14/L14*100</f>
        <v>14.51931330472103</v>
      </c>
      <c r="E15" s="24">
        <f>E14/L14*100</f>
        <v>1.9651883643299954</v>
      </c>
      <c r="F15" s="24">
        <f>F14/L14*100</f>
        <v>0.65379113018598</v>
      </c>
      <c r="G15" s="24">
        <f>G14/L14*100</f>
        <v>2.5107296137339055</v>
      </c>
      <c r="H15" s="24">
        <f>H14/L14*100</f>
        <v>1.0233667143538387</v>
      </c>
      <c r="I15" s="24">
        <f>I14/L14*100</f>
        <v>0.5655698617072008</v>
      </c>
      <c r="J15" s="24">
        <f>J14/L14*100</f>
        <v>0.547448736289938</v>
      </c>
      <c r="K15" s="24">
        <f>K14/L14*100</f>
        <v>3.9623271340009536</v>
      </c>
      <c r="L15" s="24">
        <f>SUM(C15:K15)</f>
        <v>99.99999999999999</v>
      </c>
      <c r="M15" s="41"/>
      <c r="N15" s="42"/>
    </row>
    <row r="16" spans="1:14" ht="25.5" customHeight="1">
      <c r="A16" s="47" t="s">
        <v>10</v>
      </c>
      <c r="B16" s="5" t="s">
        <v>2</v>
      </c>
      <c r="C16" s="6">
        <v>152768</v>
      </c>
      <c r="D16" s="6">
        <v>33375</v>
      </c>
      <c r="E16" s="6">
        <v>4367</v>
      </c>
      <c r="F16" s="6">
        <v>1548</v>
      </c>
      <c r="G16" s="6">
        <v>4946</v>
      </c>
      <c r="H16" s="6">
        <v>2260</v>
      </c>
      <c r="I16" s="6">
        <v>1299</v>
      </c>
      <c r="J16" s="6">
        <v>1187</v>
      </c>
      <c r="K16" s="6">
        <f>L16-SUM(C16:J16)</f>
        <v>9147</v>
      </c>
      <c r="L16" s="6">
        <v>210897</v>
      </c>
      <c r="M16" s="44">
        <v>140</v>
      </c>
      <c r="N16" s="48">
        <v>120997</v>
      </c>
    </row>
    <row r="17" spans="1:14" ht="25.5" customHeight="1">
      <c r="A17" s="47"/>
      <c r="B17" s="5" t="s">
        <v>6</v>
      </c>
      <c r="C17" s="7">
        <f aca="true" t="shared" si="1" ref="C17:K17">C16/$L$16*100</f>
        <v>72.4372561013196</v>
      </c>
      <c r="D17" s="7">
        <f t="shared" si="1"/>
        <v>15.825260672271298</v>
      </c>
      <c r="E17" s="7">
        <f t="shared" si="1"/>
        <v>2.0706790518594387</v>
      </c>
      <c r="F17" s="7">
        <f t="shared" si="1"/>
        <v>0.7340075961251227</v>
      </c>
      <c r="G17" s="7">
        <f t="shared" si="1"/>
        <v>2.3452206527356956</v>
      </c>
      <c r="H17" s="7">
        <f t="shared" si="1"/>
        <v>1.071613157133577</v>
      </c>
      <c r="I17" s="7">
        <f t="shared" si="1"/>
        <v>0.6159404827949189</v>
      </c>
      <c r="J17" s="7">
        <f t="shared" si="1"/>
        <v>0.5628339900520158</v>
      </c>
      <c r="K17" s="7">
        <f t="shared" si="1"/>
        <v>4.337188295708332</v>
      </c>
      <c r="L17" s="7">
        <f>SUM(C17:K17)</f>
        <v>100</v>
      </c>
      <c r="M17" s="45"/>
      <c r="N17" s="48"/>
    </row>
    <row r="18" spans="1:14" ht="25.5" customHeight="1">
      <c r="A18" s="39" t="s">
        <v>11</v>
      </c>
      <c r="B18" s="22" t="s">
        <v>2</v>
      </c>
      <c r="C18" s="23">
        <v>149164</v>
      </c>
      <c r="D18" s="23">
        <v>36424</v>
      </c>
      <c r="E18" s="23">
        <v>4755</v>
      </c>
      <c r="F18" s="23">
        <v>1744</v>
      </c>
      <c r="G18" s="23">
        <v>4808</v>
      </c>
      <c r="H18" s="23">
        <v>2390</v>
      </c>
      <c r="I18" s="23">
        <v>1351</v>
      </c>
      <c r="J18" s="23">
        <v>1176</v>
      </c>
      <c r="K18" s="23">
        <f>L18-SUM(C18:J18)</f>
        <v>9679</v>
      </c>
      <c r="L18" s="23">
        <v>211491</v>
      </c>
      <c r="M18" s="40">
        <v>140</v>
      </c>
      <c r="N18" s="42">
        <v>120997</v>
      </c>
    </row>
    <row r="19" spans="1:14" ht="25.5" customHeight="1">
      <c r="A19" s="39"/>
      <c r="B19" s="22" t="s">
        <v>6</v>
      </c>
      <c r="C19" s="24">
        <f aca="true" t="shared" si="2" ref="C19:K19">C18/$L$18*100</f>
        <v>70.52971521246766</v>
      </c>
      <c r="D19" s="24">
        <f t="shared" si="2"/>
        <v>17.22248228056986</v>
      </c>
      <c r="E19" s="24">
        <f t="shared" si="2"/>
        <v>2.2483226236577445</v>
      </c>
      <c r="F19" s="24">
        <f t="shared" si="2"/>
        <v>0.8246213786875092</v>
      </c>
      <c r="G19" s="24">
        <f t="shared" si="2"/>
        <v>2.27338279170272</v>
      </c>
      <c r="H19" s="24">
        <f t="shared" si="2"/>
        <v>1.1300717288206117</v>
      </c>
      <c r="I19" s="24">
        <f t="shared" si="2"/>
        <v>0.6387978684672161</v>
      </c>
      <c r="J19" s="24">
        <f t="shared" si="2"/>
        <v>0.5560520305828617</v>
      </c>
      <c r="K19" s="24">
        <f t="shared" si="2"/>
        <v>4.576554085043808</v>
      </c>
      <c r="L19" s="24">
        <f>SUM(C19:K19)</f>
        <v>100</v>
      </c>
      <c r="M19" s="41"/>
      <c r="N19" s="42"/>
    </row>
    <row r="20" spans="1:14" ht="25.5" customHeight="1">
      <c r="A20" s="47" t="s">
        <v>12</v>
      </c>
      <c r="B20" s="5" t="s">
        <v>2</v>
      </c>
      <c r="C20" s="6">
        <v>146678</v>
      </c>
      <c r="D20" s="6">
        <v>38554</v>
      </c>
      <c r="E20" s="6">
        <v>5161</v>
      </c>
      <c r="F20" s="6">
        <v>2010</v>
      </c>
      <c r="G20" s="6">
        <v>4758</v>
      </c>
      <c r="H20" s="6">
        <v>2613</v>
      </c>
      <c r="I20" s="6">
        <v>1419</v>
      </c>
      <c r="J20" s="6">
        <v>1200</v>
      </c>
      <c r="K20" s="6">
        <f>L20-SUM(C20:J20)</f>
        <v>10197</v>
      </c>
      <c r="L20" s="6">
        <v>212590</v>
      </c>
      <c r="M20" s="44">
        <v>143</v>
      </c>
      <c r="N20" s="48">
        <v>121666</v>
      </c>
    </row>
    <row r="21" spans="1:14" ht="25.5" customHeight="1">
      <c r="A21" s="47"/>
      <c r="B21" s="5" t="s">
        <v>6</v>
      </c>
      <c r="C21" s="7">
        <f aca="true" t="shared" si="3" ref="C21:K21">C20/$L$20*100</f>
        <v>68.99571945999341</v>
      </c>
      <c r="D21" s="7">
        <f t="shared" si="3"/>
        <v>18.13537795757091</v>
      </c>
      <c r="E21" s="7">
        <f t="shared" si="3"/>
        <v>2.4276776894491743</v>
      </c>
      <c r="F21" s="7">
        <f t="shared" si="3"/>
        <v>0.9454819135424998</v>
      </c>
      <c r="G21" s="7">
        <f t="shared" si="3"/>
        <v>2.238110917728962</v>
      </c>
      <c r="H21" s="7">
        <f t="shared" si="3"/>
        <v>1.2291264876052497</v>
      </c>
      <c r="I21" s="7">
        <f t="shared" si="3"/>
        <v>0.667482007620302</v>
      </c>
      <c r="J21" s="7">
        <f t="shared" si="3"/>
        <v>0.5644668140552237</v>
      </c>
      <c r="K21" s="7">
        <f t="shared" si="3"/>
        <v>4.796556752434263</v>
      </c>
      <c r="L21" s="7">
        <f>SUM(C21:K21)</f>
        <v>100</v>
      </c>
      <c r="M21" s="45"/>
      <c r="N21" s="48"/>
    </row>
    <row r="22" spans="1:14" ht="25.5" customHeight="1">
      <c r="A22" s="39" t="s">
        <v>13</v>
      </c>
      <c r="B22" s="22" t="s">
        <v>2</v>
      </c>
      <c r="C22" s="23">
        <v>142712</v>
      </c>
      <c r="D22" s="23">
        <v>41104</v>
      </c>
      <c r="E22" s="23">
        <v>4960</v>
      </c>
      <c r="F22" s="23">
        <v>2235</v>
      </c>
      <c r="G22" s="23">
        <v>4618</v>
      </c>
      <c r="H22" s="23">
        <v>2649</v>
      </c>
      <c r="I22" s="23">
        <v>1484</v>
      </c>
      <c r="J22" s="23">
        <v>1149</v>
      </c>
      <c r="K22" s="23">
        <f>L22-SUM(C22:J22)</f>
        <v>10483</v>
      </c>
      <c r="L22" s="23">
        <v>211394</v>
      </c>
      <c r="M22" s="40">
        <v>148</v>
      </c>
      <c r="N22" s="42">
        <v>121414</v>
      </c>
    </row>
    <row r="23" spans="1:14" ht="25.5" customHeight="1">
      <c r="A23" s="39"/>
      <c r="B23" s="22" t="s">
        <v>6</v>
      </c>
      <c r="C23" s="24">
        <f aca="true" t="shared" si="4" ref="C23:K23">C22/$L$22*100</f>
        <v>67.50995770930112</v>
      </c>
      <c r="D23" s="24">
        <f t="shared" si="4"/>
        <v>19.44426048042991</v>
      </c>
      <c r="E23" s="24">
        <f t="shared" si="4"/>
        <v>2.346329602543119</v>
      </c>
      <c r="F23" s="24">
        <f t="shared" si="4"/>
        <v>1.0572674721136834</v>
      </c>
      <c r="G23" s="24">
        <f t="shared" si="4"/>
        <v>2.1845463920451857</v>
      </c>
      <c r="H23" s="24">
        <f t="shared" si="4"/>
        <v>1.253110305874339</v>
      </c>
      <c r="I23" s="24">
        <f t="shared" si="4"/>
        <v>0.7020066794705621</v>
      </c>
      <c r="J23" s="24">
        <f t="shared" si="4"/>
        <v>0.5435348212342829</v>
      </c>
      <c r="K23" s="24">
        <f t="shared" si="4"/>
        <v>4.958986536987805</v>
      </c>
      <c r="L23" s="24">
        <f>SUM(C23:K23)</f>
        <v>100.00000000000001</v>
      </c>
      <c r="M23" s="41"/>
      <c r="N23" s="42"/>
    </row>
    <row r="24" spans="1:14" ht="25.5" customHeight="1">
      <c r="A24" s="43" t="s">
        <v>18</v>
      </c>
      <c r="B24" s="5" t="s">
        <v>2</v>
      </c>
      <c r="C24" s="6">
        <v>140123</v>
      </c>
      <c r="D24" s="6">
        <v>43498</v>
      </c>
      <c r="E24" s="6">
        <v>5260</v>
      </c>
      <c r="F24" s="6">
        <v>2654</v>
      </c>
      <c r="G24" s="6">
        <v>4666</v>
      </c>
      <c r="H24" s="6">
        <v>2746</v>
      </c>
      <c r="I24" s="6">
        <v>1554</v>
      </c>
      <c r="J24" s="6">
        <v>1178</v>
      </c>
      <c r="K24" s="6">
        <f>L24-SUM(C24:J24)</f>
        <v>10849</v>
      </c>
      <c r="L24" s="6">
        <v>212528</v>
      </c>
      <c r="M24" s="44">
        <v>154</v>
      </c>
      <c r="N24" s="46">
        <v>122054</v>
      </c>
    </row>
    <row r="25" spans="1:14" ht="25.5" customHeight="1">
      <c r="A25" s="43"/>
      <c r="B25" s="5" t="s">
        <v>6</v>
      </c>
      <c r="C25" s="7">
        <f aca="true" t="shared" si="5" ref="C25:K25">C24/$L$24*100</f>
        <v>65.93154784310772</v>
      </c>
      <c r="D25" s="7">
        <f t="shared" si="5"/>
        <v>20.466950237145223</v>
      </c>
      <c r="E25" s="7">
        <f t="shared" si="5"/>
        <v>2.4749680042159152</v>
      </c>
      <c r="F25" s="7">
        <f t="shared" si="5"/>
        <v>1.2487766317849882</v>
      </c>
      <c r="G25" s="7">
        <f t="shared" si="5"/>
        <v>2.195475419709403</v>
      </c>
      <c r="H25" s="7">
        <f t="shared" si="5"/>
        <v>1.2920650455469398</v>
      </c>
      <c r="I25" s="7">
        <f t="shared" si="5"/>
        <v>0.7311977715877437</v>
      </c>
      <c r="J25" s="7">
        <f t="shared" si="5"/>
        <v>0.5542799066475946</v>
      </c>
      <c r="K25" s="7">
        <f t="shared" si="5"/>
        <v>5.104739140254461</v>
      </c>
      <c r="L25" s="7">
        <f>SUM(C25:K25)</f>
        <v>99.99999999999999</v>
      </c>
      <c r="M25" s="45"/>
      <c r="N25" s="46"/>
    </row>
    <row r="26" spans="1:14" ht="25.5" customHeight="1">
      <c r="A26" s="39" t="s">
        <v>19</v>
      </c>
      <c r="B26" s="22" t="s">
        <v>2</v>
      </c>
      <c r="C26" s="23">
        <v>136310</v>
      </c>
      <c r="D26" s="23">
        <v>45885</v>
      </c>
      <c r="E26" s="23">
        <v>5527</v>
      </c>
      <c r="F26" s="23">
        <v>3010</v>
      </c>
      <c r="G26" s="23">
        <v>4454</v>
      </c>
      <c r="H26" s="23">
        <v>2625</v>
      </c>
      <c r="I26" s="23">
        <v>1650</v>
      </c>
      <c r="J26" s="23">
        <v>1215</v>
      </c>
      <c r="K26" s="23">
        <f>L26-SUM(C26:J26)</f>
        <v>11082</v>
      </c>
      <c r="L26" s="23">
        <v>211758</v>
      </c>
      <c r="M26" s="40">
        <v>160</v>
      </c>
      <c r="N26" s="42">
        <v>121550</v>
      </c>
    </row>
    <row r="27" spans="1:14" ht="21.75" customHeight="1">
      <c r="A27" s="39"/>
      <c r="B27" s="22" t="s">
        <v>6</v>
      </c>
      <c r="C27" s="24">
        <f aca="true" t="shared" si="6" ref="C27:K27">C26/$L$26*100</f>
        <v>64.37064951501242</v>
      </c>
      <c r="D27" s="24">
        <f t="shared" si="6"/>
        <v>21.668602839089903</v>
      </c>
      <c r="E27" s="24">
        <f t="shared" si="6"/>
        <v>2.6100548739598977</v>
      </c>
      <c r="F27" s="24">
        <f t="shared" si="6"/>
        <v>1.4214339009624193</v>
      </c>
      <c r="G27" s="24">
        <f t="shared" si="6"/>
        <v>2.103344383683261</v>
      </c>
      <c r="H27" s="24">
        <f t="shared" si="6"/>
        <v>1.2396225880486216</v>
      </c>
      <c r="I27" s="24">
        <f t="shared" si="6"/>
        <v>0.7791913410591336</v>
      </c>
      <c r="J27" s="24">
        <f t="shared" si="6"/>
        <v>0.573768169325362</v>
      </c>
      <c r="K27" s="24">
        <f t="shared" si="6"/>
        <v>5.23333238885898</v>
      </c>
      <c r="L27" s="24">
        <f>SUM(C27:K27)</f>
        <v>99.99999999999999</v>
      </c>
      <c r="M27" s="41"/>
      <c r="N27" s="42"/>
    </row>
    <row r="28" spans="1:14" ht="25.5" customHeight="1">
      <c r="A28" s="43" t="s">
        <v>20</v>
      </c>
      <c r="B28" s="5" t="s">
        <v>2</v>
      </c>
      <c r="C28" s="6">
        <v>133396</v>
      </c>
      <c r="D28" s="6">
        <v>48155</v>
      </c>
      <c r="E28" s="6">
        <v>5711</v>
      </c>
      <c r="F28" s="6">
        <v>3373</v>
      </c>
      <c r="G28" s="6">
        <v>4320</v>
      </c>
      <c r="H28" s="6">
        <v>2605</v>
      </c>
      <c r="I28" s="6">
        <v>1747</v>
      </c>
      <c r="J28" s="6">
        <v>1210</v>
      </c>
      <c r="K28" s="6">
        <f>L28-SUM(C28:J28)</f>
        <v>11265</v>
      </c>
      <c r="L28" s="6">
        <v>211782</v>
      </c>
      <c r="M28" s="44">
        <v>159</v>
      </c>
      <c r="N28" s="46">
        <v>121576</v>
      </c>
    </row>
    <row r="29" spans="1:14" ht="23.25" customHeight="1">
      <c r="A29" s="43"/>
      <c r="B29" s="5" t="s">
        <v>6</v>
      </c>
      <c r="C29" s="7">
        <f aca="true" t="shared" si="7" ref="C29:K29">C28/$L$28*100</f>
        <v>62.987411583609564</v>
      </c>
      <c r="D29" s="7">
        <f t="shared" si="7"/>
        <v>22.73800417410356</v>
      </c>
      <c r="E29" s="7">
        <f t="shared" si="7"/>
        <v>2.6966408854388</v>
      </c>
      <c r="F29" s="7">
        <f t="shared" si="7"/>
        <v>1.5926754870574458</v>
      </c>
      <c r="G29" s="7">
        <f t="shared" si="7"/>
        <v>2.0398334136045557</v>
      </c>
      <c r="H29" s="7">
        <f t="shared" si="7"/>
        <v>1.2300384357499692</v>
      </c>
      <c r="I29" s="7">
        <f t="shared" si="7"/>
        <v>0.8249048549923979</v>
      </c>
      <c r="J29" s="7">
        <f t="shared" si="7"/>
        <v>0.5713422292734982</v>
      </c>
      <c r="K29" s="7">
        <f t="shared" si="7"/>
        <v>5.319148936170213</v>
      </c>
      <c r="L29" s="7">
        <f>SUM(C29:K29)</f>
        <v>100</v>
      </c>
      <c r="M29" s="45"/>
      <c r="N29" s="46"/>
    </row>
    <row r="30" spans="1:14" ht="25.5" customHeight="1">
      <c r="A30" s="30" t="s">
        <v>21</v>
      </c>
      <c r="B30" s="22" t="s">
        <v>2</v>
      </c>
      <c r="C30" s="23">
        <v>129992</v>
      </c>
      <c r="D30" s="23">
        <v>49946</v>
      </c>
      <c r="E30" s="23">
        <v>5981</v>
      </c>
      <c r="F30" s="23">
        <v>3230</v>
      </c>
      <c r="G30" s="23">
        <v>3986</v>
      </c>
      <c r="H30" s="23">
        <v>2589</v>
      </c>
      <c r="I30" s="23">
        <v>1792</v>
      </c>
      <c r="J30" s="23">
        <v>1238</v>
      </c>
      <c r="K30" s="23">
        <f>L30-SUM(C30:J30)</f>
        <v>11181</v>
      </c>
      <c r="L30" s="23">
        <v>209935</v>
      </c>
      <c r="M30" s="32">
        <v>155</v>
      </c>
      <c r="N30" s="34">
        <v>120915</v>
      </c>
    </row>
    <row r="31" spans="1:14" ht="23.25" customHeight="1">
      <c r="A31" s="31"/>
      <c r="B31" s="22" t="s">
        <v>6</v>
      </c>
      <c r="C31" s="24">
        <f aca="true" t="shared" si="8" ref="C31:K31">C30/$L$30*100</f>
        <v>61.9201181318027</v>
      </c>
      <c r="D31" s="24">
        <f t="shared" si="8"/>
        <v>23.791173458451425</v>
      </c>
      <c r="E31" s="24">
        <f t="shared" si="8"/>
        <v>2.848977064329435</v>
      </c>
      <c r="F31" s="24">
        <f t="shared" si="8"/>
        <v>1.5385714625955653</v>
      </c>
      <c r="G31" s="24">
        <f t="shared" si="8"/>
        <v>1.8986829256674684</v>
      </c>
      <c r="H31" s="24">
        <f t="shared" si="8"/>
        <v>1.2332388596470336</v>
      </c>
      <c r="I31" s="24">
        <f t="shared" si="8"/>
        <v>0.8535975420963632</v>
      </c>
      <c r="J31" s="24">
        <f t="shared" si="8"/>
        <v>0.5897063376759474</v>
      </c>
      <c r="K31" s="24">
        <f t="shared" si="8"/>
        <v>5.325934217734061</v>
      </c>
      <c r="L31" s="24">
        <f>SUM(C31:K31)</f>
        <v>100</v>
      </c>
      <c r="M31" s="33"/>
      <c r="N31" s="35"/>
    </row>
    <row r="32" spans="1:14" ht="25.5" customHeight="1">
      <c r="A32" s="26" t="s">
        <v>23</v>
      </c>
      <c r="B32" s="5" t="s">
        <v>2</v>
      </c>
      <c r="C32" s="6">
        <v>126511</v>
      </c>
      <c r="D32" s="6">
        <v>51056</v>
      </c>
      <c r="E32" s="6">
        <v>6081</v>
      </c>
      <c r="F32" s="6">
        <v>3253</v>
      </c>
      <c r="G32" s="6">
        <v>3348</v>
      </c>
      <c r="H32" s="6">
        <v>2485</v>
      </c>
      <c r="I32" s="6">
        <v>1784</v>
      </c>
      <c r="J32" s="6">
        <v>1238</v>
      </c>
      <c r="K32" s="6">
        <v>11195</v>
      </c>
      <c r="L32" s="6">
        <v>206951</v>
      </c>
      <c r="M32" s="28">
        <v>163</v>
      </c>
      <c r="N32" s="37">
        <v>119847</v>
      </c>
    </row>
    <row r="33" spans="1:14" ht="23.25" customHeight="1">
      <c r="A33" s="27"/>
      <c r="B33" s="5" t="s">
        <v>6</v>
      </c>
      <c r="C33" s="7">
        <v>61.130895719276545</v>
      </c>
      <c r="D33" s="7">
        <v>24.670574193891305</v>
      </c>
      <c r="E33" s="7">
        <v>2.9383767171939255</v>
      </c>
      <c r="F33" s="7">
        <v>1.5718696696319419</v>
      </c>
      <c r="G33" s="7">
        <v>1.6177742557416972</v>
      </c>
      <c r="H33" s="7">
        <v>1.2007673313972873</v>
      </c>
      <c r="I33" s="7">
        <v>0.8620398065242497</v>
      </c>
      <c r="J33" s="7">
        <v>0.5982092379355499</v>
      </c>
      <c r="K33" s="7">
        <v>5.409493068407498</v>
      </c>
      <c r="L33" s="7">
        <v>99.99999999999999</v>
      </c>
      <c r="M33" s="36"/>
      <c r="N33" s="38"/>
    </row>
    <row r="34" spans="1:14" ht="25.5" customHeight="1">
      <c r="A34" s="30" t="s">
        <v>24</v>
      </c>
      <c r="B34" s="22" t="s">
        <v>2</v>
      </c>
      <c r="C34" s="23">
        <v>124167</v>
      </c>
      <c r="D34" s="23">
        <v>52392</v>
      </c>
      <c r="E34" s="23">
        <v>6177</v>
      </c>
      <c r="F34" s="23">
        <v>3411</v>
      </c>
      <c r="G34" s="23">
        <v>3001</v>
      </c>
      <c r="H34" s="23">
        <v>2575</v>
      </c>
      <c r="I34" s="23">
        <v>1888</v>
      </c>
      <c r="J34" s="23">
        <v>1237</v>
      </c>
      <c r="K34" s="23">
        <f>L34-C34-D34-E34-F34-G34-H34-I34-J34</f>
        <v>11476</v>
      </c>
      <c r="L34" s="23">
        <v>206324</v>
      </c>
      <c r="M34" s="32">
        <v>162</v>
      </c>
      <c r="N34" s="34">
        <v>119943</v>
      </c>
    </row>
    <row r="35" spans="1:14" ht="23.25" customHeight="1">
      <c r="A35" s="31"/>
      <c r="B35" s="22" t="s">
        <v>6</v>
      </c>
      <c r="C35" s="24">
        <f aca="true" t="shared" si="9" ref="C35:K35">C34/$L$34*100</f>
        <v>60.18058975204048</v>
      </c>
      <c r="D35" s="24">
        <f t="shared" si="9"/>
        <v>25.393071092068787</v>
      </c>
      <c r="E35" s="24">
        <f t="shared" si="9"/>
        <v>2.993834939221806</v>
      </c>
      <c r="F35" s="24">
        <f t="shared" si="9"/>
        <v>1.653225024718404</v>
      </c>
      <c r="G35" s="24">
        <f t="shared" si="9"/>
        <v>1.4545084430313489</v>
      </c>
      <c r="H35" s="24">
        <f t="shared" si="9"/>
        <v>1.2480370679126034</v>
      </c>
      <c r="I35" s="24">
        <f t="shared" si="9"/>
        <v>0.9150656249394157</v>
      </c>
      <c r="J35" s="24">
        <f t="shared" si="9"/>
        <v>0.5995424671875302</v>
      </c>
      <c r="K35" s="24">
        <f t="shared" si="9"/>
        <v>5.562125588879626</v>
      </c>
      <c r="L35" s="24">
        <f>SUM(C35:K35)</f>
        <v>100.00000000000001</v>
      </c>
      <c r="M35" s="33"/>
      <c r="N35" s="35"/>
    </row>
    <row r="36" spans="1:14" ht="25.5" customHeight="1">
      <c r="A36" s="26" t="s">
        <v>25</v>
      </c>
      <c r="B36" s="5" t="s">
        <v>2</v>
      </c>
      <c r="C36" s="6">
        <v>120889</v>
      </c>
      <c r="D36" s="6">
        <v>50585</v>
      </c>
      <c r="E36" s="6">
        <v>6016</v>
      </c>
      <c r="F36" s="6">
        <v>3857</v>
      </c>
      <c r="G36" s="6">
        <v>2709</v>
      </c>
      <c r="H36" s="6">
        <v>2518</v>
      </c>
      <c r="I36" s="6">
        <v>1806</v>
      </c>
      <c r="J36" s="6">
        <v>1146</v>
      </c>
      <c r="K36" s="6">
        <f>L36-C36-D36-E36-F36-G36-H36-I36-J36</f>
        <v>13762</v>
      </c>
      <c r="L36" s="6">
        <v>203288</v>
      </c>
      <c r="M36" s="28">
        <v>163</v>
      </c>
      <c r="N36" s="37">
        <v>118353</v>
      </c>
    </row>
    <row r="37" spans="1:14" ht="23.25" customHeight="1">
      <c r="A37" s="27"/>
      <c r="B37" s="5" t="s">
        <v>6</v>
      </c>
      <c r="C37" s="7">
        <f>C36/$L$36*100</f>
        <v>59.46686474361497</v>
      </c>
      <c r="D37" s="7">
        <f aca="true" t="shared" si="10" ref="D37:L37">D36/$L$36*100</f>
        <v>24.88341663059305</v>
      </c>
      <c r="E37" s="7">
        <f t="shared" si="10"/>
        <v>2.959348313722404</v>
      </c>
      <c r="F37" s="7">
        <f t="shared" si="10"/>
        <v>1.8973082523316673</v>
      </c>
      <c r="G37" s="7">
        <f t="shared" si="10"/>
        <v>1.3325921844870332</v>
      </c>
      <c r="H37" s="7">
        <f t="shared" si="10"/>
        <v>1.2386368108299555</v>
      </c>
      <c r="I37" s="7">
        <f t="shared" si="10"/>
        <v>0.8883947896580221</v>
      </c>
      <c r="J37" s="7">
        <f t="shared" si="10"/>
        <v>0.5637322419424659</v>
      </c>
      <c r="K37" s="7">
        <f t="shared" si="10"/>
        <v>6.769706032820431</v>
      </c>
      <c r="L37" s="7">
        <f t="shared" si="10"/>
        <v>100</v>
      </c>
      <c r="M37" s="36"/>
      <c r="N37" s="38"/>
    </row>
    <row r="38" spans="1:14" s="15" customFormat="1" ht="25.5" customHeight="1">
      <c r="A38" s="30" t="s">
        <v>26</v>
      </c>
      <c r="B38" s="22" t="s">
        <v>2</v>
      </c>
      <c r="C38" s="23">
        <v>118398</v>
      </c>
      <c r="D38" s="23">
        <v>50328</v>
      </c>
      <c r="E38" s="23">
        <v>6220</v>
      </c>
      <c r="F38" s="23">
        <v>5131</v>
      </c>
      <c r="G38" s="23">
        <v>2641</v>
      </c>
      <c r="H38" s="23">
        <v>2598</v>
      </c>
      <c r="I38" s="23">
        <v>1888</v>
      </c>
      <c r="J38" s="23">
        <v>1158</v>
      </c>
      <c r="K38" s="23">
        <f>L38-C38-D38-E38-F38-G38-H38-I38-J38</f>
        <v>15559</v>
      </c>
      <c r="L38" s="23">
        <v>203921</v>
      </c>
      <c r="M38" s="32">
        <v>158</v>
      </c>
      <c r="N38" s="34">
        <v>118561</v>
      </c>
    </row>
    <row r="39" spans="1:14" s="15" customFormat="1" ht="23.25" customHeight="1">
      <c r="A39" s="31"/>
      <c r="B39" s="22" t="s">
        <v>6</v>
      </c>
      <c r="C39" s="24">
        <f aca="true" t="shared" si="11" ref="C39:L39">C38/$L$38*100</f>
        <v>58.06071959239117</v>
      </c>
      <c r="D39" s="24">
        <f t="shared" si="11"/>
        <v>24.680145742714092</v>
      </c>
      <c r="E39" s="24">
        <f t="shared" si="11"/>
        <v>3.0502008130599596</v>
      </c>
      <c r="F39" s="24">
        <f t="shared" si="11"/>
        <v>2.516170477783063</v>
      </c>
      <c r="G39" s="24">
        <f t="shared" si="11"/>
        <v>1.295109380593465</v>
      </c>
      <c r="H39" s="24">
        <f t="shared" si="11"/>
        <v>1.274022783332761</v>
      </c>
      <c r="I39" s="24">
        <f t="shared" si="11"/>
        <v>0.9258487355397433</v>
      </c>
      <c r="J39" s="24">
        <f t="shared" si="11"/>
        <v>0.5678669680905841</v>
      </c>
      <c r="K39" s="24">
        <f t="shared" si="11"/>
        <v>7.629915506495162</v>
      </c>
      <c r="L39" s="24">
        <f t="shared" si="11"/>
        <v>100</v>
      </c>
      <c r="M39" s="33"/>
      <c r="N39" s="35"/>
    </row>
    <row r="40" spans="1:14" s="15" customFormat="1" ht="23.25" customHeight="1">
      <c r="A40" s="26" t="s">
        <v>33</v>
      </c>
      <c r="B40" s="5" t="s">
        <v>2</v>
      </c>
      <c r="C40" s="19">
        <v>114373</v>
      </c>
      <c r="D40" s="19">
        <v>51121</v>
      </c>
      <c r="E40" s="19">
        <v>6524</v>
      </c>
      <c r="F40" s="19">
        <v>6958</v>
      </c>
      <c r="G40" s="19">
        <v>2485</v>
      </c>
      <c r="H40" s="19">
        <v>2674</v>
      </c>
      <c r="I40" s="19">
        <v>1903</v>
      </c>
      <c r="J40" s="19">
        <v>1184</v>
      </c>
      <c r="K40" s="19">
        <f>L40-C40-D40-E40-F40-G40-H40-I40-J40</f>
        <v>17125</v>
      </c>
      <c r="L40" s="19">
        <v>204347</v>
      </c>
      <c r="M40" s="28">
        <v>160</v>
      </c>
      <c r="N40" s="28">
        <v>118527</v>
      </c>
    </row>
    <row r="41" spans="1:14" s="15" customFormat="1" ht="23.25" customHeight="1">
      <c r="A41" s="27"/>
      <c r="B41" s="5" t="s">
        <v>6</v>
      </c>
      <c r="C41" s="21">
        <f>C40/L40*100</f>
        <v>55.96999221911748</v>
      </c>
      <c r="D41" s="21">
        <f>D40/L40*100</f>
        <v>25.01676070605392</v>
      </c>
      <c r="E41" s="21">
        <f>E40/L40*100</f>
        <v>3.1926086509711427</v>
      </c>
      <c r="F41" s="21">
        <f>F40/L40*100</f>
        <v>3.404992488267506</v>
      </c>
      <c r="G41" s="21">
        <f>G40/L40*100</f>
        <v>1.2160687458098234</v>
      </c>
      <c r="H41" s="21">
        <f>H40/L40*100</f>
        <v>1.3085584814066271</v>
      </c>
      <c r="I41" s="21">
        <f>I40/L40*100</f>
        <v>0.9312590838133175</v>
      </c>
      <c r="J41" s="21">
        <f>J40/L40*100</f>
        <v>0.5794065976011392</v>
      </c>
      <c r="K41" s="21">
        <f>K40/L40*100</f>
        <v>8.380353026959044</v>
      </c>
      <c r="L41" s="21">
        <f>L40/L40*100</f>
        <v>100</v>
      </c>
      <c r="M41" s="29"/>
      <c r="N41" s="29"/>
    </row>
    <row r="42" spans="1:7" ht="13.5">
      <c r="A42" s="8" t="s">
        <v>35</v>
      </c>
      <c r="B42" s="16"/>
      <c r="C42" s="17"/>
      <c r="D42" s="17"/>
      <c r="E42" s="17"/>
      <c r="F42" s="17"/>
      <c r="G42" s="2"/>
    </row>
    <row r="43" spans="1:11" ht="13.5">
      <c r="A43" s="8" t="s">
        <v>16</v>
      </c>
      <c r="B43" s="1"/>
      <c r="C43" s="2"/>
      <c r="D43" s="2"/>
      <c r="E43" s="2"/>
      <c r="F43" s="2"/>
      <c r="K43" s="20"/>
    </row>
    <row r="44" spans="1:6" ht="13.5">
      <c r="A44" s="8" t="s">
        <v>34</v>
      </c>
      <c r="B44"/>
      <c r="C44"/>
      <c r="D44"/>
      <c r="E44"/>
      <c r="F44"/>
    </row>
    <row r="45" ht="13.5">
      <c r="G45" s="18"/>
    </row>
    <row r="46" ht="13.5">
      <c r="H46" s="3"/>
    </row>
  </sheetData>
  <sheetProtection/>
  <mergeCells count="58">
    <mergeCell ref="A3:B3"/>
    <mergeCell ref="A4:A5"/>
    <mergeCell ref="M4:M5"/>
    <mergeCell ref="N4:N5"/>
    <mergeCell ref="A6:A7"/>
    <mergeCell ref="M6:M7"/>
    <mergeCell ref="N6:N7"/>
    <mergeCell ref="A12:A13"/>
    <mergeCell ref="M12:M13"/>
    <mergeCell ref="N12:N13"/>
    <mergeCell ref="A8:A9"/>
    <mergeCell ref="M8:M9"/>
    <mergeCell ref="N8:N9"/>
    <mergeCell ref="A10:A11"/>
    <mergeCell ref="M10:M11"/>
    <mergeCell ref="N10:N11"/>
    <mergeCell ref="A14:A15"/>
    <mergeCell ref="M14:M15"/>
    <mergeCell ref="N14:N15"/>
    <mergeCell ref="A16:A17"/>
    <mergeCell ref="M16:M17"/>
    <mergeCell ref="N16:N17"/>
    <mergeCell ref="A18:A19"/>
    <mergeCell ref="M18:M19"/>
    <mergeCell ref="N18:N19"/>
    <mergeCell ref="A20:A21"/>
    <mergeCell ref="M20:M21"/>
    <mergeCell ref="N20:N21"/>
    <mergeCell ref="A22:A23"/>
    <mergeCell ref="M22:M23"/>
    <mergeCell ref="N22:N23"/>
    <mergeCell ref="A24:A25"/>
    <mergeCell ref="M24:M25"/>
    <mergeCell ref="N24:N25"/>
    <mergeCell ref="A26:A27"/>
    <mergeCell ref="M26:M27"/>
    <mergeCell ref="N26:N27"/>
    <mergeCell ref="A28:A29"/>
    <mergeCell ref="M28:M29"/>
    <mergeCell ref="N28:N29"/>
    <mergeCell ref="A30:A31"/>
    <mergeCell ref="M30:M31"/>
    <mergeCell ref="N30:N31"/>
    <mergeCell ref="A32:A33"/>
    <mergeCell ref="M32:M33"/>
    <mergeCell ref="N32:N33"/>
    <mergeCell ref="A34:A35"/>
    <mergeCell ref="M34:M35"/>
    <mergeCell ref="N34:N35"/>
    <mergeCell ref="A36:A37"/>
    <mergeCell ref="M36:M37"/>
    <mergeCell ref="N36:N37"/>
    <mergeCell ref="A40:A41"/>
    <mergeCell ref="M40:M41"/>
    <mergeCell ref="N40:N41"/>
    <mergeCell ref="A38:A39"/>
    <mergeCell ref="M38:M39"/>
    <mergeCell ref="N38:N39"/>
  </mergeCells>
  <printOptions horizontalCentered="1"/>
  <pageMargins left="0.5511811023622047" right="0" top="0.5905511811023623" bottom="0.5905511811023623" header="0.5118110236220472" footer="0.5118110236220472"/>
  <pageSetup fitToHeight="0" fitToWidth="1" horizontalDpi="600" verticalDpi="600" orientation="portrait" paperSize="9" scale="94" r:id="rId1"/>
  <headerFooter alignWithMargins="0">
    <oddFooter>&amp;C-&amp;"Century,標準"55&amp;"ＭＳ Ｐゴシック,標準"-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2015-11-20T04:05:23Z</cp:lastPrinted>
  <dcterms:created xsi:type="dcterms:W3CDTF">2006-02-02T02:15:44Z</dcterms:created>
  <dcterms:modified xsi:type="dcterms:W3CDTF">2015-11-25T05:24:58Z</dcterms:modified>
  <cp:category/>
  <cp:version/>
  <cp:contentType/>
  <cp:contentStatus/>
</cp:coreProperties>
</file>