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16" yWindow="65521" windowWidth="15480" windowHeight="11640" tabRatio="500" activeTab="0"/>
  </bookViews>
  <sheets>
    <sheet name="2008_08_04" sheetId="1" r:id="rId1"/>
  </sheets>
  <externalReferences>
    <externalReference r:id="rId4"/>
  </externalReferences>
  <definedNames>
    <definedName name="hyou3">'[1]表3'!$A$2:$N$34</definedName>
    <definedName name="_xlnm.Print_Area" localSheetId="0">'2008_08_04'!$B$1:$S$60</definedName>
    <definedName name="図1">'[1]図8'!$D$20:$I$31</definedName>
    <definedName name="表３">'[1]表3'!$A$2:$N$34</definedName>
  </definedNames>
  <calcPr fullCalcOnLoad="1"/>
</workbook>
</file>

<file path=xl/sharedStrings.xml><?xml version="1.0" encoding="utf-8"?>
<sst xmlns="http://schemas.openxmlformats.org/spreadsheetml/2006/main" count="45" uniqueCount="33">
  <si>
    <t>東京都</t>
  </si>
  <si>
    <t>神奈川県</t>
  </si>
  <si>
    <t>愛知県</t>
  </si>
  <si>
    <t>全国</t>
  </si>
  <si>
    <t>大阪府</t>
  </si>
  <si>
    <t>事業所数
（か所）</t>
  </si>
  <si>
    <t>構成比
（％）</t>
  </si>
  <si>
    <t>人口10万人当たり
事業所数
（か所）</t>
  </si>
  <si>
    <t>飲食店合計</t>
  </si>
  <si>
    <t>一般食堂（別掲を除く）</t>
  </si>
  <si>
    <t>焼肉店（東洋料理のもの）</t>
  </si>
  <si>
    <t>そば・うどん店</t>
  </si>
  <si>
    <t>一般飲食店</t>
  </si>
  <si>
    <t>すし店</t>
  </si>
  <si>
    <t>食堂，レストラン</t>
  </si>
  <si>
    <t>喫茶店</t>
  </si>
  <si>
    <t>ハンバーガー店</t>
  </si>
  <si>
    <t>日本料理店</t>
  </si>
  <si>
    <t>お好み焼店</t>
  </si>
  <si>
    <t>西洋料理店</t>
  </si>
  <si>
    <t>その他の一般飲食店</t>
  </si>
  <si>
    <t>中華料理店</t>
  </si>
  <si>
    <t>その他の一般飲食店</t>
  </si>
  <si>
    <t>料亭</t>
  </si>
  <si>
    <t>その他食堂・レストラン</t>
  </si>
  <si>
    <t>酒場・ビヤホール</t>
  </si>
  <si>
    <t>バー・キャバレー・ナイトクラブ</t>
  </si>
  <si>
    <t>８－４．飲食店数</t>
  </si>
  <si>
    <t>飲食店数（平成18年10月1日現在）</t>
  </si>
  <si>
    <t>遊興飲食店</t>
  </si>
  <si>
    <t>（総務省　平成18年「事業所・企業統計調査（速報値）」、「推計人口(平成18年10月1日現在)」）</t>
  </si>
  <si>
    <t>（注）人口10万人当たり事業所数は、全国・各府県の事業所数を平成18年10月１日現在の人口で除したもの。</t>
  </si>
  <si>
    <t>推計人口（千人、平成18年10月1日現在）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</si>
</sst>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,###,##0.0;&quot;-&quot;#,###,##0.0"/>
    <numFmt numFmtId="178" formatCode="#,###,###,##0;&quot; -&quot;###,###,##0"/>
    <numFmt numFmtId="179" formatCode="##,###,###,##0;&quot;-&quot;#,###,###,##0"/>
    <numFmt numFmtId="180" formatCode="###,###,##0.0;&quot;-&quot;##,###,##0.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###\ ###"/>
    <numFmt numFmtId="188" formatCode="000.0"/>
    <numFmt numFmtId="189" formatCode="0\ 000"/>
    <numFmt numFmtId="190" formatCode="###\ ###\ ###"/>
    <numFmt numFmtId="191" formatCode="0_);[Red]\(0\)"/>
    <numFmt numFmtId="192" formatCode="0.00_ "/>
    <numFmt numFmtId="193" formatCode="0.0_ "/>
    <numFmt numFmtId="194" formatCode="###\ ###\ "/>
    <numFmt numFmtId="195" formatCode="\-0.00"/>
    <numFmt numFmtId="196" formatCode="#,##0_ "/>
    <numFmt numFmtId="197" formatCode="#,##0.0"/>
    <numFmt numFmtId="198" formatCode="0.0\ \ "/>
    <numFmt numFmtId="199" formatCode="#,##0.0_ "/>
    <numFmt numFmtId="200" formatCode="#,##0.00_);[Red]\(#,##0.00\)"/>
    <numFmt numFmtId="201" formatCode="#,##0.00_ "/>
    <numFmt numFmtId="202" formatCode="#,###,###,###,##0;&quot; -&quot;###,###,###,##0"/>
    <numFmt numFmtId="203" formatCode="0.00000_ "/>
    <numFmt numFmtId="204" formatCode="0.0000_ "/>
    <numFmt numFmtId="205" formatCode="0.000_ "/>
    <numFmt numFmtId="206" formatCode="0_ "/>
  </numFmts>
  <fonts count="12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8"/>
      <name val="ＭＳ ゴシック"/>
      <family val="3"/>
    </font>
    <font>
      <sz val="6"/>
      <name val="AGENDA人名行書体L1"/>
      <family val="3"/>
    </font>
    <font>
      <sz val="12"/>
      <name val="ＭＳ 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9" fillId="0" borderId="0" xfId="0" applyNumberFormat="1" applyFont="1" applyFill="1" applyBorder="1" applyAlignment="1" quotePrefix="1">
      <alignment horizontal="right" vertical="center"/>
    </xf>
    <xf numFmtId="185" fontId="9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shrinkToFit="1"/>
    </xf>
    <xf numFmtId="0" fontId="10" fillId="0" borderId="0" xfId="0" applyFont="1" applyAlignment="1">
      <alignment vertical="top"/>
    </xf>
    <xf numFmtId="196" fontId="10" fillId="0" borderId="1" xfId="0" applyNumberFormat="1" applyFont="1" applyFill="1" applyBorder="1" applyAlignment="1" quotePrefix="1">
      <alignment vertical="center"/>
    </xf>
    <xf numFmtId="196" fontId="10" fillId="0" borderId="1" xfId="0" applyNumberFormat="1" applyFont="1" applyFill="1" applyBorder="1" applyAlignment="1">
      <alignment vertical="center"/>
    </xf>
    <xf numFmtId="196" fontId="10" fillId="0" borderId="1" xfId="17" applyNumberFormat="1" applyFont="1" applyFill="1" applyBorder="1" applyAlignment="1">
      <alignment vertical="center"/>
    </xf>
    <xf numFmtId="196" fontId="10" fillId="0" borderId="2" xfId="0" applyNumberFormat="1" applyFont="1" applyFill="1" applyBorder="1" applyAlignment="1" quotePrefix="1">
      <alignment vertical="center"/>
    </xf>
    <xf numFmtId="196" fontId="10" fillId="0" borderId="3" xfId="0" applyNumberFormat="1" applyFont="1" applyFill="1" applyBorder="1" applyAlignment="1" quotePrefix="1">
      <alignment vertical="center"/>
    </xf>
    <xf numFmtId="196" fontId="10" fillId="0" borderId="3" xfId="17" applyNumberFormat="1" applyFont="1" applyBorder="1" applyAlignment="1">
      <alignment vertical="center"/>
    </xf>
    <xf numFmtId="196" fontId="10" fillId="0" borderId="3" xfId="17" applyNumberFormat="1" applyFont="1" applyFill="1" applyBorder="1" applyAlignment="1" quotePrefix="1">
      <alignment vertical="center"/>
    </xf>
    <xf numFmtId="193" fontId="10" fillId="0" borderId="1" xfId="0" applyNumberFormat="1" applyFont="1" applyFill="1" applyBorder="1" applyAlignment="1">
      <alignment vertical="center"/>
    </xf>
    <xf numFmtId="193" fontId="10" fillId="0" borderId="2" xfId="0" applyNumberFormat="1" applyFont="1" applyFill="1" applyBorder="1" applyAlignment="1">
      <alignment vertical="center"/>
    </xf>
    <xf numFmtId="196" fontId="10" fillId="0" borderId="4" xfId="17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0" fillId="2" borderId="3" xfId="0" applyFont="1" applyFill="1" applyBorder="1" applyAlignment="1">
      <alignment horizontal="left" vertical="center" shrinkToFit="1"/>
    </xf>
    <xf numFmtId="0" fontId="10" fillId="2" borderId="5" xfId="0" applyFont="1" applyFill="1" applyBorder="1" applyAlignment="1">
      <alignment horizontal="left" vertical="center" shrinkToFit="1"/>
    </xf>
    <xf numFmtId="0" fontId="10" fillId="2" borderId="6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0000ws758\D\&#12371;&#12393;&#12418;\&#12371;&#12393;&#12418;&#222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"/>
      <sheetName val="図8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</v>
          </cell>
          <cell r="E7">
            <v>36</v>
          </cell>
          <cell r="F7">
            <v>16.6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17.4</v>
          </cell>
          <cell r="E10">
            <v>11</v>
          </cell>
          <cell r="F10">
            <v>17.9</v>
          </cell>
          <cell r="G10">
            <v>10</v>
          </cell>
          <cell r="H10" t="str">
            <v>  兵 庫 県</v>
          </cell>
          <cell r="I10">
            <v>91</v>
          </cell>
          <cell r="K10">
            <v>16.5</v>
          </cell>
          <cell r="L10">
            <v>27</v>
          </cell>
          <cell r="M10">
            <v>16.9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16.4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16.9</v>
          </cell>
          <cell r="E13">
            <v>16</v>
          </cell>
          <cell r="F13">
            <v>17.3</v>
          </cell>
          <cell r="G13">
            <v>16</v>
          </cell>
          <cell r="H13" t="str">
            <v>  和歌山県</v>
          </cell>
          <cell r="I13">
            <v>17</v>
          </cell>
          <cell r="K13">
            <v>16.1</v>
          </cell>
          <cell r="L13">
            <v>37</v>
          </cell>
          <cell r="M13">
            <v>16.4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17.9</v>
          </cell>
          <cell r="E14">
            <v>5</v>
          </cell>
          <cell r="F14">
            <v>18.4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17.4</v>
          </cell>
          <cell r="E16">
            <v>10</v>
          </cell>
          <cell r="F16">
            <v>17.9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16.4</v>
          </cell>
          <cell r="E17">
            <v>33</v>
          </cell>
          <cell r="F17">
            <v>16.9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16.4</v>
          </cell>
          <cell r="E19">
            <v>29</v>
          </cell>
          <cell r="F19">
            <v>16.9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16.4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</v>
          </cell>
          <cell r="N23">
            <v>42</v>
          </cell>
        </row>
        <row r="25">
          <cell r="A25" t="str">
            <v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</v>
          </cell>
          <cell r="L25">
            <v>15</v>
          </cell>
          <cell r="M25">
            <v>17.6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16.4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18.4</v>
          </cell>
          <cell r="N27">
            <v>6</v>
          </cell>
        </row>
        <row r="28">
          <cell r="A28" t="str">
            <v>  山 梨 県</v>
          </cell>
          <cell r="B28">
            <v>15</v>
          </cell>
          <cell r="D28">
            <v>16.9</v>
          </cell>
          <cell r="E28">
            <v>17</v>
          </cell>
          <cell r="F28">
            <v>17.1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</v>
          </cell>
          <cell r="N28">
            <v>8</v>
          </cell>
        </row>
        <row r="29">
          <cell r="A29" t="str">
            <v>  長 野 県</v>
          </cell>
          <cell r="B29">
            <v>36</v>
          </cell>
          <cell r="D29">
            <v>16.4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</v>
          </cell>
          <cell r="L29">
            <v>24</v>
          </cell>
          <cell r="M29">
            <v>17.1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16.4</v>
          </cell>
          <cell r="E32">
            <v>30</v>
          </cell>
          <cell r="F32">
            <v>16.9</v>
          </cell>
          <cell r="G32">
            <v>25</v>
          </cell>
          <cell r="H32" t="str">
            <v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16.9</v>
          </cell>
          <cell r="G34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0"/>
  <sheetViews>
    <sheetView tabSelected="1" zoomScale="75" zoomScaleNormal="75" workbookViewId="0" topLeftCell="B1">
      <selection activeCell="F35" sqref="F35"/>
    </sheetView>
  </sheetViews>
  <sheetFormatPr defaultColWidth="9.00390625" defaultRowHeight="12.75"/>
  <cols>
    <col min="1" max="1" width="2.75390625" style="2" customWidth="1"/>
    <col min="2" max="3" width="2.00390625" style="2" customWidth="1"/>
    <col min="4" max="4" width="29.125" style="2" customWidth="1"/>
    <col min="5" max="5" width="11.00390625" style="2" customWidth="1"/>
    <col min="6" max="7" width="9.00390625" style="2" customWidth="1"/>
    <col min="8" max="8" width="11.00390625" style="2" customWidth="1"/>
    <col min="9" max="10" width="9.00390625" style="2" customWidth="1"/>
    <col min="11" max="11" width="10.875" style="2" customWidth="1"/>
    <col min="12" max="13" width="9.00390625" style="2" customWidth="1"/>
    <col min="14" max="14" width="10.875" style="2" customWidth="1"/>
    <col min="15" max="15" width="8.375" style="2" customWidth="1"/>
    <col min="16" max="16" width="9.125" style="2" customWidth="1"/>
    <col min="17" max="17" width="13.125" style="2" customWidth="1"/>
    <col min="18" max="18" width="9.125" style="2" customWidth="1"/>
    <col min="19" max="19" width="9.00390625" style="2" customWidth="1"/>
    <col min="20" max="16384" width="13.00390625" style="2" customWidth="1"/>
  </cols>
  <sheetData>
    <row r="1" ht="39.75" customHeight="1">
      <c r="B1" s="1" t="s">
        <v>27</v>
      </c>
    </row>
    <row r="2" ht="20.25" customHeight="1"/>
    <row r="3" ht="33.75" customHeight="1">
      <c r="B3" s="3" t="s">
        <v>28</v>
      </c>
    </row>
    <row r="4" spans="2:19" s="4" customFormat="1" ht="22.5" customHeight="1">
      <c r="B4" s="36"/>
      <c r="C4" s="37"/>
      <c r="D4" s="37"/>
      <c r="E4" s="40" t="s">
        <v>4</v>
      </c>
      <c r="F4" s="41"/>
      <c r="G4" s="42"/>
      <c r="H4" s="40" t="s">
        <v>0</v>
      </c>
      <c r="I4" s="41"/>
      <c r="J4" s="42"/>
      <c r="K4" s="40" t="s">
        <v>1</v>
      </c>
      <c r="L4" s="41"/>
      <c r="M4" s="42"/>
      <c r="N4" s="40" t="s">
        <v>2</v>
      </c>
      <c r="O4" s="41"/>
      <c r="P4" s="42"/>
      <c r="Q4" s="40" t="s">
        <v>3</v>
      </c>
      <c r="R4" s="41"/>
      <c r="S4" s="42"/>
    </row>
    <row r="5" spans="2:19" s="5" customFormat="1" ht="45">
      <c r="B5" s="37"/>
      <c r="C5" s="37"/>
      <c r="D5" s="37"/>
      <c r="E5" s="16" t="s">
        <v>5</v>
      </c>
      <c r="F5" s="16" t="s">
        <v>6</v>
      </c>
      <c r="G5" s="17" t="s">
        <v>7</v>
      </c>
      <c r="H5" s="16" t="s">
        <v>5</v>
      </c>
      <c r="I5" s="16" t="s">
        <v>6</v>
      </c>
      <c r="J5" s="17" t="s">
        <v>7</v>
      </c>
      <c r="K5" s="16" t="s">
        <v>5</v>
      </c>
      <c r="L5" s="16" t="s">
        <v>6</v>
      </c>
      <c r="M5" s="17" t="s">
        <v>7</v>
      </c>
      <c r="N5" s="16" t="s">
        <v>5</v>
      </c>
      <c r="O5" s="16" t="s">
        <v>6</v>
      </c>
      <c r="P5" s="17" t="s">
        <v>7</v>
      </c>
      <c r="Q5" s="16" t="s">
        <v>5</v>
      </c>
      <c r="R5" s="16" t="s">
        <v>6</v>
      </c>
      <c r="S5" s="17" t="s">
        <v>7</v>
      </c>
    </row>
    <row r="6" spans="2:19" s="4" customFormat="1" ht="24.75" customHeight="1">
      <c r="B6" s="39" t="s">
        <v>8</v>
      </c>
      <c r="C6" s="35"/>
      <c r="D6" s="35"/>
      <c r="E6" s="21">
        <f>E7+E22</f>
        <v>60190</v>
      </c>
      <c r="F6" s="28">
        <f aca="true" t="shared" si="0" ref="F6:F25">100*(E6/E$6)</f>
        <v>100</v>
      </c>
      <c r="G6" s="22">
        <f aca="true" t="shared" si="1" ref="G6:G25">E6/($F$26/100)</f>
        <v>682.8133862733976</v>
      </c>
      <c r="H6" s="21">
        <f>H7+H22</f>
        <v>97715</v>
      </c>
      <c r="I6" s="28">
        <f aca="true" t="shared" si="2" ref="I6:I25">100*(H6/H$6)</f>
        <v>100</v>
      </c>
      <c r="J6" s="22">
        <f aca="true" t="shared" si="3" ref="J6:J25">H6/($I$26/100)</f>
        <v>771.9014140137451</v>
      </c>
      <c r="K6" s="21">
        <f>K7+K22</f>
        <v>38836</v>
      </c>
      <c r="L6" s="28">
        <f aca="true" t="shared" si="4" ref="L6:L25">100*(K6/K$6)</f>
        <v>100</v>
      </c>
      <c r="M6" s="22">
        <f aca="true" t="shared" si="5" ref="M6:M25">K6/($L$26/100)</f>
        <v>439.8187995469989</v>
      </c>
      <c r="N6" s="21">
        <f>N7+N22</f>
        <v>44675</v>
      </c>
      <c r="O6" s="28">
        <f aca="true" t="shared" si="6" ref="O6:O25">100*(N6/N$6)</f>
        <v>100</v>
      </c>
      <c r="P6" s="22">
        <f aca="true" t="shared" si="7" ref="P6:P25">N6/($O$26/100)</f>
        <v>611.3163656267104</v>
      </c>
      <c r="Q6" s="21">
        <f>Q7+Q22</f>
        <v>724503</v>
      </c>
      <c r="R6" s="28">
        <f aca="true" t="shared" si="8" ref="R6:R25">100*(Q6/Q$6)</f>
        <v>100</v>
      </c>
      <c r="S6" s="22">
        <f aca="true" t="shared" si="9" ref="S6:S25">Q6/($R$26/100)</f>
        <v>567.0368631134069</v>
      </c>
    </row>
    <row r="7" spans="2:19" s="4" customFormat="1" ht="24.75" customHeight="1">
      <c r="B7" s="38" t="s">
        <v>12</v>
      </c>
      <c r="C7" s="35"/>
      <c r="D7" s="35"/>
      <c r="E7" s="21">
        <f>E8+E15+E16+E17+E18</f>
        <v>37774</v>
      </c>
      <c r="F7" s="28">
        <f t="shared" si="0"/>
        <v>62.75793321149693</v>
      </c>
      <c r="G7" s="22">
        <f t="shared" si="1"/>
        <v>428.5195689166194</v>
      </c>
      <c r="H7" s="21">
        <f>H8+H15+H16+H17+H18</f>
        <v>56863</v>
      </c>
      <c r="I7" s="28">
        <f t="shared" si="2"/>
        <v>58.19270326971294</v>
      </c>
      <c r="J7" s="22">
        <f t="shared" si="3"/>
        <v>449.1902993917371</v>
      </c>
      <c r="K7" s="21">
        <f>K8+K15+K16+K17+K18</f>
        <v>21592</v>
      </c>
      <c r="L7" s="28">
        <f t="shared" si="4"/>
        <v>55.597898856730865</v>
      </c>
      <c r="M7" s="22">
        <f t="shared" si="5"/>
        <v>244.5300113250283</v>
      </c>
      <c r="N7" s="21">
        <f>N8+N15+N16+N17+N18</f>
        <v>29617</v>
      </c>
      <c r="O7" s="28">
        <f t="shared" si="6"/>
        <v>66.29434806939004</v>
      </c>
      <c r="P7" s="22">
        <f t="shared" si="7"/>
        <v>405.2681992337165</v>
      </c>
      <c r="Q7" s="21">
        <f>Q8+Q15+Q16+Q17+Q18</f>
        <v>415723</v>
      </c>
      <c r="R7" s="28">
        <f t="shared" si="8"/>
        <v>57.38043872834206</v>
      </c>
      <c r="S7" s="22">
        <f t="shared" si="9"/>
        <v>325.3682398059012</v>
      </c>
    </row>
    <row r="8" spans="2:19" s="4" customFormat="1" ht="24.75" customHeight="1">
      <c r="B8" s="34"/>
      <c r="C8" s="38" t="s">
        <v>14</v>
      </c>
      <c r="D8" s="35"/>
      <c r="E8" s="21">
        <f>SUM(E9:E14)</f>
        <v>16406</v>
      </c>
      <c r="F8" s="28">
        <f t="shared" si="0"/>
        <v>27.257019438444924</v>
      </c>
      <c r="G8" s="22">
        <f t="shared" si="1"/>
        <v>186.11457742484401</v>
      </c>
      <c r="H8" s="21">
        <f>SUM(H9:H14)</f>
        <v>34579</v>
      </c>
      <c r="I8" s="28">
        <f t="shared" si="2"/>
        <v>35.38760681573965</v>
      </c>
      <c r="J8" s="22">
        <f t="shared" si="3"/>
        <v>273.1574373963188</v>
      </c>
      <c r="K8" s="21">
        <f>SUM(K9:K14)</f>
        <v>14083</v>
      </c>
      <c r="L8" s="28">
        <f t="shared" si="4"/>
        <v>36.26274590586054</v>
      </c>
      <c r="M8" s="22">
        <f t="shared" si="5"/>
        <v>159.49037372593432</v>
      </c>
      <c r="N8" s="21">
        <f>SUM(N9:N14)</f>
        <v>13124</v>
      </c>
      <c r="O8" s="28">
        <f t="shared" si="6"/>
        <v>29.376608841634024</v>
      </c>
      <c r="P8" s="22">
        <f t="shared" si="7"/>
        <v>179.584017515052</v>
      </c>
      <c r="Q8" s="21">
        <f>SUM(Q9:Q14)</f>
        <v>235816</v>
      </c>
      <c r="R8" s="28">
        <f t="shared" si="8"/>
        <v>32.548657493481734</v>
      </c>
      <c r="S8" s="22">
        <f t="shared" si="9"/>
        <v>184.5628864365657</v>
      </c>
    </row>
    <row r="9" spans="2:19" s="4" customFormat="1" ht="24.75" customHeight="1">
      <c r="B9" s="35"/>
      <c r="C9" s="34"/>
      <c r="D9" s="18" t="s">
        <v>9</v>
      </c>
      <c r="E9" s="21">
        <v>5005</v>
      </c>
      <c r="F9" s="28">
        <f t="shared" si="0"/>
        <v>8.315334773218144</v>
      </c>
      <c r="G9" s="22">
        <f t="shared" si="1"/>
        <v>56.778218944980146</v>
      </c>
      <c r="H9" s="23">
        <v>5613</v>
      </c>
      <c r="I9" s="28">
        <f t="shared" si="2"/>
        <v>5.744256255436729</v>
      </c>
      <c r="J9" s="22">
        <f t="shared" si="3"/>
        <v>44.33999526028912</v>
      </c>
      <c r="K9" s="23">
        <v>3636</v>
      </c>
      <c r="L9" s="28">
        <f t="shared" si="4"/>
        <v>9.362447213925224</v>
      </c>
      <c r="M9" s="22">
        <f t="shared" si="5"/>
        <v>41.17780294450736</v>
      </c>
      <c r="N9" s="23">
        <v>3248</v>
      </c>
      <c r="O9" s="28">
        <f t="shared" si="6"/>
        <v>7.270285394515949</v>
      </c>
      <c r="P9" s="22">
        <f t="shared" si="7"/>
        <v>44.44444444444444</v>
      </c>
      <c r="Q9" s="21">
        <v>73298</v>
      </c>
      <c r="R9" s="28">
        <f t="shared" si="8"/>
        <v>10.117004346427827</v>
      </c>
      <c r="S9" s="22">
        <f t="shared" si="9"/>
        <v>57.367144087031384</v>
      </c>
    </row>
    <row r="10" spans="2:19" s="4" customFormat="1" ht="24.75" customHeight="1">
      <c r="B10" s="35"/>
      <c r="C10" s="35"/>
      <c r="D10" s="18" t="s">
        <v>17</v>
      </c>
      <c r="E10" s="21">
        <v>3065</v>
      </c>
      <c r="F10" s="28">
        <f t="shared" si="0"/>
        <v>5.0922080079747465</v>
      </c>
      <c r="G10" s="22">
        <f t="shared" si="1"/>
        <v>34.77027793533749</v>
      </c>
      <c r="H10" s="23">
        <v>8201</v>
      </c>
      <c r="I10" s="28">
        <f t="shared" si="2"/>
        <v>8.392774906616179</v>
      </c>
      <c r="J10" s="22">
        <f t="shared" si="3"/>
        <v>64.78394817916107</v>
      </c>
      <c r="K10" s="23">
        <v>2374</v>
      </c>
      <c r="L10" s="28">
        <f t="shared" si="4"/>
        <v>6.112884952106293</v>
      </c>
      <c r="M10" s="22">
        <f t="shared" si="5"/>
        <v>26.885617214043037</v>
      </c>
      <c r="N10" s="23">
        <v>2790</v>
      </c>
      <c r="O10" s="28">
        <f t="shared" si="6"/>
        <v>6.245103525461667</v>
      </c>
      <c r="P10" s="22">
        <f t="shared" si="7"/>
        <v>38.177339901477836</v>
      </c>
      <c r="Q10" s="21">
        <v>42572</v>
      </c>
      <c r="R10" s="28">
        <f t="shared" si="8"/>
        <v>5.87602811858612</v>
      </c>
      <c r="S10" s="22">
        <f t="shared" si="9"/>
        <v>33.31924551929248</v>
      </c>
    </row>
    <row r="11" spans="2:19" s="4" customFormat="1" ht="24.75" customHeight="1">
      <c r="B11" s="35"/>
      <c r="C11" s="35"/>
      <c r="D11" s="18" t="s">
        <v>19</v>
      </c>
      <c r="E11" s="21">
        <v>1927</v>
      </c>
      <c r="F11" s="28">
        <f t="shared" si="0"/>
        <v>3.201528493105167</v>
      </c>
      <c r="G11" s="22">
        <f t="shared" si="1"/>
        <v>21.86046511627907</v>
      </c>
      <c r="H11" s="23">
        <v>5753</v>
      </c>
      <c r="I11" s="28">
        <f t="shared" si="2"/>
        <v>5.887530061914752</v>
      </c>
      <c r="J11" s="22">
        <f t="shared" si="3"/>
        <v>45.4459277984043</v>
      </c>
      <c r="K11" s="23">
        <v>1941</v>
      </c>
      <c r="L11" s="28">
        <f t="shared" si="4"/>
        <v>4.997940055618498</v>
      </c>
      <c r="M11" s="22">
        <f t="shared" si="5"/>
        <v>21.981879954699888</v>
      </c>
      <c r="N11" s="23">
        <v>1690</v>
      </c>
      <c r="O11" s="28">
        <f t="shared" si="6"/>
        <v>3.7828763290430887</v>
      </c>
      <c r="P11" s="22">
        <f t="shared" si="7"/>
        <v>23.125342090859334</v>
      </c>
      <c r="Q11" s="21">
        <v>29221</v>
      </c>
      <c r="R11" s="28">
        <f t="shared" si="8"/>
        <v>4.033247619402542</v>
      </c>
      <c r="S11" s="22">
        <f t="shared" si="9"/>
        <v>22.870000782656334</v>
      </c>
    </row>
    <row r="12" spans="2:19" s="4" customFormat="1" ht="24.75" customHeight="1">
      <c r="B12" s="35"/>
      <c r="C12" s="35"/>
      <c r="D12" s="18" t="s">
        <v>21</v>
      </c>
      <c r="E12" s="21">
        <v>3474</v>
      </c>
      <c r="F12" s="28">
        <f t="shared" si="0"/>
        <v>5.771722877554411</v>
      </c>
      <c r="G12" s="22">
        <f t="shared" si="1"/>
        <v>39.41009642654566</v>
      </c>
      <c r="H12" s="23">
        <v>10207</v>
      </c>
      <c r="I12" s="28">
        <f t="shared" si="2"/>
        <v>10.44568387657985</v>
      </c>
      <c r="J12" s="22">
        <f t="shared" si="3"/>
        <v>80.63038154672564</v>
      </c>
      <c r="K12" s="23">
        <v>4346</v>
      </c>
      <c r="L12" s="28">
        <f t="shared" si="4"/>
        <v>11.19064785250798</v>
      </c>
      <c r="M12" s="22">
        <f t="shared" si="5"/>
        <v>49.21857304643262</v>
      </c>
      <c r="N12" s="23">
        <v>3283</v>
      </c>
      <c r="O12" s="28">
        <f t="shared" si="6"/>
        <v>7.348628987129267</v>
      </c>
      <c r="P12" s="22">
        <f t="shared" si="7"/>
        <v>44.923371647509576</v>
      </c>
      <c r="Q12" s="21">
        <v>59552</v>
      </c>
      <c r="R12" s="28">
        <f t="shared" si="8"/>
        <v>8.21970371413231</v>
      </c>
      <c r="S12" s="22">
        <f t="shared" si="9"/>
        <v>46.60875009783204</v>
      </c>
    </row>
    <row r="13" spans="2:19" s="4" customFormat="1" ht="24.75" customHeight="1">
      <c r="B13" s="35"/>
      <c r="C13" s="35"/>
      <c r="D13" s="19" t="s">
        <v>10</v>
      </c>
      <c r="E13" s="21">
        <v>1982</v>
      </c>
      <c r="F13" s="28">
        <f t="shared" si="0"/>
        <v>3.2929057983053664</v>
      </c>
      <c r="G13" s="22">
        <f t="shared" si="1"/>
        <v>22.484401588201926</v>
      </c>
      <c r="H13" s="23">
        <v>2581</v>
      </c>
      <c r="I13" s="28">
        <f t="shared" si="2"/>
        <v>2.641354960855549</v>
      </c>
      <c r="J13" s="22">
        <f t="shared" si="3"/>
        <v>20.38865629196619</v>
      </c>
      <c r="K13" s="23">
        <v>1257</v>
      </c>
      <c r="L13" s="28">
        <f t="shared" si="4"/>
        <v>3.236687609434545</v>
      </c>
      <c r="M13" s="22">
        <f t="shared" si="5"/>
        <v>14.235560588901473</v>
      </c>
      <c r="N13" s="23">
        <v>1442</v>
      </c>
      <c r="O13" s="28">
        <f t="shared" si="6"/>
        <v>3.2277560156687186</v>
      </c>
      <c r="P13" s="22">
        <f t="shared" si="7"/>
        <v>19.731800766283527</v>
      </c>
      <c r="Q13" s="21">
        <v>21167</v>
      </c>
      <c r="R13" s="28">
        <f t="shared" si="8"/>
        <v>2.9215890065327543</v>
      </c>
      <c r="S13" s="22">
        <f t="shared" si="9"/>
        <v>16.56648665570948</v>
      </c>
    </row>
    <row r="14" spans="2:19" s="4" customFormat="1" ht="24.75" customHeight="1">
      <c r="B14" s="35"/>
      <c r="C14" s="35"/>
      <c r="D14" s="18" t="s">
        <v>24</v>
      </c>
      <c r="E14" s="21">
        <v>953</v>
      </c>
      <c r="F14" s="28">
        <f t="shared" si="0"/>
        <v>1.5833194882870911</v>
      </c>
      <c r="G14" s="22">
        <f t="shared" si="1"/>
        <v>10.811117413499716</v>
      </c>
      <c r="H14" s="23">
        <v>2224</v>
      </c>
      <c r="I14" s="28">
        <f t="shared" si="2"/>
        <v>2.276006754336591</v>
      </c>
      <c r="J14" s="22">
        <f t="shared" si="3"/>
        <v>17.568528319772494</v>
      </c>
      <c r="K14" s="23">
        <v>529</v>
      </c>
      <c r="L14" s="28">
        <f t="shared" si="4"/>
        <v>1.3621382222679987</v>
      </c>
      <c r="M14" s="22">
        <f t="shared" si="5"/>
        <v>5.990939977349943</v>
      </c>
      <c r="N14" s="23">
        <v>671</v>
      </c>
      <c r="O14" s="28">
        <f t="shared" si="6"/>
        <v>1.501958589815333</v>
      </c>
      <c r="P14" s="22">
        <f t="shared" si="7"/>
        <v>9.181718664477286</v>
      </c>
      <c r="Q14" s="21">
        <v>10006</v>
      </c>
      <c r="R14" s="28">
        <f t="shared" si="8"/>
        <v>1.3810846884001862</v>
      </c>
      <c r="S14" s="22">
        <f t="shared" si="9"/>
        <v>7.831259294043985</v>
      </c>
    </row>
    <row r="15" spans="2:19" s="4" customFormat="1" ht="24.75" customHeight="1">
      <c r="B15" s="35"/>
      <c r="C15" s="35" t="s">
        <v>11</v>
      </c>
      <c r="D15" s="35"/>
      <c r="E15" s="21">
        <v>2184</v>
      </c>
      <c r="F15" s="28">
        <f t="shared" si="0"/>
        <v>3.6285097192224622</v>
      </c>
      <c r="G15" s="22">
        <f t="shared" si="1"/>
        <v>24.775950085082243</v>
      </c>
      <c r="H15" s="23">
        <v>5774</v>
      </c>
      <c r="I15" s="28">
        <f t="shared" si="2"/>
        <v>5.909021132886456</v>
      </c>
      <c r="J15" s="22">
        <f t="shared" si="3"/>
        <v>45.61181767912157</v>
      </c>
      <c r="K15" s="23">
        <v>2030</v>
      </c>
      <c r="L15" s="28">
        <f t="shared" si="4"/>
        <v>5.227108868060562</v>
      </c>
      <c r="M15" s="22">
        <f t="shared" si="5"/>
        <v>22.98980747451869</v>
      </c>
      <c r="N15" s="23">
        <v>2013</v>
      </c>
      <c r="O15" s="28">
        <f t="shared" si="6"/>
        <v>4.505875769445999</v>
      </c>
      <c r="P15" s="22">
        <f t="shared" si="7"/>
        <v>27.545155993431855</v>
      </c>
      <c r="Q15" s="21">
        <v>34203</v>
      </c>
      <c r="R15" s="28">
        <f t="shared" si="8"/>
        <v>4.720891424880228</v>
      </c>
      <c r="S15" s="22">
        <f t="shared" si="9"/>
        <v>26.769194646630663</v>
      </c>
    </row>
    <row r="16" spans="2:19" s="4" customFormat="1" ht="24.75" customHeight="1">
      <c r="B16" s="35"/>
      <c r="C16" s="35" t="s">
        <v>13</v>
      </c>
      <c r="D16" s="35"/>
      <c r="E16" s="21">
        <v>2555</v>
      </c>
      <c r="F16" s="28">
        <f t="shared" si="0"/>
        <v>4.244891177936534</v>
      </c>
      <c r="G16" s="22">
        <f t="shared" si="1"/>
        <v>28.984685195689163</v>
      </c>
      <c r="H16" s="23">
        <v>4978</v>
      </c>
      <c r="I16" s="28">
        <f t="shared" si="2"/>
        <v>5.094407204625697</v>
      </c>
      <c r="J16" s="22">
        <f t="shared" si="3"/>
        <v>39.323801248123864</v>
      </c>
      <c r="K16" s="23">
        <v>1787</v>
      </c>
      <c r="L16" s="28">
        <f t="shared" si="4"/>
        <v>4.601400762179421</v>
      </c>
      <c r="M16" s="22">
        <f t="shared" si="5"/>
        <v>20.237825594563986</v>
      </c>
      <c r="N16" s="23">
        <v>1893</v>
      </c>
      <c r="O16" s="28">
        <f t="shared" si="6"/>
        <v>4.237269166200336</v>
      </c>
      <c r="P16" s="22">
        <f t="shared" si="7"/>
        <v>25.90311986863711</v>
      </c>
      <c r="Q16" s="21">
        <v>32327</v>
      </c>
      <c r="R16" s="28">
        <f t="shared" si="8"/>
        <v>4.4619552990118745</v>
      </c>
      <c r="S16" s="22">
        <f t="shared" si="9"/>
        <v>25.300931361039368</v>
      </c>
    </row>
    <row r="17" spans="2:19" s="4" customFormat="1" ht="24.75" customHeight="1">
      <c r="B17" s="35"/>
      <c r="C17" s="35" t="s">
        <v>15</v>
      </c>
      <c r="D17" s="35"/>
      <c r="E17" s="21">
        <v>11892</v>
      </c>
      <c r="F17" s="28">
        <f t="shared" si="0"/>
        <v>19.7574347898322</v>
      </c>
      <c r="G17" s="22">
        <f t="shared" si="1"/>
        <v>134.90640952921157</v>
      </c>
      <c r="H17" s="23">
        <v>7938</v>
      </c>
      <c r="I17" s="28">
        <f t="shared" si="2"/>
        <v>8.123624827303894</v>
      </c>
      <c r="J17" s="22">
        <f t="shared" si="3"/>
        <v>62.70637491113042</v>
      </c>
      <c r="K17" s="23">
        <v>2325</v>
      </c>
      <c r="L17" s="28">
        <f t="shared" si="4"/>
        <v>5.986713358739314</v>
      </c>
      <c r="M17" s="22">
        <f t="shared" si="5"/>
        <v>26.330690826727068</v>
      </c>
      <c r="N17" s="23">
        <v>10662</v>
      </c>
      <c r="O17" s="28">
        <f t="shared" si="6"/>
        <v>23.865696698377167</v>
      </c>
      <c r="P17" s="22">
        <f t="shared" si="7"/>
        <v>145.89490968801314</v>
      </c>
      <c r="Q17" s="21">
        <v>81042</v>
      </c>
      <c r="R17" s="28">
        <f t="shared" si="8"/>
        <v>11.18587500672875</v>
      </c>
      <c r="S17" s="22">
        <f t="shared" si="9"/>
        <v>63.4280347499413</v>
      </c>
    </row>
    <row r="18" spans="2:19" s="4" customFormat="1" ht="24.75" customHeight="1">
      <c r="B18" s="35"/>
      <c r="C18" s="38" t="s">
        <v>22</v>
      </c>
      <c r="D18" s="35"/>
      <c r="E18" s="21">
        <f>SUM(E19:E21)</f>
        <v>4737</v>
      </c>
      <c r="F18" s="28">
        <f t="shared" si="0"/>
        <v>7.870078086060807</v>
      </c>
      <c r="G18" s="22">
        <f t="shared" si="1"/>
        <v>53.737946681792394</v>
      </c>
      <c r="H18" s="21">
        <f>SUM(H19:H21)</f>
        <v>3594</v>
      </c>
      <c r="I18" s="28">
        <f t="shared" si="2"/>
        <v>3.6780432891572428</v>
      </c>
      <c r="J18" s="22">
        <f t="shared" si="3"/>
        <v>28.39086815704242</v>
      </c>
      <c r="K18" s="21">
        <f>SUM(K19:K21)</f>
        <v>1367</v>
      </c>
      <c r="L18" s="28">
        <f t="shared" si="4"/>
        <v>3.519929961891029</v>
      </c>
      <c r="M18" s="22">
        <f t="shared" si="5"/>
        <v>15.48131370328426</v>
      </c>
      <c r="N18" s="21">
        <f>SUM(N19:N21)</f>
        <v>1925</v>
      </c>
      <c r="O18" s="28">
        <f t="shared" si="6"/>
        <v>4.308897593732513</v>
      </c>
      <c r="P18" s="22">
        <f t="shared" si="7"/>
        <v>26.340996168582375</v>
      </c>
      <c r="Q18" s="21">
        <f>SUM(Q19:Q21)</f>
        <v>32335</v>
      </c>
      <c r="R18" s="28">
        <f t="shared" si="8"/>
        <v>4.463059504239458</v>
      </c>
      <c r="S18" s="22">
        <f t="shared" si="9"/>
        <v>25.30719261172419</v>
      </c>
    </row>
    <row r="19" spans="2:19" s="4" customFormat="1" ht="24.75" customHeight="1">
      <c r="B19" s="35"/>
      <c r="C19" s="34"/>
      <c r="D19" s="18" t="s">
        <v>16</v>
      </c>
      <c r="E19" s="21">
        <v>393</v>
      </c>
      <c r="F19" s="28">
        <f t="shared" si="0"/>
        <v>0.6529323807941518</v>
      </c>
      <c r="G19" s="22">
        <f t="shared" si="1"/>
        <v>4.458309699376064</v>
      </c>
      <c r="H19" s="23">
        <v>913</v>
      </c>
      <c r="I19" s="28">
        <f t="shared" si="2"/>
        <v>0.934349895103106</v>
      </c>
      <c r="J19" s="22">
        <f t="shared" si="3"/>
        <v>7.21226005213682</v>
      </c>
      <c r="K19" s="23">
        <v>448</v>
      </c>
      <c r="L19" s="28">
        <f t="shared" si="4"/>
        <v>1.1535688536409516</v>
      </c>
      <c r="M19" s="22">
        <f t="shared" si="5"/>
        <v>5.07361268403171</v>
      </c>
      <c r="N19" s="23">
        <v>318</v>
      </c>
      <c r="O19" s="28">
        <f t="shared" si="6"/>
        <v>0.7118074986010072</v>
      </c>
      <c r="P19" s="22">
        <f t="shared" si="7"/>
        <v>4.351395730706075</v>
      </c>
      <c r="Q19" s="21">
        <v>5373</v>
      </c>
      <c r="R19" s="28">
        <f t="shared" si="8"/>
        <v>0.7416118359758345</v>
      </c>
      <c r="S19" s="22">
        <f t="shared" si="9"/>
        <v>4.205212491195116</v>
      </c>
    </row>
    <row r="20" spans="2:19" s="4" customFormat="1" ht="24.75" customHeight="1">
      <c r="B20" s="35"/>
      <c r="C20" s="35"/>
      <c r="D20" s="18" t="s">
        <v>18</v>
      </c>
      <c r="E20" s="21">
        <v>3350</v>
      </c>
      <c r="F20" s="28">
        <f t="shared" si="0"/>
        <v>5.56570858946669</v>
      </c>
      <c r="G20" s="22">
        <f t="shared" si="1"/>
        <v>38.00340328984685</v>
      </c>
      <c r="H20" s="23">
        <v>1356</v>
      </c>
      <c r="I20" s="28">
        <f t="shared" si="2"/>
        <v>1.3877091541728497</v>
      </c>
      <c r="J20" s="22">
        <f t="shared" si="3"/>
        <v>10.711746583458408</v>
      </c>
      <c r="K20" s="23">
        <v>516</v>
      </c>
      <c r="L20" s="28">
        <f t="shared" si="4"/>
        <v>1.328664126068596</v>
      </c>
      <c r="M20" s="22">
        <f t="shared" si="5"/>
        <v>5.843714609286524</v>
      </c>
      <c r="N20" s="23">
        <v>1175</v>
      </c>
      <c r="O20" s="28">
        <f t="shared" si="6"/>
        <v>2.630106323447118</v>
      </c>
      <c r="P20" s="22">
        <f t="shared" si="7"/>
        <v>16.078270388615216</v>
      </c>
      <c r="Q20" s="21">
        <v>18739</v>
      </c>
      <c r="R20" s="28">
        <f t="shared" si="8"/>
        <v>2.5864627199611316</v>
      </c>
      <c r="S20" s="22">
        <f t="shared" si="9"/>
        <v>14.666197072865303</v>
      </c>
    </row>
    <row r="21" spans="2:19" s="4" customFormat="1" ht="24.75" customHeight="1">
      <c r="B21" s="35"/>
      <c r="C21" s="35"/>
      <c r="D21" s="18" t="s">
        <v>20</v>
      </c>
      <c r="E21" s="21">
        <v>994</v>
      </c>
      <c r="F21" s="28">
        <f t="shared" si="0"/>
        <v>1.651437115799967</v>
      </c>
      <c r="G21" s="22">
        <f t="shared" si="1"/>
        <v>11.276233692569484</v>
      </c>
      <c r="H21" s="23">
        <v>1325</v>
      </c>
      <c r="I21" s="28">
        <f t="shared" si="2"/>
        <v>1.3559842398812874</v>
      </c>
      <c r="J21" s="22">
        <f t="shared" si="3"/>
        <v>10.466861521447191</v>
      </c>
      <c r="K21" s="23">
        <v>403</v>
      </c>
      <c r="L21" s="28">
        <f t="shared" si="4"/>
        <v>1.037696982181481</v>
      </c>
      <c r="M21" s="22">
        <f t="shared" si="5"/>
        <v>4.5639864099660254</v>
      </c>
      <c r="N21" s="23">
        <v>432</v>
      </c>
      <c r="O21" s="28">
        <f t="shared" si="6"/>
        <v>0.9669837716843873</v>
      </c>
      <c r="P21" s="22">
        <f t="shared" si="7"/>
        <v>5.911330049261084</v>
      </c>
      <c r="Q21" s="21">
        <v>8223</v>
      </c>
      <c r="R21" s="28">
        <f t="shared" si="8"/>
        <v>1.1349849483024916</v>
      </c>
      <c r="S21" s="22">
        <f t="shared" si="9"/>
        <v>6.4357830476637705</v>
      </c>
    </row>
    <row r="22" spans="2:19" s="4" customFormat="1" ht="24.75" customHeight="1">
      <c r="B22" s="38" t="s">
        <v>29</v>
      </c>
      <c r="C22" s="38"/>
      <c r="D22" s="38"/>
      <c r="E22" s="24">
        <f>SUM(E23:E25)</f>
        <v>22416</v>
      </c>
      <c r="F22" s="29">
        <f t="shared" si="0"/>
        <v>37.242066788503074</v>
      </c>
      <c r="G22" s="22">
        <f t="shared" si="1"/>
        <v>254.2938173567782</v>
      </c>
      <c r="H22" s="24">
        <f>SUM(H23:H25)</f>
        <v>40852</v>
      </c>
      <c r="I22" s="29">
        <f t="shared" si="2"/>
        <v>41.80729673028706</v>
      </c>
      <c r="J22" s="22">
        <f t="shared" si="3"/>
        <v>322.71111462200804</v>
      </c>
      <c r="K22" s="24">
        <f>SUM(K23:K25)</f>
        <v>17244</v>
      </c>
      <c r="L22" s="29">
        <f t="shared" si="4"/>
        <v>44.40210114326913</v>
      </c>
      <c r="M22" s="22">
        <f t="shared" si="5"/>
        <v>195.28878822197055</v>
      </c>
      <c r="N22" s="24">
        <f>SUM(N23:N25)</f>
        <v>15058</v>
      </c>
      <c r="O22" s="29">
        <f t="shared" si="6"/>
        <v>33.70565193060996</v>
      </c>
      <c r="P22" s="22">
        <f t="shared" si="7"/>
        <v>206.04816639299398</v>
      </c>
      <c r="Q22" s="24">
        <f>SUM(Q23:Q25)</f>
        <v>308780</v>
      </c>
      <c r="R22" s="29">
        <f t="shared" si="8"/>
        <v>42.61956127165795</v>
      </c>
      <c r="S22" s="22">
        <f t="shared" si="9"/>
        <v>241.66862330750567</v>
      </c>
    </row>
    <row r="23" spans="2:19" s="4" customFormat="1" ht="24.75" customHeight="1">
      <c r="B23" s="34"/>
      <c r="C23" s="35" t="s">
        <v>23</v>
      </c>
      <c r="D23" s="35"/>
      <c r="E23" s="21">
        <v>408</v>
      </c>
      <c r="F23" s="28">
        <f t="shared" si="0"/>
        <v>0.6778534640305698</v>
      </c>
      <c r="G23" s="22">
        <f t="shared" si="1"/>
        <v>4.628474191718661</v>
      </c>
      <c r="H23" s="23">
        <v>217</v>
      </c>
      <c r="I23" s="28">
        <f t="shared" si="2"/>
        <v>0.22207440004093537</v>
      </c>
      <c r="J23" s="22">
        <f t="shared" si="3"/>
        <v>1.7141954340785213</v>
      </c>
      <c r="K23" s="23">
        <v>67</v>
      </c>
      <c r="L23" s="28">
        <f t="shared" si="4"/>
        <v>0.17252034195076732</v>
      </c>
      <c r="M23" s="22">
        <f t="shared" si="5"/>
        <v>0.7587768969422424</v>
      </c>
      <c r="N23" s="23">
        <v>135</v>
      </c>
      <c r="O23" s="28">
        <f t="shared" si="6"/>
        <v>0.302182428651371</v>
      </c>
      <c r="P23" s="22">
        <f t="shared" si="7"/>
        <v>1.8472906403940887</v>
      </c>
      <c r="Q23" s="21">
        <v>4848</v>
      </c>
      <c r="R23" s="28">
        <f t="shared" si="8"/>
        <v>0.6691483679156608</v>
      </c>
      <c r="S23" s="22">
        <f t="shared" si="9"/>
        <v>3.794317915003522</v>
      </c>
    </row>
    <row r="24" spans="2:19" s="4" customFormat="1" ht="24.75" customHeight="1">
      <c r="B24" s="35"/>
      <c r="C24" s="32" t="s">
        <v>26</v>
      </c>
      <c r="D24" s="33"/>
      <c r="E24" s="21">
        <v>9804</v>
      </c>
      <c r="F24" s="28">
        <f t="shared" si="0"/>
        <v>16.288420003322813</v>
      </c>
      <c r="G24" s="22">
        <f t="shared" si="1"/>
        <v>111.21951219512195</v>
      </c>
      <c r="H24" s="23">
        <v>17439</v>
      </c>
      <c r="I24" s="28">
        <f t="shared" si="2"/>
        <v>17.846799365501713</v>
      </c>
      <c r="J24" s="22">
        <f t="shared" si="3"/>
        <v>137.75969665850383</v>
      </c>
      <c r="K24" s="23">
        <v>7752</v>
      </c>
      <c r="L24" s="28">
        <f t="shared" si="4"/>
        <v>19.960861056751465</v>
      </c>
      <c r="M24" s="22">
        <f t="shared" si="5"/>
        <v>87.7916194790487</v>
      </c>
      <c r="N24" s="23">
        <v>6198</v>
      </c>
      <c r="O24" s="28">
        <f t="shared" si="6"/>
        <v>13.8735310576385</v>
      </c>
      <c r="P24" s="22">
        <f t="shared" si="7"/>
        <v>84.8111658456486</v>
      </c>
      <c r="Q24" s="21">
        <v>152396</v>
      </c>
      <c r="R24" s="28">
        <f t="shared" si="8"/>
        <v>21.034557482853764</v>
      </c>
      <c r="S24" s="22">
        <f t="shared" si="9"/>
        <v>119.27369492056037</v>
      </c>
    </row>
    <row r="25" spans="2:19" s="4" customFormat="1" ht="24.75" customHeight="1">
      <c r="B25" s="35"/>
      <c r="C25" s="35" t="s">
        <v>25</v>
      </c>
      <c r="D25" s="35"/>
      <c r="E25" s="21">
        <v>12204</v>
      </c>
      <c r="F25" s="28">
        <f t="shared" si="0"/>
        <v>20.275793321149692</v>
      </c>
      <c r="G25" s="22">
        <f t="shared" si="1"/>
        <v>138.4458309699376</v>
      </c>
      <c r="H25" s="23">
        <v>23196</v>
      </c>
      <c r="I25" s="28">
        <f t="shared" si="2"/>
        <v>23.73842296474441</v>
      </c>
      <c r="J25" s="22">
        <f t="shared" si="3"/>
        <v>183.2372225294257</v>
      </c>
      <c r="K25" s="23">
        <v>9425</v>
      </c>
      <c r="L25" s="28">
        <f t="shared" si="4"/>
        <v>24.268719744566898</v>
      </c>
      <c r="M25" s="22">
        <f t="shared" si="5"/>
        <v>106.73839184597962</v>
      </c>
      <c r="N25" s="23">
        <v>8725</v>
      </c>
      <c r="O25" s="28">
        <f t="shared" si="6"/>
        <v>19.529938444320088</v>
      </c>
      <c r="P25" s="22">
        <f t="shared" si="7"/>
        <v>119.3897099069513</v>
      </c>
      <c r="Q25" s="21">
        <v>151536</v>
      </c>
      <c r="R25" s="28">
        <f t="shared" si="8"/>
        <v>20.915855420888526</v>
      </c>
      <c r="S25" s="22">
        <f t="shared" si="9"/>
        <v>118.60061047194176</v>
      </c>
    </row>
    <row r="26" spans="2:19" s="4" customFormat="1" ht="24.75" customHeight="1">
      <c r="B26" s="43" t="s">
        <v>32</v>
      </c>
      <c r="C26" s="44"/>
      <c r="D26" s="44"/>
      <c r="E26" s="25"/>
      <c r="F26" s="30">
        <v>8815</v>
      </c>
      <c r="G26" s="31"/>
      <c r="H26" s="26"/>
      <c r="I26" s="30">
        <v>12659</v>
      </c>
      <c r="J26" s="31"/>
      <c r="K26" s="26"/>
      <c r="L26" s="30">
        <v>8830</v>
      </c>
      <c r="M26" s="31"/>
      <c r="N26" s="26"/>
      <c r="O26" s="30">
        <v>7308</v>
      </c>
      <c r="P26" s="31"/>
      <c r="Q26" s="27"/>
      <c r="R26" s="30">
        <v>127770</v>
      </c>
      <c r="S26" s="31"/>
    </row>
    <row r="27" spans="2:19" s="13" customFormat="1" ht="24" customHeight="1">
      <c r="B27" s="6"/>
      <c r="C27" s="7"/>
      <c r="D27" s="8"/>
      <c r="E27" s="9"/>
      <c r="F27" s="10"/>
      <c r="G27" s="11"/>
      <c r="H27" s="12"/>
      <c r="I27" s="10"/>
      <c r="J27" s="11"/>
      <c r="S27" s="14" t="s">
        <v>30</v>
      </c>
    </row>
    <row r="28" s="15" customFormat="1" ht="22.5" customHeight="1">
      <c r="B28" s="20" t="s">
        <v>31</v>
      </c>
    </row>
    <row r="29" s="15" customFormat="1" ht="9.75" customHeight="1"/>
    <row r="30" ht="22.5" customHeight="1">
      <c r="B30" s="3"/>
    </row>
    <row r="32" ht="20.2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mergeCells count="27">
    <mergeCell ref="B26:D26"/>
    <mergeCell ref="B8:B21"/>
    <mergeCell ref="C18:D18"/>
    <mergeCell ref="C23:D23"/>
    <mergeCell ref="C25:D25"/>
    <mergeCell ref="B22:D22"/>
    <mergeCell ref="B23:B25"/>
    <mergeCell ref="C19:C21"/>
    <mergeCell ref="C8:D8"/>
    <mergeCell ref="C15:D15"/>
    <mergeCell ref="H4:J4"/>
    <mergeCell ref="K4:M4"/>
    <mergeCell ref="N4:P4"/>
    <mergeCell ref="Q4:S4"/>
    <mergeCell ref="B4:D5"/>
    <mergeCell ref="B7:D7"/>
    <mergeCell ref="B6:D6"/>
    <mergeCell ref="E4:G4"/>
    <mergeCell ref="C24:D24"/>
    <mergeCell ref="C9:C14"/>
    <mergeCell ref="C17:D17"/>
    <mergeCell ref="C16:D16"/>
    <mergeCell ref="R26:S26"/>
    <mergeCell ref="F26:G26"/>
    <mergeCell ref="I26:J26"/>
    <mergeCell ref="L26:M26"/>
    <mergeCell ref="O26:P26"/>
  </mergeCells>
  <printOptions horizontalCentered="1"/>
  <pageMargins left="0.5905511811023623" right="0.5905511811023623" top="0.7874015748031497" bottom="0.5905511811023623" header="0.5118110236220472" footer="0.31496062992125984"/>
  <pageSetup fitToHeight="0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8_5</dc:title>
  <dc:subject>飲食店数</dc:subject>
  <dc:creator>AID</dc:creator>
  <cp:keywords/>
  <dc:description/>
  <cp:lastModifiedBy>職員端末機１９年度３月調達</cp:lastModifiedBy>
  <cp:lastPrinted>2008-01-15T05:38:08Z</cp:lastPrinted>
  <dcterms:created xsi:type="dcterms:W3CDTF">2004-11-30T14:37:40Z</dcterms:created>
  <dcterms:modified xsi:type="dcterms:W3CDTF">2008-04-10T03:03:03Z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1127152989</vt:i4>
  </property>
  <property fmtid="{D5CDD505-2E9C-101B-9397-08002B2CF9AE}" pid="3" name="_EmailSubject">
    <vt:lpwstr>８-５の修正</vt:lpwstr>
  </property>
  <property fmtid="{D5CDD505-2E9C-101B-9397-08002B2CF9AE}" pid="4" name="_AuthorEmail">
    <vt:lpwstr>HirookaAk@mbox.pref.osaka.lg.jp</vt:lpwstr>
  </property>
  <property fmtid="{D5CDD505-2E9C-101B-9397-08002B2CF9AE}" pid="5" name="_AuthorEmailDisplayName">
    <vt:lpwstr>廣岡 昭彦</vt:lpwstr>
  </property>
  <property fmtid="{D5CDD505-2E9C-101B-9397-08002B2CF9AE}" pid="6" name="_ReviewingToolsShownOnce">
    <vt:lpwstr/>
  </property>
</Properties>
</file>