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実績" sheetId="1" r:id="rId1"/>
  </sheets>
  <definedNames>
    <definedName name="_xlnm.Print_Area" localSheetId="0">'実績'!$B$1:$Z$48</definedName>
  </definedNames>
  <calcPr fullCalcOnLoad="1"/>
</workbook>
</file>

<file path=xl/sharedStrings.xml><?xml version="1.0" encoding="utf-8"?>
<sst xmlns="http://schemas.openxmlformats.org/spreadsheetml/2006/main" count="113" uniqueCount="60">
  <si>
    <t>２．受　診　者　数</t>
  </si>
  <si>
    <t>３．判　定　結　果</t>
  </si>
  <si>
    <t>計</t>
  </si>
  <si>
    <t>陽性</t>
  </si>
  <si>
    <t>陰性</t>
  </si>
  <si>
    <t>判定①</t>
  </si>
  <si>
    <t>判定②</t>
  </si>
  <si>
    <t>判定③</t>
  </si>
  <si>
    <t>判定④</t>
  </si>
  <si>
    <t>判定⑤</t>
  </si>
  <si>
    <t>［Ｂ型］</t>
  </si>
  <si>
    <t>［Ｃ型］</t>
  </si>
  <si>
    <t>［Ｂ型］</t>
  </si>
  <si>
    <t>［Ｃ型］</t>
  </si>
  <si>
    <t>陽　　　性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</si>
  <si>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</si>
  <si>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</si>
  <si>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</si>
  <si>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</si>
  <si>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</si>
  <si>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</si>
  <si>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</si>
  <si>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不詳</t>
  </si>
  <si>
    <t>判　　定　　①　＋　判　　定　　②</t>
  </si>
  <si>
    <t>（再掲）
判定①＋②</t>
  </si>
  <si>
    <t>20～39歳</t>
  </si>
  <si>
    <t>40歳</t>
  </si>
  <si>
    <t>70歳以上</t>
  </si>
  <si>
    <t>○年齢別受診者数</t>
  </si>
  <si>
    <t>○年齢別判定結果</t>
  </si>
  <si>
    <t>（陽性者率）</t>
  </si>
  <si>
    <t>○全般</t>
  </si>
  <si>
    <t>平成26年度</t>
  </si>
  <si>
    <t>平成27年度</t>
  </si>
  <si>
    <t>平成28年度</t>
  </si>
  <si>
    <t>年度</t>
  </si>
  <si>
    <t>Ｂ型
＋Ｃ型</t>
  </si>
  <si>
    <t>Ｂ型
のみ</t>
  </si>
  <si>
    <t>Ｃ型
のみ</t>
  </si>
  <si>
    <t>（単位：人）</t>
  </si>
  <si>
    <t>参考(40上)</t>
  </si>
  <si>
    <t>…陽性者率0.34～0.49</t>
  </si>
  <si>
    <t>…陽性者率0.62～0.69</t>
  </si>
  <si>
    <t>…陽性者率0.50～0.69</t>
  </si>
  <si>
    <r>
      <t>昭和23年から昭和63年までの間に受けた集団予防接種等（予防接種またはツベルクリン反応検査）の際に、注射器（注射針または注射筒）が連続使用されたことが原因でＢ型肝炎ウイルスに感染したとされていること、
集団予防接種等の接種対象が当時７歳になるまでの児童であったことを踏まえ、平成29年現在</t>
    </r>
    <r>
      <rPr>
        <u val="single"/>
        <sz val="14"/>
        <rFont val="ＭＳ Ｐゴシック"/>
        <family val="3"/>
      </rPr>
      <t>【35歳（昭和63年に６歳）～75歳（昭和23年に６歳）】の者の範囲を「感染リスクの高い層」</t>
    </r>
    <r>
      <rPr>
        <sz val="14"/>
        <rFont val="ＭＳ Ｐゴシック"/>
        <family val="3"/>
      </rPr>
      <t>とし、更なる受診勧奨を予定。</t>
    </r>
  </si>
  <si>
    <r>
      <t>昭和46年から平成２年までの間、非加熱性血液製剤によるＣ型肝炎ウイルス感染が発生。昭和46年生まれの者の平成29年時年齢が46歳であることから、40歳以上のうち、過去３年の要精検率が特に高</t>
    </r>
    <r>
      <rPr>
        <u val="single"/>
        <sz val="14"/>
        <rFont val="ＭＳ Ｐゴシック"/>
        <family val="3"/>
      </rPr>
      <t>い【55歳～69歳】の者の範囲を「感染リスクの高い層」</t>
    </r>
    <r>
      <rPr>
        <sz val="14"/>
        <rFont val="ＭＳ Ｐゴシック"/>
        <family val="3"/>
      </rPr>
      <t>とし、更なる受診勧奨を予定。</t>
    </r>
  </si>
  <si>
    <t>※70歳以上の区分の陽性者率は、Ｂ型、Ｃ型ともに、総受診者に占める陽性者率よりも高いが、70歳以上の区分には後期高齢者医療を受ける者（75歳以上）を含み、高齢化により疾病り患の確率が高くなることから、Ｂ型、Ｃ型とも、更なる受診勧奨を行う年齢層としないこととした。</t>
  </si>
  <si>
    <t>※70歳以上の区分について…</t>
  </si>
  <si>
    <t>（Ｂ型）、</t>
  </si>
  <si>
    <t>（Ｃ型）…</t>
  </si>
  <si>
    <t>「各年齢区分に占める陽性者率」が「総受診者に占める陽性者率」以上である年齢区分</t>
  </si>
  <si>
    <t>　　《Ｂ型》</t>
  </si>
  <si>
    <t>　　《Ｃ型》</t>
  </si>
  <si>
    <t>・Ｂ型肝炎：</t>
  </si>
  <si>
    <t>・Ｃ型肝炎：</t>
  </si>
  <si>
    <t>…陽性者率0.80以上</t>
  </si>
  <si>
    <t>…陽性者率0.70～0.79</t>
  </si>
  <si>
    <t>…陽性者率0.70～0.99</t>
  </si>
  <si>
    <t>平成26-28年度　大阪府肝炎ウイルス検査等実績（特定感染症検査等事業（医療機関実施分）＋市町村健康増進事業）</t>
  </si>
  <si>
    <t>資料２ー５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</si>
</sst>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_ "/>
    <numFmt numFmtId="179" formatCode="0_ ;[Red]\-0\ "/>
    <numFmt numFmtId="180" formatCode="#,###&quot;)&quot;"/>
    <numFmt numFmtId="181" formatCode="&quot;(&quot;#,##0.00&quot;)&quot;;&quot;(&quot;\-#,##0.00&quot;)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ＪＳＰゴシック"/>
      <family val="3"/>
    </font>
    <font>
      <sz val="9"/>
      <name val="ＪＳＰゴシック"/>
      <family val="3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10.5"/>
      <name val="ＭＳ 明朝"/>
      <family val="1"/>
    </font>
    <font>
      <u val="single"/>
      <sz val="14"/>
      <name val="ＭＳ Ｐゴシック"/>
      <family val="3"/>
    </font>
    <font>
      <b/>
      <sz val="9"/>
      <name val="ＪＳＰゴシック"/>
      <family val="3"/>
    </font>
    <font>
      <b/>
      <sz val="10"/>
      <name val="ＪＳ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/>
    </xf>
    <xf numFmtId="38" fontId="6" fillId="0" borderId="0" xfId="48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Alignment="1">
      <alignment/>
    </xf>
    <xf numFmtId="38" fontId="7" fillId="0" borderId="0" xfId="48" applyFont="1" applyBorder="1" applyAlignment="1">
      <alignment vertical="center"/>
    </xf>
    <xf numFmtId="38" fontId="12" fillId="0" borderId="0" xfId="48" applyFont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48" applyFont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0" xfId="48" applyFont="1" applyAlignment="1">
      <alignment vertical="center"/>
    </xf>
    <xf numFmtId="49" fontId="8" fillId="0" borderId="0" xfId="48" applyNumberFormat="1" applyFont="1" applyBorder="1" applyAlignment="1">
      <alignment horizontal="center" vertical="center"/>
    </xf>
    <xf numFmtId="38" fontId="2" fillId="0" borderId="0" xfId="48" applyFont="1" applyFill="1" applyAlignment="1">
      <alignment/>
    </xf>
    <xf numFmtId="38" fontId="5" fillId="0" borderId="0" xfId="48" applyFont="1" applyFill="1" applyBorder="1" applyAlignment="1">
      <alignment horizontal="center" vertical="center"/>
    </xf>
    <xf numFmtId="38" fontId="13" fillId="0" borderId="0" xfId="48" applyFont="1" applyAlignment="1">
      <alignment vertical="center"/>
    </xf>
    <xf numFmtId="38" fontId="2" fillId="0" borderId="0" xfId="48" applyFont="1" applyFill="1" applyBorder="1" applyAlignment="1">
      <alignment/>
    </xf>
    <xf numFmtId="38" fontId="2" fillId="0" borderId="0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181" fontId="8" fillId="0" borderId="11" xfId="48" applyNumberFormat="1" applyFont="1" applyFill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12" fillId="33" borderId="0" xfId="48" applyFont="1" applyFill="1" applyAlignment="1">
      <alignment vertical="center"/>
    </xf>
    <xf numFmtId="38" fontId="8" fillId="0" borderId="0" xfId="48" applyFont="1" applyFill="1" applyAlignment="1">
      <alignment/>
    </xf>
    <xf numFmtId="38" fontId="8" fillId="0" borderId="12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181" fontId="8" fillId="0" borderId="13" xfId="48" applyNumberFormat="1" applyFont="1" applyFill="1" applyBorder="1" applyAlignment="1">
      <alignment horizontal="right" vertical="center"/>
    </xf>
    <xf numFmtId="181" fontId="8" fillId="0" borderId="15" xfId="48" applyNumberFormat="1" applyFont="1" applyFill="1" applyBorder="1" applyAlignment="1">
      <alignment horizontal="right" vertical="center"/>
    </xf>
    <xf numFmtId="181" fontId="8" fillId="0" borderId="16" xfId="48" applyNumberFormat="1" applyFont="1" applyFill="1" applyBorder="1" applyAlignment="1">
      <alignment horizontal="right" vertical="center"/>
    </xf>
    <xf numFmtId="181" fontId="8" fillId="0" borderId="17" xfId="48" applyNumberFormat="1" applyFont="1" applyFill="1" applyBorder="1" applyAlignment="1">
      <alignment horizontal="right" vertical="center"/>
    </xf>
    <xf numFmtId="181" fontId="8" fillId="0" borderId="18" xfId="48" applyNumberFormat="1" applyFont="1" applyFill="1" applyBorder="1" applyAlignment="1">
      <alignment horizontal="right" vertical="center"/>
    </xf>
    <xf numFmtId="181" fontId="8" fillId="0" borderId="12" xfId="48" applyNumberFormat="1" applyFont="1" applyFill="1" applyBorder="1" applyAlignment="1">
      <alignment horizontal="right" vertical="center"/>
    </xf>
    <xf numFmtId="181" fontId="8" fillId="0" borderId="19" xfId="48" applyNumberFormat="1" applyFont="1" applyFill="1" applyBorder="1" applyAlignment="1">
      <alignment horizontal="right" vertical="center"/>
    </xf>
    <xf numFmtId="181" fontId="8" fillId="0" borderId="14" xfId="48" applyNumberFormat="1" applyFont="1" applyFill="1" applyBorder="1" applyAlignment="1">
      <alignment horizontal="right" vertical="center"/>
    </xf>
    <xf numFmtId="38" fontId="7" fillId="0" borderId="0" xfId="48" applyFont="1" applyFill="1" applyAlignment="1">
      <alignment/>
    </xf>
    <xf numFmtId="38" fontId="7" fillId="0" borderId="0" xfId="48" applyFont="1" applyFill="1" applyBorder="1" applyAlignment="1">
      <alignment/>
    </xf>
    <xf numFmtId="38" fontId="8" fillId="0" borderId="20" xfId="48" applyFont="1" applyFill="1" applyBorder="1" applyAlignment="1">
      <alignment horizontal="right" vertical="center"/>
    </xf>
    <xf numFmtId="38" fontId="8" fillId="0" borderId="21" xfId="48" applyFont="1" applyFill="1" applyBorder="1" applyAlignment="1">
      <alignment horizontal="right" vertical="center"/>
    </xf>
    <xf numFmtId="181" fontId="8" fillId="0" borderId="21" xfId="48" applyNumberFormat="1" applyFont="1" applyFill="1" applyBorder="1" applyAlignment="1">
      <alignment horizontal="right" vertical="center"/>
    </xf>
    <xf numFmtId="181" fontId="8" fillId="0" borderId="22" xfId="48" applyNumberFormat="1" applyFont="1" applyFill="1" applyBorder="1" applyAlignment="1">
      <alignment horizontal="right" vertical="center"/>
    </xf>
    <xf numFmtId="181" fontId="8" fillId="0" borderId="23" xfId="48" applyNumberFormat="1" applyFont="1" applyFill="1" applyBorder="1" applyAlignment="1">
      <alignment horizontal="right" vertical="center"/>
    </xf>
    <xf numFmtId="181" fontId="8" fillId="0" borderId="20" xfId="48" applyNumberFormat="1" applyFont="1" applyFill="1" applyBorder="1" applyAlignment="1">
      <alignment horizontal="right" vertical="center"/>
    </xf>
    <xf numFmtId="38" fontId="9" fillId="0" borderId="24" xfId="48" applyFont="1" applyBorder="1" applyAlignment="1">
      <alignment horizontal="center" vertical="center"/>
    </xf>
    <xf numFmtId="38" fontId="9" fillId="0" borderId="25" xfId="48" applyFont="1" applyBorder="1" applyAlignment="1">
      <alignment horizontal="center" vertical="center"/>
    </xf>
    <xf numFmtId="38" fontId="9" fillId="0" borderId="26" xfId="48" applyFont="1" applyBorder="1" applyAlignment="1">
      <alignment horizontal="center" vertical="center"/>
    </xf>
    <xf numFmtId="38" fontId="8" fillId="0" borderId="27" xfId="48" applyFont="1" applyFill="1" applyBorder="1" applyAlignment="1">
      <alignment horizontal="center" vertical="center" shrinkToFit="1"/>
    </xf>
    <xf numFmtId="38" fontId="8" fillId="0" borderId="25" xfId="48" applyFont="1" applyFill="1" applyBorder="1" applyAlignment="1">
      <alignment horizontal="center" vertical="center" shrinkToFit="1"/>
    </xf>
    <xf numFmtId="38" fontId="8" fillId="0" borderId="28" xfId="48" applyFont="1" applyFill="1" applyBorder="1" applyAlignment="1">
      <alignment horizontal="center" vertical="center" shrinkToFit="1"/>
    </xf>
    <xf numFmtId="38" fontId="8" fillId="0" borderId="29" xfId="48" applyFont="1" applyFill="1" applyBorder="1" applyAlignment="1">
      <alignment horizontal="center" vertical="center" shrinkToFit="1"/>
    </xf>
    <xf numFmtId="38" fontId="8" fillId="0" borderId="26" xfId="48" applyFont="1" applyFill="1" applyBorder="1" applyAlignment="1">
      <alignment horizontal="center" vertical="center" shrinkToFit="1"/>
    </xf>
    <xf numFmtId="38" fontId="8" fillId="0" borderId="23" xfId="48" applyFont="1" applyFill="1" applyBorder="1" applyAlignment="1">
      <alignment horizontal="right" vertical="center"/>
    </xf>
    <xf numFmtId="38" fontId="8" fillId="0" borderId="22" xfId="48" applyFont="1" applyFill="1" applyBorder="1" applyAlignment="1">
      <alignment horizontal="right" vertical="center"/>
    </xf>
    <xf numFmtId="38" fontId="8" fillId="0" borderId="30" xfId="48" applyFont="1" applyFill="1" applyBorder="1" applyAlignment="1">
      <alignment horizontal="right" vertical="center"/>
    </xf>
    <xf numFmtId="38" fontId="8" fillId="0" borderId="31" xfId="48" applyFont="1" applyFill="1" applyBorder="1" applyAlignment="1">
      <alignment horizontal="right" vertical="center"/>
    </xf>
    <xf numFmtId="38" fontId="8" fillId="0" borderId="32" xfId="48" applyFont="1" applyFill="1" applyBorder="1" applyAlignment="1">
      <alignment horizontal="right" vertical="center"/>
    </xf>
    <xf numFmtId="38" fontId="8" fillId="0" borderId="33" xfId="48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38" fontId="9" fillId="0" borderId="27" xfId="48" applyFont="1" applyBorder="1" applyAlignment="1">
      <alignment horizontal="center" vertical="center"/>
    </xf>
    <xf numFmtId="181" fontId="8" fillId="0" borderId="36" xfId="48" applyNumberFormat="1" applyFont="1" applyFill="1" applyBorder="1" applyAlignment="1">
      <alignment horizontal="right" vertical="center"/>
    </xf>
    <xf numFmtId="38" fontId="14" fillId="0" borderId="0" xfId="48" applyFont="1" applyFill="1" applyBorder="1" applyAlignment="1">
      <alignment horizontal="center" vertical="center"/>
    </xf>
    <xf numFmtId="38" fontId="8" fillId="0" borderId="37" xfId="48" applyFont="1" applyFill="1" applyBorder="1" applyAlignment="1">
      <alignment horizontal="right" vertical="center"/>
    </xf>
    <xf numFmtId="38" fontId="8" fillId="0" borderId="38" xfId="48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38" fontId="8" fillId="0" borderId="36" xfId="48" applyFont="1" applyFill="1" applyBorder="1" applyAlignment="1">
      <alignment horizontal="right" vertical="center"/>
    </xf>
    <xf numFmtId="38" fontId="8" fillId="0" borderId="39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40" xfId="48" applyFont="1" applyFill="1" applyBorder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38" fontId="2" fillId="33" borderId="0" xfId="48" applyFont="1" applyFill="1" applyAlignment="1">
      <alignment/>
    </xf>
    <xf numFmtId="38" fontId="12" fillId="34" borderId="0" xfId="48" applyFont="1" applyFill="1" applyAlignment="1">
      <alignment vertical="center"/>
    </xf>
    <xf numFmtId="38" fontId="2" fillId="34" borderId="0" xfId="48" applyFont="1" applyFill="1" applyAlignment="1">
      <alignment/>
    </xf>
    <xf numFmtId="38" fontId="2" fillId="34" borderId="0" xfId="48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top" wrapText="1"/>
    </xf>
    <xf numFmtId="38" fontId="8" fillId="0" borderId="41" xfId="48" applyFont="1" applyFill="1" applyBorder="1" applyAlignment="1">
      <alignment horizontal="right" vertical="center"/>
    </xf>
    <xf numFmtId="181" fontId="8" fillId="0" borderId="41" xfId="48" applyNumberFormat="1" applyFont="1" applyFill="1" applyBorder="1" applyAlignment="1">
      <alignment horizontal="right" vertical="center"/>
    </xf>
    <xf numFmtId="181" fontId="8" fillId="0" borderId="42" xfId="48" applyNumberFormat="1" applyFont="1" applyFill="1" applyBorder="1" applyAlignment="1">
      <alignment horizontal="right" vertical="center"/>
    </xf>
    <xf numFmtId="38" fontId="8" fillId="0" borderId="43" xfId="48" applyFont="1" applyFill="1" applyBorder="1" applyAlignment="1">
      <alignment horizontal="right" vertical="center"/>
    </xf>
    <xf numFmtId="181" fontId="8" fillId="0" borderId="44" xfId="48" applyNumberFormat="1" applyFont="1" applyFill="1" applyBorder="1" applyAlignment="1">
      <alignment horizontal="right" vertical="center"/>
    </xf>
    <xf numFmtId="38" fontId="8" fillId="0" borderId="45" xfId="48" applyFont="1" applyFill="1" applyBorder="1" applyAlignment="1">
      <alignment horizontal="right" vertical="center"/>
    </xf>
    <xf numFmtId="38" fontId="8" fillId="0" borderId="46" xfId="48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38" fontId="7" fillId="0" borderId="0" xfId="48" applyFont="1" applyFill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38" fontId="8" fillId="0" borderId="47" xfId="48" applyFont="1" applyFill="1" applyBorder="1" applyAlignment="1">
      <alignment horizontal="right" vertical="center"/>
    </xf>
    <xf numFmtId="38" fontId="8" fillId="0" borderId="48" xfId="48" applyFont="1" applyFill="1" applyBorder="1" applyAlignment="1">
      <alignment horizontal="right" vertical="center"/>
    </xf>
    <xf numFmtId="38" fontId="8" fillId="0" borderId="49" xfId="48" applyFont="1" applyFill="1" applyBorder="1" applyAlignment="1">
      <alignment horizontal="right" vertical="center"/>
    </xf>
    <xf numFmtId="38" fontId="8" fillId="0" borderId="50" xfId="48" applyFont="1" applyFill="1" applyBorder="1" applyAlignment="1">
      <alignment horizontal="right" vertical="center"/>
    </xf>
    <xf numFmtId="38" fontId="8" fillId="0" borderId="51" xfId="48" applyFont="1" applyFill="1" applyBorder="1" applyAlignment="1">
      <alignment horizontal="right" vertical="center"/>
    </xf>
    <xf numFmtId="38" fontId="8" fillId="0" borderId="52" xfId="48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Alignment="1">
      <alignment horizontal="right" vertical="center"/>
    </xf>
    <xf numFmtId="0" fontId="10" fillId="0" borderId="53" xfId="0" applyFont="1" applyFill="1" applyBorder="1" applyAlignment="1">
      <alignment horizontal="center" vertical="center" shrinkToFit="1"/>
    </xf>
    <xf numFmtId="0" fontId="18" fillId="35" borderId="48" xfId="0" applyFont="1" applyFill="1" applyBorder="1" applyAlignment="1">
      <alignment horizontal="center" vertical="center"/>
    </xf>
    <xf numFmtId="38" fontId="4" fillId="35" borderId="35" xfId="48" applyFont="1" applyFill="1" applyBorder="1" applyAlignment="1">
      <alignment horizontal="right" vertical="center"/>
    </xf>
    <xf numFmtId="38" fontId="4" fillId="35" borderId="31" xfId="48" applyFont="1" applyFill="1" applyBorder="1" applyAlignment="1">
      <alignment horizontal="right" vertical="center"/>
    </xf>
    <xf numFmtId="38" fontId="4" fillId="35" borderId="48" xfId="48" applyFont="1" applyFill="1" applyBorder="1" applyAlignment="1">
      <alignment horizontal="right" vertical="center"/>
    </xf>
    <xf numFmtId="0" fontId="19" fillId="35" borderId="48" xfId="0" applyFont="1" applyFill="1" applyBorder="1" applyAlignment="1">
      <alignment horizontal="center" vertical="center"/>
    </xf>
    <xf numFmtId="38" fontId="4" fillId="35" borderId="21" xfId="48" applyFont="1" applyFill="1" applyBorder="1" applyAlignment="1">
      <alignment horizontal="right" vertical="center"/>
    </xf>
    <xf numFmtId="181" fontId="4" fillId="35" borderId="21" xfId="48" applyNumberFormat="1" applyFont="1" applyFill="1" applyBorder="1" applyAlignment="1">
      <alignment horizontal="right" vertical="center"/>
    </xf>
    <xf numFmtId="181" fontId="4" fillId="35" borderId="10" xfId="48" applyNumberFormat="1" applyFont="1" applyFill="1" applyBorder="1" applyAlignment="1">
      <alignment horizontal="right" vertical="center"/>
    </xf>
    <xf numFmtId="181" fontId="4" fillId="35" borderId="13" xfId="48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horizontal="center" vertical="center" wrapText="1"/>
    </xf>
    <xf numFmtId="38" fontId="8" fillId="0" borderId="54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12" fillId="36" borderId="0" xfId="48" applyFont="1" applyFill="1" applyAlignment="1">
      <alignment vertical="center"/>
    </xf>
    <xf numFmtId="38" fontId="8" fillId="36" borderId="0" xfId="48" applyFont="1" applyFill="1" applyAlignment="1">
      <alignment/>
    </xf>
    <xf numFmtId="38" fontId="7" fillId="36" borderId="0" xfId="48" applyFont="1" applyFill="1" applyBorder="1" applyAlignment="1">
      <alignment/>
    </xf>
    <xf numFmtId="38" fontId="20" fillId="0" borderId="55" xfId="48" applyFont="1" applyBorder="1" applyAlignment="1">
      <alignment horizontal="center" vertical="center"/>
    </xf>
    <xf numFmtId="38" fontId="20" fillId="0" borderId="56" xfId="48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top" wrapText="1"/>
    </xf>
    <xf numFmtId="38" fontId="4" fillId="0" borderId="0" xfId="48" applyFont="1" applyFill="1" applyBorder="1" applyAlignment="1">
      <alignment horizontal="center" vertical="center"/>
    </xf>
    <xf numFmtId="38" fontId="9" fillId="0" borderId="57" xfId="48" applyFont="1" applyBorder="1" applyAlignment="1">
      <alignment horizontal="center" vertical="center"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38" fontId="9" fillId="0" borderId="59" xfId="48" applyFont="1" applyBorder="1" applyAlignment="1">
      <alignment horizontal="center" vertical="center"/>
    </xf>
    <xf numFmtId="38" fontId="9" fillId="0" borderId="60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61" xfId="48" applyFont="1" applyBorder="1" applyAlignment="1">
      <alignment horizontal="center" vertical="center"/>
    </xf>
    <xf numFmtId="38" fontId="8" fillId="0" borderId="45" xfId="48" applyFont="1" applyBorder="1" applyAlignment="1">
      <alignment horizontal="center" vertical="center"/>
    </xf>
    <xf numFmtId="38" fontId="8" fillId="0" borderId="62" xfId="48" applyFont="1" applyBorder="1" applyAlignment="1">
      <alignment horizontal="center" vertical="center"/>
    </xf>
    <xf numFmtId="38" fontId="8" fillId="0" borderId="42" xfId="48" applyFont="1" applyBorder="1" applyAlignment="1">
      <alignment horizontal="center" vertical="center"/>
    </xf>
    <xf numFmtId="38" fontId="8" fillId="0" borderId="63" xfId="48" applyFont="1" applyBorder="1" applyAlignment="1">
      <alignment horizontal="center" vertical="center"/>
    </xf>
    <xf numFmtId="38" fontId="8" fillId="0" borderId="54" xfId="48" applyFont="1" applyFill="1" applyBorder="1" applyAlignment="1">
      <alignment horizontal="right" vertical="center"/>
    </xf>
    <xf numFmtId="38" fontId="8" fillId="0" borderId="54" xfId="48" applyFont="1" applyBorder="1" applyAlignment="1">
      <alignment horizontal="right" vertical="center"/>
    </xf>
    <xf numFmtId="49" fontId="8" fillId="0" borderId="31" xfId="48" applyNumberFormat="1" applyFont="1" applyBorder="1" applyAlignment="1">
      <alignment horizontal="center" vertical="center" wrapText="1"/>
    </xf>
    <xf numFmtId="49" fontId="8" fillId="0" borderId="13" xfId="48" applyNumberFormat="1" applyFont="1" applyBorder="1" applyAlignment="1">
      <alignment horizontal="center" vertical="center"/>
    </xf>
    <xf numFmtId="38" fontId="8" fillId="0" borderId="31" xfId="48" applyFont="1" applyFill="1" applyBorder="1" applyAlignment="1">
      <alignment horizontal="center" vertical="center" wrapText="1"/>
    </xf>
    <xf numFmtId="38" fontId="8" fillId="0" borderId="13" xfId="48" applyFont="1" applyFill="1" applyBorder="1" applyAlignment="1">
      <alignment horizontal="center" vertical="center" wrapText="1"/>
    </xf>
    <xf numFmtId="49" fontId="8" fillId="0" borderId="64" xfId="48" applyNumberFormat="1" applyFont="1" applyBorder="1" applyAlignment="1">
      <alignment horizontal="center" vertical="center"/>
    </xf>
    <xf numFmtId="49" fontId="8" fillId="0" borderId="65" xfId="48" applyNumberFormat="1" applyFont="1" applyBorder="1" applyAlignment="1">
      <alignment horizontal="center" vertical="center"/>
    </xf>
    <xf numFmtId="49" fontId="8" fillId="0" borderId="30" xfId="48" applyNumberFormat="1" applyFont="1" applyBorder="1" applyAlignment="1">
      <alignment horizontal="center" vertical="center" wrapText="1"/>
    </xf>
    <xf numFmtId="49" fontId="8" fillId="0" borderId="14" xfId="48" applyNumberFormat="1" applyFont="1" applyBorder="1" applyAlignment="1">
      <alignment horizontal="center" vertical="center"/>
    </xf>
    <xf numFmtId="49" fontId="8" fillId="0" borderId="66" xfId="48" applyNumberFormat="1" applyFont="1" applyBorder="1" applyAlignment="1">
      <alignment horizontal="center" vertical="center"/>
    </xf>
    <xf numFmtId="49" fontId="8" fillId="0" borderId="67" xfId="48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8" fontId="8" fillId="0" borderId="62" xfId="48" applyFont="1" applyFill="1" applyBorder="1" applyAlignment="1">
      <alignment horizontal="center" vertical="center"/>
    </xf>
    <xf numFmtId="38" fontId="8" fillId="0" borderId="42" xfId="48" applyFont="1" applyFill="1" applyBorder="1" applyAlignment="1">
      <alignment horizontal="center" vertical="center"/>
    </xf>
    <xf numFmtId="38" fontId="8" fillId="0" borderId="68" xfId="48" applyFont="1" applyFill="1" applyBorder="1" applyAlignment="1">
      <alignment horizontal="center" vertical="center"/>
    </xf>
    <xf numFmtId="38" fontId="8" fillId="0" borderId="57" xfId="48" applyFont="1" applyFill="1" applyBorder="1" applyAlignment="1">
      <alignment horizontal="center" vertical="center"/>
    </xf>
    <xf numFmtId="38" fontId="8" fillId="0" borderId="60" xfId="48" applyFont="1" applyFill="1" applyBorder="1" applyAlignment="1">
      <alignment horizontal="center" vertical="center"/>
    </xf>
    <xf numFmtId="38" fontId="8" fillId="0" borderId="63" xfId="48" applyFont="1" applyFill="1" applyBorder="1" applyAlignment="1">
      <alignment horizontal="center" vertical="center" wrapText="1"/>
    </xf>
    <xf numFmtId="38" fontId="8" fillId="0" borderId="62" xfId="48" applyFont="1" applyFill="1" applyBorder="1" applyAlignment="1">
      <alignment horizontal="center" vertical="center" wrapText="1"/>
    </xf>
    <xf numFmtId="38" fontId="8" fillId="0" borderId="4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21</xdr:row>
      <xdr:rowOff>19050</xdr:rowOff>
    </xdr:from>
    <xdr:to>
      <xdr:col>7</xdr:col>
      <xdr:colOff>619125</xdr:colOff>
      <xdr:row>21</xdr:row>
      <xdr:rowOff>276225</xdr:rowOff>
    </xdr:to>
    <xdr:sp>
      <xdr:nvSpPr>
        <xdr:cNvPr id="5" name="上矢印 7"/>
        <xdr:cNvSpPr>
          <a:spLocks/>
        </xdr:cNvSpPr>
      </xdr:nvSpPr>
      <xdr:spPr>
        <a:xfrm>
          <a:off x="5867400" y="5724525"/>
          <a:ext cx="342900" cy="257175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21</xdr:row>
      <xdr:rowOff>28575</xdr:rowOff>
    </xdr:from>
    <xdr:to>
      <xdr:col>10</xdr:col>
      <xdr:colOff>609600</xdr:colOff>
      <xdr:row>21</xdr:row>
      <xdr:rowOff>295275</xdr:rowOff>
    </xdr:to>
    <xdr:sp>
      <xdr:nvSpPr>
        <xdr:cNvPr id="6" name="上矢印 10"/>
        <xdr:cNvSpPr>
          <a:spLocks/>
        </xdr:cNvSpPr>
      </xdr:nvSpPr>
      <xdr:spPr>
        <a:xfrm>
          <a:off x="8286750" y="5734050"/>
          <a:ext cx="342900" cy="266700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24</xdr:row>
      <xdr:rowOff>28575</xdr:rowOff>
    </xdr:from>
    <xdr:to>
      <xdr:col>8</xdr:col>
      <xdr:colOff>619125</xdr:colOff>
      <xdr:row>24</xdr:row>
      <xdr:rowOff>295275</xdr:rowOff>
    </xdr:to>
    <xdr:sp>
      <xdr:nvSpPr>
        <xdr:cNvPr id="7" name="上矢印 11"/>
        <xdr:cNvSpPr>
          <a:spLocks/>
        </xdr:cNvSpPr>
      </xdr:nvSpPr>
      <xdr:spPr>
        <a:xfrm>
          <a:off x="6677025" y="6600825"/>
          <a:ext cx="342900" cy="266700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581025</xdr:colOff>
      <xdr:row>24</xdr:row>
      <xdr:rowOff>295275</xdr:rowOff>
    </xdr:to>
    <xdr:sp>
      <xdr:nvSpPr>
        <xdr:cNvPr id="8" name="上矢印 13"/>
        <xdr:cNvSpPr>
          <a:spLocks/>
        </xdr:cNvSpPr>
      </xdr:nvSpPr>
      <xdr:spPr>
        <a:xfrm>
          <a:off x="8258175" y="6600825"/>
          <a:ext cx="342900" cy="266700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27</xdr:row>
      <xdr:rowOff>19050</xdr:rowOff>
    </xdr:from>
    <xdr:to>
      <xdr:col>9</xdr:col>
      <xdr:colOff>638175</xdr:colOff>
      <xdr:row>27</xdr:row>
      <xdr:rowOff>276225</xdr:rowOff>
    </xdr:to>
    <xdr:sp>
      <xdr:nvSpPr>
        <xdr:cNvPr id="9" name="上矢印 15"/>
        <xdr:cNvSpPr>
          <a:spLocks/>
        </xdr:cNvSpPr>
      </xdr:nvSpPr>
      <xdr:spPr>
        <a:xfrm>
          <a:off x="7505700" y="7458075"/>
          <a:ext cx="342900" cy="257175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28575</xdr:rowOff>
    </xdr:from>
    <xdr:to>
      <xdr:col>7</xdr:col>
      <xdr:colOff>619125</xdr:colOff>
      <xdr:row>27</xdr:row>
      <xdr:rowOff>295275</xdr:rowOff>
    </xdr:to>
    <xdr:sp>
      <xdr:nvSpPr>
        <xdr:cNvPr id="10" name="上矢印 18"/>
        <xdr:cNvSpPr>
          <a:spLocks/>
        </xdr:cNvSpPr>
      </xdr:nvSpPr>
      <xdr:spPr>
        <a:xfrm>
          <a:off x="5867400" y="7467600"/>
          <a:ext cx="342900" cy="266700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27</xdr:row>
      <xdr:rowOff>47625</xdr:rowOff>
    </xdr:from>
    <xdr:to>
      <xdr:col>3</xdr:col>
      <xdr:colOff>609600</xdr:colOff>
      <xdr:row>28</xdr:row>
      <xdr:rowOff>9525</xdr:rowOff>
    </xdr:to>
    <xdr:sp>
      <xdr:nvSpPr>
        <xdr:cNvPr id="11" name="上矢印 19"/>
        <xdr:cNvSpPr>
          <a:spLocks/>
        </xdr:cNvSpPr>
      </xdr:nvSpPr>
      <xdr:spPr>
        <a:xfrm>
          <a:off x="2619375" y="7486650"/>
          <a:ext cx="342900" cy="266700"/>
        </a:xfrm>
        <a:prstGeom prst="upArrow">
          <a:avLst>
            <a:gd name="adj" fmla="val 0"/>
          </a:avLst>
        </a:prstGeom>
        <a:solidFill>
          <a:srgbClr val="0D0D0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57150</xdr:rowOff>
    </xdr:from>
    <xdr:to>
      <xdr:col>1</xdr:col>
      <xdr:colOff>485775</xdr:colOff>
      <xdr:row>39</xdr:row>
      <xdr:rowOff>304800</xdr:rowOff>
    </xdr:to>
    <xdr:sp>
      <xdr:nvSpPr>
        <xdr:cNvPr id="12" name="上矢印 67"/>
        <xdr:cNvSpPr>
          <a:spLocks/>
        </xdr:cNvSpPr>
      </xdr:nvSpPr>
      <xdr:spPr>
        <a:xfrm>
          <a:off x="600075" y="10591800"/>
          <a:ext cx="238125" cy="247650"/>
        </a:xfrm>
        <a:prstGeom prst="upArrow">
          <a:avLst>
            <a:gd name="adj" fmla="val -1009"/>
          </a:avLst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39</xdr:row>
      <xdr:rowOff>57150</xdr:rowOff>
    </xdr:from>
    <xdr:to>
      <xdr:col>1</xdr:col>
      <xdr:colOff>828675</xdr:colOff>
      <xdr:row>39</xdr:row>
      <xdr:rowOff>304800</xdr:rowOff>
    </xdr:to>
    <xdr:sp>
      <xdr:nvSpPr>
        <xdr:cNvPr id="13" name="上矢印 68"/>
        <xdr:cNvSpPr>
          <a:spLocks/>
        </xdr:cNvSpPr>
      </xdr:nvSpPr>
      <xdr:spPr>
        <a:xfrm>
          <a:off x="942975" y="10591800"/>
          <a:ext cx="238125" cy="247650"/>
        </a:xfrm>
        <a:prstGeom prst="upArrow">
          <a:avLst>
            <a:gd name="adj" fmla="val -1009"/>
          </a:avLst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885825</xdr:colOff>
      <xdr:row>39</xdr:row>
      <xdr:rowOff>57150</xdr:rowOff>
    </xdr:from>
    <xdr:to>
      <xdr:col>1</xdr:col>
      <xdr:colOff>1123950</xdr:colOff>
      <xdr:row>39</xdr:row>
      <xdr:rowOff>304800</xdr:rowOff>
    </xdr:to>
    <xdr:sp>
      <xdr:nvSpPr>
        <xdr:cNvPr id="14" name="上矢印 69"/>
        <xdr:cNvSpPr>
          <a:spLocks/>
        </xdr:cNvSpPr>
      </xdr:nvSpPr>
      <xdr:spPr>
        <a:xfrm>
          <a:off x="1238250" y="10591800"/>
          <a:ext cx="238125" cy="247650"/>
        </a:xfrm>
        <a:prstGeom prst="upArrow">
          <a:avLst>
            <a:gd name="adj" fmla="val -1009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40</xdr:row>
      <xdr:rowOff>104775</xdr:rowOff>
    </xdr:from>
    <xdr:to>
      <xdr:col>1</xdr:col>
      <xdr:colOff>1171575</xdr:colOff>
      <xdr:row>40</xdr:row>
      <xdr:rowOff>304800</xdr:rowOff>
    </xdr:to>
    <xdr:sp>
      <xdr:nvSpPr>
        <xdr:cNvPr id="15" name="上矢印 71"/>
        <xdr:cNvSpPr>
          <a:spLocks/>
        </xdr:cNvSpPr>
      </xdr:nvSpPr>
      <xdr:spPr>
        <a:xfrm>
          <a:off x="1295400" y="11020425"/>
          <a:ext cx="228600" cy="200025"/>
        </a:xfrm>
        <a:prstGeom prst="up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40</xdr:row>
      <xdr:rowOff>95250</xdr:rowOff>
    </xdr:from>
    <xdr:to>
      <xdr:col>4</xdr:col>
      <xdr:colOff>752475</xdr:colOff>
      <xdr:row>40</xdr:row>
      <xdr:rowOff>295275</xdr:rowOff>
    </xdr:to>
    <xdr:sp>
      <xdr:nvSpPr>
        <xdr:cNvPr id="16" name="上矢印 72"/>
        <xdr:cNvSpPr>
          <a:spLocks/>
        </xdr:cNvSpPr>
      </xdr:nvSpPr>
      <xdr:spPr>
        <a:xfrm>
          <a:off x="3686175" y="11010900"/>
          <a:ext cx="228600" cy="200025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40</xdr:row>
      <xdr:rowOff>104775</xdr:rowOff>
    </xdr:from>
    <xdr:to>
      <xdr:col>7</xdr:col>
      <xdr:colOff>800100</xdr:colOff>
      <xdr:row>40</xdr:row>
      <xdr:rowOff>304800</xdr:rowOff>
    </xdr:to>
    <xdr:sp>
      <xdr:nvSpPr>
        <xdr:cNvPr id="17" name="上矢印 73"/>
        <xdr:cNvSpPr>
          <a:spLocks/>
        </xdr:cNvSpPr>
      </xdr:nvSpPr>
      <xdr:spPr>
        <a:xfrm>
          <a:off x="6172200" y="11020425"/>
          <a:ext cx="219075" cy="200025"/>
        </a:xfrm>
        <a:prstGeom prst="upArrow">
          <a:avLst>
            <a:gd name="adj" fmla="val 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39</xdr:row>
      <xdr:rowOff>66675</xdr:rowOff>
    </xdr:from>
    <xdr:to>
      <xdr:col>3</xdr:col>
      <xdr:colOff>133350</xdr:colOff>
      <xdr:row>39</xdr:row>
      <xdr:rowOff>314325</xdr:rowOff>
    </xdr:to>
    <xdr:sp>
      <xdr:nvSpPr>
        <xdr:cNvPr id="18" name="上矢印 90"/>
        <xdr:cNvSpPr>
          <a:spLocks/>
        </xdr:cNvSpPr>
      </xdr:nvSpPr>
      <xdr:spPr>
        <a:xfrm>
          <a:off x="2143125" y="10601325"/>
          <a:ext cx="342900" cy="247650"/>
        </a:xfrm>
        <a:prstGeom prst="up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41</xdr:row>
      <xdr:rowOff>66675</xdr:rowOff>
    </xdr:from>
    <xdr:to>
      <xdr:col>4</xdr:col>
      <xdr:colOff>790575</xdr:colOff>
      <xdr:row>41</xdr:row>
      <xdr:rowOff>314325</xdr:rowOff>
    </xdr:to>
    <xdr:sp>
      <xdr:nvSpPr>
        <xdr:cNvPr id="19" name="上矢印 91"/>
        <xdr:cNvSpPr>
          <a:spLocks/>
        </xdr:cNvSpPr>
      </xdr:nvSpPr>
      <xdr:spPr>
        <a:xfrm>
          <a:off x="3600450" y="11363325"/>
          <a:ext cx="352425" cy="247650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41</xdr:row>
      <xdr:rowOff>85725</xdr:rowOff>
    </xdr:from>
    <xdr:to>
      <xdr:col>8</xdr:col>
      <xdr:colOff>28575</xdr:colOff>
      <xdr:row>41</xdr:row>
      <xdr:rowOff>323850</xdr:rowOff>
    </xdr:to>
    <xdr:sp>
      <xdr:nvSpPr>
        <xdr:cNvPr id="20" name="上矢印 92"/>
        <xdr:cNvSpPr>
          <a:spLocks/>
        </xdr:cNvSpPr>
      </xdr:nvSpPr>
      <xdr:spPr>
        <a:xfrm>
          <a:off x="6076950" y="11382375"/>
          <a:ext cx="352425" cy="238125"/>
        </a:xfrm>
        <a:prstGeom prst="upArrow">
          <a:avLst>
            <a:gd name="adj" fmla="val 0"/>
          </a:avLst>
        </a:prstGeom>
        <a:solidFill>
          <a:srgbClr val="DCE6F2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47625</xdr:rowOff>
    </xdr:from>
    <xdr:to>
      <xdr:col>6</xdr:col>
      <xdr:colOff>619125</xdr:colOff>
      <xdr:row>28</xdr:row>
      <xdr:rowOff>9525</xdr:rowOff>
    </xdr:to>
    <xdr:sp>
      <xdr:nvSpPr>
        <xdr:cNvPr id="21" name="上矢印 93"/>
        <xdr:cNvSpPr>
          <a:spLocks/>
        </xdr:cNvSpPr>
      </xdr:nvSpPr>
      <xdr:spPr>
        <a:xfrm>
          <a:off x="5057775" y="7486650"/>
          <a:ext cx="342900" cy="266700"/>
        </a:xfrm>
        <a:prstGeom prst="upArrow">
          <a:avLst>
            <a:gd name="adj" fmla="val 0"/>
          </a:avLst>
        </a:prstGeom>
        <a:solidFill>
          <a:srgbClr val="0D0D0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27</xdr:row>
      <xdr:rowOff>28575</xdr:rowOff>
    </xdr:from>
    <xdr:to>
      <xdr:col>10</xdr:col>
      <xdr:colOff>600075</xdr:colOff>
      <xdr:row>27</xdr:row>
      <xdr:rowOff>285750</xdr:rowOff>
    </xdr:to>
    <xdr:sp>
      <xdr:nvSpPr>
        <xdr:cNvPr id="22" name="上矢印 94"/>
        <xdr:cNvSpPr>
          <a:spLocks/>
        </xdr:cNvSpPr>
      </xdr:nvSpPr>
      <xdr:spPr>
        <a:xfrm>
          <a:off x="8334375" y="7467600"/>
          <a:ext cx="285750" cy="257175"/>
        </a:xfrm>
        <a:prstGeom prst="upArrow">
          <a:avLst>
            <a:gd name="adj" fmla="val 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24</xdr:row>
      <xdr:rowOff>47625</xdr:rowOff>
    </xdr:from>
    <xdr:to>
      <xdr:col>9</xdr:col>
      <xdr:colOff>600075</xdr:colOff>
      <xdr:row>25</xdr:row>
      <xdr:rowOff>9525</xdr:rowOff>
    </xdr:to>
    <xdr:sp>
      <xdr:nvSpPr>
        <xdr:cNvPr id="23" name="上矢印 95"/>
        <xdr:cNvSpPr>
          <a:spLocks/>
        </xdr:cNvSpPr>
      </xdr:nvSpPr>
      <xdr:spPr>
        <a:xfrm>
          <a:off x="7458075" y="6619875"/>
          <a:ext cx="352425" cy="266700"/>
        </a:xfrm>
        <a:prstGeom prst="upArrow">
          <a:avLst>
            <a:gd name="adj" fmla="val 0"/>
          </a:avLst>
        </a:prstGeom>
        <a:solidFill>
          <a:srgbClr val="0D0D0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47625</xdr:rowOff>
    </xdr:from>
    <xdr:to>
      <xdr:col>9</xdr:col>
      <xdr:colOff>609600</xdr:colOff>
      <xdr:row>22</xdr:row>
      <xdr:rowOff>9525</xdr:rowOff>
    </xdr:to>
    <xdr:sp>
      <xdr:nvSpPr>
        <xdr:cNvPr id="24" name="上矢印 96"/>
        <xdr:cNvSpPr>
          <a:spLocks/>
        </xdr:cNvSpPr>
      </xdr:nvSpPr>
      <xdr:spPr>
        <a:xfrm>
          <a:off x="7477125" y="5753100"/>
          <a:ext cx="342900" cy="266700"/>
        </a:xfrm>
        <a:prstGeom prst="upArrow">
          <a:avLst>
            <a:gd name="adj" fmla="val 0"/>
          </a:avLst>
        </a:prstGeom>
        <a:solidFill>
          <a:srgbClr val="0D0D0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21</xdr:row>
      <xdr:rowOff>28575</xdr:rowOff>
    </xdr:from>
    <xdr:to>
      <xdr:col>8</xdr:col>
      <xdr:colOff>638175</xdr:colOff>
      <xdr:row>21</xdr:row>
      <xdr:rowOff>295275</xdr:rowOff>
    </xdr:to>
    <xdr:sp>
      <xdr:nvSpPr>
        <xdr:cNvPr id="25" name="上矢印 97"/>
        <xdr:cNvSpPr>
          <a:spLocks/>
        </xdr:cNvSpPr>
      </xdr:nvSpPr>
      <xdr:spPr>
        <a:xfrm>
          <a:off x="6696075" y="5734050"/>
          <a:ext cx="342900" cy="266700"/>
        </a:xfrm>
        <a:prstGeom prst="upArrow">
          <a:avLst>
            <a:gd name="adj" fmla="val 0"/>
          </a:avLst>
        </a:prstGeom>
        <a:solidFill>
          <a:srgbClr val="0D0D0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21</xdr:row>
      <xdr:rowOff>19050</xdr:rowOff>
    </xdr:from>
    <xdr:to>
      <xdr:col>6</xdr:col>
      <xdr:colOff>619125</xdr:colOff>
      <xdr:row>21</xdr:row>
      <xdr:rowOff>276225</xdr:rowOff>
    </xdr:to>
    <xdr:sp>
      <xdr:nvSpPr>
        <xdr:cNvPr id="26" name="上矢印 98"/>
        <xdr:cNvSpPr>
          <a:spLocks/>
        </xdr:cNvSpPr>
      </xdr:nvSpPr>
      <xdr:spPr>
        <a:xfrm>
          <a:off x="5057775" y="5724525"/>
          <a:ext cx="342900" cy="257175"/>
        </a:xfrm>
        <a:prstGeom prst="upArrow">
          <a:avLst>
            <a:gd name="adj" fmla="val 0"/>
          </a:avLst>
        </a:prstGeom>
        <a:solidFill>
          <a:srgbClr val="0D0D0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238125</xdr:colOff>
      <xdr:row>23</xdr:row>
      <xdr:rowOff>200025</xdr:rowOff>
    </xdr:from>
    <xdr:to>
      <xdr:col>22</xdr:col>
      <xdr:colOff>657225</xdr:colOff>
      <xdr:row>24</xdr:row>
      <xdr:rowOff>295275</xdr:rowOff>
    </xdr:to>
    <xdr:sp>
      <xdr:nvSpPr>
        <xdr:cNvPr id="27" name="上矢印 99"/>
        <xdr:cNvSpPr>
          <a:spLocks/>
        </xdr:cNvSpPr>
      </xdr:nvSpPr>
      <xdr:spPr>
        <a:xfrm>
          <a:off x="17973675" y="6553200"/>
          <a:ext cx="419100" cy="314325"/>
        </a:xfrm>
        <a:prstGeom prst="up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238125</xdr:colOff>
      <xdr:row>20</xdr:row>
      <xdr:rowOff>219075</xdr:rowOff>
    </xdr:from>
    <xdr:to>
      <xdr:col>22</xdr:col>
      <xdr:colOff>657225</xdr:colOff>
      <xdr:row>22</xdr:row>
      <xdr:rowOff>0</xdr:rowOff>
    </xdr:to>
    <xdr:sp>
      <xdr:nvSpPr>
        <xdr:cNvPr id="28" name="上矢印 100"/>
        <xdr:cNvSpPr>
          <a:spLocks/>
        </xdr:cNvSpPr>
      </xdr:nvSpPr>
      <xdr:spPr>
        <a:xfrm>
          <a:off x="17973675" y="5705475"/>
          <a:ext cx="419100" cy="304800"/>
        </a:xfrm>
        <a:prstGeom prst="up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228600</xdr:colOff>
      <xdr:row>26</xdr:row>
      <xdr:rowOff>219075</xdr:rowOff>
    </xdr:from>
    <xdr:to>
      <xdr:col>22</xdr:col>
      <xdr:colOff>657225</xdr:colOff>
      <xdr:row>27</xdr:row>
      <xdr:rowOff>295275</xdr:rowOff>
    </xdr:to>
    <xdr:sp>
      <xdr:nvSpPr>
        <xdr:cNvPr id="29" name="上矢印 101"/>
        <xdr:cNvSpPr>
          <a:spLocks/>
        </xdr:cNvSpPr>
      </xdr:nvSpPr>
      <xdr:spPr>
        <a:xfrm>
          <a:off x="17964150" y="7439025"/>
          <a:ext cx="428625" cy="295275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23</xdr:row>
      <xdr:rowOff>209550</xdr:rowOff>
    </xdr:from>
    <xdr:to>
      <xdr:col>20</xdr:col>
      <xdr:colOff>619125</xdr:colOff>
      <xdr:row>24</xdr:row>
      <xdr:rowOff>295275</xdr:rowOff>
    </xdr:to>
    <xdr:sp>
      <xdr:nvSpPr>
        <xdr:cNvPr id="30" name="上矢印 102"/>
        <xdr:cNvSpPr>
          <a:spLocks/>
        </xdr:cNvSpPr>
      </xdr:nvSpPr>
      <xdr:spPr>
        <a:xfrm>
          <a:off x="16325850" y="6562725"/>
          <a:ext cx="409575" cy="304800"/>
        </a:xfrm>
        <a:prstGeom prst="upArrow">
          <a:avLst>
            <a:gd name="adj" fmla="val 0"/>
          </a:avLst>
        </a:prstGeom>
        <a:solidFill>
          <a:srgbClr val="DCE6F2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20</xdr:row>
      <xdr:rowOff>209550</xdr:rowOff>
    </xdr:from>
    <xdr:to>
      <xdr:col>21</xdr:col>
      <xdr:colOff>657225</xdr:colOff>
      <xdr:row>21</xdr:row>
      <xdr:rowOff>295275</xdr:rowOff>
    </xdr:to>
    <xdr:sp>
      <xdr:nvSpPr>
        <xdr:cNvPr id="31" name="上矢印 103"/>
        <xdr:cNvSpPr>
          <a:spLocks/>
        </xdr:cNvSpPr>
      </xdr:nvSpPr>
      <xdr:spPr>
        <a:xfrm>
          <a:off x="17164050" y="5695950"/>
          <a:ext cx="419100" cy="304800"/>
        </a:xfrm>
        <a:prstGeom prst="upArrow">
          <a:avLst>
            <a:gd name="adj" fmla="val 0"/>
          </a:avLst>
        </a:prstGeom>
        <a:solidFill>
          <a:srgbClr val="DCE6F2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247650</xdr:colOff>
      <xdr:row>20</xdr:row>
      <xdr:rowOff>219075</xdr:rowOff>
    </xdr:from>
    <xdr:to>
      <xdr:col>19</xdr:col>
      <xdr:colOff>676275</xdr:colOff>
      <xdr:row>21</xdr:row>
      <xdr:rowOff>295275</xdr:rowOff>
    </xdr:to>
    <xdr:sp>
      <xdr:nvSpPr>
        <xdr:cNvPr id="32" name="上矢印 104"/>
        <xdr:cNvSpPr>
          <a:spLocks/>
        </xdr:cNvSpPr>
      </xdr:nvSpPr>
      <xdr:spPr>
        <a:xfrm>
          <a:off x="15554325" y="5705475"/>
          <a:ext cx="428625" cy="295275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66675</xdr:rowOff>
    </xdr:from>
    <xdr:to>
      <xdr:col>2</xdr:col>
      <xdr:colOff>38100</xdr:colOff>
      <xdr:row>41</xdr:row>
      <xdr:rowOff>314325</xdr:rowOff>
    </xdr:to>
    <xdr:sp>
      <xdr:nvSpPr>
        <xdr:cNvPr id="33" name="上矢印 107"/>
        <xdr:cNvSpPr>
          <a:spLocks/>
        </xdr:cNvSpPr>
      </xdr:nvSpPr>
      <xdr:spPr>
        <a:xfrm>
          <a:off x="1228725" y="11363325"/>
          <a:ext cx="352425" cy="247650"/>
        </a:xfrm>
        <a:prstGeom prst="up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39</xdr:row>
      <xdr:rowOff>66675</xdr:rowOff>
    </xdr:from>
    <xdr:to>
      <xdr:col>3</xdr:col>
      <xdr:colOff>466725</xdr:colOff>
      <xdr:row>39</xdr:row>
      <xdr:rowOff>314325</xdr:rowOff>
    </xdr:to>
    <xdr:sp>
      <xdr:nvSpPr>
        <xdr:cNvPr id="34" name="上矢印 108"/>
        <xdr:cNvSpPr>
          <a:spLocks/>
        </xdr:cNvSpPr>
      </xdr:nvSpPr>
      <xdr:spPr>
        <a:xfrm>
          <a:off x="2466975" y="10601325"/>
          <a:ext cx="352425" cy="247650"/>
        </a:xfrm>
        <a:prstGeom prst="upArrow">
          <a:avLst>
            <a:gd name="adj" fmla="val 0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39</xdr:row>
      <xdr:rowOff>85725</xdr:rowOff>
    </xdr:from>
    <xdr:to>
      <xdr:col>4</xdr:col>
      <xdr:colOff>28575</xdr:colOff>
      <xdr:row>39</xdr:row>
      <xdr:rowOff>323850</xdr:rowOff>
    </xdr:to>
    <xdr:sp>
      <xdr:nvSpPr>
        <xdr:cNvPr id="35" name="上矢印 109"/>
        <xdr:cNvSpPr>
          <a:spLocks/>
        </xdr:cNvSpPr>
      </xdr:nvSpPr>
      <xdr:spPr>
        <a:xfrm>
          <a:off x="2838450" y="10620375"/>
          <a:ext cx="352425" cy="238125"/>
        </a:xfrm>
        <a:prstGeom prst="upArrow">
          <a:avLst>
            <a:gd name="adj" fmla="val 0"/>
          </a:avLst>
        </a:prstGeom>
        <a:solidFill>
          <a:srgbClr val="DCE6F2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</xdr:row>
      <xdr:rowOff>38100</xdr:rowOff>
    </xdr:from>
    <xdr:to>
      <xdr:col>22</xdr:col>
      <xdr:colOff>438150</xdr:colOff>
      <xdr:row>6</xdr:row>
      <xdr:rowOff>180975</xdr:rowOff>
    </xdr:to>
    <xdr:sp>
      <xdr:nvSpPr>
        <xdr:cNvPr id="36" name="角丸四角形 39"/>
        <xdr:cNvSpPr>
          <a:spLocks/>
        </xdr:cNvSpPr>
      </xdr:nvSpPr>
      <xdr:spPr>
        <a:xfrm>
          <a:off x="12153900" y="1266825"/>
          <a:ext cx="6019800" cy="676275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大阪府人口（</a:t>
          </a:r>
          <a:r>
            <a:rPr lang="en-US" cap="none" sz="1600" b="0" i="0" u="none" baseline="0">
              <a:solidFill>
                <a:srgbClr val="000000"/>
              </a:solidFill>
            </a:rPr>
            <a:t>H27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国勢調査）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</a:rPr>
            <a:t>884.0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うち大阪府</a:t>
          </a:r>
          <a:r>
            <a:rPr lang="en-US" cap="none" sz="1600" b="0" i="0" u="none" baseline="0">
              <a:solidFill>
                <a:srgbClr val="000000"/>
              </a:solidFill>
            </a:rPr>
            <a:t>40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歳以上人口（男女）　</a:t>
          </a:r>
          <a:r>
            <a:rPr lang="en-US" cap="none" sz="1600" b="0" i="0" u="none" baseline="0">
              <a:solidFill>
                <a:srgbClr val="000000"/>
              </a:solidFill>
            </a:rPr>
            <a:t>519.1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54"/>
  <sheetViews>
    <sheetView showGridLines="0" tabSelected="1" zoomScale="70" zoomScaleNormal="70" zoomScaleSheetLayoutView="40" zoomScalePageLayoutView="0" workbookViewId="0" topLeftCell="A1">
      <selection activeCell="A1" sqref="A1"/>
    </sheetView>
  </sheetViews>
  <sheetFormatPr defaultColWidth="11.375" defaultRowHeight="12" customHeight="1"/>
  <cols>
    <col min="1" max="1" width="4.625" style="2" customWidth="1"/>
    <col min="2" max="2" width="15.625" style="2" customWidth="1"/>
    <col min="3" max="19" width="10.625" style="2" customWidth="1"/>
    <col min="20" max="26" width="10.625" style="9" customWidth="1"/>
    <col min="27" max="28" width="8.625" style="9" customWidth="1"/>
    <col min="29" max="29" width="10.00390625" style="9" bestFit="1" customWidth="1"/>
    <col min="30" max="30" width="2.625" style="2" customWidth="1"/>
    <col min="31" max="31" width="25.75390625" style="2" customWidth="1"/>
    <col min="32" max="32" width="15.625" style="2" customWidth="1"/>
    <col min="33" max="62" width="8.625" style="9" customWidth="1"/>
    <col min="63" max="16384" width="11.375" style="2" customWidth="1"/>
  </cols>
  <sheetData>
    <row r="1" spans="1:26" s="1" customFormat="1" ht="36" customHeight="1" thickBot="1">
      <c r="A1" s="11"/>
      <c r="B1" s="19" t="s">
        <v>58</v>
      </c>
      <c r="C1" s="11"/>
      <c r="E1" s="11"/>
      <c r="F1" s="11"/>
      <c r="Q1" s="6"/>
      <c r="Y1" s="124" t="s">
        <v>59</v>
      </c>
      <c r="Z1" s="125"/>
    </row>
    <row r="2" spans="1:17" s="1" customFormat="1" ht="21.75" customHeight="1">
      <c r="A2" s="11"/>
      <c r="B2" s="11"/>
      <c r="C2" s="11"/>
      <c r="D2" s="11"/>
      <c r="E2" s="11"/>
      <c r="F2" s="11"/>
      <c r="Q2" s="6"/>
    </row>
    <row r="3" spans="1:62" ht="21">
      <c r="A3" s="17"/>
      <c r="B3" s="81" t="s">
        <v>31</v>
      </c>
      <c r="C3" s="82"/>
      <c r="D3" s="83"/>
      <c r="E3" s="20"/>
      <c r="F3" s="128"/>
      <c r="G3" s="128"/>
      <c r="H3" s="128"/>
      <c r="I3" s="128"/>
      <c r="J3" s="128"/>
      <c r="K3" s="128"/>
      <c r="L3" s="128"/>
      <c r="M3" s="17"/>
      <c r="N3" s="17"/>
      <c r="O3" s="18"/>
      <c r="P3" s="18"/>
      <c r="Q3" s="17"/>
      <c r="T3" s="2"/>
      <c r="U3" s="2"/>
      <c r="V3" s="2"/>
      <c r="W3" s="2"/>
      <c r="X3" s="2"/>
      <c r="Y3" s="2"/>
      <c r="Z3" s="2"/>
      <c r="AA3" s="2"/>
      <c r="AB3" s="2"/>
      <c r="AC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17" s="1" customFormat="1" ht="18" thickBot="1">
      <c r="A4" s="3"/>
      <c r="D4" s="3"/>
      <c r="E4" s="3"/>
      <c r="F4" s="3"/>
      <c r="H4" s="4"/>
      <c r="I4" s="4"/>
      <c r="N4" s="119" t="s">
        <v>39</v>
      </c>
      <c r="O4" s="120"/>
      <c r="P4" s="13"/>
      <c r="Q4" s="6"/>
    </row>
    <row r="5" spans="1:15" s="1" customFormat="1" ht="24.75" customHeight="1">
      <c r="A5" s="7"/>
      <c r="B5" s="67"/>
      <c r="C5" s="129" t="s">
        <v>0</v>
      </c>
      <c r="D5" s="130"/>
      <c r="E5" s="130"/>
      <c r="F5" s="131"/>
      <c r="G5" s="132" t="s">
        <v>1</v>
      </c>
      <c r="H5" s="129"/>
      <c r="I5" s="129"/>
      <c r="J5" s="129"/>
      <c r="K5" s="129"/>
      <c r="L5" s="129"/>
      <c r="M5" s="129"/>
      <c r="N5" s="133"/>
      <c r="O5" s="21"/>
    </row>
    <row r="6" spans="1:15" s="1" customFormat="1" ht="17.25">
      <c r="A6" s="7"/>
      <c r="B6" s="51" t="s">
        <v>35</v>
      </c>
      <c r="C6" s="148" t="s">
        <v>36</v>
      </c>
      <c r="D6" s="142" t="s">
        <v>37</v>
      </c>
      <c r="E6" s="142" t="s">
        <v>38</v>
      </c>
      <c r="F6" s="144" t="s">
        <v>2</v>
      </c>
      <c r="G6" s="146" t="s">
        <v>12</v>
      </c>
      <c r="H6" s="147"/>
      <c r="I6" s="146" t="s">
        <v>13</v>
      </c>
      <c r="J6" s="150"/>
      <c r="K6" s="150"/>
      <c r="L6" s="150"/>
      <c r="M6" s="150"/>
      <c r="N6" s="151"/>
      <c r="O6" s="21"/>
    </row>
    <row r="7" spans="1:15" s="1" customFormat="1" ht="23.25" thickBot="1">
      <c r="A7" s="7"/>
      <c r="B7" s="52"/>
      <c r="C7" s="149"/>
      <c r="D7" s="143"/>
      <c r="E7" s="143"/>
      <c r="F7" s="145"/>
      <c r="G7" s="64" t="s">
        <v>3</v>
      </c>
      <c r="H7" s="64" t="s">
        <v>4</v>
      </c>
      <c r="I7" s="64" t="s">
        <v>5</v>
      </c>
      <c r="J7" s="64" t="s">
        <v>6</v>
      </c>
      <c r="K7" s="64" t="s">
        <v>7</v>
      </c>
      <c r="L7" s="64" t="s">
        <v>8</v>
      </c>
      <c r="M7" s="64" t="s">
        <v>9</v>
      </c>
      <c r="N7" s="118" t="s">
        <v>24</v>
      </c>
      <c r="O7" s="21"/>
    </row>
    <row r="8" spans="1:15" s="15" customFormat="1" ht="27.75" customHeight="1">
      <c r="A8" s="16"/>
      <c r="B8" s="53" t="s">
        <v>32</v>
      </c>
      <c r="C8" s="65">
        <v>48331</v>
      </c>
      <c r="D8" s="65">
        <v>230</v>
      </c>
      <c r="E8" s="65">
        <v>214</v>
      </c>
      <c r="F8" s="66">
        <f>SUM(E8+C8+D8)</f>
        <v>48775</v>
      </c>
      <c r="G8" s="66">
        <v>323</v>
      </c>
      <c r="H8" s="66">
        <v>48238</v>
      </c>
      <c r="I8" s="65">
        <v>160</v>
      </c>
      <c r="J8" s="65">
        <v>53</v>
      </c>
      <c r="K8" s="65">
        <v>313</v>
      </c>
      <c r="L8" s="66">
        <v>40307</v>
      </c>
      <c r="M8" s="66">
        <v>7712</v>
      </c>
      <c r="N8" s="71">
        <f>I8+J8</f>
        <v>213</v>
      </c>
      <c r="O8" s="23"/>
    </row>
    <row r="9" spans="1:15" s="15" customFormat="1" ht="17.25">
      <c r="A9" s="16"/>
      <c r="B9" s="55" t="s">
        <v>30</v>
      </c>
      <c r="C9" s="31"/>
      <c r="D9" s="31"/>
      <c r="E9" s="31"/>
      <c r="F9" s="14"/>
      <c r="G9" s="26">
        <f>ROUND((G8/(C8+D8))*100,2)</f>
        <v>0.67</v>
      </c>
      <c r="H9" s="14"/>
      <c r="I9" s="31"/>
      <c r="J9" s="31"/>
      <c r="K9" s="31"/>
      <c r="L9" s="14"/>
      <c r="M9" s="14"/>
      <c r="N9" s="25">
        <f>ROUND((N8/(C8+E8))*100,2)</f>
        <v>0.44</v>
      </c>
      <c r="O9" s="22"/>
    </row>
    <row r="10" spans="1:15" s="15" customFormat="1" ht="27.75" customHeight="1">
      <c r="A10" s="16"/>
      <c r="B10" s="56" t="s">
        <v>33</v>
      </c>
      <c r="C10" s="44">
        <v>51919</v>
      </c>
      <c r="D10" s="44">
        <v>89</v>
      </c>
      <c r="E10" s="44">
        <v>207</v>
      </c>
      <c r="F10" s="45">
        <f>SUM(E10+C10+D10)</f>
        <v>52215</v>
      </c>
      <c r="G10" s="45">
        <v>320</v>
      </c>
      <c r="H10" s="45">
        <v>51688</v>
      </c>
      <c r="I10" s="44">
        <v>131</v>
      </c>
      <c r="J10" s="44">
        <v>46</v>
      </c>
      <c r="K10" s="44">
        <v>300</v>
      </c>
      <c r="L10" s="45">
        <v>43915</v>
      </c>
      <c r="M10" s="45">
        <v>7734</v>
      </c>
      <c r="N10" s="63">
        <f>I10+J10</f>
        <v>177</v>
      </c>
      <c r="O10" s="23"/>
    </row>
    <row r="11" spans="1:15" s="15" customFormat="1" ht="17.25">
      <c r="A11" s="16"/>
      <c r="B11" s="55" t="s">
        <v>30</v>
      </c>
      <c r="C11" s="31"/>
      <c r="D11" s="31"/>
      <c r="E11" s="31"/>
      <c r="F11" s="14"/>
      <c r="G11" s="26">
        <f>ROUND((G10/(C10+D10))*100,2)</f>
        <v>0.62</v>
      </c>
      <c r="H11" s="14"/>
      <c r="I11" s="31"/>
      <c r="J11" s="31"/>
      <c r="K11" s="31"/>
      <c r="L11" s="14"/>
      <c r="M11" s="14"/>
      <c r="N11" s="25">
        <f>ROUND((N10/(C10+E10))*100,2)</f>
        <v>0.34</v>
      </c>
      <c r="O11" s="22"/>
    </row>
    <row r="12" spans="1:15" s="15" customFormat="1" ht="27.75" customHeight="1">
      <c r="A12" s="16"/>
      <c r="B12" s="56" t="s">
        <v>34</v>
      </c>
      <c r="C12" s="44">
        <v>35576</v>
      </c>
      <c r="D12" s="44">
        <v>65</v>
      </c>
      <c r="E12" s="44">
        <v>193</v>
      </c>
      <c r="F12" s="45">
        <f>SUM(E12+C12+D12)</f>
        <v>35834</v>
      </c>
      <c r="G12" s="45">
        <v>222</v>
      </c>
      <c r="H12" s="45">
        <f>C12+D12-G12</f>
        <v>35419</v>
      </c>
      <c r="I12" s="44">
        <v>94</v>
      </c>
      <c r="J12" s="44">
        <v>25</v>
      </c>
      <c r="K12" s="44">
        <v>167</v>
      </c>
      <c r="L12" s="45">
        <v>29600</v>
      </c>
      <c r="M12" s="45">
        <v>5883</v>
      </c>
      <c r="N12" s="63">
        <f>I12+J12</f>
        <v>119</v>
      </c>
      <c r="O12" s="23"/>
    </row>
    <row r="13" spans="1:15" s="15" customFormat="1" ht="18" thickBot="1">
      <c r="A13" s="16"/>
      <c r="B13" s="57" t="s">
        <v>30</v>
      </c>
      <c r="C13" s="33"/>
      <c r="D13" s="33"/>
      <c r="E13" s="33"/>
      <c r="F13" s="32"/>
      <c r="G13" s="34">
        <f>ROUND((G12/(C12+D12))*100,2)</f>
        <v>0.62</v>
      </c>
      <c r="H13" s="32"/>
      <c r="I13" s="33"/>
      <c r="J13" s="33"/>
      <c r="K13" s="33"/>
      <c r="L13" s="32"/>
      <c r="M13" s="32"/>
      <c r="N13" s="35">
        <f>ROUND((N12/(C12+E12))*100,2)</f>
        <v>0.33</v>
      </c>
      <c r="O13" s="22"/>
    </row>
    <row r="14" spans="1:17" s="1" customFormat="1" ht="21.75" customHeight="1">
      <c r="A14" s="7"/>
      <c r="D14" s="5"/>
      <c r="E14" s="5"/>
      <c r="F14" s="5"/>
      <c r="G14" s="5"/>
      <c r="H14" s="7"/>
      <c r="I14" s="7"/>
      <c r="J14" s="5"/>
      <c r="K14" s="5"/>
      <c r="L14" s="5"/>
      <c r="M14" s="7"/>
      <c r="N14" s="7"/>
      <c r="O14" s="7"/>
      <c r="P14" s="7"/>
      <c r="Q14" s="6"/>
    </row>
    <row r="15" spans="2:30" ht="21">
      <c r="B15" s="29" t="s">
        <v>28</v>
      </c>
      <c r="C15" s="29"/>
      <c r="D15" s="80"/>
      <c r="E15" s="30"/>
      <c r="F15" s="42"/>
      <c r="G15" s="30"/>
      <c r="H15" s="30"/>
      <c r="I15" s="27"/>
      <c r="J15" s="27"/>
      <c r="K15" s="69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8"/>
      <c r="Z15" s="28"/>
      <c r="AD15" s="17"/>
    </row>
    <row r="16" spans="1:71" s="9" customFormat="1" ht="18" thickBot="1">
      <c r="A16" s="2"/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41" t="s">
        <v>39</v>
      </c>
      <c r="Y16" s="141"/>
      <c r="Z16" s="141"/>
      <c r="AD16" s="2"/>
      <c r="AE16" s="2"/>
      <c r="AF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66" s="9" customFormat="1" ht="14.25">
      <c r="A17" s="2"/>
      <c r="B17" s="50"/>
      <c r="C17" s="134" t="s">
        <v>10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34" t="s">
        <v>11</v>
      </c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  <c r="AA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2" s="9" customFormat="1" ht="14.25">
      <c r="A18" s="2"/>
      <c r="B18" s="51" t="s">
        <v>35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139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8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9" customFormat="1" ht="18" customHeight="1" thickBot="1">
      <c r="A19" s="2"/>
      <c r="B19" s="52"/>
      <c r="C19" s="93" t="s">
        <v>25</v>
      </c>
      <c r="D19" s="94" t="s">
        <v>26</v>
      </c>
      <c r="E19" s="94" t="s">
        <v>15</v>
      </c>
      <c r="F19" s="94" t="s">
        <v>16</v>
      </c>
      <c r="G19" s="94" t="s">
        <v>17</v>
      </c>
      <c r="H19" s="94" t="s">
        <v>18</v>
      </c>
      <c r="I19" s="94" t="s">
        <v>19</v>
      </c>
      <c r="J19" s="94" t="s">
        <v>20</v>
      </c>
      <c r="K19" s="95" t="s">
        <v>21</v>
      </c>
      <c r="L19" s="96" t="s">
        <v>22</v>
      </c>
      <c r="M19" s="113" t="s">
        <v>2</v>
      </c>
      <c r="N19" s="108" t="s">
        <v>40</v>
      </c>
      <c r="O19" s="93" t="s">
        <v>25</v>
      </c>
      <c r="P19" s="94" t="s">
        <v>26</v>
      </c>
      <c r="Q19" s="93" t="s">
        <v>15</v>
      </c>
      <c r="R19" s="94" t="s">
        <v>16</v>
      </c>
      <c r="S19" s="94" t="s">
        <v>17</v>
      </c>
      <c r="T19" s="94" t="s">
        <v>18</v>
      </c>
      <c r="U19" s="94" t="s">
        <v>19</v>
      </c>
      <c r="V19" s="94" t="s">
        <v>20</v>
      </c>
      <c r="W19" s="95" t="s">
        <v>27</v>
      </c>
      <c r="X19" s="97" t="s">
        <v>22</v>
      </c>
      <c r="Y19" s="109" t="s">
        <v>2</v>
      </c>
      <c r="Z19" s="108" t="s">
        <v>40</v>
      </c>
      <c r="BB19" s="2"/>
      <c r="BC19" s="2"/>
      <c r="BD19" s="2"/>
      <c r="BE19" s="2"/>
      <c r="BF19" s="2"/>
      <c r="BG19" s="2"/>
      <c r="BH19" s="2"/>
      <c r="BI19" s="2"/>
      <c r="BJ19" s="2"/>
    </row>
    <row r="20" spans="1:62" s="9" customFormat="1" ht="27" customHeight="1">
      <c r="A20" s="2"/>
      <c r="B20" s="53" t="s">
        <v>32</v>
      </c>
      <c r="C20" s="44">
        <v>5068</v>
      </c>
      <c r="D20" s="45">
        <v>2811</v>
      </c>
      <c r="E20" s="45">
        <v>4872</v>
      </c>
      <c r="F20" s="45">
        <v>4881</v>
      </c>
      <c r="G20" s="45">
        <v>4201</v>
      </c>
      <c r="H20" s="45">
        <v>3980</v>
      </c>
      <c r="I20" s="45">
        <v>6276</v>
      </c>
      <c r="J20" s="45">
        <v>6256</v>
      </c>
      <c r="K20" s="73">
        <v>10216</v>
      </c>
      <c r="L20" s="58">
        <v>0</v>
      </c>
      <c r="M20" s="114">
        <f>SUM(C20:L20)</f>
        <v>48561</v>
      </c>
      <c r="N20" s="59">
        <f>SUM(D20:L20)</f>
        <v>43493</v>
      </c>
      <c r="O20" s="44">
        <v>5041</v>
      </c>
      <c r="P20" s="45">
        <v>2807</v>
      </c>
      <c r="Q20" s="44">
        <v>4879</v>
      </c>
      <c r="R20" s="45">
        <v>4869</v>
      </c>
      <c r="S20" s="45">
        <v>4205</v>
      </c>
      <c r="T20" s="45">
        <v>3991</v>
      </c>
      <c r="U20" s="45">
        <v>6280</v>
      </c>
      <c r="V20" s="45">
        <v>6271</v>
      </c>
      <c r="W20" s="73">
        <v>10202</v>
      </c>
      <c r="X20" s="45">
        <v>0</v>
      </c>
      <c r="Y20" s="114">
        <f>SUM(O20:X20)</f>
        <v>48545</v>
      </c>
      <c r="Z20" s="86">
        <f>SUM(P20:X20)</f>
        <v>43504</v>
      </c>
      <c r="BB20" s="2"/>
      <c r="BC20" s="2"/>
      <c r="BD20" s="2"/>
      <c r="BE20" s="2"/>
      <c r="BF20" s="2"/>
      <c r="BG20" s="2"/>
      <c r="BH20" s="2"/>
      <c r="BI20" s="2"/>
      <c r="BJ20" s="2"/>
    </row>
    <row r="21" spans="1:62" s="9" customFormat="1" ht="17.25">
      <c r="A21" s="2"/>
      <c r="B21" s="54" t="s">
        <v>30</v>
      </c>
      <c r="C21" s="49">
        <v>0.3</v>
      </c>
      <c r="D21" s="46">
        <v>0.46</v>
      </c>
      <c r="E21" s="46">
        <v>0.47</v>
      </c>
      <c r="F21" s="46">
        <v>0.43</v>
      </c>
      <c r="G21" s="46">
        <v>0.88</v>
      </c>
      <c r="H21" s="46">
        <v>0.75</v>
      </c>
      <c r="I21" s="46">
        <v>0.97</v>
      </c>
      <c r="J21" s="46">
        <v>0.8</v>
      </c>
      <c r="K21" s="68">
        <v>0.79</v>
      </c>
      <c r="L21" s="48">
        <v>0</v>
      </c>
      <c r="M21" s="115">
        <f>ROUND((M35/M20)*100,2)</f>
        <v>0.67</v>
      </c>
      <c r="N21" s="47">
        <f>ROUND((N35/N20)*100,2)</f>
        <v>0.71</v>
      </c>
      <c r="O21" s="49">
        <v>0.28</v>
      </c>
      <c r="P21" s="46">
        <v>0.11</v>
      </c>
      <c r="Q21" s="49">
        <v>0.33</v>
      </c>
      <c r="R21" s="46">
        <v>0.35</v>
      </c>
      <c r="S21" s="46">
        <v>0.31</v>
      </c>
      <c r="T21" s="46">
        <v>0.5</v>
      </c>
      <c r="U21" s="46">
        <v>0.43</v>
      </c>
      <c r="V21" s="46">
        <v>0.46</v>
      </c>
      <c r="W21" s="68">
        <v>0.83</v>
      </c>
      <c r="X21" s="46">
        <v>0</v>
      </c>
      <c r="Y21" s="115">
        <v>0.46</v>
      </c>
      <c r="Z21" s="87">
        <f>ROUND((Z35/Z20)*100,2)</f>
        <v>0.46</v>
      </c>
      <c r="BB21" s="2"/>
      <c r="BC21" s="2"/>
      <c r="BD21" s="2"/>
      <c r="BE21" s="2"/>
      <c r="BF21" s="2"/>
      <c r="BG21" s="2"/>
      <c r="BH21" s="2"/>
      <c r="BI21" s="2"/>
      <c r="BJ21" s="2"/>
    </row>
    <row r="22" spans="2:53" s="17" customFormat="1" ht="24" customHeight="1">
      <c r="B22" s="55"/>
      <c r="C22" s="39"/>
      <c r="D22" s="26"/>
      <c r="E22" s="26"/>
      <c r="F22" s="26"/>
      <c r="G22" s="26"/>
      <c r="H22" s="26"/>
      <c r="I22" s="26"/>
      <c r="J22" s="26"/>
      <c r="K22" s="36"/>
      <c r="L22" s="38"/>
      <c r="M22" s="116"/>
      <c r="N22" s="25"/>
      <c r="O22" s="39"/>
      <c r="P22" s="26"/>
      <c r="Q22" s="39"/>
      <c r="R22" s="26"/>
      <c r="S22" s="26"/>
      <c r="T22" s="26"/>
      <c r="U22" s="26"/>
      <c r="V22" s="26"/>
      <c r="W22" s="36"/>
      <c r="X22" s="38"/>
      <c r="Y22" s="116"/>
      <c r="Z22" s="88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2:62" ht="27" customHeight="1">
      <c r="B23" s="54" t="s">
        <v>33</v>
      </c>
      <c r="C23" s="44">
        <v>3916</v>
      </c>
      <c r="D23" s="45">
        <v>2748</v>
      </c>
      <c r="E23" s="45">
        <v>5511</v>
      </c>
      <c r="F23" s="45">
        <v>5455</v>
      </c>
      <c r="G23" s="45">
        <v>5032</v>
      </c>
      <c r="H23" s="45">
        <v>4482</v>
      </c>
      <c r="I23" s="45">
        <v>6797</v>
      </c>
      <c r="J23" s="45">
        <v>6889</v>
      </c>
      <c r="K23" s="73">
        <v>11178</v>
      </c>
      <c r="L23" s="58">
        <v>0</v>
      </c>
      <c r="M23" s="114">
        <f>SUM(C23:L23)</f>
        <v>52008</v>
      </c>
      <c r="N23" s="59">
        <f>SUM(D23:L23)</f>
        <v>48092</v>
      </c>
      <c r="O23" s="44">
        <v>3935</v>
      </c>
      <c r="P23" s="45">
        <v>2752</v>
      </c>
      <c r="Q23" s="44">
        <v>5530</v>
      </c>
      <c r="R23" s="45">
        <v>5470</v>
      </c>
      <c r="S23" s="45">
        <v>5044</v>
      </c>
      <c r="T23" s="45">
        <v>4499</v>
      </c>
      <c r="U23" s="45">
        <v>6819</v>
      </c>
      <c r="V23" s="45">
        <v>6909</v>
      </c>
      <c r="W23" s="73">
        <v>11168</v>
      </c>
      <c r="X23" s="58">
        <v>0</v>
      </c>
      <c r="Y23" s="114">
        <f>SUM(O23:X23)</f>
        <v>52126</v>
      </c>
      <c r="Z23" s="86">
        <f>SUM(P23:X23)</f>
        <v>48191</v>
      </c>
      <c r="AD23" s="9"/>
      <c r="AE23" s="9"/>
      <c r="AF23" s="9"/>
      <c r="BB23" s="2"/>
      <c r="BC23" s="2"/>
      <c r="BD23" s="2"/>
      <c r="BE23" s="2"/>
      <c r="BF23" s="2"/>
      <c r="BG23" s="2"/>
      <c r="BH23" s="2"/>
      <c r="BI23" s="2"/>
      <c r="BJ23" s="2"/>
    </row>
    <row r="24" spans="2:62" ht="17.25">
      <c r="B24" s="54" t="s">
        <v>30</v>
      </c>
      <c r="C24" s="49">
        <v>0.31</v>
      </c>
      <c r="D24" s="46">
        <v>0.4</v>
      </c>
      <c r="E24" s="46">
        <v>0.47</v>
      </c>
      <c r="F24" s="46">
        <v>0.59</v>
      </c>
      <c r="G24" s="46">
        <v>0.54</v>
      </c>
      <c r="H24" s="46">
        <v>0.47</v>
      </c>
      <c r="I24" s="46">
        <v>0.75</v>
      </c>
      <c r="J24" s="46">
        <v>0.9</v>
      </c>
      <c r="K24" s="68">
        <v>0.73</v>
      </c>
      <c r="L24" s="48">
        <v>0</v>
      </c>
      <c r="M24" s="115">
        <f>ROUND((M36/M23)*100,2)</f>
        <v>0.62</v>
      </c>
      <c r="N24" s="47">
        <f>ROUND((N36/N23)*100,2)</f>
        <v>0.65</v>
      </c>
      <c r="O24" s="49">
        <v>0.13</v>
      </c>
      <c r="P24" s="46">
        <v>0.07</v>
      </c>
      <c r="Q24" s="49">
        <v>0.2</v>
      </c>
      <c r="R24" s="46">
        <v>0.18</v>
      </c>
      <c r="S24" s="46">
        <v>0.2</v>
      </c>
      <c r="T24" s="46">
        <v>0.18</v>
      </c>
      <c r="U24" s="46">
        <v>0.41</v>
      </c>
      <c r="V24" s="46">
        <v>0.29</v>
      </c>
      <c r="W24" s="68">
        <v>0.77</v>
      </c>
      <c r="X24" s="48">
        <v>0</v>
      </c>
      <c r="Y24" s="115">
        <v>0.34</v>
      </c>
      <c r="Z24" s="87">
        <f>ROUND((Z36/Z23)*100,2)</f>
        <v>0.36</v>
      </c>
      <c r="AD24" s="9"/>
      <c r="AE24" s="9"/>
      <c r="AF24" s="9"/>
      <c r="BB24" s="2"/>
      <c r="BC24" s="2"/>
      <c r="BD24" s="2"/>
      <c r="BE24" s="2"/>
      <c r="BF24" s="2"/>
      <c r="BG24" s="2"/>
      <c r="BH24" s="2"/>
      <c r="BI24" s="2"/>
      <c r="BJ24" s="2"/>
    </row>
    <row r="25" spans="2:53" s="17" customFormat="1" ht="24" customHeight="1">
      <c r="B25" s="54"/>
      <c r="C25" s="49"/>
      <c r="D25" s="46"/>
      <c r="E25" s="46"/>
      <c r="F25" s="46"/>
      <c r="G25" s="46"/>
      <c r="H25" s="46"/>
      <c r="I25" s="46"/>
      <c r="J25" s="46"/>
      <c r="K25" s="68"/>
      <c r="L25" s="48"/>
      <c r="M25" s="115"/>
      <c r="N25" s="47"/>
      <c r="O25" s="39"/>
      <c r="P25" s="26"/>
      <c r="Q25" s="39"/>
      <c r="R25" s="26"/>
      <c r="S25" s="26"/>
      <c r="T25" s="26"/>
      <c r="U25" s="26"/>
      <c r="V25" s="26"/>
      <c r="W25" s="36"/>
      <c r="X25" s="38"/>
      <c r="Y25" s="116"/>
      <c r="Z25" s="87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2:62" ht="27" customHeight="1">
      <c r="B26" s="56" t="s">
        <v>34</v>
      </c>
      <c r="C26" s="60">
        <v>3739</v>
      </c>
      <c r="D26" s="61">
        <v>2413</v>
      </c>
      <c r="E26" s="61">
        <v>4075</v>
      </c>
      <c r="F26" s="61">
        <v>3370</v>
      </c>
      <c r="G26" s="61">
        <v>2710</v>
      </c>
      <c r="H26" s="61">
        <v>2587</v>
      </c>
      <c r="I26" s="61">
        <v>3647</v>
      </c>
      <c r="J26" s="61">
        <v>5158</v>
      </c>
      <c r="K26" s="74">
        <v>7876</v>
      </c>
      <c r="L26" s="62">
        <v>66</v>
      </c>
      <c r="M26" s="111">
        <f>SUM(C26:L26)</f>
        <v>35641</v>
      </c>
      <c r="N26" s="63">
        <f>SUM(D26:L26)</f>
        <v>31902</v>
      </c>
      <c r="O26" s="44">
        <v>3764</v>
      </c>
      <c r="P26" s="45">
        <v>2416</v>
      </c>
      <c r="Q26" s="44">
        <v>4093</v>
      </c>
      <c r="R26" s="45">
        <v>3387</v>
      </c>
      <c r="S26" s="45">
        <v>2721</v>
      </c>
      <c r="T26" s="45">
        <v>2613</v>
      </c>
      <c r="U26" s="45">
        <v>3663</v>
      </c>
      <c r="V26" s="45">
        <v>5170</v>
      </c>
      <c r="W26" s="73">
        <v>7876</v>
      </c>
      <c r="X26" s="58">
        <v>66</v>
      </c>
      <c r="Y26" s="114">
        <f>SUM(O26:X26)</f>
        <v>35769</v>
      </c>
      <c r="Z26" s="89">
        <f>SUM(P26:X26)</f>
        <v>32005</v>
      </c>
      <c r="AD26" s="9"/>
      <c r="AE26" s="9"/>
      <c r="AF26" s="9"/>
      <c r="BB26" s="2"/>
      <c r="BC26" s="2"/>
      <c r="BD26" s="2"/>
      <c r="BE26" s="2"/>
      <c r="BF26" s="2"/>
      <c r="BG26" s="2"/>
      <c r="BH26" s="2"/>
      <c r="BI26" s="2"/>
      <c r="BJ26" s="2"/>
    </row>
    <row r="27" spans="2:62" ht="17.25">
      <c r="B27" s="54" t="s">
        <v>30</v>
      </c>
      <c r="C27" s="49">
        <v>0.16</v>
      </c>
      <c r="D27" s="46">
        <v>1.49</v>
      </c>
      <c r="E27" s="46">
        <v>0.27</v>
      </c>
      <c r="F27" s="46">
        <v>0.59</v>
      </c>
      <c r="G27" s="46">
        <v>0.81</v>
      </c>
      <c r="H27" s="46">
        <v>0.73</v>
      </c>
      <c r="I27" s="46">
        <v>0.52</v>
      </c>
      <c r="J27" s="46">
        <v>0.78</v>
      </c>
      <c r="K27" s="68">
        <v>0.69</v>
      </c>
      <c r="L27" s="48">
        <v>0</v>
      </c>
      <c r="M27" s="115">
        <f>ROUND((M37/M26)*100,2)</f>
        <v>0.62</v>
      </c>
      <c r="N27" s="47">
        <f>ROUND((N37/N26)*100,2)</f>
        <v>0.68</v>
      </c>
      <c r="O27" s="49">
        <v>0.13</v>
      </c>
      <c r="P27" s="46">
        <v>0.12</v>
      </c>
      <c r="Q27" s="49">
        <v>0.22</v>
      </c>
      <c r="R27" s="46">
        <v>0.27</v>
      </c>
      <c r="S27" s="46">
        <v>0.26</v>
      </c>
      <c r="T27" s="46">
        <v>0.27</v>
      </c>
      <c r="U27" s="46">
        <v>0.25</v>
      </c>
      <c r="V27" s="46">
        <v>0.35</v>
      </c>
      <c r="W27" s="68">
        <v>0.67</v>
      </c>
      <c r="X27" s="48">
        <v>0</v>
      </c>
      <c r="Y27" s="115">
        <v>0.34</v>
      </c>
      <c r="Z27" s="87">
        <f>ROUND((Z37/Z26)*100,2)</f>
        <v>0.36</v>
      </c>
      <c r="AD27" s="9"/>
      <c r="AE27" s="9"/>
      <c r="AF27" s="9"/>
      <c r="BB27" s="2"/>
      <c r="BC27" s="2"/>
      <c r="BD27" s="2"/>
      <c r="BE27" s="2"/>
      <c r="BF27" s="2"/>
      <c r="BG27" s="2"/>
      <c r="BH27" s="2"/>
      <c r="BI27" s="2"/>
      <c r="BJ27" s="2"/>
    </row>
    <row r="28" spans="2:53" s="17" customFormat="1" ht="24" customHeight="1" thickBot="1">
      <c r="B28" s="57"/>
      <c r="C28" s="41"/>
      <c r="D28" s="34"/>
      <c r="E28" s="34"/>
      <c r="F28" s="34"/>
      <c r="G28" s="34"/>
      <c r="H28" s="34"/>
      <c r="I28" s="34"/>
      <c r="J28" s="34"/>
      <c r="K28" s="37"/>
      <c r="L28" s="40"/>
      <c r="M28" s="117"/>
      <c r="N28" s="35"/>
      <c r="O28" s="41"/>
      <c r="P28" s="34"/>
      <c r="Q28" s="41"/>
      <c r="R28" s="34"/>
      <c r="S28" s="34"/>
      <c r="T28" s="34"/>
      <c r="U28" s="34"/>
      <c r="V28" s="34"/>
      <c r="W28" s="37"/>
      <c r="X28" s="40"/>
      <c r="Y28" s="117"/>
      <c r="Z28" s="90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2:26" ht="21.75" customHeight="1">
      <c r="B29" s="1"/>
      <c r="C29" s="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2:26" ht="21">
      <c r="B30" s="121" t="s">
        <v>29</v>
      </c>
      <c r="C30" s="122"/>
      <c r="D30" s="123"/>
      <c r="E30" s="27"/>
      <c r="F30" s="43"/>
      <c r="G30" s="27"/>
      <c r="H30" s="27"/>
      <c r="I30" s="27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2:26" ht="18" thickBot="1">
      <c r="B31" s="1"/>
      <c r="C31" s="6"/>
      <c r="D31" s="98"/>
      <c r="E31" s="98"/>
      <c r="F31" s="98"/>
      <c r="G31" s="98"/>
      <c r="H31" s="6"/>
      <c r="I31" s="6"/>
      <c r="J31" s="6"/>
      <c r="K31" s="6"/>
      <c r="L31" s="6"/>
      <c r="M31" s="98"/>
      <c r="N31" s="98"/>
      <c r="O31" s="98"/>
      <c r="P31" s="98"/>
      <c r="Q31" s="98"/>
      <c r="R31" s="6"/>
      <c r="S31" s="6"/>
      <c r="T31" s="98"/>
      <c r="U31" s="98"/>
      <c r="V31" s="98"/>
      <c r="W31" s="98"/>
      <c r="X31" s="140" t="s">
        <v>39</v>
      </c>
      <c r="Y31" s="140"/>
      <c r="Z31" s="140"/>
    </row>
    <row r="32" spans="2:62" ht="18" customHeight="1">
      <c r="B32" s="67"/>
      <c r="C32" s="156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6" t="s">
        <v>11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8"/>
      <c r="AD32" s="9"/>
      <c r="AE32" s="9"/>
      <c r="AF32" s="9"/>
      <c r="BB32" s="2"/>
      <c r="BC32" s="2"/>
      <c r="BD32" s="2"/>
      <c r="BE32" s="2"/>
      <c r="BF32" s="2"/>
      <c r="BG32" s="2"/>
      <c r="BH32" s="2"/>
      <c r="BI32" s="2"/>
      <c r="BJ32" s="2"/>
    </row>
    <row r="33" spans="2:62" ht="18" customHeight="1">
      <c r="B33" s="51" t="s">
        <v>35</v>
      </c>
      <c r="C33" s="154" t="s">
        <v>14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5"/>
      <c r="O33" s="159" t="s">
        <v>23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1"/>
      <c r="AD33" s="9"/>
      <c r="AE33" s="9"/>
      <c r="AF33" s="9"/>
      <c r="BB33" s="2"/>
      <c r="BC33" s="2"/>
      <c r="BD33" s="2"/>
      <c r="BE33" s="2"/>
      <c r="BF33" s="2"/>
      <c r="BG33" s="2"/>
      <c r="BH33" s="2"/>
      <c r="BI33" s="2"/>
      <c r="BJ33" s="2"/>
    </row>
    <row r="34" spans="2:62" ht="18" customHeight="1" thickBot="1">
      <c r="B34" s="52"/>
      <c r="C34" s="93" t="s">
        <v>25</v>
      </c>
      <c r="D34" s="94" t="s">
        <v>26</v>
      </c>
      <c r="E34" s="94" t="s">
        <v>15</v>
      </c>
      <c r="F34" s="94" t="s">
        <v>16</v>
      </c>
      <c r="G34" s="94" t="s">
        <v>17</v>
      </c>
      <c r="H34" s="94" t="s">
        <v>18</v>
      </c>
      <c r="I34" s="94" t="s">
        <v>19</v>
      </c>
      <c r="J34" s="94" t="s">
        <v>20</v>
      </c>
      <c r="K34" s="95" t="s">
        <v>21</v>
      </c>
      <c r="L34" s="99" t="s">
        <v>22</v>
      </c>
      <c r="M34" s="109" t="s">
        <v>2</v>
      </c>
      <c r="N34" s="108" t="s">
        <v>40</v>
      </c>
      <c r="O34" s="93" t="s">
        <v>25</v>
      </c>
      <c r="P34" s="94" t="s">
        <v>26</v>
      </c>
      <c r="Q34" s="94" t="s">
        <v>15</v>
      </c>
      <c r="R34" s="94" t="s">
        <v>16</v>
      </c>
      <c r="S34" s="94" t="s">
        <v>17</v>
      </c>
      <c r="T34" s="94" t="s">
        <v>18</v>
      </c>
      <c r="U34" s="94" t="s">
        <v>19</v>
      </c>
      <c r="V34" s="94" t="s">
        <v>20</v>
      </c>
      <c r="W34" s="95" t="s">
        <v>21</v>
      </c>
      <c r="X34" s="96" t="s">
        <v>22</v>
      </c>
      <c r="Y34" s="113" t="s">
        <v>2</v>
      </c>
      <c r="Z34" s="108" t="s">
        <v>40</v>
      </c>
      <c r="AD34" s="9"/>
      <c r="AE34" s="9"/>
      <c r="AF34" s="9"/>
      <c r="BB34" s="2"/>
      <c r="BC34" s="2"/>
      <c r="BD34" s="2"/>
      <c r="BE34" s="2"/>
      <c r="BF34" s="2"/>
      <c r="BG34" s="2"/>
      <c r="BH34" s="2"/>
      <c r="BI34" s="2"/>
      <c r="BJ34" s="2"/>
    </row>
    <row r="35" spans="2:62" ht="27" customHeight="1">
      <c r="B35" s="53" t="s">
        <v>32</v>
      </c>
      <c r="C35" s="65">
        <v>14</v>
      </c>
      <c r="D35" s="66">
        <v>13</v>
      </c>
      <c r="E35" s="66">
        <v>23</v>
      </c>
      <c r="F35" s="66">
        <v>21</v>
      </c>
      <c r="G35" s="66">
        <v>37</v>
      </c>
      <c r="H35" s="66">
        <v>28</v>
      </c>
      <c r="I35" s="66">
        <v>59</v>
      </c>
      <c r="J35" s="66">
        <v>49</v>
      </c>
      <c r="K35" s="77">
        <v>79</v>
      </c>
      <c r="L35" s="70">
        <v>0</v>
      </c>
      <c r="M35" s="110">
        <f>SUM(C35:K35)</f>
        <v>323</v>
      </c>
      <c r="N35" s="91">
        <f>SUM(D35:K35)</f>
        <v>309</v>
      </c>
      <c r="O35" s="65">
        <v>11</v>
      </c>
      <c r="P35" s="66">
        <v>2</v>
      </c>
      <c r="Q35" s="66">
        <v>15</v>
      </c>
      <c r="R35" s="66">
        <v>15</v>
      </c>
      <c r="S35" s="66">
        <v>12</v>
      </c>
      <c r="T35" s="66">
        <v>20</v>
      </c>
      <c r="U35" s="66">
        <v>27</v>
      </c>
      <c r="V35" s="66">
        <v>28</v>
      </c>
      <c r="W35" s="77">
        <v>83</v>
      </c>
      <c r="X35" s="70">
        <v>0</v>
      </c>
      <c r="Y35" s="110">
        <f>SUM(O35:X35)</f>
        <v>213</v>
      </c>
      <c r="Z35" s="105">
        <f>SUM(P35:W35)</f>
        <v>202</v>
      </c>
      <c r="AD35" s="9"/>
      <c r="AE35" s="9"/>
      <c r="AF35" s="9"/>
      <c r="BB35" s="2"/>
      <c r="BC35" s="2"/>
      <c r="BD35" s="2"/>
      <c r="BE35" s="2"/>
      <c r="BF35" s="2"/>
      <c r="BG35" s="2"/>
      <c r="BH35" s="2"/>
      <c r="BI35" s="2"/>
      <c r="BJ35" s="2"/>
    </row>
    <row r="36" spans="2:62" ht="27" customHeight="1">
      <c r="B36" s="56" t="s">
        <v>33</v>
      </c>
      <c r="C36" s="60">
        <v>9</v>
      </c>
      <c r="D36" s="61">
        <v>11</v>
      </c>
      <c r="E36" s="61">
        <v>26</v>
      </c>
      <c r="F36" s="61">
        <v>32</v>
      </c>
      <c r="G36" s="61">
        <v>27</v>
      </c>
      <c r="H36" s="61">
        <v>21</v>
      </c>
      <c r="I36" s="61">
        <v>51</v>
      </c>
      <c r="J36" s="61">
        <v>61</v>
      </c>
      <c r="K36" s="74">
        <v>82</v>
      </c>
      <c r="L36" s="62">
        <v>0</v>
      </c>
      <c r="M36" s="111">
        <f>SUM(C36:K36)</f>
        <v>320</v>
      </c>
      <c r="N36" s="89">
        <f>SUM(D36:K36)</f>
        <v>311</v>
      </c>
      <c r="O36" s="60">
        <v>5</v>
      </c>
      <c r="P36" s="61">
        <v>2</v>
      </c>
      <c r="Q36" s="61">
        <v>11</v>
      </c>
      <c r="R36" s="61">
        <v>10</v>
      </c>
      <c r="S36" s="61">
        <v>10</v>
      </c>
      <c r="T36" s="61">
        <v>8</v>
      </c>
      <c r="U36" s="61">
        <v>27</v>
      </c>
      <c r="V36" s="61">
        <v>20</v>
      </c>
      <c r="W36" s="74">
        <v>84</v>
      </c>
      <c r="X36" s="62">
        <v>0</v>
      </c>
      <c r="Y36" s="111">
        <f>SUM(O36:X36)</f>
        <v>177</v>
      </c>
      <c r="Z36" s="86">
        <f>SUM(P36:W36)</f>
        <v>172</v>
      </c>
      <c r="AD36" s="9"/>
      <c r="AE36" s="9"/>
      <c r="AF36" s="9"/>
      <c r="BB36" s="2"/>
      <c r="BC36" s="2"/>
      <c r="BD36" s="2"/>
      <c r="BE36" s="2"/>
      <c r="BF36" s="2"/>
      <c r="BG36" s="2"/>
      <c r="BH36" s="2"/>
      <c r="BI36" s="2"/>
      <c r="BJ36" s="2"/>
    </row>
    <row r="37" spans="2:62" ht="27" customHeight="1" thickBot="1">
      <c r="B37" s="92" t="s">
        <v>34</v>
      </c>
      <c r="C37" s="100">
        <v>6</v>
      </c>
      <c r="D37" s="101">
        <v>36</v>
      </c>
      <c r="E37" s="101">
        <v>11</v>
      </c>
      <c r="F37" s="101">
        <v>20</v>
      </c>
      <c r="G37" s="101">
        <v>22</v>
      </c>
      <c r="H37" s="101">
        <v>17</v>
      </c>
      <c r="I37" s="101">
        <v>19</v>
      </c>
      <c r="J37" s="101">
        <v>38</v>
      </c>
      <c r="K37" s="102">
        <v>53</v>
      </c>
      <c r="L37" s="103">
        <v>0</v>
      </c>
      <c r="M37" s="112">
        <f>SUM(C37:K37)</f>
        <v>222</v>
      </c>
      <c r="N37" s="104">
        <f>SUM(D37:K37)</f>
        <v>216</v>
      </c>
      <c r="O37" s="100">
        <v>5</v>
      </c>
      <c r="P37" s="101">
        <v>3</v>
      </c>
      <c r="Q37" s="101">
        <v>9</v>
      </c>
      <c r="R37" s="101">
        <v>9</v>
      </c>
      <c r="S37" s="101">
        <v>7</v>
      </c>
      <c r="T37" s="101">
        <v>7</v>
      </c>
      <c r="U37" s="101">
        <v>9</v>
      </c>
      <c r="V37" s="101">
        <v>18</v>
      </c>
      <c r="W37" s="102">
        <v>52</v>
      </c>
      <c r="X37" s="103">
        <v>0</v>
      </c>
      <c r="Y37" s="112">
        <f>SUM(O37:X37)</f>
        <v>119</v>
      </c>
      <c r="Z37" s="104">
        <f>SUM(P37:W37)</f>
        <v>114</v>
      </c>
      <c r="AD37" s="9"/>
      <c r="AE37" s="9"/>
      <c r="AF37" s="9"/>
      <c r="BB37" s="2"/>
      <c r="BC37" s="2"/>
      <c r="BD37" s="2"/>
      <c r="BE37" s="2"/>
      <c r="BF37" s="2"/>
      <c r="BG37" s="2"/>
      <c r="BH37" s="2"/>
      <c r="BI37" s="2"/>
      <c r="BJ37" s="2"/>
    </row>
    <row r="38" spans="2:26" ht="12"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"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0" ht="30" customHeight="1">
      <c r="B40" s="72"/>
      <c r="C40" s="15" t="s">
        <v>48</v>
      </c>
      <c r="D40" s="72"/>
      <c r="E40" s="12" t="s">
        <v>49</v>
      </c>
      <c r="F40" s="72" t="s">
        <v>50</v>
      </c>
      <c r="G40" s="42"/>
      <c r="H40" s="42"/>
      <c r="I40" s="42"/>
      <c r="J40" s="42"/>
      <c r="K40" s="42"/>
      <c r="L40" s="76"/>
      <c r="M40" s="42"/>
      <c r="N40" s="42"/>
      <c r="O40" s="42"/>
      <c r="P40" s="76"/>
      <c r="Q40" s="42"/>
      <c r="R40" s="42"/>
      <c r="S40" s="76"/>
      <c r="T40" s="42"/>
    </row>
    <row r="41" spans="2:63" ht="30" customHeight="1">
      <c r="B41" s="106" t="s">
        <v>51</v>
      </c>
      <c r="C41" s="76" t="s">
        <v>55</v>
      </c>
      <c r="D41" s="42"/>
      <c r="E41" s="42"/>
      <c r="F41" s="76" t="s">
        <v>56</v>
      </c>
      <c r="G41" s="42"/>
      <c r="H41" s="42"/>
      <c r="I41" s="76" t="s">
        <v>42</v>
      </c>
      <c r="J41" s="42"/>
      <c r="K41" s="42"/>
      <c r="L41" s="42"/>
      <c r="M41" s="42"/>
      <c r="N41" s="42"/>
      <c r="O41" s="107"/>
      <c r="P41" s="98"/>
      <c r="Q41" s="76"/>
      <c r="R41" s="42"/>
      <c r="S41" s="42"/>
      <c r="T41" s="76"/>
      <c r="U41" s="42"/>
      <c r="V41" s="42"/>
      <c r="W41" s="76"/>
      <c r="X41" s="42"/>
      <c r="AD41" s="9"/>
      <c r="AG41" s="2"/>
      <c r="BK41" s="9"/>
    </row>
    <row r="42" spans="2:10" ht="30" customHeight="1">
      <c r="B42" s="106" t="s">
        <v>52</v>
      </c>
      <c r="C42" s="76" t="s">
        <v>57</v>
      </c>
      <c r="D42" s="42"/>
      <c r="E42" s="42"/>
      <c r="F42" s="76" t="s">
        <v>43</v>
      </c>
      <c r="G42" s="42"/>
      <c r="H42" s="42"/>
      <c r="I42" s="76" t="s">
        <v>41</v>
      </c>
      <c r="J42" s="42"/>
    </row>
    <row r="43" spans="2:10" ht="17.25">
      <c r="B43" s="106"/>
      <c r="C43" s="76"/>
      <c r="D43" s="42"/>
      <c r="E43" s="42"/>
      <c r="F43" s="76"/>
      <c r="G43" s="42"/>
      <c r="H43" s="42"/>
      <c r="I43" s="76"/>
      <c r="J43" s="42"/>
    </row>
    <row r="44" spans="2:26" ht="45" customHeight="1">
      <c r="B44" s="85" t="s">
        <v>53</v>
      </c>
      <c r="C44" s="127" t="s">
        <v>44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2:26" ht="42.75" customHeight="1">
      <c r="B45" s="85" t="s">
        <v>54</v>
      </c>
      <c r="C45" s="127" t="s">
        <v>45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2:27" ht="21" customHeight="1">
      <c r="B46" s="126" t="s">
        <v>47</v>
      </c>
      <c r="C46" s="126"/>
      <c r="D46" s="126"/>
      <c r="E46" s="127" t="s">
        <v>46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84"/>
    </row>
    <row r="47" spans="2:26" ht="17.25">
      <c r="B47" s="84"/>
      <c r="C47" s="84"/>
      <c r="D47" s="84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2:26" ht="17.25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</row>
    <row r="49" spans="2:26" ht="34.5" customHeight="1">
      <c r="B49" s="152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50" ht="17.25">
      <c r="B50" s="79"/>
    </row>
    <row r="51" ht="12" customHeight="1">
      <c r="B51" s="79"/>
    </row>
    <row r="54" ht="12" customHeight="1">
      <c r="B54" s="78"/>
    </row>
  </sheetData>
  <sheetProtection formatCells="0" formatColumns="0" formatRows="0"/>
  <protectedRanges>
    <protectedRange sqref="A4 D4 C20:Z28 C35:Z37 C8:N13" name="範囲1"/>
  </protectedRanges>
  <mergeCells count="24">
    <mergeCell ref="B48:Z48"/>
    <mergeCell ref="B49:Z49"/>
    <mergeCell ref="C33:N33"/>
    <mergeCell ref="C32:N32"/>
    <mergeCell ref="O33:Z33"/>
    <mergeCell ref="O32:Z32"/>
    <mergeCell ref="C45:Z45"/>
    <mergeCell ref="X16:Z16"/>
    <mergeCell ref="E6:E7"/>
    <mergeCell ref="F6:F7"/>
    <mergeCell ref="G6:H6"/>
    <mergeCell ref="C6:C7"/>
    <mergeCell ref="D6:D7"/>
    <mergeCell ref="I6:N6"/>
    <mergeCell ref="Y1:Z1"/>
    <mergeCell ref="B46:D46"/>
    <mergeCell ref="E46:Z47"/>
    <mergeCell ref="C44:Z44"/>
    <mergeCell ref="F3:L3"/>
    <mergeCell ref="C5:F5"/>
    <mergeCell ref="G5:N5"/>
    <mergeCell ref="C17:N18"/>
    <mergeCell ref="O17:Z18"/>
    <mergeCell ref="X31:Z31"/>
  </mergeCells>
  <printOptions horizontalCentered="1"/>
  <pageMargins left="0.15748031496062992" right="0.15748031496062992" top="0.59" bottom="0.1968503937007874" header="0.31496062992125984" footer="0.34"/>
  <pageSetup cellComments="asDisplayed" fitToHeight="0" horizontalDpi="600" verticalDpi="600" orientation="landscape" paperSize="9" scale="50" r:id="rId2"/>
  <colBreaks count="1" manualBreakCount="1">
    <brk id="62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2019-02-01T01:14:27Z</dcterms:created>
  <dcterms:modified xsi:type="dcterms:W3CDTF">2019-02-01T01:14:39Z</dcterms:modified>
  <cp:category/>
  <cp:version/>
  <cp:contentType/>
  <cp:contentStatus/>
</cp:coreProperties>
</file>