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065" windowHeight="12375" activeTab="0"/>
  </bookViews>
  <sheets>
    <sheet name="(業種別)処理処分状況" sheetId="1" r:id="rId1"/>
  </sheets>
  <externalReferences>
    <externalReference r:id="rId4"/>
    <externalReference r:id="rId5"/>
  </externalReferences>
  <definedNames>
    <definedName name="CODE00">'[1]Q19（発生量）'!$D$1:$BG$1</definedName>
    <definedName name="CYUBUNRUI">OFFSET('[2]コード表'!$D$2,0,0,COUNTA('[2]コード表'!$D:$D)-1,3)</definedName>
    <definedName name="CYUBUNRUI_MEI">'[2]コード表'!$D$2:$D$57</definedName>
    <definedName name="DAIBUNRUI">OFFSET('[2]コード表'!$B$2,0,0,COUNTA('[2]コード表'!$C:$C)-1,2)</definedName>
    <definedName name="DAIBUNRUI_MEI">OFFSET('[2]コード表'!$H$2,0,0,COUNTA('[2]コード表'!$H:$H)-1,1)</definedName>
    <definedName name="DATA">OFFSET('[2]DATA（変換前）'!$A$3,0,0,COUNTA('[2]DATA（変換前）'!$C:$C)-2,COUNTA('[2]DATA（変換前）'!$3:$3))</definedName>
    <definedName name="DATA01">OFFSET('[1]Q19（発生量）'!$B$3,0,0,COUNTA('[1]Q19（発生量）'!$B:$B)-1,COUNTA('[1]Q19（発生量）'!$2:$2)-1)</definedName>
    <definedName name="Q50jisseki">#REF!</definedName>
    <definedName name="SYORI">OFFSET('[2]DATA（変換前）'!$G$2,0,0,1,COUNTA('[2]DATA（変換前）'!$2:$2)-3)</definedName>
    <definedName name="フェイスデータ吐出用">#REF!</definedName>
  </definedNames>
  <calcPr fullCalcOnLoad="1"/>
</workbook>
</file>

<file path=xl/sharedStrings.xml><?xml version="1.0" encoding="utf-8"?>
<sst xmlns="http://schemas.openxmlformats.org/spreadsheetml/2006/main" count="212" uniqueCount="134">
  <si>
    <t>　　　　　　　         区分　　　　
　業種</t>
  </si>
  <si>
    <t>発生量</t>
  </si>
  <si>
    <t>有償物量</t>
  </si>
  <si>
    <t>排出量</t>
  </si>
  <si>
    <t>自己中間処理量</t>
  </si>
  <si>
    <t>自己未処理量</t>
  </si>
  <si>
    <t>搬出量</t>
  </si>
  <si>
    <t>　　　　　　　         区分　　　　
　種類</t>
  </si>
  <si>
    <t>委託
処理量</t>
  </si>
  <si>
    <t>委託処理量の内訳</t>
  </si>
  <si>
    <t>再生
利用量</t>
  </si>
  <si>
    <t>その他
量</t>
  </si>
  <si>
    <t>資源化
量</t>
  </si>
  <si>
    <t>自己中間処理後量</t>
  </si>
  <si>
    <t>委託中間処理量</t>
  </si>
  <si>
    <t>（自己中間処理後の処理内訳）</t>
  </si>
  <si>
    <t>（自己未処理の処理内訳）</t>
  </si>
  <si>
    <t>委託中間処理後量</t>
  </si>
  <si>
    <t>再　生
利用量</t>
  </si>
  <si>
    <t>自己
最終
処分量</t>
  </si>
  <si>
    <t>委託
中間
処理量</t>
  </si>
  <si>
    <t>委託
直接最終
処分量</t>
  </si>
  <si>
    <t>(処理先地域の内訳)</t>
  </si>
  <si>
    <t>（処理後の処理内訳）</t>
  </si>
  <si>
    <t>最終
処分量</t>
  </si>
  <si>
    <t>府内</t>
  </si>
  <si>
    <t>府外</t>
  </si>
  <si>
    <t>（A）</t>
  </si>
  <si>
    <t>（B）</t>
  </si>
  <si>
    <t>（C）</t>
  </si>
  <si>
    <t>（D）</t>
  </si>
  <si>
    <t>（E）</t>
  </si>
  <si>
    <t>（E1）</t>
  </si>
  <si>
    <t>（E2）</t>
  </si>
  <si>
    <t>（E3）</t>
  </si>
  <si>
    <t>（E4）</t>
  </si>
  <si>
    <t>（E5）</t>
  </si>
  <si>
    <t>（G）</t>
  </si>
  <si>
    <t>（G1）</t>
  </si>
  <si>
    <t>（G2）</t>
  </si>
  <si>
    <t>（G3）</t>
  </si>
  <si>
    <t>（G4）</t>
  </si>
  <si>
    <t>（G5）</t>
  </si>
  <si>
    <t>（H）</t>
  </si>
  <si>
    <t>（I）</t>
  </si>
  <si>
    <t>（K）</t>
  </si>
  <si>
    <t>（O）</t>
  </si>
  <si>
    <t>（L）</t>
  </si>
  <si>
    <t>（M）</t>
  </si>
  <si>
    <t>（M1）</t>
  </si>
  <si>
    <t>（M2）</t>
  </si>
  <si>
    <t>（R）</t>
  </si>
  <si>
    <t>（Q）</t>
  </si>
  <si>
    <t>（J）</t>
  </si>
  <si>
    <t>（S）</t>
  </si>
  <si>
    <t>合計</t>
  </si>
  <si>
    <t>農業</t>
  </si>
  <si>
    <t>建設業</t>
  </si>
  <si>
    <t>製造業</t>
  </si>
  <si>
    <t>飲料･飼料</t>
  </si>
  <si>
    <t>繊維</t>
  </si>
  <si>
    <t>パルプ･紙</t>
  </si>
  <si>
    <t>印刷</t>
  </si>
  <si>
    <t>化学工業</t>
  </si>
  <si>
    <t>石油・石炭</t>
  </si>
  <si>
    <t>プラスチック</t>
  </si>
  <si>
    <t>ゴム製品</t>
  </si>
  <si>
    <t>皮革</t>
  </si>
  <si>
    <t>窯業･土石製品</t>
  </si>
  <si>
    <t>鉄鋼業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</si>
  <si>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</si>
  <si>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</si>
  <si>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</si>
  <si>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</si>
  <si>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</si>
  <si>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</si>
  <si>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電気機械器具</t>
  </si>
  <si>
    <t>情報通信機械</t>
  </si>
  <si>
    <t>輸送用機械</t>
  </si>
  <si>
    <t>その他</t>
  </si>
  <si>
    <t>電気・水道業</t>
  </si>
  <si>
    <t>電気業</t>
  </si>
  <si>
    <t>ガス業</t>
  </si>
  <si>
    <t>熱供給業</t>
  </si>
  <si>
    <t>上水道業</t>
  </si>
  <si>
    <t>下水道業</t>
  </si>
  <si>
    <t>情報通信業</t>
  </si>
  <si>
    <t>通信業</t>
  </si>
  <si>
    <t>運輸業･郵便業</t>
  </si>
  <si>
    <t>鉄道業</t>
  </si>
  <si>
    <t>道路旅客運送業</t>
  </si>
  <si>
    <t>道路貨物運送業</t>
  </si>
  <si>
    <t>その他</t>
  </si>
  <si>
    <t>卸売業･小売業</t>
  </si>
  <si>
    <t>百貨店</t>
  </si>
  <si>
    <t>自動車小売業</t>
  </si>
  <si>
    <t>燃料小売業</t>
  </si>
  <si>
    <t>学術研究･専門業</t>
  </si>
  <si>
    <t>学術・開発研究</t>
  </si>
  <si>
    <t>写真業</t>
  </si>
  <si>
    <t>宿泊業･飲食業</t>
  </si>
  <si>
    <t>生活関連業</t>
  </si>
  <si>
    <t>洗濯業</t>
  </si>
  <si>
    <t>教育･学習業</t>
  </si>
  <si>
    <t>高等教育機関</t>
  </si>
  <si>
    <t>医療･福祉</t>
  </si>
  <si>
    <t>病院</t>
  </si>
  <si>
    <t>医療業（病院を除く）</t>
  </si>
  <si>
    <t>サービス業</t>
  </si>
  <si>
    <t>自動車整備業</t>
  </si>
  <si>
    <t>自己</t>
  </si>
  <si>
    <t>最終
処分量</t>
  </si>
  <si>
    <t>最終処分量</t>
  </si>
  <si>
    <t>委託直接最終処分量</t>
  </si>
  <si>
    <t>鉱業</t>
  </si>
  <si>
    <t>食料品</t>
  </si>
  <si>
    <t>電気機器</t>
  </si>
  <si>
    <t>減量化
量</t>
  </si>
  <si>
    <t>（Ｔ）</t>
  </si>
  <si>
    <t>(単位：t/年）</t>
  </si>
  <si>
    <t>物品賃貸業</t>
  </si>
  <si>
    <t>一般診療所</t>
  </si>
  <si>
    <t>歯科診療所</t>
  </si>
  <si>
    <t>新聞業</t>
  </si>
  <si>
    <t>出版業</t>
  </si>
  <si>
    <t>表2-1　業種別の処理・処分状況（その１）＜令和元年度＞</t>
  </si>
  <si>
    <t>表2-1　業種別の処理・処分状況（その２）＜令和元年度＞</t>
  </si>
  <si>
    <t>総合工事業</t>
  </si>
  <si>
    <t>職別工事業</t>
  </si>
  <si>
    <t>職別工事業</t>
  </si>
  <si>
    <t>設備工事業</t>
  </si>
  <si>
    <t>設備工事業</t>
  </si>
  <si>
    <t>木材</t>
  </si>
  <si>
    <t>家具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</si>
</sst>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0"/>
      <name val="ＭＳ ゴシック"/>
      <family val="3"/>
    </font>
    <font>
      <u val="single"/>
      <sz val="8"/>
      <color indexed="12"/>
      <name val="ＭＳ ゴシック"/>
      <family val="3"/>
    </font>
    <font>
      <sz val="11"/>
      <color indexed="8"/>
      <name val="ＭＳ Ｐゴシック"/>
      <family val="3"/>
    </font>
    <font>
      <u val="single"/>
      <sz val="8"/>
      <color indexed="36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6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38" fontId="7" fillId="0" borderId="10" xfId="49" applyNumberFormat="1" applyFont="1" applyFill="1" applyBorder="1" applyAlignment="1">
      <alignment vertical="center"/>
    </xf>
    <xf numFmtId="38" fontId="7" fillId="0" borderId="11" xfId="49" applyNumberFormat="1" applyFont="1" applyFill="1" applyBorder="1" applyAlignment="1">
      <alignment vertical="center"/>
    </xf>
    <xf numFmtId="38" fontId="7" fillId="0" borderId="12" xfId="49" applyNumberFormat="1" applyFont="1" applyFill="1" applyBorder="1" applyAlignment="1">
      <alignment vertical="center"/>
    </xf>
    <xf numFmtId="38" fontId="7" fillId="0" borderId="13" xfId="49" applyNumberFormat="1" applyFont="1" applyFill="1" applyBorder="1" applyAlignment="1">
      <alignment vertical="center"/>
    </xf>
    <xf numFmtId="38" fontId="7" fillId="0" borderId="14" xfId="49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8" fontId="7" fillId="0" borderId="15" xfId="49" applyNumberFormat="1" applyFont="1" applyFill="1" applyBorder="1" applyAlignment="1">
      <alignment vertical="center"/>
    </xf>
    <xf numFmtId="176" fontId="6" fillId="0" borderId="0" xfId="61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7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38" fontId="7" fillId="0" borderId="38" xfId="49" applyNumberFormat="1" applyFont="1" applyFill="1" applyBorder="1" applyAlignment="1">
      <alignment vertical="center"/>
    </xf>
    <xf numFmtId="38" fontId="7" fillId="0" borderId="39" xfId="49" applyNumberFormat="1" applyFont="1" applyFill="1" applyBorder="1" applyAlignment="1">
      <alignment vertical="center"/>
    </xf>
    <xf numFmtId="38" fontId="7" fillId="0" borderId="40" xfId="49" applyNumberFormat="1" applyFont="1" applyFill="1" applyBorder="1" applyAlignment="1">
      <alignment vertical="center"/>
    </xf>
    <xf numFmtId="38" fontId="7" fillId="0" borderId="41" xfId="49" applyNumberFormat="1" applyFont="1" applyFill="1" applyBorder="1" applyAlignment="1">
      <alignment vertical="center"/>
    </xf>
    <xf numFmtId="38" fontId="7" fillId="0" borderId="42" xfId="49" applyNumberFormat="1" applyFont="1" applyFill="1" applyBorder="1" applyAlignment="1">
      <alignment vertical="center"/>
    </xf>
    <xf numFmtId="38" fontId="7" fillId="0" borderId="43" xfId="49" applyNumberFormat="1" applyFont="1" applyFill="1" applyBorder="1" applyAlignment="1">
      <alignment vertical="center"/>
    </xf>
    <xf numFmtId="38" fontId="7" fillId="0" borderId="18" xfId="49" applyNumberFormat="1" applyFont="1" applyFill="1" applyBorder="1" applyAlignment="1">
      <alignment vertical="center"/>
    </xf>
    <xf numFmtId="38" fontId="7" fillId="0" borderId="44" xfId="49" applyNumberFormat="1" applyFont="1" applyFill="1" applyBorder="1" applyAlignment="1">
      <alignment vertical="center"/>
    </xf>
    <xf numFmtId="38" fontId="7" fillId="0" borderId="45" xfId="49" applyNumberFormat="1" applyFont="1" applyFill="1" applyBorder="1" applyAlignment="1">
      <alignment vertical="center"/>
    </xf>
    <xf numFmtId="38" fontId="7" fillId="0" borderId="46" xfId="49" applyNumberFormat="1" applyFont="1" applyFill="1" applyBorder="1" applyAlignment="1">
      <alignment vertical="center"/>
    </xf>
    <xf numFmtId="38" fontId="7" fillId="0" borderId="47" xfId="49" applyNumberFormat="1" applyFont="1" applyFill="1" applyBorder="1" applyAlignment="1">
      <alignment vertical="center"/>
    </xf>
    <xf numFmtId="38" fontId="7" fillId="0" borderId="48" xfId="49" applyNumberFormat="1" applyFont="1" applyFill="1" applyBorder="1" applyAlignment="1">
      <alignment vertical="center"/>
    </xf>
    <xf numFmtId="38" fontId="7" fillId="0" borderId="49" xfId="49" applyNumberFormat="1" applyFont="1" applyFill="1" applyBorder="1" applyAlignment="1">
      <alignment vertical="center"/>
    </xf>
    <xf numFmtId="38" fontId="7" fillId="0" borderId="50" xfId="49" applyNumberFormat="1" applyFont="1" applyFill="1" applyBorder="1" applyAlignment="1">
      <alignment vertical="center"/>
    </xf>
    <xf numFmtId="38" fontId="7" fillId="0" borderId="21" xfId="49" applyNumberFormat="1" applyFont="1" applyFill="1" applyBorder="1" applyAlignment="1">
      <alignment vertical="center"/>
    </xf>
    <xf numFmtId="38" fontId="7" fillId="0" borderId="51" xfId="49" applyNumberFormat="1" applyFont="1" applyFill="1" applyBorder="1" applyAlignment="1">
      <alignment vertical="center"/>
    </xf>
    <xf numFmtId="38" fontId="7" fillId="0" borderId="52" xfId="49" applyNumberFormat="1" applyFont="1" applyFill="1" applyBorder="1" applyAlignment="1">
      <alignment vertical="center"/>
    </xf>
    <xf numFmtId="38" fontId="7" fillId="0" borderId="19" xfId="49" applyNumberFormat="1" applyFont="1" applyFill="1" applyBorder="1" applyAlignment="1">
      <alignment vertical="center"/>
    </xf>
    <xf numFmtId="38" fontId="7" fillId="0" borderId="53" xfId="49" applyNumberFormat="1" applyFont="1" applyFill="1" applyBorder="1" applyAlignment="1">
      <alignment vertical="center"/>
    </xf>
    <xf numFmtId="38" fontId="7" fillId="0" borderId="54" xfId="49" applyNumberFormat="1" applyFont="1" applyFill="1" applyBorder="1" applyAlignment="1">
      <alignment vertical="center"/>
    </xf>
    <xf numFmtId="3" fontId="7" fillId="0" borderId="55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8" fontId="7" fillId="0" borderId="56" xfId="49" applyNumberFormat="1" applyFont="1" applyFill="1" applyBorder="1" applyAlignment="1">
      <alignment vertical="center"/>
    </xf>
    <xf numFmtId="38" fontId="7" fillId="0" borderId="27" xfId="49" applyNumberFormat="1" applyFont="1" applyFill="1" applyBorder="1" applyAlignment="1">
      <alignment vertical="center"/>
    </xf>
    <xf numFmtId="38" fontId="7" fillId="0" borderId="57" xfId="49" applyNumberFormat="1" applyFont="1" applyFill="1" applyBorder="1" applyAlignment="1">
      <alignment vertical="center"/>
    </xf>
    <xf numFmtId="38" fontId="7" fillId="0" borderId="58" xfId="49" applyNumberFormat="1" applyFont="1" applyFill="1" applyBorder="1" applyAlignment="1">
      <alignment vertical="center"/>
    </xf>
    <xf numFmtId="38" fontId="7" fillId="0" borderId="28" xfId="49" applyNumberFormat="1" applyFont="1" applyFill="1" applyBorder="1" applyAlignment="1">
      <alignment vertical="center"/>
    </xf>
    <xf numFmtId="38" fontId="7" fillId="0" borderId="59" xfId="49" applyNumberFormat="1" applyFont="1" applyFill="1" applyBorder="1" applyAlignment="1">
      <alignment vertical="center"/>
    </xf>
    <xf numFmtId="38" fontId="7" fillId="0" borderId="60" xfId="49" applyNumberFormat="1" applyFont="1" applyFill="1" applyBorder="1" applyAlignment="1">
      <alignment vertical="center"/>
    </xf>
    <xf numFmtId="3" fontId="7" fillId="0" borderId="61" xfId="0" applyNumberFormat="1" applyFont="1" applyFill="1" applyBorder="1" applyAlignment="1">
      <alignment vertical="center"/>
    </xf>
    <xf numFmtId="3" fontId="7" fillId="0" borderId="62" xfId="0" applyNumberFormat="1" applyFont="1" applyFill="1" applyBorder="1" applyAlignment="1">
      <alignment vertical="center"/>
    </xf>
    <xf numFmtId="3" fontId="7" fillId="0" borderId="63" xfId="0" applyNumberFormat="1" applyFont="1" applyFill="1" applyBorder="1" applyAlignment="1">
      <alignment vertical="center"/>
    </xf>
    <xf numFmtId="38" fontId="7" fillId="0" borderId="64" xfId="49" applyNumberFormat="1" applyFont="1" applyFill="1" applyBorder="1" applyAlignment="1">
      <alignment vertical="center"/>
    </xf>
    <xf numFmtId="38" fontId="7" fillId="0" borderId="65" xfId="49" applyNumberFormat="1" applyFont="1" applyFill="1" applyBorder="1" applyAlignment="1">
      <alignment vertical="center"/>
    </xf>
    <xf numFmtId="38" fontId="7" fillId="0" borderId="66" xfId="49" applyNumberFormat="1" applyFont="1" applyFill="1" applyBorder="1" applyAlignment="1">
      <alignment vertical="center"/>
    </xf>
    <xf numFmtId="38" fontId="7" fillId="0" borderId="67" xfId="49" applyNumberFormat="1" applyFont="1" applyFill="1" applyBorder="1" applyAlignment="1">
      <alignment vertical="center"/>
    </xf>
    <xf numFmtId="38" fontId="7" fillId="0" borderId="63" xfId="49" applyNumberFormat="1" applyFont="1" applyFill="1" applyBorder="1" applyAlignment="1">
      <alignment vertical="center"/>
    </xf>
    <xf numFmtId="38" fontId="7" fillId="0" borderId="68" xfId="49" applyNumberFormat="1" applyFont="1" applyFill="1" applyBorder="1" applyAlignment="1">
      <alignment vertical="center"/>
    </xf>
    <xf numFmtId="38" fontId="7" fillId="0" borderId="69" xfId="49" applyNumberFormat="1" applyFont="1" applyFill="1" applyBorder="1" applyAlignment="1">
      <alignment vertical="center"/>
    </xf>
    <xf numFmtId="3" fontId="7" fillId="0" borderId="70" xfId="0" applyNumberFormat="1" applyFont="1" applyFill="1" applyBorder="1" applyAlignment="1">
      <alignment vertical="center"/>
    </xf>
    <xf numFmtId="38" fontId="7" fillId="0" borderId="71" xfId="49" applyNumberFormat="1" applyFont="1" applyFill="1" applyBorder="1" applyAlignment="1">
      <alignment vertical="center"/>
    </xf>
    <xf numFmtId="38" fontId="7" fillId="0" borderId="72" xfId="49" applyNumberFormat="1" applyFont="1" applyFill="1" applyBorder="1" applyAlignment="1">
      <alignment vertical="center"/>
    </xf>
    <xf numFmtId="38" fontId="7" fillId="0" borderId="73" xfId="49" applyNumberFormat="1" applyFont="1" applyFill="1" applyBorder="1" applyAlignment="1">
      <alignment vertical="center"/>
    </xf>
    <xf numFmtId="38" fontId="7" fillId="0" borderId="74" xfId="49" applyNumberFormat="1" applyFont="1" applyFill="1" applyBorder="1" applyAlignment="1">
      <alignment vertical="center"/>
    </xf>
    <xf numFmtId="38" fontId="7" fillId="0" borderId="75" xfId="49" applyNumberFormat="1" applyFont="1" applyFill="1" applyBorder="1" applyAlignment="1">
      <alignment vertical="center"/>
    </xf>
    <xf numFmtId="3" fontId="7" fillId="0" borderId="55" xfId="0" applyNumberFormat="1" applyFont="1" applyFill="1" applyBorder="1" applyAlignment="1">
      <alignment vertical="center" wrapText="1"/>
    </xf>
    <xf numFmtId="3" fontId="7" fillId="0" borderId="62" xfId="0" applyNumberFormat="1" applyFont="1" applyFill="1" applyBorder="1" applyAlignment="1">
      <alignment vertical="center" wrapText="1"/>
    </xf>
    <xf numFmtId="3" fontId="7" fillId="0" borderId="70" xfId="0" applyNumberFormat="1" applyFont="1" applyFill="1" applyBorder="1" applyAlignment="1">
      <alignment vertical="center" wrapText="1"/>
    </xf>
    <xf numFmtId="3" fontId="7" fillId="0" borderId="28" xfId="0" applyNumberFormat="1" applyFont="1" applyFill="1" applyBorder="1" applyAlignment="1">
      <alignment vertical="center" wrapText="1"/>
    </xf>
    <xf numFmtId="3" fontId="7" fillId="0" borderId="76" xfId="0" applyNumberFormat="1" applyFont="1" applyFill="1" applyBorder="1" applyAlignment="1">
      <alignment vertical="center" wrapText="1"/>
    </xf>
    <xf numFmtId="3" fontId="7" fillId="0" borderId="34" xfId="0" applyNumberFormat="1" applyFont="1" applyFill="1" applyBorder="1" applyAlignment="1">
      <alignment vertical="center"/>
    </xf>
    <xf numFmtId="38" fontId="7" fillId="0" borderId="31" xfId="49" applyNumberFormat="1" applyFont="1" applyFill="1" applyBorder="1" applyAlignment="1">
      <alignment vertical="center"/>
    </xf>
    <xf numFmtId="38" fontId="7" fillId="0" borderId="32" xfId="49" applyNumberFormat="1" applyFont="1" applyFill="1" applyBorder="1" applyAlignment="1">
      <alignment vertical="center"/>
    </xf>
    <xf numFmtId="38" fontId="7" fillId="0" borderId="33" xfId="49" applyNumberFormat="1" applyFont="1" applyFill="1" applyBorder="1" applyAlignment="1">
      <alignment vertical="center"/>
    </xf>
    <xf numFmtId="38" fontId="7" fillId="0" borderId="34" xfId="49" applyNumberFormat="1" applyFont="1" applyFill="1" applyBorder="1" applyAlignment="1">
      <alignment vertical="center"/>
    </xf>
    <xf numFmtId="38" fontId="7" fillId="0" borderId="35" xfId="49" applyNumberFormat="1" applyFont="1" applyFill="1" applyBorder="1" applyAlignment="1">
      <alignment vertical="center"/>
    </xf>
    <xf numFmtId="38" fontId="7" fillId="0" borderId="36" xfId="49" applyNumberFormat="1" applyFont="1" applyFill="1" applyBorder="1" applyAlignment="1">
      <alignment vertical="center"/>
    </xf>
    <xf numFmtId="3" fontId="7" fillId="0" borderId="77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/>
    </xf>
    <xf numFmtId="3" fontId="7" fillId="0" borderId="77" xfId="0" applyNumberFormat="1" applyFont="1" applyFill="1" applyBorder="1" applyAlignment="1">
      <alignment vertical="center"/>
    </xf>
    <xf numFmtId="3" fontId="7" fillId="0" borderId="70" xfId="0" applyNumberFormat="1" applyFont="1" applyFill="1" applyBorder="1" applyAlignment="1">
      <alignment vertical="center"/>
    </xf>
    <xf numFmtId="3" fontId="7" fillId="0" borderId="78" xfId="0" applyNumberFormat="1" applyFont="1" applyFill="1" applyBorder="1" applyAlignment="1">
      <alignment vertical="center"/>
    </xf>
    <xf numFmtId="3" fontId="7" fillId="0" borderId="79" xfId="0" applyNumberFormat="1" applyFont="1" applyFill="1" applyBorder="1" applyAlignment="1">
      <alignment horizontal="left" vertical="center"/>
    </xf>
    <xf numFmtId="3" fontId="7" fillId="0" borderId="23" xfId="0" applyNumberFormat="1" applyFont="1" applyFill="1" applyBorder="1" applyAlignment="1">
      <alignment horizontal="left" vertical="center"/>
    </xf>
    <xf numFmtId="0" fontId="7" fillId="0" borderId="80" xfId="0" applyFont="1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85" xfId="0" applyFont="1" applyFill="1" applyBorder="1" applyAlignment="1">
      <alignment vertical="center" wrapText="1"/>
    </xf>
    <xf numFmtId="0" fontId="7" fillId="0" borderId="86" xfId="0" applyFont="1" applyFill="1" applyBorder="1" applyAlignment="1">
      <alignment vertical="center" wrapText="1"/>
    </xf>
    <xf numFmtId="0" fontId="7" fillId="0" borderId="87" xfId="0" applyFont="1" applyFill="1" applyBorder="1" applyAlignment="1">
      <alignment vertical="center" wrapText="1"/>
    </xf>
    <xf numFmtId="0" fontId="7" fillId="0" borderId="88" xfId="0" applyFont="1" applyFill="1" applyBorder="1" applyAlignment="1">
      <alignment vertical="center" wrapText="1"/>
    </xf>
    <xf numFmtId="0" fontId="7" fillId="0" borderId="89" xfId="0" applyFont="1" applyFill="1" applyBorder="1" applyAlignment="1">
      <alignment vertical="center" wrapText="1"/>
    </xf>
    <xf numFmtId="0" fontId="7" fillId="0" borderId="90" xfId="0" applyFont="1" applyFill="1" applyBorder="1" applyAlignment="1">
      <alignment vertical="center" wrapText="1"/>
    </xf>
    <xf numFmtId="3" fontId="7" fillId="0" borderId="91" xfId="0" applyNumberFormat="1" applyFont="1" applyFill="1" applyBorder="1" applyAlignment="1">
      <alignment vertical="center"/>
    </xf>
    <xf numFmtId="3" fontId="7" fillId="0" borderId="44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55" xfId="0" applyNumberFormat="1" applyFont="1" applyFill="1" applyBorder="1" applyAlignment="1">
      <alignment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vertical="center" wrapText="1"/>
    </xf>
    <xf numFmtId="0" fontId="7" fillId="0" borderId="94" xfId="0" applyFont="1" applyFill="1" applyBorder="1" applyAlignment="1">
      <alignment vertical="center" wrapText="1"/>
    </xf>
    <xf numFmtId="0" fontId="7" fillId="0" borderId="95" xfId="0" applyFont="1" applyFill="1" applyBorder="1" applyAlignment="1">
      <alignment vertical="center" wrapText="1"/>
    </xf>
    <xf numFmtId="0" fontId="7" fillId="0" borderId="96" xfId="0" applyFont="1" applyFill="1" applyBorder="1" applyAlignment="1">
      <alignment vertical="center" wrapText="1"/>
    </xf>
    <xf numFmtId="0" fontId="7" fillId="0" borderId="97" xfId="0" applyFont="1" applyFill="1" applyBorder="1" applyAlignment="1">
      <alignment vertical="center" wrapText="1"/>
    </xf>
    <xf numFmtId="0" fontId="7" fillId="0" borderId="98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vertical="center"/>
    </xf>
    <xf numFmtId="0" fontId="7" fillId="0" borderId="8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阪府統計表（現況）作成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nbou\job\&#22823;&#38442;&#24220;&#29987;&#24259;\&#23455;&#24907;&#35519;&#26619;\&#25512;&#35336;\&#22577;&#21578;\061026\&#26989;&#31278;&#21029;&#31278;&#39006;&#21029;&#65288;&#30330;&#29983;&#37327;&#12539;&#21407;&#21336;&#20301;&#65289;061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46.101.21\disk1\cnsl_4&#20316;&#26989;&#38936;&#22495;\&#22320;&#19979;&#27700;&#23450;&#26399;&#12514;&#12491;&#12479;&#12522;&#12531;&#12464;&#35519;&#26619;&#32080;&#26524;&#65288;&#22823;&#38442;&#242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9（発生量）"/>
      <sheetName val="印刷ページ"/>
      <sheetName val="集計（発生量）"/>
      <sheetName val="原単位（建設業）"/>
      <sheetName val="原単位（製造業）"/>
      <sheetName val="原単位（その他業種）"/>
      <sheetName val="電気水道業"/>
    </sheetNames>
    <sheetDataSet>
      <sheetData sheetId="0">
        <row r="1">
          <cell r="D1">
            <v>2</v>
          </cell>
          <cell r="E1" t="str">
            <v>D</v>
          </cell>
          <cell r="F1" t="str">
            <v>E1</v>
          </cell>
          <cell r="G1" t="str">
            <v>E2</v>
          </cell>
          <cell r="H1" t="str">
            <v>E3</v>
          </cell>
          <cell r="I1" t="str">
            <v>E4</v>
          </cell>
          <cell r="J1" t="str">
            <v>F09</v>
          </cell>
          <cell r="K1" t="str">
            <v>F10</v>
          </cell>
          <cell r="L1" t="str">
            <v>F11</v>
          </cell>
          <cell r="M1" t="str">
            <v>F12</v>
          </cell>
          <cell r="N1" t="str">
            <v>F13</v>
          </cell>
          <cell r="O1" t="str">
            <v>F14</v>
          </cell>
          <cell r="P1" t="str">
            <v>F15</v>
          </cell>
          <cell r="Q1" t="str">
            <v>F16</v>
          </cell>
          <cell r="R1" t="str">
            <v>F17</v>
          </cell>
          <cell r="S1" t="str">
            <v>F18</v>
          </cell>
          <cell r="T1" t="str">
            <v>F19</v>
          </cell>
          <cell r="U1" t="str">
            <v>F20</v>
          </cell>
          <cell r="V1" t="str">
            <v>F21</v>
          </cell>
          <cell r="W1" t="str">
            <v>F22</v>
          </cell>
          <cell r="X1" t="str">
            <v>F23</v>
          </cell>
          <cell r="Y1" t="str">
            <v>F24</v>
          </cell>
          <cell r="Z1" t="str">
            <v>F25</v>
          </cell>
          <cell r="AA1" t="str">
            <v>F26</v>
          </cell>
          <cell r="AB1" t="str">
            <v>F27</v>
          </cell>
          <cell r="AC1" t="str">
            <v>F28</v>
          </cell>
          <cell r="AD1" t="str">
            <v>F29</v>
          </cell>
          <cell r="AE1" t="str">
            <v>F30</v>
          </cell>
          <cell r="AF1" t="str">
            <v>F31</v>
          </cell>
          <cell r="AG1" t="str">
            <v>F32</v>
          </cell>
          <cell r="AH1" t="str">
            <v>G33</v>
          </cell>
          <cell r="AI1" t="str">
            <v>G34</v>
          </cell>
          <cell r="AJ1" t="str">
            <v>G35</v>
          </cell>
          <cell r="AK1" t="str">
            <v>G361</v>
          </cell>
          <cell r="AL1" t="str">
            <v>G363</v>
          </cell>
          <cell r="AM1" t="str">
            <v>H37</v>
          </cell>
          <cell r="AN1" t="str">
            <v>H413</v>
          </cell>
          <cell r="AO1" t="str">
            <v>H414</v>
          </cell>
          <cell r="AP1" t="str">
            <v>I42</v>
          </cell>
          <cell r="AQ1" t="str">
            <v>I43</v>
          </cell>
          <cell r="AR1" t="str">
            <v>I44</v>
          </cell>
          <cell r="AS1" t="str">
            <v>I他</v>
          </cell>
          <cell r="AT1" t="str">
            <v>J551</v>
          </cell>
          <cell r="AU1" t="str">
            <v>J581</v>
          </cell>
          <cell r="AV1" t="str">
            <v>J603</v>
          </cell>
          <cell r="AW1" t="str">
            <v>J他</v>
          </cell>
          <cell r="AY1" t="str">
            <v>N731</v>
          </cell>
          <cell r="AZ1" t="str">
            <v>N73他</v>
          </cell>
          <cell r="BA1" t="str">
            <v>N他</v>
          </cell>
          <cell r="BB1" t="str">
            <v>O764</v>
          </cell>
          <cell r="BC1" t="str">
            <v>Q808</v>
          </cell>
          <cell r="BD1" t="str">
            <v>Q81</v>
          </cell>
          <cell r="BE1" t="str">
            <v>Q821</v>
          </cell>
          <cell r="BF1" t="str">
            <v>Q86</v>
          </cell>
          <cell r="BG1" t="str">
            <v>Q他</v>
          </cell>
        </row>
        <row r="2">
          <cell r="A2" t="str">
            <v>発生年度</v>
          </cell>
          <cell r="B2" t="str">
            <v>廃棄物区分</v>
          </cell>
          <cell r="C2" t="str">
            <v>発生量計</v>
          </cell>
          <cell r="D2" t="str">
            <v>A***農業</v>
          </cell>
          <cell r="E2" t="str">
            <v>D***鉱業</v>
          </cell>
          <cell r="F2" t="str">
            <v>E1**土木工事</v>
          </cell>
          <cell r="G2" t="str">
            <v>E2**建築工事</v>
          </cell>
          <cell r="H2" t="str">
            <v>E3**解体工事（木造）</v>
          </cell>
          <cell r="I2" t="str">
            <v>E4**解体工事（非木造）</v>
          </cell>
          <cell r="J2" t="str">
            <v>F09*食料品</v>
          </cell>
          <cell r="K2" t="str">
            <v>F10*飲料・飼料</v>
          </cell>
          <cell r="L2" t="str">
            <v>F11*繊維</v>
          </cell>
          <cell r="M2" t="str">
            <v>F12*衣服</v>
          </cell>
          <cell r="N2" t="str">
            <v>F13*木材</v>
          </cell>
          <cell r="O2" t="str">
            <v>F14*家具</v>
          </cell>
          <cell r="P2" t="str">
            <v>F15*パルプ・紙</v>
          </cell>
          <cell r="Q2" t="str">
            <v>F16*印刷</v>
          </cell>
          <cell r="R2" t="str">
            <v>F17*化学</v>
          </cell>
          <cell r="S2" t="str">
            <v>F18*石油・石炭</v>
          </cell>
          <cell r="T2" t="str">
            <v>F19*プラスチック</v>
          </cell>
          <cell r="U2" t="str">
            <v>F20*ゴム</v>
          </cell>
          <cell r="V2" t="str">
            <v>F21*皮革</v>
          </cell>
          <cell r="W2" t="str">
            <v>F22*窯業・土石</v>
          </cell>
          <cell r="X2" t="str">
            <v>F23*鉄鋼</v>
          </cell>
          <cell r="Y2" t="str">
            <v>F24*非鉄金属</v>
          </cell>
          <cell r="Z2" t="str">
            <v>F25*金属</v>
          </cell>
          <cell r="AA2" t="str">
            <v>F26*一般機器</v>
          </cell>
          <cell r="AB2" t="str">
            <v>F27*電気機器</v>
          </cell>
          <cell r="AC2" t="str">
            <v>F28*情報機器</v>
          </cell>
          <cell r="AD2" t="str">
            <v>F29*電子部品</v>
          </cell>
          <cell r="AE2" t="str">
            <v>F30*輸送機器</v>
          </cell>
          <cell r="AF2" t="str">
            <v>F31*精密機器</v>
          </cell>
          <cell r="AG2" t="str">
            <v>F32*その他</v>
          </cell>
          <cell r="AH2" t="str">
            <v>G33*電気業</v>
          </cell>
          <cell r="AI2" t="str">
            <v>G34*ガス業</v>
          </cell>
          <cell r="AJ2" t="str">
            <v>G35*熱供給業</v>
          </cell>
          <cell r="AK2" t="str">
            <v>G361上水道業</v>
          </cell>
          <cell r="AL2" t="str">
            <v>G363下水道業</v>
          </cell>
          <cell r="AM2" t="str">
            <v>H37*通信業</v>
          </cell>
          <cell r="AN2" t="str">
            <v>H413新聞業</v>
          </cell>
          <cell r="AO2" t="str">
            <v>H414出版業</v>
          </cell>
          <cell r="AP2" t="str">
            <v>I42*鉄道業</v>
          </cell>
          <cell r="AQ2" t="str">
            <v>I43*道路旅客運送業</v>
          </cell>
          <cell r="AR2" t="str">
            <v>I44*道路貨物運送業</v>
          </cell>
          <cell r="AS2" t="str">
            <v>I他_運輸業</v>
          </cell>
          <cell r="AT2" t="str">
            <v>J551百貨店</v>
          </cell>
          <cell r="AU2" t="str">
            <v>J581自動車小売業</v>
          </cell>
          <cell r="AV2" t="str">
            <v>J603燃料小売業</v>
          </cell>
          <cell r="AW2" t="str">
            <v>J他_卸売・小売業</v>
          </cell>
          <cell r="AX2" t="str">
            <v>M他_飲食店、宿泊業</v>
          </cell>
          <cell r="AY2" t="str">
            <v>N731病院</v>
          </cell>
          <cell r="AZ2" t="str">
            <v>N73医療業</v>
          </cell>
          <cell r="BA2" t="str">
            <v>N他_医療、福祉</v>
          </cell>
          <cell r="BB2" t="str">
            <v>O764高等教育機関</v>
          </cell>
          <cell r="BC2" t="str">
            <v>Q808写真業</v>
          </cell>
          <cell r="BD2" t="str">
            <v>Q81*学術・開発</v>
          </cell>
          <cell r="BE2" t="str">
            <v>Q821洗濯業</v>
          </cell>
          <cell r="BF2" t="str">
            <v>Q86*自動車整備業</v>
          </cell>
          <cell r="BG2" t="str">
            <v>Q他_サービス業</v>
          </cell>
        </row>
        <row r="3">
          <cell r="B3" t="str">
            <v>0100 燃え殻</v>
          </cell>
        </row>
        <row r="4">
          <cell r="B4" t="str">
            <v>0109 燃え殻（有害）</v>
          </cell>
        </row>
        <row r="5">
          <cell r="B5" t="str">
            <v>0210 有機性汚泥</v>
          </cell>
        </row>
        <row r="6">
          <cell r="B6" t="str">
            <v>0220 無機性汚泥</v>
          </cell>
        </row>
        <row r="7">
          <cell r="B7" t="str">
            <v>0299 汚泥（有害）</v>
          </cell>
        </row>
        <row r="8">
          <cell r="B8" t="str">
            <v>0310 鉱物油</v>
          </cell>
        </row>
        <row r="9">
          <cell r="B9" t="str">
            <v>0320 動植物油</v>
          </cell>
        </row>
        <row r="10">
          <cell r="B10" t="str">
            <v>0330 廃溶剤</v>
          </cell>
        </row>
        <row r="11">
          <cell r="B11" t="str">
            <v>0340 固形油</v>
          </cell>
        </row>
        <row r="12">
          <cell r="B12" t="str">
            <v>0350 油でい</v>
          </cell>
        </row>
        <row r="13">
          <cell r="B13" t="str">
            <v>0398 揮発油類（特管）</v>
          </cell>
        </row>
        <row r="14">
          <cell r="B14" t="str">
            <v>0399 廃油（有害）</v>
          </cell>
        </row>
        <row r="15">
          <cell r="B15" t="str">
            <v>0400 廃酸</v>
          </cell>
        </row>
        <row r="16">
          <cell r="B16" t="str">
            <v>0498 強酸性廃液（特管）</v>
          </cell>
        </row>
        <row r="17">
          <cell r="B17" t="str">
            <v>0499 廃酸（有害）</v>
          </cell>
        </row>
        <row r="18">
          <cell r="B18" t="str">
            <v>0500 廃アルカリ</v>
          </cell>
        </row>
        <row r="19">
          <cell r="B19" t="str">
            <v>0598 強アルカリ性廃液（特管）</v>
          </cell>
        </row>
        <row r="20">
          <cell r="B20" t="str">
            <v>0599 廃アルカリ（有害）</v>
          </cell>
        </row>
        <row r="21">
          <cell r="B21" t="str">
            <v>0610 廃プラスチック</v>
          </cell>
        </row>
        <row r="22">
          <cell r="B22" t="str">
            <v>0620 廃タイヤ</v>
          </cell>
        </row>
        <row r="23">
          <cell r="B23" t="str">
            <v>0700 紙くず</v>
          </cell>
        </row>
        <row r="24">
          <cell r="B24" t="str">
            <v>0800 木くず</v>
          </cell>
        </row>
        <row r="25">
          <cell r="B25" t="str">
            <v>0810 伐採木くず</v>
          </cell>
        </row>
        <row r="26">
          <cell r="B26" t="str">
            <v>0900 繊維くず</v>
          </cell>
        </row>
        <row r="27">
          <cell r="B27" t="str">
            <v>1000 動植物性残さ</v>
          </cell>
        </row>
        <row r="28">
          <cell r="B28" t="str">
            <v>1100 ゴムくず</v>
          </cell>
        </row>
        <row r="29">
          <cell r="B29" t="str">
            <v>1200 金属くず</v>
          </cell>
        </row>
        <row r="30">
          <cell r="B30" t="str">
            <v>1300 ガラスくず等</v>
          </cell>
        </row>
        <row r="31">
          <cell r="B31" t="str">
            <v>1310 廃石膏ボード</v>
          </cell>
        </row>
        <row r="32">
          <cell r="B32" t="str">
            <v>1400 炉さい</v>
          </cell>
        </row>
        <row r="33">
          <cell r="B33" t="str">
            <v>1410 その他鉱さい</v>
          </cell>
        </row>
        <row r="34">
          <cell r="B34" t="str">
            <v>1510 コンクリート片</v>
          </cell>
        </row>
        <row r="35">
          <cell r="B35" t="str">
            <v>1520 廃アスファルト</v>
          </cell>
        </row>
        <row r="36">
          <cell r="B36" t="str">
            <v>1530 非飛散性アスベスト</v>
          </cell>
        </row>
        <row r="37">
          <cell r="B37" t="str">
            <v>1540 その他のがれき類</v>
          </cell>
        </row>
        <row r="38">
          <cell r="B38" t="str">
            <v>1600 ばいじん</v>
          </cell>
        </row>
        <row r="39">
          <cell r="B39" t="str">
            <v>1699 ばいじん（有害）</v>
          </cell>
        </row>
        <row r="40">
          <cell r="B40" t="str">
            <v>1710 動物のふん尿</v>
          </cell>
        </row>
        <row r="41">
          <cell r="B41" t="str">
            <v>1720 動物の死体</v>
          </cell>
        </row>
        <row r="42">
          <cell r="B42" t="str">
            <v>4000 非飛散性アスベスト</v>
          </cell>
        </row>
        <row r="43">
          <cell r="B43" t="str">
            <v>5001 廃石綿等（特管）</v>
          </cell>
        </row>
        <row r="44">
          <cell r="B44" t="str">
            <v>6000 感染性廃棄物（特管）</v>
          </cell>
        </row>
        <row r="45">
          <cell r="B45" t="str">
            <v>7001 建設系混合廃棄物</v>
          </cell>
        </row>
        <row r="46">
          <cell r="B46" t="str">
            <v>8001 乾電池</v>
          </cell>
        </row>
        <row r="47">
          <cell r="B47" t="str">
            <v>8002 蛍光灯</v>
          </cell>
        </row>
        <row r="48">
          <cell r="B48" t="str">
            <v>8003 廃バッテリー</v>
          </cell>
        </row>
        <row r="49">
          <cell r="B49" t="str">
            <v>9000 廃電気製品</v>
          </cell>
        </row>
        <row r="50">
          <cell r="B50" t="str">
            <v>9990 混合廃棄物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下水定期モニタリング調査結果（大阪府）"/>
      <sheetName val="DATA（変換前）"/>
      <sheetName val="コード表"/>
      <sheetName val="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78"/>
  <sheetViews>
    <sheetView showZeros="0" tabSelected="1" view="pageBreakPreview" zoomScaleNormal="90" zoomScaleSheetLayoutView="100" zoomScalePageLayoutView="0" workbookViewId="0" topLeftCell="A6">
      <selection activeCell="D10" sqref="D10"/>
    </sheetView>
  </sheetViews>
  <sheetFormatPr defaultColWidth="9.00390625" defaultRowHeight="12.75"/>
  <cols>
    <col min="1" max="1" width="2.75390625" style="6" customWidth="1"/>
    <col min="2" max="2" width="3.00390625" style="6" customWidth="1"/>
    <col min="3" max="3" width="17.625" style="6" bestFit="1" customWidth="1"/>
    <col min="4" max="4" width="9.25390625" style="6" customWidth="1"/>
    <col min="5" max="5" width="9.625" style="6" customWidth="1"/>
    <col min="6" max="6" width="10.75390625" style="6" bestFit="1" customWidth="1"/>
    <col min="7" max="7" width="9.25390625" style="6" customWidth="1"/>
    <col min="8" max="8" width="8.75390625" style="6" customWidth="1"/>
    <col min="9" max="11" width="7.625" style="6" customWidth="1"/>
    <col min="12" max="12" width="8.75390625" style="6" customWidth="1"/>
    <col min="13" max="13" width="7.625" style="6" customWidth="1"/>
    <col min="14" max="14" width="9.25390625" style="6" customWidth="1"/>
    <col min="15" max="16" width="7.625" style="6" customWidth="1"/>
    <col min="17" max="17" width="9.25390625" style="6" customWidth="1"/>
    <col min="18" max="18" width="8.75390625" style="6" customWidth="1"/>
    <col min="19" max="19" width="7.625" style="6" customWidth="1"/>
    <col min="20" max="20" width="9.25390625" style="6" customWidth="1"/>
    <col min="21" max="21" width="11.625" style="6" bestFit="1" customWidth="1"/>
    <col min="22" max="22" width="1.37890625" style="6" customWidth="1"/>
    <col min="23" max="23" width="2.75390625" style="6" customWidth="1"/>
    <col min="24" max="24" width="3.00390625" style="6" customWidth="1"/>
    <col min="25" max="25" width="17.625" style="6" bestFit="1" customWidth="1"/>
    <col min="26" max="40" width="9.75390625" style="6" customWidth="1"/>
    <col min="41" max="41" width="0.74609375" style="6" customWidth="1"/>
    <col min="42" max="16384" width="9.125" style="6" customWidth="1"/>
  </cols>
  <sheetData>
    <row r="1" spans="2:40" s="9" customFormat="1" ht="18.75">
      <c r="B1" s="8" t="s">
        <v>125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X1" s="8" t="s">
        <v>126</v>
      </c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2:41" ht="12.75" thickBot="1"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 t="s">
        <v>119</v>
      </c>
      <c r="V2" s="13"/>
      <c r="W2" s="13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2"/>
      <c r="AN2" s="12" t="s">
        <v>119</v>
      </c>
      <c r="AO2" s="13"/>
    </row>
    <row r="3" spans="2:40" ht="12">
      <c r="B3" s="115" t="s">
        <v>0</v>
      </c>
      <c r="C3" s="116"/>
      <c r="D3" s="14" t="s">
        <v>1</v>
      </c>
      <c r="E3" s="14" t="s">
        <v>2</v>
      </c>
      <c r="F3" s="14" t="s">
        <v>3</v>
      </c>
      <c r="G3" s="106" t="s">
        <v>4</v>
      </c>
      <c r="H3" s="107"/>
      <c r="I3" s="107"/>
      <c r="J3" s="107"/>
      <c r="K3" s="107"/>
      <c r="L3" s="107"/>
      <c r="M3" s="108"/>
      <c r="N3" s="106" t="s">
        <v>5</v>
      </c>
      <c r="O3" s="107"/>
      <c r="P3" s="107"/>
      <c r="Q3" s="107"/>
      <c r="R3" s="107"/>
      <c r="S3" s="108"/>
      <c r="T3" s="14" t="s">
        <v>6</v>
      </c>
      <c r="U3" s="15" t="s">
        <v>110</v>
      </c>
      <c r="X3" s="133" t="s">
        <v>7</v>
      </c>
      <c r="Y3" s="134"/>
      <c r="Z3" s="131" t="s">
        <v>8</v>
      </c>
      <c r="AA3" s="106" t="s">
        <v>9</v>
      </c>
      <c r="AB3" s="148"/>
      <c r="AC3" s="148"/>
      <c r="AD3" s="107"/>
      <c r="AE3" s="107"/>
      <c r="AF3" s="107"/>
      <c r="AG3" s="107"/>
      <c r="AH3" s="107"/>
      <c r="AI3" s="108"/>
      <c r="AJ3" s="131" t="s">
        <v>10</v>
      </c>
      <c r="AK3" s="131" t="s">
        <v>111</v>
      </c>
      <c r="AL3" s="131" t="s">
        <v>11</v>
      </c>
      <c r="AM3" s="149" t="s">
        <v>12</v>
      </c>
      <c r="AN3" s="139" t="s">
        <v>117</v>
      </c>
    </row>
    <row r="4" spans="2:40" ht="12">
      <c r="B4" s="117"/>
      <c r="C4" s="118"/>
      <c r="D4" s="16"/>
      <c r="E4" s="16"/>
      <c r="F4" s="16"/>
      <c r="G4" s="16"/>
      <c r="H4" s="109" t="s">
        <v>13</v>
      </c>
      <c r="I4" s="110"/>
      <c r="J4" s="110"/>
      <c r="K4" s="110"/>
      <c r="L4" s="110"/>
      <c r="M4" s="111"/>
      <c r="N4" s="112"/>
      <c r="O4" s="113"/>
      <c r="P4" s="113"/>
      <c r="Q4" s="113"/>
      <c r="R4" s="113"/>
      <c r="S4" s="114"/>
      <c r="T4" s="16"/>
      <c r="U4" s="21" t="s">
        <v>112</v>
      </c>
      <c r="X4" s="135"/>
      <c r="Y4" s="136"/>
      <c r="Z4" s="132"/>
      <c r="AA4" s="17" t="s">
        <v>113</v>
      </c>
      <c r="AB4" s="22"/>
      <c r="AC4" s="23"/>
      <c r="AD4" s="109" t="s">
        <v>14</v>
      </c>
      <c r="AE4" s="141"/>
      <c r="AF4" s="141"/>
      <c r="AG4" s="142"/>
      <c r="AH4" s="142"/>
      <c r="AI4" s="143"/>
      <c r="AJ4" s="132"/>
      <c r="AK4" s="132"/>
      <c r="AL4" s="132"/>
      <c r="AM4" s="150"/>
      <c r="AN4" s="140"/>
    </row>
    <row r="5" spans="2:40" ht="12">
      <c r="B5" s="117"/>
      <c r="C5" s="118"/>
      <c r="D5" s="16"/>
      <c r="E5" s="16"/>
      <c r="F5" s="16"/>
      <c r="G5" s="16"/>
      <c r="H5" s="16"/>
      <c r="I5" s="125" t="s">
        <v>15</v>
      </c>
      <c r="J5" s="126"/>
      <c r="K5" s="126"/>
      <c r="L5" s="126"/>
      <c r="M5" s="127"/>
      <c r="N5" s="16"/>
      <c r="O5" s="125" t="s">
        <v>16</v>
      </c>
      <c r="P5" s="126"/>
      <c r="Q5" s="126"/>
      <c r="R5" s="126"/>
      <c r="S5" s="127"/>
      <c r="T5" s="16"/>
      <c r="U5" s="21"/>
      <c r="X5" s="135"/>
      <c r="Y5" s="136"/>
      <c r="Z5" s="24"/>
      <c r="AA5" s="18"/>
      <c r="AB5" s="19"/>
      <c r="AC5" s="20"/>
      <c r="AD5" s="18"/>
      <c r="AE5" s="25"/>
      <c r="AF5" s="26"/>
      <c r="AG5" s="109" t="s">
        <v>17</v>
      </c>
      <c r="AH5" s="142"/>
      <c r="AI5" s="143"/>
      <c r="AJ5" s="16"/>
      <c r="AK5" s="16"/>
      <c r="AL5" s="16"/>
      <c r="AM5" s="27"/>
      <c r="AN5" s="21"/>
    </row>
    <row r="6" spans="2:40" ht="12">
      <c r="B6" s="117"/>
      <c r="C6" s="118"/>
      <c r="D6" s="16"/>
      <c r="E6" s="16"/>
      <c r="F6" s="16"/>
      <c r="G6" s="16"/>
      <c r="H6" s="16"/>
      <c r="I6" s="128" t="s">
        <v>18</v>
      </c>
      <c r="J6" s="129" t="s">
        <v>19</v>
      </c>
      <c r="K6" s="129" t="s">
        <v>20</v>
      </c>
      <c r="L6" s="129" t="s">
        <v>21</v>
      </c>
      <c r="M6" s="130" t="s">
        <v>11</v>
      </c>
      <c r="N6" s="16"/>
      <c r="O6" s="128" t="s">
        <v>10</v>
      </c>
      <c r="P6" s="129" t="s">
        <v>19</v>
      </c>
      <c r="Q6" s="129" t="s">
        <v>20</v>
      </c>
      <c r="R6" s="129" t="s">
        <v>21</v>
      </c>
      <c r="S6" s="130" t="s">
        <v>11</v>
      </c>
      <c r="T6" s="16"/>
      <c r="U6" s="21"/>
      <c r="X6" s="135"/>
      <c r="Y6" s="136"/>
      <c r="Z6" s="24"/>
      <c r="AA6" s="16"/>
      <c r="AB6" s="144" t="s">
        <v>22</v>
      </c>
      <c r="AC6" s="145"/>
      <c r="AD6" s="16"/>
      <c r="AE6" s="144" t="s">
        <v>22</v>
      </c>
      <c r="AF6" s="145"/>
      <c r="AG6" s="16"/>
      <c r="AH6" s="125" t="s">
        <v>23</v>
      </c>
      <c r="AI6" s="127"/>
      <c r="AJ6" s="16"/>
      <c r="AK6" s="16"/>
      <c r="AL6" s="16"/>
      <c r="AM6" s="27"/>
      <c r="AN6" s="21"/>
    </row>
    <row r="7" spans="2:40" ht="12">
      <c r="B7" s="117"/>
      <c r="C7" s="118"/>
      <c r="D7" s="16"/>
      <c r="E7" s="16"/>
      <c r="F7" s="16"/>
      <c r="G7" s="16"/>
      <c r="H7" s="16"/>
      <c r="I7" s="128"/>
      <c r="J7" s="129"/>
      <c r="K7" s="129"/>
      <c r="L7" s="129"/>
      <c r="M7" s="130"/>
      <c r="N7" s="16"/>
      <c r="O7" s="128"/>
      <c r="P7" s="129"/>
      <c r="Q7" s="129"/>
      <c r="R7" s="129"/>
      <c r="S7" s="130"/>
      <c r="T7" s="16"/>
      <c r="U7" s="21"/>
      <c r="X7" s="135"/>
      <c r="Y7" s="136"/>
      <c r="Z7" s="24"/>
      <c r="AA7" s="16"/>
      <c r="AB7" s="146"/>
      <c r="AC7" s="147"/>
      <c r="AD7" s="16"/>
      <c r="AE7" s="146"/>
      <c r="AF7" s="147"/>
      <c r="AG7" s="16"/>
      <c r="AH7" s="128" t="s">
        <v>10</v>
      </c>
      <c r="AI7" s="130" t="s">
        <v>24</v>
      </c>
      <c r="AJ7" s="16"/>
      <c r="AK7" s="16"/>
      <c r="AL7" s="16"/>
      <c r="AM7" s="27"/>
      <c r="AN7" s="21"/>
    </row>
    <row r="8" spans="2:40" ht="12">
      <c r="B8" s="117"/>
      <c r="C8" s="118"/>
      <c r="D8" s="16"/>
      <c r="E8" s="16"/>
      <c r="F8" s="16"/>
      <c r="G8" s="16"/>
      <c r="H8" s="16"/>
      <c r="I8" s="128"/>
      <c r="J8" s="129"/>
      <c r="K8" s="129"/>
      <c r="L8" s="129"/>
      <c r="M8" s="130"/>
      <c r="N8" s="16"/>
      <c r="O8" s="128"/>
      <c r="P8" s="129"/>
      <c r="Q8" s="129"/>
      <c r="R8" s="129"/>
      <c r="S8" s="130"/>
      <c r="T8" s="16"/>
      <c r="U8" s="21"/>
      <c r="X8" s="135"/>
      <c r="Y8" s="136"/>
      <c r="Z8" s="28"/>
      <c r="AA8" s="29"/>
      <c r="AB8" s="30" t="s">
        <v>25</v>
      </c>
      <c r="AC8" s="31" t="s">
        <v>26</v>
      </c>
      <c r="AD8" s="29"/>
      <c r="AE8" s="30" t="s">
        <v>25</v>
      </c>
      <c r="AF8" s="31" t="s">
        <v>26</v>
      </c>
      <c r="AG8" s="29"/>
      <c r="AH8" s="128"/>
      <c r="AI8" s="130"/>
      <c r="AJ8" s="29"/>
      <c r="AK8" s="29"/>
      <c r="AL8" s="29"/>
      <c r="AM8" s="32"/>
      <c r="AN8" s="33"/>
    </row>
    <row r="9" spans="2:40" ht="12.75" thickBot="1">
      <c r="B9" s="119"/>
      <c r="C9" s="120"/>
      <c r="D9" s="34" t="s">
        <v>27</v>
      </c>
      <c r="E9" s="34" t="s">
        <v>28</v>
      </c>
      <c r="F9" s="34" t="s">
        <v>29</v>
      </c>
      <c r="G9" s="34" t="s">
        <v>30</v>
      </c>
      <c r="H9" s="34" t="s">
        <v>31</v>
      </c>
      <c r="I9" s="35" t="s">
        <v>32</v>
      </c>
      <c r="J9" s="36" t="s">
        <v>33</v>
      </c>
      <c r="K9" s="36" t="s">
        <v>34</v>
      </c>
      <c r="L9" s="36" t="s">
        <v>35</v>
      </c>
      <c r="M9" s="37" t="s">
        <v>36</v>
      </c>
      <c r="N9" s="34" t="s">
        <v>37</v>
      </c>
      <c r="O9" s="35" t="s">
        <v>38</v>
      </c>
      <c r="P9" s="36" t="s">
        <v>39</v>
      </c>
      <c r="Q9" s="36" t="s">
        <v>40</v>
      </c>
      <c r="R9" s="36" t="s">
        <v>41</v>
      </c>
      <c r="S9" s="37" t="s">
        <v>42</v>
      </c>
      <c r="T9" s="34" t="s">
        <v>43</v>
      </c>
      <c r="U9" s="38" t="s">
        <v>44</v>
      </c>
      <c r="X9" s="137"/>
      <c r="Y9" s="138"/>
      <c r="Z9" s="34" t="s">
        <v>45</v>
      </c>
      <c r="AA9" s="34" t="s">
        <v>46</v>
      </c>
      <c r="AB9" s="35"/>
      <c r="AC9" s="37"/>
      <c r="AD9" s="34" t="s">
        <v>47</v>
      </c>
      <c r="AE9" s="35"/>
      <c r="AF9" s="37"/>
      <c r="AG9" s="34" t="s">
        <v>48</v>
      </c>
      <c r="AH9" s="35" t="s">
        <v>49</v>
      </c>
      <c r="AI9" s="37" t="s">
        <v>50</v>
      </c>
      <c r="AJ9" s="34" t="s">
        <v>51</v>
      </c>
      <c r="AK9" s="34" t="s">
        <v>52</v>
      </c>
      <c r="AL9" s="34" t="s">
        <v>53</v>
      </c>
      <c r="AM9" s="39" t="s">
        <v>54</v>
      </c>
      <c r="AN9" s="38" t="s">
        <v>118</v>
      </c>
    </row>
    <row r="10" spans="2:40" ht="12.75" thickBot="1">
      <c r="B10" s="40" t="s">
        <v>55</v>
      </c>
      <c r="C10" s="41"/>
      <c r="D10" s="42">
        <v>14078118.803110002</v>
      </c>
      <c r="E10" s="42">
        <v>505081.13399999996</v>
      </c>
      <c r="F10" s="42">
        <v>13573037.669110002</v>
      </c>
      <c r="G10" s="42">
        <v>7435764.524000002</v>
      </c>
      <c r="H10" s="42">
        <v>267696.665400561</v>
      </c>
      <c r="I10" s="43">
        <v>108373.21440056102</v>
      </c>
      <c r="J10" s="44">
        <v>0</v>
      </c>
      <c r="K10" s="44">
        <v>122832.50800000003</v>
      </c>
      <c r="L10" s="44">
        <v>33530.943</v>
      </c>
      <c r="M10" s="45">
        <v>2960</v>
      </c>
      <c r="N10" s="42">
        <v>6137273.14511</v>
      </c>
      <c r="O10" s="43">
        <v>94504.08600000001</v>
      </c>
      <c r="P10" s="44">
        <v>0</v>
      </c>
      <c r="Q10" s="44">
        <v>5954503.035110001</v>
      </c>
      <c r="R10" s="44">
        <v>88061.31499999999</v>
      </c>
      <c r="S10" s="45">
        <v>204.709</v>
      </c>
      <c r="T10" s="42">
        <v>6202092.510109999</v>
      </c>
      <c r="U10" s="46">
        <v>0</v>
      </c>
      <c r="X10" s="40" t="s">
        <v>55</v>
      </c>
      <c r="Y10" s="41"/>
      <c r="Z10" s="42">
        <v>6198927.801109999</v>
      </c>
      <c r="AA10" s="42">
        <v>121592.25800000002</v>
      </c>
      <c r="AB10" s="43">
        <v>79435.722</v>
      </c>
      <c r="AC10" s="45">
        <v>42156.295</v>
      </c>
      <c r="AD10" s="42">
        <v>6077335.54311</v>
      </c>
      <c r="AE10" s="43">
        <v>4958900.83311</v>
      </c>
      <c r="AF10" s="45">
        <v>1118497.873</v>
      </c>
      <c r="AG10" s="47">
        <v>4471955.174288801</v>
      </c>
      <c r="AH10" s="43">
        <v>4198205.799910559</v>
      </c>
      <c r="AI10" s="45">
        <v>273749.37437823997</v>
      </c>
      <c r="AJ10" s="47">
        <v>4401083.100311121</v>
      </c>
      <c r="AK10" s="42">
        <v>395341.63237823994</v>
      </c>
      <c r="AL10" s="47">
        <v>3164.709</v>
      </c>
      <c r="AM10" s="47">
        <v>4906164.234311121</v>
      </c>
      <c r="AN10" s="46">
        <f>SUM(AN11:AN13,AN17,AN42,AN48,AN52,AN57,AN64,AN67,AN68,AN70,AN72,AN77,AN62)</f>
        <v>8773448.227420641</v>
      </c>
    </row>
    <row r="11" spans="2:40" ht="12">
      <c r="B11" s="121" t="s">
        <v>56</v>
      </c>
      <c r="C11" s="122"/>
      <c r="D11" s="48">
        <v>39902.22211</v>
      </c>
      <c r="E11" s="49">
        <v>0</v>
      </c>
      <c r="F11" s="49">
        <v>39902.22211</v>
      </c>
      <c r="G11" s="49">
        <v>39778.065</v>
      </c>
      <c r="H11" s="49">
        <v>32896.72180056102</v>
      </c>
      <c r="I11" s="50">
        <v>32896.72180056102</v>
      </c>
      <c r="J11" s="51">
        <v>0</v>
      </c>
      <c r="K11" s="52">
        <v>0</v>
      </c>
      <c r="L11" s="53">
        <v>0</v>
      </c>
      <c r="M11" s="54">
        <v>0</v>
      </c>
      <c r="N11" s="48">
        <v>124.15710999999999</v>
      </c>
      <c r="O11" s="55">
        <v>0</v>
      </c>
      <c r="P11" s="53">
        <v>0</v>
      </c>
      <c r="Q11" s="53">
        <v>124.15710999999999</v>
      </c>
      <c r="R11" s="53">
        <v>0</v>
      </c>
      <c r="S11" s="54">
        <v>0</v>
      </c>
      <c r="T11" s="48">
        <v>124.15710999999999</v>
      </c>
      <c r="U11" s="56">
        <v>0</v>
      </c>
      <c r="X11" s="121" t="s">
        <v>56</v>
      </c>
      <c r="Y11" s="122"/>
      <c r="Z11" s="48">
        <v>124.15710999999999</v>
      </c>
      <c r="AA11" s="48">
        <v>0</v>
      </c>
      <c r="AB11" s="57">
        <v>0</v>
      </c>
      <c r="AC11" s="58">
        <v>0</v>
      </c>
      <c r="AD11" s="48">
        <v>124.15710999999999</v>
      </c>
      <c r="AE11" s="57">
        <v>124.15710999999999</v>
      </c>
      <c r="AF11" s="58">
        <v>0</v>
      </c>
      <c r="AG11" s="59">
        <v>9.932568799999999</v>
      </c>
      <c r="AH11" s="55">
        <v>0</v>
      </c>
      <c r="AI11" s="54">
        <v>9.932568799999999</v>
      </c>
      <c r="AJ11" s="59">
        <f>I11+O11+AH11</f>
        <v>32896.72180056102</v>
      </c>
      <c r="AK11" s="48">
        <f>U11+AA11+AI11</f>
        <v>9.932568799999999</v>
      </c>
      <c r="AL11" s="59">
        <f>M11+S11</f>
        <v>0</v>
      </c>
      <c r="AM11" s="59">
        <f>E11+AJ11</f>
        <v>32896.72180056102</v>
      </c>
      <c r="AN11" s="5">
        <f aca="true" t="shared" si="0" ref="AN11:AN16">G11-H11+AD11-AG11</f>
        <v>6995.567740638983</v>
      </c>
    </row>
    <row r="12" spans="2:41" ht="12">
      <c r="B12" s="121" t="s">
        <v>114</v>
      </c>
      <c r="C12" s="122"/>
      <c r="D12" s="1">
        <v>10379.082000000002</v>
      </c>
      <c r="E12" s="49">
        <v>0</v>
      </c>
      <c r="F12" s="49">
        <v>10379.082000000002</v>
      </c>
      <c r="G12" s="49">
        <v>10304.480000000001</v>
      </c>
      <c r="H12" s="49">
        <v>3297.4336000000003</v>
      </c>
      <c r="I12" s="60">
        <v>3297.4336000000003</v>
      </c>
      <c r="J12" s="61">
        <v>0</v>
      </c>
      <c r="K12" s="3">
        <v>0</v>
      </c>
      <c r="L12" s="3">
        <v>0</v>
      </c>
      <c r="M12" s="4">
        <v>0</v>
      </c>
      <c r="N12" s="1">
        <v>74.602</v>
      </c>
      <c r="O12" s="2">
        <v>0</v>
      </c>
      <c r="P12" s="3">
        <v>0</v>
      </c>
      <c r="Q12" s="3">
        <v>74.602</v>
      </c>
      <c r="R12" s="3">
        <v>0</v>
      </c>
      <c r="S12" s="4">
        <v>0</v>
      </c>
      <c r="T12" s="1">
        <v>74.602</v>
      </c>
      <c r="U12" s="5">
        <v>0</v>
      </c>
      <c r="X12" s="121" t="s">
        <v>114</v>
      </c>
      <c r="Y12" s="122"/>
      <c r="Z12" s="1">
        <v>74.602</v>
      </c>
      <c r="AA12" s="1">
        <v>0</v>
      </c>
      <c r="AB12" s="2">
        <v>0</v>
      </c>
      <c r="AC12" s="4">
        <v>0</v>
      </c>
      <c r="AD12" s="1">
        <v>74.602</v>
      </c>
      <c r="AE12" s="2">
        <v>74.602</v>
      </c>
      <c r="AF12" s="4">
        <v>0</v>
      </c>
      <c r="AG12" s="7">
        <v>74.602</v>
      </c>
      <c r="AH12" s="2">
        <v>54.45946</v>
      </c>
      <c r="AI12" s="4">
        <v>20.14254</v>
      </c>
      <c r="AJ12" s="7">
        <f>I12+O12+AH12</f>
        <v>3351.8930600000003</v>
      </c>
      <c r="AK12" s="1">
        <f>U12+AA12+AI12</f>
        <v>20.14254</v>
      </c>
      <c r="AL12" s="7">
        <f>M12+S12</f>
        <v>0</v>
      </c>
      <c r="AM12" s="7">
        <f>E12+AJ12</f>
        <v>3351.8930600000003</v>
      </c>
      <c r="AN12" s="5">
        <f t="shared" si="0"/>
        <v>7007.046400000001</v>
      </c>
      <c r="AO12" s="6">
        <v>7923.792000770327</v>
      </c>
    </row>
    <row r="13" spans="2:40" ht="12">
      <c r="B13" s="101" t="s">
        <v>57</v>
      </c>
      <c r="C13" s="123"/>
      <c r="D13" s="1">
        <v>3691001.7839999995</v>
      </c>
      <c r="E13" s="1">
        <v>27160.520000000004</v>
      </c>
      <c r="F13" s="1">
        <v>3663841.264</v>
      </c>
      <c r="G13" s="1">
        <v>37841.816999999995</v>
      </c>
      <c r="H13" s="1">
        <v>35928.08799999999</v>
      </c>
      <c r="I13" s="2">
        <v>18156.54</v>
      </c>
      <c r="J13" s="61">
        <v>0</v>
      </c>
      <c r="K13" s="3">
        <v>17769.327999999998</v>
      </c>
      <c r="L13" s="3">
        <v>2.22</v>
      </c>
      <c r="M13" s="4">
        <v>0</v>
      </c>
      <c r="N13" s="1">
        <v>3625999.4469999988</v>
      </c>
      <c r="O13" s="2">
        <v>9997.342</v>
      </c>
      <c r="P13" s="3">
        <v>0</v>
      </c>
      <c r="Q13" s="3">
        <v>3590093.2960000006</v>
      </c>
      <c r="R13" s="3">
        <v>25908.80900000001</v>
      </c>
      <c r="S13" s="4">
        <v>0</v>
      </c>
      <c r="T13" s="1">
        <v>3633773.652999999</v>
      </c>
      <c r="U13" s="5">
        <v>0</v>
      </c>
      <c r="X13" s="101" t="s">
        <v>57</v>
      </c>
      <c r="Y13" s="123"/>
      <c r="Z13" s="1">
        <v>3633773.652999999</v>
      </c>
      <c r="AA13" s="1">
        <v>25911.02900000001</v>
      </c>
      <c r="AB13" s="2">
        <v>11720.015</v>
      </c>
      <c r="AC13" s="4">
        <v>14191.013999999997</v>
      </c>
      <c r="AD13" s="1">
        <v>3607862.624000001</v>
      </c>
      <c r="AE13" s="2">
        <v>3014018.348999999</v>
      </c>
      <c r="AF13" s="4">
        <v>593907.983</v>
      </c>
      <c r="AG13" s="7">
        <v>3447509.8965260005</v>
      </c>
      <c r="AH13" s="2">
        <v>3310619.2052254006</v>
      </c>
      <c r="AI13" s="4">
        <v>136890.6913006</v>
      </c>
      <c r="AJ13" s="7">
        <f>I13+O13+AH13</f>
        <v>3338773.087225401</v>
      </c>
      <c r="AK13" s="1">
        <f>U13+AA13+AI13</f>
        <v>162801.72030060002</v>
      </c>
      <c r="AL13" s="7">
        <f>M13+S13</f>
        <v>0</v>
      </c>
      <c r="AM13" s="7">
        <f>E13+AJ13</f>
        <v>3365933.607225401</v>
      </c>
      <c r="AN13" s="5">
        <f t="shared" si="0"/>
        <v>162266.45647400012</v>
      </c>
    </row>
    <row r="14" spans="2:40" ht="12">
      <c r="B14" s="62"/>
      <c r="C14" s="63" t="s">
        <v>127</v>
      </c>
      <c r="D14" s="64">
        <v>3429706.425</v>
      </c>
      <c r="E14" s="64">
        <v>17738.951</v>
      </c>
      <c r="F14" s="64">
        <v>3411967.4739999995</v>
      </c>
      <c r="G14" s="64">
        <v>30278.289999999997</v>
      </c>
      <c r="H14" s="64">
        <v>28630.06999999999</v>
      </c>
      <c r="I14" s="65">
        <v>17994.28</v>
      </c>
      <c r="J14" s="66">
        <v>0</v>
      </c>
      <c r="K14" s="67">
        <v>10635.789999999999</v>
      </c>
      <c r="L14" s="67">
        <v>0</v>
      </c>
      <c r="M14" s="68">
        <v>0</v>
      </c>
      <c r="N14" s="64">
        <v>3381689.184</v>
      </c>
      <c r="O14" s="65">
        <v>6378.295000000001</v>
      </c>
      <c r="P14" s="67">
        <v>0</v>
      </c>
      <c r="Q14" s="67">
        <v>3352045.8550000004</v>
      </c>
      <c r="R14" s="67">
        <v>23265.034</v>
      </c>
      <c r="S14" s="68">
        <v>0</v>
      </c>
      <c r="T14" s="64">
        <v>3385946.678999999</v>
      </c>
      <c r="U14" s="69">
        <v>0</v>
      </c>
      <c r="X14" s="62"/>
      <c r="Y14" s="63" t="s">
        <v>127</v>
      </c>
      <c r="Z14" s="64">
        <v>3385946.678999999</v>
      </c>
      <c r="AA14" s="64">
        <v>23265.034</v>
      </c>
      <c r="AB14" s="65">
        <v>9823.072</v>
      </c>
      <c r="AC14" s="68">
        <v>13441.961999999998</v>
      </c>
      <c r="AD14" s="64">
        <v>3362681.6449999996</v>
      </c>
      <c r="AE14" s="65">
        <v>2801847.677</v>
      </c>
      <c r="AF14" s="68">
        <v>560833.968</v>
      </c>
      <c r="AG14" s="70">
        <v>3212217.997899999</v>
      </c>
      <c r="AH14" s="65">
        <v>3111822.2800995996</v>
      </c>
      <c r="AI14" s="68">
        <v>100395.71780040002</v>
      </c>
      <c r="AJ14" s="70">
        <v>3136194.8550996</v>
      </c>
      <c r="AK14" s="64">
        <v>123660.75180040004</v>
      </c>
      <c r="AL14" s="70">
        <v>0</v>
      </c>
      <c r="AM14" s="70">
        <v>3153933.8060996</v>
      </c>
      <c r="AN14" s="69">
        <f t="shared" si="0"/>
        <v>152111.86710000085</v>
      </c>
    </row>
    <row r="15" spans="2:40" ht="12">
      <c r="B15" s="71"/>
      <c r="C15" s="63" t="s">
        <v>129</v>
      </c>
      <c r="D15" s="64">
        <v>71699.028</v>
      </c>
      <c r="E15" s="64">
        <v>74.08</v>
      </c>
      <c r="F15" s="64">
        <v>71624.948</v>
      </c>
      <c r="G15" s="64">
        <v>7303.74</v>
      </c>
      <c r="H15" s="64">
        <v>7081.700000000001</v>
      </c>
      <c r="I15" s="65">
        <v>0</v>
      </c>
      <c r="J15" s="66">
        <v>0</v>
      </c>
      <c r="K15" s="67">
        <v>7081.700000000001</v>
      </c>
      <c r="L15" s="67">
        <v>0</v>
      </c>
      <c r="M15" s="68">
        <v>0</v>
      </c>
      <c r="N15" s="64">
        <v>64321.208000000006</v>
      </c>
      <c r="O15" s="65">
        <v>19.043999999999997</v>
      </c>
      <c r="P15" s="67">
        <v>0</v>
      </c>
      <c r="Q15" s="67">
        <v>63885.59200000001</v>
      </c>
      <c r="R15" s="67">
        <v>416.5719999999999</v>
      </c>
      <c r="S15" s="68">
        <v>0</v>
      </c>
      <c r="T15" s="64">
        <v>71383.864</v>
      </c>
      <c r="U15" s="69">
        <v>0</v>
      </c>
      <c r="X15" s="71"/>
      <c r="Y15" s="63" t="s">
        <v>128</v>
      </c>
      <c r="Z15" s="64">
        <v>71383.864</v>
      </c>
      <c r="AA15" s="64">
        <v>416.5719999999999</v>
      </c>
      <c r="AB15" s="65">
        <v>312.6230000000001</v>
      </c>
      <c r="AC15" s="68">
        <v>103.94899999999998</v>
      </c>
      <c r="AD15" s="64">
        <v>70967.29200000002</v>
      </c>
      <c r="AE15" s="65">
        <v>61480.06899999999</v>
      </c>
      <c r="AF15" s="68">
        <v>9487.222999999998</v>
      </c>
      <c r="AG15" s="70">
        <v>68130.60260000001</v>
      </c>
      <c r="AH15" s="65">
        <v>58219.411580000015</v>
      </c>
      <c r="AI15" s="68">
        <v>9911.19102</v>
      </c>
      <c r="AJ15" s="70">
        <v>58238.455579999994</v>
      </c>
      <c r="AK15" s="64">
        <v>10327.76302</v>
      </c>
      <c r="AL15" s="70">
        <v>0</v>
      </c>
      <c r="AM15" s="70">
        <v>58312.53558000001</v>
      </c>
      <c r="AN15" s="69">
        <f t="shared" si="0"/>
        <v>3058.7293999999965</v>
      </c>
    </row>
    <row r="16" spans="2:40" ht="12">
      <c r="B16" s="71"/>
      <c r="C16" s="63" t="s">
        <v>131</v>
      </c>
      <c r="D16" s="64">
        <v>189596.33100000003</v>
      </c>
      <c r="E16" s="64">
        <v>9347.489000000001</v>
      </c>
      <c r="F16" s="64">
        <v>180248.84199999998</v>
      </c>
      <c r="G16" s="64">
        <v>259.78700000000003</v>
      </c>
      <c r="H16" s="64">
        <v>216.31799999999998</v>
      </c>
      <c r="I16" s="65">
        <v>162.26</v>
      </c>
      <c r="J16" s="66">
        <v>0</v>
      </c>
      <c r="K16" s="67">
        <v>51.838</v>
      </c>
      <c r="L16" s="67">
        <v>2.22</v>
      </c>
      <c r="M16" s="68">
        <v>0</v>
      </c>
      <c r="N16" s="64">
        <v>179989.05500000002</v>
      </c>
      <c r="O16" s="65">
        <v>3600.003</v>
      </c>
      <c r="P16" s="67">
        <v>0</v>
      </c>
      <c r="Q16" s="67">
        <v>174161.84900000005</v>
      </c>
      <c r="R16" s="67">
        <v>2227.2029999999995</v>
      </c>
      <c r="S16" s="68">
        <v>0</v>
      </c>
      <c r="T16" s="64">
        <v>176443.11</v>
      </c>
      <c r="U16" s="69">
        <v>0</v>
      </c>
      <c r="X16" s="71"/>
      <c r="Y16" s="63" t="s">
        <v>130</v>
      </c>
      <c r="Z16" s="64">
        <v>176443.11</v>
      </c>
      <c r="AA16" s="64">
        <v>2229.423</v>
      </c>
      <c r="AB16" s="65">
        <v>1584.3200000000002</v>
      </c>
      <c r="AC16" s="68">
        <v>645.1030000000001</v>
      </c>
      <c r="AD16" s="64">
        <v>174213.68700000003</v>
      </c>
      <c r="AE16" s="65">
        <v>150690.603</v>
      </c>
      <c r="AF16" s="68">
        <v>23586.791999999994</v>
      </c>
      <c r="AG16" s="70">
        <v>167161.29602600005</v>
      </c>
      <c r="AH16" s="65">
        <v>140577.5135458</v>
      </c>
      <c r="AI16" s="68">
        <v>26583.7824802</v>
      </c>
      <c r="AJ16" s="70">
        <v>144339.77654580004</v>
      </c>
      <c r="AK16" s="64">
        <v>28813.205480200006</v>
      </c>
      <c r="AL16" s="70">
        <v>0</v>
      </c>
      <c r="AM16" s="70">
        <v>153687.26554580004</v>
      </c>
      <c r="AN16" s="69">
        <f t="shared" si="0"/>
        <v>7095.859973999992</v>
      </c>
    </row>
    <row r="17" spans="2:40" ht="12">
      <c r="B17" s="101" t="s">
        <v>58</v>
      </c>
      <c r="C17" s="123"/>
      <c r="D17" s="1">
        <f>SUM(D18:D41)</f>
        <v>2576699.448</v>
      </c>
      <c r="E17" s="1">
        <f>SUM(E18:E41)</f>
        <v>467510.64499999996</v>
      </c>
      <c r="F17" s="1">
        <f aca="true" t="shared" si="1" ref="F17:U17">SUM(F18:F41)</f>
        <v>2109188.803</v>
      </c>
      <c r="G17" s="1">
        <f t="shared" si="1"/>
        <v>931938.1049999999</v>
      </c>
      <c r="H17" s="1">
        <f t="shared" si="1"/>
        <v>89760.06599999998</v>
      </c>
      <c r="I17" s="2">
        <f t="shared" si="1"/>
        <v>29621.602000000006</v>
      </c>
      <c r="J17" s="61">
        <f t="shared" si="1"/>
        <v>0</v>
      </c>
      <c r="K17" s="3">
        <f t="shared" si="1"/>
        <v>44177.638</v>
      </c>
      <c r="L17" s="3">
        <f t="shared" si="1"/>
        <v>15708.826</v>
      </c>
      <c r="M17" s="4">
        <f t="shared" si="1"/>
        <v>252</v>
      </c>
      <c r="N17" s="1">
        <f t="shared" si="1"/>
        <v>1177250.698</v>
      </c>
      <c r="O17" s="2">
        <f t="shared" si="1"/>
        <v>80074.64799999999</v>
      </c>
      <c r="P17" s="3">
        <f t="shared" si="1"/>
        <v>0</v>
      </c>
      <c r="Q17" s="3">
        <f t="shared" si="1"/>
        <v>1038129.5970000002</v>
      </c>
      <c r="R17" s="3">
        <f t="shared" si="1"/>
        <v>58986.647000000004</v>
      </c>
      <c r="S17" s="4">
        <f t="shared" si="1"/>
        <v>59.806</v>
      </c>
      <c r="T17" s="1">
        <f t="shared" si="1"/>
        <v>1157314.514</v>
      </c>
      <c r="U17" s="5">
        <f t="shared" si="1"/>
        <v>0</v>
      </c>
      <c r="X17" s="101" t="s">
        <v>58</v>
      </c>
      <c r="Y17" s="123"/>
      <c r="Z17" s="1">
        <f aca="true" t="shared" si="2" ref="Z17:AN17">SUM(Z18:Z41)</f>
        <v>1157002.7079999999</v>
      </c>
      <c r="AA17" s="1">
        <f t="shared" si="2"/>
        <v>74695.47300000001</v>
      </c>
      <c r="AB17" s="2">
        <f t="shared" si="2"/>
        <v>48102.97999999999</v>
      </c>
      <c r="AC17" s="4">
        <f t="shared" si="2"/>
        <v>26592.493</v>
      </c>
      <c r="AD17" s="1">
        <f t="shared" si="2"/>
        <v>1082307.235</v>
      </c>
      <c r="AE17" s="2">
        <f t="shared" si="2"/>
        <v>697278.8000000002</v>
      </c>
      <c r="AF17" s="4">
        <f t="shared" si="2"/>
        <v>385028.43500000006</v>
      </c>
      <c r="AG17" s="7">
        <f t="shared" si="2"/>
        <v>810856.3316880001</v>
      </c>
      <c r="AH17" s="2">
        <f t="shared" si="2"/>
        <v>720141.9910056599</v>
      </c>
      <c r="AI17" s="4">
        <f t="shared" si="2"/>
        <v>90714.34068234</v>
      </c>
      <c r="AJ17" s="7">
        <f t="shared" si="2"/>
        <v>829838.2410056602</v>
      </c>
      <c r="AK17" s="1">
        <f t="shared" si="2"/>
        <v>165409.81368234</v>
      </c>
      <c r="AL17" s="7">
        <f t="shared" si="2"/>
        <v>311.8059999999999</v>
      </c>
      <c r="AM17" s="7">
        <f t="shared" si="2"/>
        <v>1297348.8860056603</v>
      </c>
      <c r="AN17" s="5">
        <f t="shared" si="2"/>
        <v>1113628.9423119996</v>
      </c>
    </row>
    <row r="18" spans="2:40" ht="12">
      <c r="B18" s="62"/>
      <c r="C18" s="63" t="s">
        <v>115</v>
      </c>
      <c r="D18" s="64">
        <v>311863.3229999999</v>
      </c>
      <c r="E18" s="64">
        <v>48994.323</v>
      </c>
      <c r="F18" s="64">
        <v>262868.9999999999</v>
      </c>
      <c r="G18" s="64">
        <v>181805.524</v>
      </c>
      <c r="H18" s="64">
        <v>14789.746</v>
      </c>
      <c r="I18" s="65">
        <v>3083.69</v>
      </c>
      <c r="J18" s="66">
        <v>0</v>
      </c>
      <c r="K18" s="67">
        <v>9380.216</v>
      </c>
      <c r="L18" s="67">
        <v>2325.84</v>
      </c>
      <c r="M18" s="68">
        <v>0</v>
      </c>
      <c r="N18" s="64">
        <v>81063.47600000002</v>
      </c>
      <c r="O18" s="65">
        <v>7464.242000000001</v>
      </c>
      <c r="P18" s="67">
        <v>0</v>
      </c>
      <c r="Q18" s="67">
        <v>72930.516</v>
      </c>
      <c r="R18" s="67">
        <v>668.718</v>
      </c>
      <c r="S18" s="68">
        <v>0</v>
      </c>
      <c r="T18" s="64">
        <v>85305.29</v>
      </c>
      <c r="U18" s="69">
        <v>0</v>
      </c>
      <c r="X18" s="62"/>
      <c r="Y18" s="63" t="s">
        <v>115</v>
      </c>
      <c r="Z18" s="64">
        <v>85305.29</v>
      </c>
      <c r="AA18" s="64">
        <v>2994.558</v>
      </c>
      <c r="AB18" s="65">
        <v>2411.093</v>
      </c>
      <c r="AC18" s="68">
        <v>583.465</v>
      </c>
      <c r="AD18" s="64">
        <v>82310.73200000002</v>
      </c>
      <c r="AE18" s="65">
        <v>22595.056000000008</v>
      </c>
      <c r="AF18" s="68">
        <v>59715.67599999999</v>
      </c>
      <c r="AG18" s="70">
        <v>50553.374012000015</v>
      </c>
      <c r="AH18" s="65">
        <v>45848.530282</v>
      </c>
      <c r="AI18" s="68">
        <v>4704.84373</v>
      </c>
      <c r="AJ18" s="70">
        <f aca="true" t="shared" si="3" ref="AJ18:AJ41">I18+O18+AH18</f>
        <v>56396.462282</v>
      </c>
      <c r="AK18" s="64">
        <f aca="true" t="shared" si="4" ref="AK18:AK41">U18+AA18+AI18</f>
        <v>7699.40173</v>
      </c>
      <c r="AL18" s="70">
        <f aca="true" t="shared" si="5" ref="AL18:AL41">M18+S18</f>
        <v>0</v>
      </c>
      <c r="AM18" s="70">
        <v>105390.785282</v>
      </c>
      <c r="AN18" s="69">
        <f aca="true" t="shared" si="6" ref="AN18:AN41">G18-H18+AD18-AG18</f>
        <v>198773.135988</v>
      </c>
    </row>
    <row r="19" spans="2:40" ht="12">
      <c r="B19" s="71"/>
      <c r="C19" s="63" t="s">
        <v>59</v>
      </c>
      <c r="D19" s="64">
        <v>40014.208</v>
      </c>
      <c r="E19" s="64">
        <v>6067.808</v>
      </c>
      <c r="F19" s="64">
        <v>33946.4</v>
      </c>
      <c r="G19" s="64">
        <v>30362</v>
      </c>
      <c r="H19" s="64">
        <v>2072</v>
      </c>
      <c r="I19" s="65">
        <v>0</v>
      </c>
      <c r="J19" s="66">
        <v>0</v>
      </c>
      <c r="K19" s="67">
        <v>2072</v>
      </c>
      <c r="L19" s="67">
        <v>0</v>
      </c>
      <c r="M19" s="68">
        <v>0</v>
      </c>
      <c r="N19" s="64">
        <v>3584.4</v>
      </c>
      <c r="O19" s="65">
        <v>26.083</v>
      </c>
      <c r="P19" s="67">
        <v>0</v>
      </c>
      <c r="Q19" s="67">
        <v>3558.2470000000003</v>
      </c>
      <c r="R19" s="67">
        <v>0.07</v>
      </c>
      <c r="S19" s="68">
        <v>0</v>
      </c>
      <c r="T19" s="64">
        <v>5630.317000000001</v>
      </c>
      <c r="U19" s="69">
        <v>0</v>
      </c>
      <c r="X19" s="71"/>
      <c r="Y19" s="63" t="s">
        <v>59</v>
      </c>
      <c r="Z19" s="64">
        <v>5630.317000000001</v>
      </c>
      <c r="AA19" s="64">
        <v>0.07</v>
      </c>
      <c r="AB19" s="65">
        <v>0</v>
      </c>
      <c r="AC19" s="68">
        <v>0.07</v>
      </c>
      <c r="AD19" s="64">
        <v>5630.247000000001</v>
      </c>
      <c r="AE19" s="65">
        <v>2767.122</v>
      </c>
      <c r="AF19" s="68">
        <v>2863.1250000000005</v>
      </c>
      <c r="AG19" s="70">
        <v>5500.288230000001</v>
      </c>
      <c r="AH19" s="65">
        <v>5407.870070000001</v>
      </c>
      <c r="AI19" s="68">
        <v>92.41816</v>
      </c>
      <c r="AJ19" s="70">
        <f t="shared" si="3"/>
        <v>5433.9530700000005</v>
      </c>
      <c r="AK19" s="64">
        <f t="shared" si="4"/>
        <v>92.48816</v>
      </c>
      <c r="AL19" s="70">
        <f t="shared" si="5"/>
        <v>0</v>
      </c>
      <c r="AM19" s="70">
        <v>11501.76107</v>
      </c>
      <c r="AN19" s="69">
        <f t="shared" si="6"/>
        <v>28419.95877</v>
      </c>
    </row>
    <row r="20" spans="2:40" ht="12">
      <c r="B20" s="71"/>
      <c r="C20" s="63" t="s">
        <v>60</v>
      </c>
      <c r="D20" s="64">
        <v>17996.564</v>
      </c>
      <c r="E20" s="64">
        <v>668.625</v>
      </c>
      <c r="F20" s="64">
        <v>17327.938999999995</v>
      </c>
      <c r="G20" s="64">
        <v>3939.8430000000003</v>
      </c>
      <c r="H20" s="64">
        <v>1171.0720000000001</v>
      </c>
      <c r="I20" s="65">
        <v>0</v>
      </c>
      <c r="J20" s="66">
        <v>0</v>
      </c>
      <c r="K20" s="67">
        <v>920.4580000000001</v>
      </c>
      <c r="L20" s="67">
        <v>250.614</v>
      </c>
      <c r="M20" s="68">
        <v>0</v>
      </c>
      <c r="N20" s="64">
        <v>13388.095999999998</v>
      </c>
      <c r="O20" s="65">
        <v>2860.72</v>
      </c>
      <c r="P20" s="67">
        <v>0</v>
      </c>
      <c r="Q20" s="67">
        <v>10186.09</v>
      </c>
      <c r="R20" s="67">
        <v>341.286</v>
      </c>
      <c r="S20" s="68">
        <v>0</v>
      </c>
      <c r="T20" s="64">
        <v>11698.448</v>
      </c>
      <c r="U20" s="69">
        <v>0</v>
      </c>
      <c r="X20" s="71"/>
      <c r="Y20" s="63" t="s">
        <v>60</v>
      </c>
      <c r="Z20" s="64">
        <v>11698.448</v>
      </c>
      <c r="AA20" s="64">
        <v>591.9</v>
      </c>
      <c r="AB20" s="65">
        <v>302.825</v>
      </c>
      <c r="AC20" s="68">
        <v>289.07499999999993</v>
      </c>
      <c r="AD20" s="64">
        <v>11106.548</v>
      </c>
      <c r="AE20" s="65">
        <v>7648.268</v>
      </c>
      <c r="AF20" s="68">
        <v>3458.2800000000007</v>
      </c>
      <c r="AG20" s="70">
        <v>7121.526222</v>
      </c>
      <c r="AH20" s="65">
        <v>5901.712129999999</v>
      </c>
      <c r="AI20" s="68">
        <v>1219.8140920000003</v>
      </c>
      <c r="AJ20" s="70">
        <f t="shared" si="3"/>
        <v>8762.43213</v>
      </c>
      <c r="AK20" s="64">
        <f t="shared" si="4"/>
        <v>1811.7140920000002</v>
      </c>
      <c r="AL20" s="70">
        <f t="shared" si="5"/>
        <v>0</v>
      </c>
      <c r="AM20" s="70">
        <v>9431.057129999997</v>
      </c>
      <c r="AN20" s="69">
        <f t="shared" si="6"/>
        <v>6753.792778000001</v>
      </c>
    </row>
    <row r="21" spans="2:40" ht="12">
      <c r="B21" s="71"/>
      <c r="C21" s="63" t="s">
        <v>132</v>
      </c>
      <c r="D21" s="64">
        <v>30264.139</v>
      </c>
      <c r="E21" s="64">
        <v>1106.4560000000001</v>
      </c>
      <c r="F21" s="64">
        <v>29157.682999999997</v>
      </c>
      <c r="G21" s="64">
        <v>1096.725</v>
      </c>
      <c r="H21" s="64">
        <v>6.7</v>
      </c>
      <c r="I21" s="65">
        <v>0</v>
      </c>
      <c r="J21" s="66">
        <v>0</v>
      </c>
      <c r="K21" s="67">
        <v>0.493</v>
      </c>
      <c r="L21" s="67">
        <v>6.207</v>
      </c>
      <c r="M21" s="68">
        <v>0</v>
      </c>
      <c r="N21" s="64">
        <v>28060.958</v>
      </c>
      <c r="O21" s="65">
        <v>1403.8259999999998</v>
      </c>
      <c r="P21" s="67">
        <v>0</v>
      </c>
      <c r="Q21" s="67">
        <v>24869.322999999997</v>
      </c>
      <c r="R21" s="67">
        <v>1742.654</v>
      </c>
      <c r="S21" s="68">
        <v>45.155</v>
      </c>
      <c r="T21" s="64">
        <v>26663.832000000002</v>
      </c>
      <c r="U21" s="69">
        <v>0</v>
      </c>
      <c r="X21" s="71"/>
      <c r="Y21" s="63" t="s">
        <v>132</v>
      </c>
      <c r="Z21" s="64">
        <v>26618.677</v>
      </c>
      <c r="AA21" s="64">
        <v>1748.861</v>
      </c>
      <c r="AB21" s="65">
        <v>289.078</v>
      </c>
      <c r="AC21" s="68">
        <v>1459.7830000000001</v>
      </c>
      <c r="AD21" s="64">
        <v>24869.816</v>
      </c>
      <c r="AE21" s="65">
        <v>11301.627999999999</v>
      </c>
      <c r="AF21" s="68">
        <v>13568.187999999998</v>
      </c>
      <c r="AG21" s="70">
        <v>20180.306378</v>
      </c>
      <c r="AH21" s="65">
        <v>16570.48156</v>
      </c>
      <c r="AI21" s="68">
        <v>3609.824818</v>
      </c>
      <c r="AJ21" s="70">
        <f t="shared" si="3"/>
        <v>17974.30756</v>
      </c>
      <c r="AK21" s="64">
        <f t="shared" si="4"/>
        <v>5358.685818</v>
      </c>
      <c r="AL21" s="70">
        <f t="shared" si="5"/>
        <v>45.155</v>
      </c>
      <c r="AM21" s="70">
        <v>19080.76356</v>
      </c>
      <c r="AN21" s="69">
        <f t="shared" si="6"/>
        <v>5779.534621999999</v>
      </c>
    </row>
    <row r="22" spans="2:40" ht="12">
      <c r="B22" s="71"/>
      <c r="C22" s="63" t="s">
        <v>133</v>
      </c>
      <c r="D22" s="64">
        <v>4440.400000000001</v>
      </c>
      <c r="E22" s="64">
        <v>460.58</v>
      </c>
      <c r="F22" s="64">
        <v>3979.820000000001</v>
      </c>
      <c r="G22" s="64">
        <v>273</v>
      </c>
      <c r="H22" s="64">
        <v>31.22</v>
      </c>
      <c r="I22" s="65">
        <v>0</v>
      </c>
      <c r="J22" s="66">
        <v>0</v>
      </c>
      <c r="K22" s="67">
        <v>29</v>
      </c>
      <c r="L22" s="67">
        <v>2.22</v>
      </c>
      <c r="M22" s="68">
        <v>0</v>
      </c>
      <c r="N22" s="64">
        <v>3706.820000000001</v>
      </c>
      <c r="O22" s="65">
        <v>15.812999999999999</v>
      </c>
      <c r="P22" s="67">
        <v>0</v>
      </c>
      <c r="Q22" s="67">
        <v>3682.007000000001</v>
      </c>
      <c r="R22" s="67">
        <v>9</v>
      </c>
      <c r="S22" s="68">
        <v>0</v>
      </c>
      <c r="T22" s="64">
        <v>3722.2270000000003</v>
      </c>
      <c r="U22" s="69">
        <v>0</v>
      </c>
      <c r="X22" s="71"/>
      <c r="Y22" s="63" t="s">
        <v>133</v>
      </c>
      <c r="Z22" s="64">
        <v>3722.2270000000003</v>
      </c>
      <c r="AA22" s="64">
        <v>11.22</v>
      </c>
      <c r="AB22" s="65">
        <v>11.22</v>
      </c>
      <c r="AC22" s="68">
        <v>0</v>
      </c>
      <c r="AD22" s="64">
        <v>3711.007000000001</v>
      </c>
      <c r="AE22" s="65">
        <v>3263.6870000000004</v>
      </c>
      <c r="AF22" s="68">
        <v>447.32</v>
      </c>
      <c r="AG22" s="70">
        <v>3565.1352</v>
      </c>
      <c r="AH22" s="65">
        <v>2625.11895</v>
      </c>
      <c r="AI22" s="68">
        <v>940.01625</v>
      </c>
      <c r="AJ22" s="70">
        <f t="shared" si="3"/>
        <v>2640.93195</v>
      </c>
      <c r="AK22" s="64">
        <f t="shared" si="4"/>
        <v>951.23625</v>
      </c>
      <c r="AL22" s="70">
        <f t="shared" si="5"/>
        <v>0</v>
      </c>
      <c r="AM22" s="70">
        <v>3101.51195</v>
      </c>
      <c r="AN22" s="69">
        <f t="shared" si="6"/>
        <v>387.651800000001</v>
      </c>
    </row>
    <row r="23" spans="2:40" ht="12">
      <c r="B23" s="71"/>
      <c r="C23" s="63" t="s">
        <v>61</v>
      </c>
      <c r="D23" s="64">
        <v>236358.2479999999</v>
      </c>
      <c r="E23" s="64">
        <v>19274.473</v>
      </c>
      <c r="F23" s="64">
        <v>217083.77499999997</v>
      </c>
      <c r="G23" s="64">
        <v>190472.93499999997</v>
      </c>
      <c r="H23" s="64">
        <v>8638.982999999998</v>
      </c>
      <c r="I23" s="65">
        <v>2046.5639999999999</v>
      </c>
      <c r="J23" s="66">
        <v>0</v>
      </c>
      <c r="K23" s="67">
        <v>4256.719</v>
      </c>
      <c r="L23" s="67">
        <v>2335.7000000000003</v>
      </c>
      <c r="M23" s="68">
        <v>0</v>
      </c>
      <c r="N23" s="64">
        <v>26610.839999999997</v>
      </c>
      <c r="O23" s="65">
        <v>5094.126</v>
      </c>
      <c r="P23" s="67">
        <v>0</v>
      </c>
      <c r="Q23" s="67">
        <v>17523.52</v>
      </c>
      <c r="R23" s="67">
        <v>3991.501</v>
      </c>
      <c r="S23" s="68">
        <v>1.693</v>
      </c>
      <c r="T23" s="64">
        <v>28109.133</v>
      </c>
      <c r="U23" s="69">
        <v>0</v>
      </c>
      <c r="X23" s="71"/>
      <c r="Y23" s="63" t="s">
        <v>61</v>
      </c>
      <c r="Z23" s="64">
        <v>28107.440000000002</v>
      </c>
      <c r="AA23" s="64">
        <v>6327.201</v>
      </c>
      <c r="AB23" s="65">
        <v>1441.933</v>
      </c>
      <c r="AC23" s="68">
        <v>4885.268</v>
      </c>
      <c r="AD23" s="64">
        <v>21780.239</v>
      </c>
      <c r="AE23" s="65">
        <v>10925.997000000001</v>
      </c>
      <c r="AF23" s="68">
        <v>10854.242</v>
      </c>
      <c r="AG23" s="70">
        <v>20061.549774</v>
      </c>
      <c r="AH23" s="65">
        <v>17027.869</v>
      </c>
      <c r="AI23" s="68">
        <v>3033.680774</v>
      </c>
      <c r="AJ23" s="70">
        <f t="shared" si="3"/>
        <v>24168.559</v>
      </c>
      <c r="AK23" s="64">
        <f t="shared" si="4"/>
        <v>9360.881774</v>
      </c>
      <c r="AL23" s="70">
        <f t="shared" si="5"/>
        <v>1.693</v>
      </c>
      <c r="AM23" s="70">
        <v>43443.032</v>
      </c>
      <c r="AN23" s="69">
        <f t="shared" si="6"/>
        <v>183552.64122599998</v>
      </c>
    </row>
    <row r="24" spans="2:40" ht="12">
      <c r="B24" s="71"/>
      <c r="C24" s="63" t="s">
        <v>62</v>
      </c>
      <c r="D24" s="64">
        <v>58493.772</v>
      </c>
      <c r="E24" s="64">
        <v>18111.659</v>
      </c>
      <c r="F24" s="64">
        <v>40382.113</v>
      </c>
      <c r="G24" s="64">
        <v>10.768</v>
      </c>
      <c r="H24" s="64">
        <v>10.768</v>
      </c>
      <c r="I24" s="65">
        <v>10.768</v>
      </c>
      <c r="J24" s="66">
        <v>0</v>
      </c>
      <c r="K24" s="67">
        <v>0</v>
      </c>
      <c r="L24" s="67">
        <v>0</v>
      </c>
      <c r="M24" s="68">
        <v>0</v>
      </c>
      <c r="N24" s="64">
        <v>40371.345</v>
      </c>
      <c r="O24" s="65">
        <v>5504.422</v>
      </c>
      <c r="P24" s="67">
        <v>0</v>
      </c>
      <c r="Q24" s="67">
        <v>33956.166</v>
      </c>
      <c r="R24" s="67">
        <v>910.104</v>
      </c>
      <c r="S24" s="68">
        <v>0.653</v>
      </c>
      <c r="T24" s="64">
        <v>34866.92300000001</v>
      </c>
      <c r="U24" s="69">
        <v>0</v>
      </c>
      <c r="X24" s="71"/>
      <c r="Y24" s="63" t="s">
        <v>62</v>
      </c>
      <c r="Z24" s="64">
        <v>34866.270000000004</v>
      </c>
      <c r="AA24" s="64">
        <v>910.104</v>
      </c>
      <c r="AB24" s="65">
        <v>861.159</v>
      </c>
      <c r="AC24" s="68">
        <v>48.945</v>
      </c>
      <c r="AD24" s="64">
        <v>33956.166</v>
      </c>
      <c r="AE24" s="65">
        <v>19390.860000000004</v>
      </c>
      <c r="AF24" s="68">
        <v>14565.306</v>
      </c>
      <c r="AG24" s="70">
        <v>28470.999528</v>
      </c>
      <c r="AH24" s="65">
        <v>23833.0503665</v>
      </c>
      <c r="AI24" s="68">
        <v>4637.9491615</v>
      </c>
      <c r="AJ24" s="70">
        <f t="shared" si="3"/>
        <v>29348.2403665</v>
      </c>
      <c r="AK24" s="64">
        <f t="shared" si="4"/>
        <v>5548.0531615</v>
      </c>
      <c r="AL24" s="70">
        <f t="shared" si="5"/>
        <v>0.653</v>
      </c>
      <c r="AM24" s="70">
        <v>47459.8993665</v>
      </c>
      <c r="AN24" s="69">
        <f t="shared" si="6"/>
        <v>5485.166471999997</v>
      </c>
    </row>
    <row r="25" spans="2:40" ht="12">
      <c r="B25" s="71"/>
      <c r="C25" s="63" t="s">
        <v>63</v>
      </c>
      <c r="D25" s="64">
        <v>364730.34699999995</v>
      </c>
      <c r="E25" s="64">
        <v>12694.169</v>
      </c>
      <c r="F25" s="64">
        <v>352036.178</v>
      </c>
      <c r="G25" s="64">
        <v>242196.993</v>
      </c>
      <c r="H25" s="64">
        <v>14627.32</v>
      </c>
      <c r="I25" s="65">
        <v>1008.402</v>
      </c>
      <c r="J25" s="66">
        <v>0</v>
      </c>
      <c r="K25" s="67">
        <v>5410.438</v>
      </c>
      <c r="L25" s="67">
        <v>8208.48</v>
      </c>
      <c r="M25" s="68">
        <v>0</v>
      </c>
      <c r="N25" s="64">
        <v>109839.185</v>
      </c>
      <c r="O25" s="65">
        <v>2244.384</v>
      </c>
      <c r="P25" s="67">
        <v>0</v>
      </c>
      <c r="Q25" s="67">
        <v>101088.41399999996</v>
      </c>
      <c r="R25" s="67">
        <v>6506.387000000001</v>
      </c>
      <c r="S25" s="68">
        <v>0</v>
      </c>
      <c r="T25" s="64">
        <v>121213.71899999998</v>
      </c>
      <c r="U25" s="69">
        <v>0</v>
      </c>
      <c r="X25" s="71"/>
      <c r="Y25" s="63" t="s">
        <v>63</v>
      </c>
      <c r="Z25" s="64">
        <v>121213.71899999998</v>
      </c>
      <c r="AA25" s="64">
        <v>14714.867</v>
      </c>
      <c r="AB25" s="65">
        <v>11712.165</v>
      </c>
      <c r="AC25" s="68">
        <v>3002.7019999999993</v>
      </c>
      <c r="AD25" s="64">
        <v>106498.85199999996</v>
      </c>
      <c r="AE25" s="65">
        <v>29448.81599999999</v>
      </c>
      <c r="AF25" s="68">
        <v>77050.03600000001</v>
      </c>
      <c r="AG25" s="70">
        <v>40913.99042799999</v>
      </c>
      <c r="AH25" s="65">
        <v>30801.2631168</v>
      </c>
      <c r="AI25" s="68">
        <v>10112.727311199998</v>
      </c>
      <c r="AJ25" s="70">
        <f t="shared" si="3"/>
        <v>34054.0491168</v>
      </c>
      <c r="AK25" s="64">
        <f t="shared" si="4"/>
        <v>24827.5943112</v>
      </c>
      <c r="AL25" s="70">
        <f t="shared" si="5"/>
        <v>0</v>
      </c>
      <c r="AM25" s="70">
        <v>46748.218116799995</v>
      </c>
      <c r="AN25" s="69">
        <f t="shared" si="6"/>
        <v>293154.5345719999</v>
      </c>
    </row>
    <row r="26" spans="2:40" ht="12">
      <c r="B26" s="71"/>
      <c r="C26" s="63" t="s">
        <v>64</v>
      </c>
      <c r="D26" s="64">
        <v>56316.59500000001</v>
      </c>
      <c r="E26" s="64">
        <v>483.014</v>
      </c>
      <c r="F26" s="64">
        <v>55833.581000000006</v>
      </c>
      <c r="G26" s="64">
        <v>36803.28</v>
      </c>
      <c r="H26" s="64">
        <v>12682.84</v>
      </c>
      <c r="I26" s="65">
        <v>11067.100000000002</v>
      </c>
      <c r="J26" s="66">
        <v>0</v>
      </c>
      <c r="K26" s="67">
        <v>1615.74</v>
      </c>
      <c r="L26" s="67">
        <v>0</v>
      </c>
      <c r="M26" s="68">
        <v>0</v>
      </c>
      <c r="N26" s="64">
        <v>19030.301000000003</v>
      </c>
      <c r="O26" s="65">
        <v>4360.528</v>
      </c>
      <c r="P26" s="67">
        <v>0</v>
      </c>
      <c r="Q26" s="67">
        <v>14634.662999999997</v>
      </c>
      <c r="R26" s="67">
        <v>35.11</v>
      </c>
      <c r="S26" s="68">
        <v>0</v>
      </c>
      <c r="T26" s="64">
        <v>16285.512999999997</v>
      </c>
      <c r="U26" s="69">
        <v>0</v>
      </c>
      <c r="X26" s="71"/>
      <c r="Y26" s="63" t="s">
        <v>64</v>
      </c>
      <c r="Z26" s="64">
        <v>16285.512999999997</v>
      </c>
      <c r="AA26" s="64">
        <v>35.11</v>
      </c>
      <c r="AB26" s="65">
        <v>23</v>
      </c>
      <c r="AC26" s="68">
        <v>12.11</v>
      </c>
      <c r="AD26" s="64">
        <v>16250.402999999997</v>
      </c>
      <c r="AE26" s="65">
        <v>10665.265999999998</v>
      </c>
      <c r="AF26" s="68">
        <v>5585.137</v>
      </c>
      <c r="AG26" s="70">
        <v>4849.205679999999</v>
      </c>
      <c r="AH26" s="65">
        <v>4808.668199999999</v>
      </c>
      <c r="AI26" s="68">
        <v>40.53748</v>
      </c>
      <c r="AJ26" s="70">
        <f t="shared" si="3"/>
        <v>20236.2962</v>
      </c>
      <c r="AK26" s="64">
        <f t="shared" si="4"/>
        <v>75.64748</v>
      </c>
      <c r="AL26" s="70">
        <f t="shared" si="5"/>
        <v>0</v>
      </c>
      <c r="AM26" s="70">
        <v>20719.3102</v>
      </c>
      <c r="AN26" s="69">
        <f t="shared" si="6"/>
        <v>35521.637319999994</v>
      </c>
    </row>
    <row r="27" spans="2:40" ht="12">
      <c r="B27" s="71"/>
      <c r="C27" s="63" t="s">
        <v>65</v>
      </c>
      <c r="D27" s="64">
        <v>67936.32699999999</v>
      </c>
      <c r="E27" s="64">
        <v>3919.651</v>
      </c>
      <c r="F27" s="64">
        <v>64016.67600000001</v>
      </c>
      <c r="G27" s="64">
        <v>5191.4039999999995</v>
      </c>
      <c r="H27" s="64">
        <v>1191.1099999999997</v>
      </c>
      <c r="I27" s="65">
        <v>3.919</v>
      </c>
      <c r="J27" s="66">
        <v>0</v>
      </c>
      <c r="K27" s="67">
        <v>1187.1909999999998</v>
      </c>
      <c r="L27" s="67">
        <v>0</v>
      </c>
      <c r="M27" s="68">
        <v>0</v>
      </c>
      <c r="N27" s="64">
        <v>58825.272000000004</v>
      </c>
      <c r="O27" s="65">
        <v>6559.717000000001</v>
      </c>
      <c r="P27" s="67">
        <v>0</v>
      </c>
      <c r="Q27" s="67">
        <v>49423.345</v>
      </c>
      <c r="R27" s="67">
        <v>2841.197</v>
      </c>
      <c r="S27" s="68">
        <v>1.013</v>
      </c>
      <c r="T27" s="64">
        <v>53452.746000000014</v>
      </c>
      <c r="U27" s="69">
        <v>0</v>
      </c>
      <c r="X27" s="71"/>
      <c r="Y27" s="63" t="s">
        <v>65</v>
      </c>
      <c r="Z27" s="64">
        <v>53451.73300000001</v>
      </c>
      <c r="AA27" s="64">
        <v>2841.197</v>
      </c>
      <c r="AB27" s="65">
        <v>1531.156</v>
      </c>
      <c r="AC27" s="68">
        <v>1310.041</v>
      </c>
      <c r="AD27" s="64">
        <v>50610.53600000001</v>
      </c>
      <c r="AE27" s="65">
        <v>27888.008</v>
      </c>
      <c r="AF27" s="68">
        <v>22722.528000000006</v>
      </c>
      <c r="AG27" s="70">
        <v>38954.115412</v>
      </c>
      <c r="AH27" s="65">
        <v>31505.7561242</v>
      </c>
      <c r="AI27" s="68">
        <v>7448.3592878</v>
      </c>
      <c r="AJ27" s="70">
        <f t="shared" si="3"/>
        <v>38069.3921242</v>
      </c>
      <c r="AK27" s="64">
        <f t="shared" si="4"/>
        <v>10289.5562878</v>
      </c>
      <c r="AL27" s="70">
        <f t="shared" si="5"/>
        <v>1.013</v>
      </c>
      <c r="AM27" s="70">
        <v>41989.0431242</v>
      </c>
      <c r="AN27" s="69">
        <f t="shared" si="6"/>
        <v>15656.71458800001</v>
      </c>
    </row>
    <row r="28" spans="2:40" ht="12">
      <c r="B28" s="71"/>
      <c r="C28" s="63" t="s">
        <v>66</v>
      </c>
      <c r="D28" s="64">
        <v>10831.618999999997</v>
      </c>
      <c r="E28" s="64">
        <v>614.557</v>
      </c>
      <c r="F28" s="64">
        <v>10217.062</v>
      </c>
      <c r="G28" s="64">
        <v>1737.36</v>
      </c>
      <c r="H28" s="64">
        <v>227.584</v>
      </c>
      <c r="I28" s="65">
        <v>0</v>
      </c>
      <c r="J28" s="66">
        <v>0</v>
      </c>
      <c r="K28" s="67">
        <v>227.584</v>
      </c>
      <c r="L28" s="67">
        <v>0</v>
      </c>
      <c r="M28" s="68">
        <v>0</v>
      </c>
      <c r="N28" s="64">
        <v>8479.702000000001</v>
      </c>
      <c r="O28" s="65">
        <v>435.174</v>
      </c>
      <c r="P28" s="67">
        <v>0</v>
      </c>
      <c r="Q28" s="67">
        <v>7920.576</v>
      </c>
      <c r="R28" s="67">
        <v>123.952</v>
      </c>
      <c r="S28" s="68">
        <v>0</v>
      </c>
      <c r="T28" s="64">
        <v>8272.112000000001</v>
      </c>
      <c r="U28" s="69">
        <v>0</v>
      </c>
      <c r="X28" s="71"/>
      <c r="Y28" s="63" t="s">
        <v>66</v>
      </c>
      <c r="Z28" s="64">
        <v>8272.112000000001</v>
      </c>
      <c r="AA28" s="64">
        <v>123.952</v>
      </c>
      <c r="AB28" s="65">
        <v>123.952</v>
      </c>
      <c r="AC28" s="68">
        <v>0</v>
      </c>
      <c r="AD28" s="64">
        <v>8148.160000000001</v>
      </c>
      <c r="AE28" s="65">
        <v>6702.972000000001</v>
      </c>
      <c r="AF28" s="68">
        <v>1445.188</v>
      </c>
      <c r="AG28" s="70">
        <v>4724.874484000001</v>
      </c>
      <c r="AH28" s="65">
        <v>3363.6969304</v>
      </c>
      <c r="AI28" s="68">
        <v>1361.1775535999996</v>
      </c>
      <c r="AJ28" s="70">
        <f t="shared" si="3"/>
        <v>3798.8709304</v>
      </c>
      <c r="AK28" s="64">
        <f t="shared" si="4"/>
        <v>1485.1295535999996</v>
      </c>
      <c r="AL28" s="70">
        <f t="shared" si="5"/>
        <v>0</v>
      </c>
      <c r="AM28" s="70">
        <v>4413.4279304</v>
      </c>
      <c r="AN28" s="69">
        <f t="shared" si="6"/>
        <v>4933.061516000001</v>
      </c>
    </row>
    <row r="29" spans="2:40" ht="12">
      <c r="B29" s="71"/>
      <c r="C29" s="63" t="s">
        <v>67</v>
      </c>
      <c r="D29" s="64">
        <v>209.194</v>
      </c>
      <c r="E29" s="64">
        <v>0</v>
      </c>
      <c r="F29" s="64">
        <v>209.194</v>
      </c>
      <c r="G29" s="64">
        <v>0</v>
      </c>
      <c r="H29" s="64">
        <v>0</v>
      </c>
      <c r="I29" s="65">
        <v>0</v>
      </c>
      <c r="J29" s="66">
        <v>0</v>
      </c>
      <c r="K29" s="67">
        <v>0</v>
      </c>
      <c r="L29" s="67">
        <v>0</v>
      </c>
      <c r="M29" s="68">
        <v>0</v>
      </c>
      <c r="N29" s="64">
        <v>209.194</v>
      </c>
      <c r="O29" s="65">
        <v>0</v>
      </c>
      <c r="P29" s="67">
        <v>0</v>
      </c>
      <c r="Q29" s="67">
        <v>209.194</v>
      </c>
      <c r="R29" s="67">
        <v>0</v>
      </c>
      <c r="S29" s="68">
        <v>0</v>
      </c>
      <c r="T29" s="64">
        <v>209.194</v>
      </c>
      <c r="U29" s="69">
        <v>0</v>
      </c>
      <c r="X29" s="71"/>
      <c r="Y29" s="63" t="s">
        <v>67</v>
      </c>
      <c r="Z29" s="64">
        <v>209.194</v>
      </c>
      <c r="AA29" s="64">
        <v>0</v>
      </c>
      <c r="AB29" s="65">
        <v>0</v>
      </c>
      <c r="AC29" s="68">
        <v>0</v>
      </c>
      <c r="AD29" s="64">
        <v>209.194</v>
      </c>
      <c r="AE29" s="65">
        <v>48.363</v>
      </c>
      <c r="AF29" s="68">
        <v>160.831</v>
      </c>
      <c r="AG29" s="70">
        <v>196.98999999999998</v>
      </c>
      <c r="AH29" s="65">
        <v>34.803</v>
      </c>
      <c r="AI29" s="68">
        <v>162.18699999999998</v>
      </c>
      <c r="AJ29" s="70">
        <f t="shared" si="3"/>
        <v>34.803</v>
      </c>
      <c r="AK29" s="64">
        <f t="shared" si="4"/>
        <v>162.18699999999998</v>
      </c>
      <c r="AL29" s="70">
        <f t="shared" si="5"/>
        <v>0</v>
      </c>
      <c r="AM29" s="70">
        <v>34.803</v>
      </c>
      <c r="AN29" s="69">
        <f t="shared" si="6"/>
        <v>12.204000000000008</v>
      </c>
    </row>
    <row r="30" spans="2:40" ht="12">
      <c r="B30" s="71"/>
      <c r="C30" s="63" t="s">
        <v>68</v>
      </c>
      <c r="D30" s="64">
        <v>157083.404</v>
      </c>
      <c r="E30" s="64">
        <v>1820.432</v>
      </c>
      <c r="F30" s="64">
        <v>155262.972</v>
      </c>
      <c r="G30" s="64">
        <v>50225.181</v>
      </c>
      <c r="H30" s="64">
        <v>12827.180999999999</v>
      </c>
      <c r="I30" s="65">
        <v>1410</v>
      </c>
      <c r="J30" s="66">
        <v>0</v>
      </c>
      <c r="K30" s="67">
        <v>11417.180999999999</v>
      </c>
      <c r="L30" s="67">
        <v>0</v>
      </c>
      <c r="M30" s="68">
        <v>0</v>
      </c>
      <c r="N30" s="64">
        <v>105037.791</v>
      </c>
      <c r="O30" s="65">
        <v>2605.395</v>
      </c>
      <c r="P30" s="67">
        <v>0</v>
      </c>
      <c r="Q30" s="67">
        <v>97744.90699999999</v>
      </c>
      <c r="R30" s="67">
        <v>4687.4890000000005</v>
      </c>
      <c r="S30" s="68">
        <v>0</v>
      </c>
      <c r="T30" s="64">
        <v>113849.577</v>
      </c>
      <c r="U30" s="69">
        <v>0</v>
      </c>
      <c r="X30" s="71"/>
      <c r="Y30" s="63" t="s">
        <v>68</v>
      </c>
      <c r="Z30" s="64">
        <v>113849.577</v>
      </c>
      <c r="AA30" s="64">
        <v>4687.4890000000005</v>
      </c>
      <c r="AB30" s="65">
        <v>2712.9660000000003</v>
      </c>
      <c r="AC30" s="68">
        <v>1974.523</v>
      </c>
      <c r="AD30" s="64">
        <v>109162.08799999999</v>
      </c>
      <c r="AE30" s="65">
        <v>91281.864</v>
      </c>
      <c r="AF30" s="68">
        <v>17880.224</v>
      </c>
      <c r="AG30" s="70">
        <v>103720.98165199999</v>
      </c>
      <c r="AH30" s="65">
        <v>92974.23729000002</v>
      </c>
      <c r="AI30" s="68">
        <v>10746.744362</v>
      </c>
      <c r="AJ30" s="70">
        <f t="shared" si="3"/>
        <v>96989.63229000002</v>
      </c>
      <c r="AK30" s="64">
        <f t="shared" si="4"/>
        <v>15434.233361999999</v>
      </c>
      <c r="AL30" s="70">
        <f t="shared" si="5"/>
        <v>0</v>
      </c>
      <c r="AM30" s="70">
        <v>98810.06429000001</v>
      </c>
      <c r="AN30" s="69">
        <f t="shared" si="6"/>
        <v>42839.106348</v>
      </c>
    </row>
    <row r="31" spans="2:40" ht="12">
      <c r="B31" s="71"/>
      <c r="C31" s="63" t="s">
        <v>69</v>
      </c>
      <c r="D31" s="64">
        <v>593437.2429999999</v>
      </c>
      <c r="E31" s="64">
        <v>121341.976</v>
      </c>
      <c r="F31" s="64">
        <v>472095.26699999993</v>
      </c>
      <c r="G31" s="64">
        <v>84445.738</v>
      </c>
      <c r="H31" s="64">
        <v>13188.488000000001</v>
      </c>
      <c r="I31" s="65">
        <v>8969.676</v>
      </c>
      <c r="J31" s="66">
        <v>0</v>
      </c>
      <c r="K31" s="67">
        <v>3077.75</v>
      </c>
      <c r="L31" s="67">
        <v>889.062</v>
      </c>
      <c r="M31" s="68">
        <v>252</v>
      </c>
      <c r="N31" s="64">
        <v>387649.5289999999</v>
      </c>
      <c r="O31" s="65">
        <v>7399.503000000001</v>
      </c>
      <c r="P31" s="67">
        <v>0</v>
      </c>
      <c r="Q31" s="67">
        <v>357201.70800000004</v>
      </c>
      <c r="R31" s="67">
        <v>23047.586</v>
      </c>
      <c r="S31" s="68">
        <v>0.732</v>
      </c>
      <c r="T31" s="64">
        <v>384468.838</v>
      </c>
      <c r="U31" s="69">
        <v>0</v>
      </c>
      <c r="X31" s="71"/>
      <c r="Y31" s="63" t="s">
        <v>69</v>
      </c>
      <c r="Z31" s="64">
        <v>384216.10599999997</v>
      </c>
      <c r="AA31" s="64">
        <v>23936.648</v>
      </c>
      <c r="AB31" s="65">
        <v>14440.409</v>
      </c>
      <c r="AC31" s="68">
        <v>9496.239</v>
      </c>
      <c r="AD31" s="64">
        <v>360279.458</v>
      </c>
      <c r="AE31" s="65">
        <v>287999.548</v>
      </c>
      <c r="AF31" s="68">
        <v>72279.91</v>
      </c>
      <c r="AG31" s="70">
        <v>324111.0287080001</v>
      </c>
      <c r="AH31" s="65">
        <v>317157.5761672</v>
      </c>
      <c r="AI31" s="68">
        <v>6953.452540800002</v>
      </c>
      <c r="AJ31" s="70">
        <f t="shared" si="3"/>
        <v>333526.7551672</v>
      </c>
      <c r="AK31" s="64">
        <f t="shared" si="4"/>
        <v>30890.100540800002</v>
      </c>
      <c r="AL31" s="70">
        <f t="shared" si="5"/>
        <v>252.732</v>
      </c>
      <c r="AM31" s="70">
        <v>454868.73116719996</v>
      </c>
      <c r="AN31" s="69">
        <f t="shared" si="6"/>
        <v>107425.6792919999</v>
      </c>
    </row>
    <row r="32" spans="2:40" ht="12">
      <c r="B32" s="71"/>
      <c r="C32" s="63" t="s">
        <v>70</v>
      </c>
      <c r="D32" s="64">
        <v>52768.598000000005</v>
      </c>
      <c r="E32" s="64">
        <v>13821.050999999998</v>
      </c>
      <c r="F32" s="64">
        <v>38947.54700000001</v>
      </c>
      <c r="G32" s="64">
        <v>14177</v>
      </c>
      <c r="H32" s="64">
        <v>596.73</v>
      </c>
      <c r="I32" s="65">
        <v>0</v>
      </c>
      <c r="J32" s="66">
        <v>0</v>
      </c>
      <c r="K32" s="67">
        <v>573.13</v>
      </c>
      <c r="L32" s="67">
        <v>23.6</v>
      </c>
      <c r="M32" s="68">
        <v>0</v>
      </c>
      <c r="N32" s="64">
        <v>24770.546999999995</v>
      </c>
      <c r="O32" s="65">
        <v>132.382</v>
      </c>
      <c r="P32" s="67">
        <v>0</v>
      </c>
      <c r="Q32" s="67">
        <v>23873.175</v>
      </c>
      <c r="R32" s="67">
        <v>764.804</v>
      </c>
      <c r="S32" s="68">
        <v>0.186</v>
      </c>
      <c r="T32" s="64">
        <v>25234.894999999997</v>
      </c>
      <c r="U32" s="69">
        <v>0</v>
      </c>
      <c r="X32" s="71"/>
      <c r="Y32" s="63" t="s">
        <v>70</v>
      </c>
      <c r="Z32" s="64">
        <v>25234.709</v>
      </c>
      <c r="AA32" s="64">
        <v>788.404</v>
      </c>
      <c r="AB32" s="65">
        <v>686.648</v>
      </c>
      <c r="AC32" s="68">
        <v>101.75600000000001</v>
      </c>
      <c r="AD32" s="64">
        <v>24446.305</v>
      </c>
      <c r="AE32" s="65">
        <v>13529.682000000003</v>
      </c>
      <c r="AF32" s="68">
        <v>10916.622999999998</v>
      </c>
      <c r="AG32" s="70">
        <v>16816.614654</v>
      </c>
      <c r="AH32" s="65">
        <v>10923.9916</v>
      </c>
      <c r="AI32" s="68">
        <v>5892.623054</v>
      </c>
      <c r="AJ32" s="70">
        <f t="shared" si="3"/>
        <v>11056.373599999999</v>
      </c>
      <c r="AK32" s="64">
        <f t="shared" si="4"/>
        <v>6681.027054</v>
      </c>
      <c r="AL32" s="70">
        <f t="shared" si="5"/>
        <v>0.186</v>
      </c>
      <c r="AM32" s="70">
        <v>24877.424599999995</v>
      </c>
      <c r="AN32" s="69">
        <f t="shared" si="6"/>
        <v>21209.960345999996</v>
      </c>
    </row>
    <row r="33" spans="2:40" ht="12">
      <c r="B33" s="71"/>
      <c r="C33" s="63" t="s">
        <v>71</v>
      </c>
      <c r="D33" s="64">
        <v>303261.8130000001</v>
      </c>
      <c r="E33" s="64">
        <v>148419.743</v>
      </c>
      <c r="F33" s="64">
        <v>154842.07</v>
      </c>
      <c r="G33" s="64">
        <v>68018.187</v>
      </c>
      <c r="H33" s="64">
        <v>5013.77</v>
      </c>
      <c r="I33" s="65">
        <v>442.24</v>
      </c>
      <c r="J33" s="66">
        <v>0</v>
      </c>
      <c r="K33" s="67">
        <v>2911.239</v>
      </c>
      <c r="L33" s="67">
        <v>1660.291</v>
      </c>
      <c r="M33" s="68">
        <v>0</v>
      </c>
      <c r="N33" s="64">
        <v>86823.883</v>
      </c>
      <c r="O33" s="65">
        <v>7764.638</v>
      </c>
      <c r="P33" s="67">
        <v>0</v>
      </c>
      <c r="Q33" s="67">
        <v>69961.40199999999</v>
      </c>
      <c r="R33" s="67">
        <v>9087.560000000001</v>
      </c>
      <c r="S33" s="68">
        <v>10.283000000000001</v>
      </c>
      <c r="T33" s="64">
        <v>83630.77499999998</v>
      </c>
      <c r="U33" s="69">
        <v>0</v>
      </c>
      <c r="X33" s="71"/>
      <c r="Y33" s="63" t="s">
        <v>71</v>
      </c>
      <c r="Z33" s="64">
        <v>83620.49199999998</v>
      </c>
      <c r="AA33" s="64">
        <v>10747.851</v>
      </c>
      <c r="AB33" s="65">
        <v>9459.77</v>
      </c>
      <c r="AC33" s="68">
        <v>1288.0810000000001</v>
      </c>
      <c r="AD33" s="64">
        <v>72872.64099999997</v>
      </c>
      <c r="AE33" s="65">
        <v>53732.051999999996</v>
      </c>
      <c r="AF33" s="68">
        <v>19140.589</v>
      </c>
      <c r="AG33" s="70">
        <v>46386.41169200001</v>
      </c>
      <c r="AH33" s="65">
        <v>31746.965702000005</v>
      </c>
      <c r="AI33" s="68">
        <v>14639.44599</v>
      </c>
      <c r="AJ33" s="70">
        <f t="shared" si="3"/>
        <v>39953.843702000006</v>
      </c>
      <c r="AK33" s="64">
        <f t="shared" si="4"/>
        <v>25387.296990000003</v>
      </c>
      <c r="AL33" s="70">
        <f t="shared" si="5"/>
        <v>10.283000000000001</v>
      </c>
      <c r="AM33" s="70">
        <v>188373.586702</v>
      </c>
      <c r="AN33" s="69">
        <f t="shared" si="6"/>
        <v>89490.64630799995</v>
      </c>
    </row>
    <row r="34" spans="2:40" ht="12">
      <c r="B34" s="71"/>
      <c r="C34" s="63" t="s">
        <v>72</v>
      </c>
      <c r="D34" s="64">
        <v>41003.729999999996</v>
      </c>
      <c r="E34" s="64">
        <v>4146.257</v>
      </c>
      <c r="F34" s="64">
        <v>36857.473</v>
      </c>
      <c r="G34" s="64">
        <v>9777.6</v>
      </c>
      <c r="H34" s="64">
        <v>1146.29</v>
      </c>
      <c r="I34" s="65">
        <v>973</v>
      </c>
      <c r="J34" s="66">
        <v>0</v>
      </c>
      <c r="K34" s="67">
        <v>173.29000000000002</v>
      </c>
      <c r="L34" s="67">
        <v>0</v>
      </c>
      <c r="M34" s="68">
        <v>0</v>
      </c>
      <c r="N34" s="64">
        <v>27079.872999999996</v>
      </c>
      <c r="O34" s="65">
        <v>6323.521000000001</v>
      </c>
      <c r="P34" s="67">
        <v>0</v>
      </c>
      <c r="Q34" s="67">
        <v>20077.685999999994</v>
      </c>
      <c r="R34" s="67">
        <v>678.666</v>
      </c>
      <c r="S34" s="68">
        <v>0</v>
      </c>
      <c r="T34" s="64">
        <v>20929.641999999993</v>
      </c>
      <c r="U34" s="69">
        <v>0</v>
      </c>
      <c r="X34" s="71"/>
      <c r="Y34" s="63" t="s">
        <v>72</v>
      </c>
      <c r="Z34" s="64">
        <v>20929.641999999993</v>
      </c>
      <c r="AA34" s="64">
        <v>678.666</v>
      </c>
      <c r="AB34" s="65">
        <v>523.1060000000001</v>
      </c>
      <c r="AC34" s="68">
        <v>155.56</v>
      </c>
      <c r="AD34" s="64">
        <v>20250.97599999999</v>
      </c>
      <c r="AE34" s="65">
        <v>18490.863</v>
      </c>
      <c r="AF34" s="68">
        <v>1760.113</v>
      </c>
      <c r="AG34" s="70">
        <v>18794.355967999993</v>
      </c>
      <c r="AH34" s="65">
        <v>17994.065612000002</v>
      </c>
      <c r="AI34" s="68">
        <v>800.2903559999999</v>
      </c>
      <c r="AJ34" s="70">
        <f t="shared" si="3"/>
        <v>25290.586612000003</v>
      </c>
      <c r="AK34" s="64">
        <f t="shared" si="4"/>
        <v>1478.956356</v>
      </c>
      <c r="AL34" s="70">
        <f t="shared" si="5"/>
        <v>0</v>
      </c>
      <c r="AM34" s="70">
        <v>29436.843612</v>
      </c>
      <c r="AN34" s="69">
        <f t="shared" si="6"/>
        <v>10087.930032</v>
      </c>
    </row>
    <row r="35" spans="2:40" ht="12">
      <c r="B35" s="71"/>
      <c r="C35" s="63" t="s">
        <v>73</v>
      </c>
      <c r="D35" s="64">
        <v>71096.49299999999</v>
      </c>
      <c r="E35" s="64">
        <v>30857.952999999998</v>
      </c>
      <c r="F35" s="64">
        <v>40238.53999999999</v>
      </c>
      <c r="G35" s="64">
        <v>3143.2029999999995</v>
      </c>
      <c r="H35" s="64">
        <v>451.47299999999996</v>
      </c>
      <c r="I35" s="65">
        <v>5.365</v>
      </c>
      <c r="J35" s="66">
        <v>0</v>
      </c>
      <c r="K35" s="67">
        <v>446.10799999999995</v>
      </c>
      <c r="L35" s="67">
        <v>0</v>
      </c>
      <c r="M35" s="68">
        <v>0</v>
      </c>
      <c r="N35" s="64">
        <v>37095.336999999985</v>
      </c>
      <c r="O35" s="65">
        <v>2835.348</v>
      </c>
      <c r="P35" s="67">
        <v>0</v>
      </c>
      <c r="Q35" s="67">
        <v>33469.545</v>
      </c>
      <c r="R35" s="67">
        <v>790.4440000000001</v>
      </c>
      <c r="S35" s="68">
        <v>0</v>
      </c>
      <c r="T35" s="64">
        <v>34706.09699999998</v>
      </c>
      <c r="U35" s="69">
        <v>0</v>
      </c>
      <c r="X35" s="71"/>
      <c r="Y35" s="63" t="s">
        <v>73</v>
      </c>
      <c r="Z35" s="64">
        <v>34706.09699999998</v>
      </c>
      <c r="AA35" s="64">
        <v>790.4440000000001</v>
      </c>
      <c r="AB35" s="65">
        <v>697.8420000000002</v>
      </c>
      <c r="AC35" s="68">
        <v>92.60199999999999</v>
      </c>
      <c r="AD35" s="64">
        <v>33915.65299999999</v>
      </c>
      <c r="AE35" s="65">
        <v>26653.194000000007</v>
      </c>
      <c r="AF35" s="68">
        <v>7262.459000000001</v>
      </c>
      <c r="AG35" s="70">
        <v>23771.87092200001</v>
      </c>
      <c r="AH35" s="65">
        <v>19215.887591000006</v>
      </c>
      <c r="AI35" s="68">
        <v>4555.983330999999</v>
      </c>
      <c r="AJ35" s="70">
        <f t="shared" si="3"/>
        <v>22056.600591000006</v>
      </c>
      <c r="AK35" s="64">
        <f t="shared" si="4"/>
        <v>5346.427331</v>
      </c>
      <c r="AL35" s="70">
        <f t="shared" si="5"/>
        <v>0</v>
      </c>
      <c r="AM35" s="70">
        <v>52914.553590999996</v>
      </c>
      <c r="AN35" s="69">
        <f t="shared" si="6"/>
        <v>12835.512077999978</v>
      </c>
    </row>
    <row r="36" spans="2:40" ht="12">
      <c r="B36" s="71"/>
      <c r="C36" s="63" t="s">
        <v>74</v>
      </c>
      <c r="D36" s="64">
        <v>7066.3290000000015</v>
      </c>
      <c r="E36" s="64">
        <v>1702.804</v>
      </c>
      <c r="F36" s="64">
        <v>5363.525000000001</v>
      </c>
      <c r="G36" s="64">
        <v>63.331</v>
      </c>
      <c r="H36" s="64">
        <v>6.333</v>
      </c>
      <c r="I36" s="65">
        <v>0</v>
      </c>
      <c r="J36" s="66">
        <v>0</v>
      </c>
      <c r="K36" s="67">
        <v>0</v>
      </c>
      <c r="L36" s="67">
        <v>6.333</v>
      </c>
      <c r="M36" s="68">
        <v>0</v>
      </c>
      <c r="N36" s="64">
        <v>5300.1939999999995</v>
      </c>
      <c r="O36" s="65">
        <v>10.084</v>
      </c>
      <c r="P36" s="67">
        <v>0</v>
      </c>
      <c r="Q36" s="67">
        <v>5198.6849999999995</v>
      </c>
      <c r="R36" s="67">
        <v>91.425</v>
      </c>
      <c r="S36" s="68">
        <v>0</v>
      </c>
      <c r="T36" s="64">
        <v>5296.442999999999</v>
      </c>
      <c r="U36" s="69">
        <v>0</v>
      </c>
      <c r="X36" s="71"/>
      <c r="Y36" s="63" t="s">
        <v>74</v>
      </c>
      <c r="Z36" s="64">
        <v>5296.442999999999</v>
      </c>
      <c r="AA36" s="64">
        <v>97.758</v>
      </c>
      <c r="AB36" s="65">
        <v>10.426</v>
      </c>
      <c r="AC36" s="68">
        <v>87.33200000000001</v>
      </c>
      <c r="AD36" s="64">
        <v>5198.6849999999995</v>
      </c>
      <c r="AE36" s="65">
        <v>4537.758</v>
      </c>
      <c r="AF36" s="68">
        <v>660.9269999999999</v>
      </c>
      <c r="AG36" s="70">
        <v>4061.5811860000003</v>
      </c>
      <c r="AH36" s="65">
        <v>3017.2946479999996</v>
      </c>
      <c r="AI36" s="68">
        <v>1044.286538</v>
      </c>
      <c r="AJ36" s="70">
        <f t="shared" si="3"/>
        <v>3027.3786479999994</v>
      </c>
      <c r="AK36" s="64">
        <f t="shared" si="4"/>
        <v>1142.044538</v>
      </c>
      <c r="AL36" s="70">
        <f t="shared" si="5"/>
        <v>0</v>
      </c>
      <c r="AM36" s="70">
        <v>4730.182647999999</v>
      </c>
      <c r="AN36" s="69">
        <f t="shared" si="6"/>
        <v>1194.1018139999987</v>
      </c>
    </row>
    <row r="37" spans="2:40" ht="12">
      <c r="B37" s="71"/>
      <c r="C37" s="63" t="s">
        <v>75</v>
      </c>
      <c r="D37" s="64">
        <v>46184.835</v>
      </c>
      <c r="E37" s="64">
        <v>540.346</v>
      </c>
      <c r="F37" s="64">
        <v>45644.488999999994</v>
      </c>
      <c r="G37" s="64">
        <v>441.168</v>
      </c>
      <c r="H37" s="64">
        <v>90.361</v>
      </c>
      <c r="I37" s="65">
        <v>86.878</v>
      </c>
      <c r="J37" s="66">
        <v>0</v>
      </c>
      <c r="K37" s="67">
        <v>3.483</v>
      </c>
      <c r="L37" s="67">
        <v>0</v>
      </c>
      <c r="M37" s="68">
        <v>0</v>
      </c>
      <c r="N37" s="64">
        <v>45203.321</v>
      </c>
      <c r="O37" s="65">
        <v>53.759</v>
      </c>
      <c r="P37" s="67">
        <v>0</v>
      </c>
      <c r="Q37" s="67">
        <v>45128.307</v>
      </c>
      <c r="R37" s="67">
        <v>21.255000000000003</v>
      </c>
      <c r="S37" s="68">
        <v>0</v>
      </c>
      <c r="T37" s="64">
        <v>45153.04499999999</v>
      </c>
      <c r="U37" s="69">
        <v>0</v>
      </c>
      <c r="X37" s="71"/>
      <c r="Y37" s="63" t="s">
        <v>75</v>
      </c>
      <c r="Z37" s="64">
        <v>45153.04499999999</v>
      </c>
      <c r="AA37" s="64">
        <v>21.255000000000003</v>
      </c>
      <c r="AB37" s="65">
        <v>9.81</v>
      </c>
      <c r="AC37" s="68">
        <v>11.445</v>
      </c>
      <c r="AD37" s="64">
        <v>45131.78999999999</v>
      </c>
      <c r="AE37" s="65">
        <v>15926.714999999998</v>
      </c>
      <c r="AF37" s="68">
        <v>29205.075000000004</v>
      </c>
      <c r="AG37" s="70">
        <v>10868.628654000002</v>
      </c>
      <c r="AH37" s="65">
        <v>9944.620581559999</v>
      </c>
      <c r="AI37" s="68">
        <v>924.00807244</v>
      </c>
      <c r="AJ37" s="70">
        <f t="shared" si="3"/>
        <v>10085.25758156</v>
      </c>
      <c r="AK37" s="64">
        <f t="shared" si="4"/>
        <v>945.26307244</v>
      </c>
      <c r="AL37" s="70">
        <f t="shared" si="5"/>
        <v>0</v>
      </c>
      <c r="AM37" s="70">
        <v>10625.60358156</v>
      </c>
      <c r="AN37" s="69">
        <f t="shared" si="6"/>
        <v>34613.968345999994</v>
      </c>
    </row>
    <row r="38" spans="2:40" ht="12">
      <c r="B38" s="71"/>
      <c r="C38" s="63" t="s">
        <v>116</v>
      </c>
      <c r="D38" s="64">
        <v>17200.599999999995</v>
      </c>
      <c r="E38" s="64">
        <v>6429.682</v>
      </c>
      <c r="F38" s="64">
        <v>10770.917999999998</v>
      </c>
      <c r="G38" s="64">
        <v>85</v>
      </c>
      <c r="H38" s="64">
        <v>17</v>
      </c>
      <c r="I38" s="65">
        <v>0</v>
      </c>
      <c r="J38" s="66">
        <v>0</v>
      </c>
      <c r="K38" s="67">
        <v>17</v>
      </c>
      <c r="L38" s="67">
        <v>0</v>
      </c>
      <c r="M38" s="68">
        <v>0</v>
      </c>
      <c r="N38" s="64">
        <v>10685.917999999998</v>
      </c>
      <c r="O38" s="65">
        <v>910.4979999999999</v>
      </c>
      <c r="P38" s="67">
        <v>0</v>
      </c>
      <c r="Q38" s="67">
        <v>9756.574</v>
      </c>
      <c r="R38" s="67">
        <v>18.816000000000003</v>
      </c>
      <c r="S38" s="68">
        <v>0.03</v>
      </c>
      <c r="T38" s="64">
        <v>9792.419999999998</v>
      </c>
      <c r="U38" s="69">
        <v>0</v>
      </c>
      <c r="X38" s="71"/>
      <c r="Y38" s="63" t="s">
        <v>76</v>
      </c>
      <c r="Z38" s="64">
        <v>9792.39</v>
      </c>
      <c r="AA38" s="64">
        <v>18.816000000000003</v>
      </c>
      <c r="AB38" s="65">
        <v>18.816000000000003</v>
      </c>
      <c r="AC38" s="68">
        <v>0</v>
      </c>
      <c r="AD38" s="64">
        <v>9773.574</v>
      </c>
      <c r="AE38" s="65">
        <v>7394.200999999999</v>
      </c>
      <c r="AF38" s="68">
        <v>2379.373</v>
      </c>
      <c r="AG38" s="70">
        <v>7728.543413999999</v>
      </c>
      <c r="AH38" s="65">
        <v>5522.65773</v>
      </c>
      <c r="AI38" s="68">
        <v>2205.885684</v>
      </c>
      <c r="AJ38" s="70">
        <f t="shared" si="3"/>
        <v>6433.1557299999995</v>
      </c>
      <c r="AK38" s="64">
        <f t="shared" si="4"/>
        <v>2224.7016839999997</v>
      </c>
      <c r="AL38" s="70">
        <f t="shared" si="5"/>
        <v>0.03</v>
      </c>
      <c r="AM38" s="70">
        <v>12862.837730000001</v>
      </c>
      <c r="AN38" s="69">
        <f t="shared" si="6"/>
        <v>2113.0305860000017</v>
      </c>
    </row>
    <row r="39" spans="2:40" ht="12">
      <c r="B39" s="71"/>
      <c r="C39" s="63" t="s">
        <v>77</v>
      </c>
      <c r="D39" s="64">
        <v>3444.3560000000007</v>
      </c>
      <c r="E39" s="64">
        <v>116.375</v>
      </c>
      <c r="F39" s="64">
        <v>3327.9810000000007</v>
      </c>
      <c r="G39" s="64">
        <v>0</v>
      </c>
      <c r="H39" s="64">
        <v>0</v>
      </c>
      <c r="I39" s="65">
        <v>0</v>
      </c>
      <c r="J39" s="66">
        <v>0</v>
      </c>
      <c r="K39" s="67">
        <v>0</v>
      </c>
      <c r="L39" s="67">
        <v>0</v>
      </c>
      <c r="M39" s="68">
        <v>0</v>
      </c>
      <c r="N39" s="64">
        <v>3327.9810000000007</v>
      </c>
      <c r="O39" s="65">
        <v>1443.168</v>
      </c>
      <c r="P39" s="67">
        <v>0</v>
      </c>
      <c r="Q39" s="67">
        <v>1881.5230000000001</v>
      </c>
      <c r="R39" s="67">
        <v>3.29</v>
      </c>
      <c r="S39" s="68">
        <v>0</v>
      </c>
      <c r="T39" s="64">
        <v>1884.813</v>
      </c>
      <c r="U39" s="69">
        <v>0</v>
      </c>
      <c r="X39" s="71"/>
      <c r="Y39" s="63" t="s">
        <v>77</v>
      </c>
      <c r="Z39" s="64">
        <v>1884.813</v>
      </c>
      <c r="AA39" s="64">
        <v>3.29</v>
      </c>
      <c r="AB39" s="65">
        <v>3.29</v>
      </c>
      <c r="AC39" s="68">
        <v>0</v>
      </c>
      <c r="AD39" s="64">
        <v>1881.5230000000001</v>
      </c>
      <c r="AE39" s="65">
        <v>930.131</v>
      </c>
      <c r="AF39" s="68">
        <v>951.3919999999999</v>
      </c>
      <c r="AG39" s="70">
        <v>1651.74886</v>
      </c>
      <c r="AH39" s="65">
        <v>1489.76849</v>
      </c>
      <c r="AI39" s="68">
        <v>161.98037</v>
      </c>
      <c r="AJ39" s="70">
        <f t="shared" si="3"/>
        <v>2932.93649</v>
      </c>
      <c r="AK39" s="64">
        <f t="shared" si="4"/>
        <v>165.27036999999999</v>
      </c>
      <c r="AL39" s="70">
        <f t="shared" si="5"/>
        <v>0</v>
      </c>
      <c r="AM39" s="70">
        <v>3049.31149</v>
      </c>
      <c r="AN39" s="69">
        <f t="shared" si="6"/>
        <v>229.77414000000022</v>
      </c>
    </row>
    <row r="40" spans="2:40" ht="12">
      <c r="B40" s="71"/>
      <c r="C40" s="63" t="s">
        <v>78</v>
      </c>
      <c r="D40" s="64">
        <v>77454.31</v>
      </c>
      <c r="E40" s="64">
        <v>25303.835</v>
      </c>
      <c r="F40" s="64">
        <v>52150.47499999999</v>
      </c>
      <c r="G40" s="64">
        <v>7581.85</v>
      </c>
      <c r="H40" s="64">
        <v>937</v>
      </c>
      <c r="I40" s="65">
        <v>514</v>
      </c>
      <c r="J40" s="66">
        <v>0</v>
      </c>
      <c r="K40" s="67">
        <v>423</v>
      </c>
      <c r="L40" s="67">
        <v>0</v>
      </c>
      <c r="M40" s="68">
        <v>0</v>
      </c>
      <c r="N40" s="64">
        <v>44568.62499999999</v>
      </c>
      <c r="O40" s="65">
        <v>14385.578</v>
      </c>
      <c r="P40" s="67">
        <v>0</v>
      </c>
      <c r="Q40" s="67">
        <v>27638.944000000007</v>
      </c>
      <c r="R40" s="67">
        <v>2544.042</v>
      </c>
      <c r="S40" s="68">
        <v>0.061</v>
      </c>
      <c r="T40" s="64">
        <v>30606.04700000001</v>
      </c>
      <c r="U40" s="69">
        <v>0</v>
      </c>
      <c r="X40" s="71"/>
      <c r="Y40" s="63" t="s">
        <v>78</v>
      </c>
      <c r="Z40" s="64">
        <v>30605.986000000008</v>
      </c>
      <c r="AA40" s="64">
        <v>2544.042</v>
      </c>
      <c r="AB40" s="65">
        <v>794.644</v>
      </c>
      <c r="AC40" s="68">
        <v>1749.3980000000001</v>
      </c>
      <c r="AD40" s="64">
        <v>28061.944000000007</v>
      </c>
      <c r="AE40" s="65">
        <v>19158.875</v>
      </c>
      <c r="AF40" s="68">
        <v>8903.069</v>
      </c>
      <c r="AG40" s="70">
        <v>22969.229034000004</v>
      </c>
      <c r="AH40" s="65">
        <v>19189.341184</v>
      </c>
      <c r="AI40" s="68">
        <v>3779.88785</v>
      </c>
      <c r="AJ40" s="70">
        <f t="shared" si="3"/>
        <v>34088.919184</v>
      </c>
      <c r="AK40" s="64">
        <f t="shared" si="4"/>
        <v>6323.92985</v>
      </c>
      <c r="AL40" s="70">
        <f t="shared" si="5"/>
        <v>0.061</v>
      </c>
      <c r="AM40" s="70">
        <v>59392.754184000005</v>
      </c>
      <c r="AN40" s="69">
        <f t="shared" si="6"/>
        <v>11737.564966000005</v>
      </c>
    </row>
    <row r="41" spans="2:40" ht="12">
      <c r="B41" s="72"/>
      <c r="C41" s="73" t="s">
        <v>79</v>
      </c>
      <c r="D41" s="74">
        <v>7243.000999999999</v>
      </c>
      <c r="E41" s="74">
        <v>614.876</v>
      </c>
      <c r="F41" s="74">
        <v>6628.125</v>
      </c>
      <c r="G41" s="74">
        <v>90.015</v>
      </c>
      <c r="H41" s="74">
        <v>36.096999999999994</v>
      </c>
      <c r="I41" s="75">
        <v>0</v>
      </c>
      <c r="J41" s="76">
        <v>0</v>
      </c>
      <c r="K41" s="77">
        <v>35.617999999999995</v>
      </c>
      <c r="L41" s="77">
        <v>0.479</v>
      </c>
      <c r="M41" s="78">
        <v>0</v>
      </c>
      <c r="N41" s="74">
        <v>6538.110000000001</v>
      </c>
      <c r="O41" s="75">
        <v>241.73900000000003</v>
      </c>
      <c r="P41" s="77">
        <v>0</v>
      </c>
      <c r="Q41" s="77">
        <v>6215.080000000001</v>
      </c>
      <c r="R41" s="77">
        <v>81.291</v>
      </c>
      <c r="S41" s="78">
        <v>0</v>
      </c>
      <c r="T41" s="74">
        <v>6332.468</v>
      </c>
      <c r="U41" s="79">
        <v>0</v>
      </c>
      <c r="X41" s="72"/>
      <c r="Y41" s="73" t="s">
        <v>79</v>
      </c>
      <c r="Z41" s="74">
        <v>6332.468</v>
      </c>
      <c r="AA41" s="74">
        <v>81.77</v>
      </c>
      <c r="AB41" s="75">
        <v>37.672</v>
      </c>
      <c r="AC41" s="78">
        <v>44.098</v>
      </c>
      <c r="AD41" s="74">
        <v>6250.698</v>
      </c>
      <c r="AE41" s="75">
        <v>4997.874</v>
      </c>
      <c r="AF41" s="78">
        <v>1252.824</v>
      </c>
      <c r="AG41" s="80">
        <v>4882.981596000001</v>
      </c>
      <c r="AH41" s="75">
        <v>3236.76468</v>
      </c>
      <c r="AI41" s="78">
        <v>1646.216916</v>
      </c>
      <c r="AJ41" s="80">
        <f t="shared" si="3"/>
        <v>3478.5036800000003</v>
      </c>
      <c r="AK41" s="74">
        <f t="shared" si="4"/>
        <v>1727.986916</v>
      </c>
      <c r="AL41" s="80">
        <f t="shared" si="5"/>
        <v>0</v>
      </c>
      <c r="AM41" s="80">
        <v>4093.37968</v>
      </c>
      <c r="AN41" s="79">
        <f t="shared" si="6"/>
        <v>1421.6344039999985</v>
      </c>
    </row>
    <row r="42" spans="2:40" ht="12">
      <c r="B42" s="101" t="s">
        <v>80</v>
      </c>
      <c r="C42" s="100"/>
      <c r="D42" s="1">
        <f>SUM(D43:D47)</f>
        <v>7517016.117</v>
      </c>
      <c r="E42" s="1">
        <f aca="true" t="shared" si="7" ref="E42:U42">SUM(E43:E47)</f>
        <v>33.959</v>
      </c>
      <c r="F42" s="1">
        <f t="shared" si="7"/>
        <v>7516982.157999999</v>
      </c>
      <c r="G42" s="1">
        <f t="shared" si="7"/>
        <v>6403020.513</v>
      </c>
      <c r="H42" s="1">
        <f t="shared" si="7"/>
        <v>102036.1</v>
      </c>
      <c r="I42" s="2">
        <f t="shared" si="7"/>
        <v>24366</v>
      </c>
      <c r="J42" s="3">
        <f t="shared" si="7"/>
        <v>0</v>
      </c>
      <c r="K42" s="3">
        <f t="shared" si="7"/>
        <v>57709.1</v>
      </c>
      <c r="L42" s="3">
        <f t="shared" si="7"/>
        <v>17254</v>
      </c>
      <c r="M42" s="4">
        <f t="shared" si="7"/>
        <v>2707</v>
      </c>
      <c r="N42" s="1">
        <f t="shared" si="7"/>
        <v>1113961.645</v>
      </c>
      <c r="O42" s="2">
        <f t="shared" si="7"/>
        <v>208.42999999999998</v>
      </c>
      <c r="P42" s="3">
        <f t="shared" si="7"/>
        <v>0</v>
      </c>
      <c r="Q42" s="3">
        <f t="shared" si="7"/>
        <v>1111941.145</v>
      </c>
      <c r="R42" s="3">
        <f t="shared" si="7"/>
        <v>1716.07</v>
      </c>
      <c r="S42" s="4">
        <f t="shared" si="7"/>
        <v>96</v>
      </c>
      <c r="T42" s="1">
        <f t="shared" si="7"/>
        <v>1191423.3150000002</v>
      </c>
      <c r="U42" s="5">
        <f t="shared" si="7"/>
        <v>0</v>
      </c>
      <c r="X42" s="101" t="s">
        <v>80</v>
      </c>
      <c r="Y42" s="100"/>
      <c r="Z42" s="1">
        <f aca="true" t="shared" si="8" ref="Z42:AN42">SUM(Z43:Z47)</f>
        <v>1188620.3150000002</v>
      </c>
      <c r="AA42" s="1">
        <f t="shared" si="8"/>
        <v>18970.07</v>
      </c>
      <c r="AB42" s="2">
        <f t="shared" si="8"/>
        <v>18839</v>
      </c>
      <c r="AC42" s="4">
        <f t="shared" si="8"/>
        <v>131.07</v>
      </c>
      <c r="AD42" s="1">
        <f t="shared" si="8"/>
        <v>1169650.245</v>
      </c>
      <c r="AE42" s="2">
        <f t="shared" si="8"/>
        <v>1116320.494</v>
      </c>
      <c r="AF42" s="4">
        <f t="shared" si="8"/>
        <v>53329.751000000004</v>
      </c>
      <c r="AG42" s="1">
        <f t="shared" si="8"/>
        <v>60708.245473999996</v>
      </c>
      <c r="AH42" s="2">
        <f t="shared" si="8"/>
        <v>57101.80774</v>
      </c>
      <c r="AI42" s="4">
        <f t="shared" si="8"/>
        <v>3606.437734</v>
      </c>
      <c r="AJ42" s="1">
        <f t="shared" si="8"/>
        <v>81676.23774</v>
      </c>
      <c r="AK42" s="1">
        <f t="shared" si="8"/>
        <v>22576.507734</v>
      </c>
      <c r="AL42" s="1">
        <f t="shared" si="8"/>
        <v>2803</v>
      </c>
      <c r="AM42" s="7">
        <f t="shared" si="8"/>
        <v>81710.19673999998</v>
      </c>
      <c r="AN42" s="5">
        <f t="shared" si="8"/>
        <v>7409926.412526</v>
      </c>
    </row>
    <row r="43" spans="2:40" ht="12">
      <c r="B43" s="124"/>
      <c r="C43" s="63" t="s">
        <v>81</v>
      </c>
      <c r="D43" s="64">
        <v>8467.946999999998</v>
      </c>
      <c r="E43" s="64">
        <v>7.359</v>
      </c>
      <c r="F43" s="64">
        <v>8460.587999999998</v>
      </c>
      <c r="G43" s="64">
        <v>54.913</v>
      </c>
      <c r="H43" s="64">
        <v>19.1</v>
      </c>
      <c r="I43" s="65">
        <v>0</v>
      </c>
      <c r="J43" s="67">
        <v>0</v>
      </c>
      <c r="K43" s="67">
        <v>19.1</v>
      </c>
      <c r="L43" s="67">
        <v>0</v>
      </c>
      <c r="M43" s="68">
        <v>0</v>
      </c>
      <c r="N43" s="64">
        <v>8405.675</v>
      </c>
      <c r="O43" s="65">
        <v>53.99</v>
      </c>
      <c r="P43" s="67">
        <v>0</v>
      </c>
      <c r="Q43" s="67">
        <v>8351.685</v>
      </c>
      <c r="R43" s="67">
        <v>0</v>
      </c>
      <c r="S43" s="68">
        <v>0</v>
      </c>
      <c r="T43" s="64">
        <v>8370.784999999998</v>
      </c>
      <c r="U43" s="69">
        <v>0</v>
      </c>
      <c r="X43" s="124"/>
      <c r="Y43" s="63" t="s">
        <v>81</v>
      </c>
      <c r="Z43" s="64">
        <v>8370.784999999998</v>
      </c>
      <c r="AA43" s="64">
        <v>0</v>
      </c>
      <c r="AB43" s="65">
        <v>0</v>
      </c>
      <c r="AC43" s="68">
        <v>0</v>
      </c>
      <c r="AD43" s="64">
        <v>8370.784999999998</v>
      </c>
      <c r="AE43" s="65">
        <v>5842.636</v>
      </c>
      <c r="AF43" s="68">
        <v>2528.149</v>
      </c>
      <c r="AG43" s="64">
        <v>8249.3684</v>
      </c>
      <c r="AH43" s="65">
        <v>7471.2543</v>
      </c>
      <c r="AI43" s="68">
        <v>778.1140999999999</v>
      </c>
      <c r="AJ43" s="64">
        <f>I43+O43+AH43</f>
        <v>7525.244299999999</v>
      </c>
      <c r="AK43" s="64">
        <f>U43+AA43+AI43</f>
        <v>778.1140999999999</v>
      </c>
      <c r="AL43" s="64">
        <f>M43+S43</f>
        <v>0</v>
      </c>
      <c r="AM43" s="70">
        <f>E43+AJ43</f>
        <v>7532.6033</v>
      </c>
      <c r="AN43" s="69">
        <f>G43-H43+AD43-AG43</f>
        <v>157.22959999999875</v>
      </c>
    </row>
    <row r="44" spans="2:40" ht="12">
      <c r="B44" s="124"/>
      <c r="C44" s="63" t="s">
        <v>82</v>
      </c>
      <c r="D44" s="64">
        <v>427.8829999999999</v>
      </c>
      <c r="E44" s="64">
        <v>8.82</v>
      </c>
      <c r="F44" s="64">
        <v>419.063</v>
      </c>
      <c r="G44" s="64">
        <v>0</v>
      </c>
      <c r="H44" s="64">
        <v>0</v>
      </c>
      <c r="I44" s="65">
        <v>0</v>
      </c>
      <c r="J44" s="67">
        <v>0</v>
      </c>
      <c r="K44" s="67">
        <v>0</v>
      </c>
      <c r="L44" s="67">
        <v>0</v>
      </c>
      <c r="M44" s="68">
        <v>0</v>
      </c>
      <c r="N44" s="64">
        <v>419.063</v>
      </c>
      <c r="O44" s="65">
        <v>0.08</v>
      </c>
      <c r="P44" s="67">
        <v>0</v>
      </c>
      <c r="Q44" s="67">
        <v>418.98299999999995</v>
      </c>
      <c r="R44" s="67">
        <v>0</v>
      </c>
      <c r="S44" s="68">
        <v>0</v>
      </c>
      <c r="T44" s="64">
        <v>418.98299999999995</v>
      </c>
      <c r="U44" s="69">
        <v>0</v>
      </c>
      <c r="X44" s="124"/>
      <c r="Y44" s="63" t="s">
        <v>82</v>
      </c>
      <c r="Z44" s="64">
        <v>418.98299999999995</v>
      </c>
      <c r="AA44" s="64">
        <v>0</v>
      </c>
      <c r="AB44" s="65">
        <v>0</v>
      </c>
      <c r="AC44" s="68">
        <v>0</v>
      </c>
      <c r="AD44" s="64">
        <v>418.98299999999995</v>
      </c>
      <c r="AE44" s="65">
        <v>268.591</v>
      </c>
      <c r="AF44" s="68">
        <v>150.39199999999997</v>
      </c>
      <c r="AG44" s="64">
        <v>369.85296</v>
      </c>
      <c r="AH44" s="65">
        <v>317.68986</v>
      </c>
      <c r="AI44" s="68">
        <v>52.1631</v>
      </c>
      <c r="AJ44" s="64">
        <f>I44+O44+AH44</f>
        <v>317.76986</v>
      </c>
      <c r="AK44" s="64">
        <f>U44+AA44+AI44</f>
        <v>52.1631</v>
      </c>
      <c r="AL44" s="64">
        <f>M44+S44</f>
        <v>0</v>
      </c>
      <c r="AM44" s="70">
        <f>E44+AJ44</f>
        <v>326.58986</v>
      </c>
      <c r="AN44" s="69">
        <f>G44-H44+AD44-AG44</f>
        <v>49.13003999999995</v>
      </c>
    </row>
    <row r="45" spans="2:40" ht="12">
      <c r="B45" s="124"/>
      <c r="C45" s="63" t="s">
        <v>83</v>
      </c>
      <c r="D45" s="64">
        <v>5.143</v>
      </c>
      <c r="E45" s="64">
        <v>0</v>
      </c>
      <c r="F45" s="64">
        <v>5.143</v>
      </c>
      <c r="G45" s="64">
        <v>0</v>
      </c>
      <c r="H45" s="64">
        <v>0</v>
      </c>
      <c r="I45" s="65">
        <v>0</v>
      </c>
      <c r="J45" s="67">
        <v>0</v>
      </c>
      <c r="K45" s="67">
        <v>0</v>
      </c>
      <c r="L45" s="67">
        <v>0</v>
      </c>
      <c r="M45" s="68">
        <v>0</v>
      </c>
      <c r="N45" s="64">
        <v>5.143</v>
      </c>
      <c r="O45" s="65">
        <v>0</v>
      </c>
      <c r="P45" s="67">
        <v>0</v>
      </c>
      <c r="Q45" s="67">
        <v>5.0729999999999995</v>
      </c>
      <c r="R45" s="67">
        <v>0.07</v>
      </c>
      <c r="S45" s="68">
        <v>0</v>
      </c>
      <c r="T45" s="64">
        <v>5.143</v>
      </c>
      <c r="U45" s="69">
        <v>0</v>
      </c>
      <c r="X45" s="124"/>
      <c r="Y45" s="63" t="s">
        <v>83</v>
      </c>
      <c r="Z45" s="64">
        <v>5.143</v>
      </c>
      <c r="AA45" s="64">
        <v>0.07</v>
      </c>
      <c r="AB45" s="65">
        <v>0</v>
      </c>
      <c r="AC45" s="68">
        <v>0.07</v>
      </c>
      <c r="AD45" s="64">
        <v>5.0729999999999995</v>
      </c>
      <c r="AE45" s="65">
        <v>2.6799999999999997</v>
      </c>
      <c r="AF45" s="68">
        <v>2.393</v>
      </c>
      <c r="AG45" s="64">
        <v>4.297504</v>
      </c>
      <c r="AH45" s="65">
        <v>3.6014</v>
      </c>
      <c r="AI45" s="68">
        <v>0.696104</v>
      </c>
      <c r="AJ45" s="64">
        <f>I45+O45+AH45</f>
        <v>3.6014</v>
      </c>
      <c r="AK45" s="64">
        <f>U45+AA45+AI45</f>
        <v>0.7661039999999999</v>
      </c>
      <c r="AL45" s="64">
        <f>M45+S45</f>
        <v>0</v>
      </c>
      <c r="AM45" s="70">
        <f>E45+AJ45</f>
        <v>3.6014</v>
      </c>
      <c r="AN45" s="69">
        <f>G45-H45+AD45-AG45</f>
        <v>0.7754959999999995</v>
      </c>
    </row>
    <row r="46" spans="2:40" ht="12">
      <c r="B46" s="124"/>
      <c r="C46" s="63" t="s">
        <v>84</v>
      </c>
      <c r="D46" s="64">
        <v>807914.7910000001</v>
      </c>
      <c r="E46" s="64">
        <v>1.01</v>
      </c>
      <c r="F46" s="64">
        <v>807913.7810000001</v>
      </c>
      <c r="G46" s="64">
        <v>797437.6</v>
      </c>
      <c r="H46" s="64">
        <v>31348</v>
      </c>
      <c r="I46" s="65">
        <v>9870</v>
      </c>
      <c r="J46" s="67">
        <v>0</v>
      </c>
      <c r="K46" s="67">
        <v>19033</v>
      </c>
      <c r="L46" s="67">
        <v>2325</v>
      </c>
      <c r="M46" s="68">
        <v>120</v>
      </c>
      <c r="N46" s="64">
        <v>10476.180999999999</v>
      </c>
      <c r="O46" s="65">
        <v>129.6</v>
      </c>
      <c r="P46" s="67">
        <v>0</v>
      </c>
      <c r="Q46" s="67">
        <v>9880.580999999998</v>
      </c>
      <c r="R46" s="67">
        <v>370</v>
      </c>
      <c r="S46" s="68">
        <v>96</v>
      </c>
      <c r="T46" s="64">
        <v>31824.581</v>
      </c>
      <c r="U46" s="69">
        <v>0</v>
      </c>
      <c r="X46" s="124"/>
      <c r="Y46" s="63" t="s">
        <v>84</v>
      </c>
      <c r="Z46" s="64">
        <v>31608.581</v>
      </c>
      <c r="AA46" s="64">
        <v>2695</v>
      </c>
      <c r="AB46" s="65">
        <v>2695</v>
      </c>
      <c r="AC46" s="68">
        <v>0</v>
      </c>
      <c r="AD46" s="64">
        <v>28913.581</v>
      </c>
      <c r="AE46" s="65">
        <v>9486.827000000001</v>
      </c>
      <c r="AF46" s="68">
        <v>19426.754</v>
      </c>
      <c r="AG46" s="64">
        <v>21221.23871</v>
      </c>
      <c r="AH46" s="65">
        <v>21206.624979999997</v>
      </c>
      <c r="AI46" s="68">
        <v>14.61373</v>
      </c>
      <c r="AJ46" s="64">
        <f>I46+O46+AH46</f>
        <v>31206.22498</v>
      </c>
      <c r="AK46" s="64">
        <f>U46+AA46+AI46</f>
        <v>2709.61373</v>
      </c>
      <c r="AL46" s="64">
        <f>M46+S46</f>
        <v>216</v>
      </c>
      <c r="AM46" s="70">
        <f>E46+AJ46</f>
        <v>31207.234979999997</v>
      </c>
      <c r="AN46" s="69">
        <f>G46-H46+AD46-AG46</f>
        <v>773781.94229</v>
      </c>
    </row>
    <row r="47" spans="2:40" ht="12">
      <c r="B47" s="102"/>
      <c r="C47" s="73" t="s">
        <v>85</v>
      </c>
      <c r="D47" s="74">
        <v>6700200.352999999</v>
      </c>
      <c r="E47" s="74">
        <v>16.77</v>
      </c>
      <c r="F47" s="74">
        <v>6700183.582999999</v>
      </c>
      <c r="G47" s="74">
        <v>5605528</v>
      </c>
      <c r="H47" s="74">
        <v>70669</v>
      </c>
      <c r="I47" s="75">
        <v>14496</v>
      </c>
      <c r="J47" s="77">
        <v>0</v>
      </c>
      <c r="K47" s="77">
        <v>38657</v>
      </c>
      <c r="L47" s="77">
        <v>14929</v>
      </c>
      <c r="M47" s="78">
        <v>2587</v>
      </c>
      <c r="N47" s="74">
        <v>1094655.583</v>
      </c>
      <c r="O47" s="75">
        <v>24.759999999999998</v>
      </c>
      <c r="P47" s="77">
        <v>0</v>
      </c>
      <c r="Q47" s="77">
        <v>1093284.823</v>
      </c>
      <c r="R47" s="77">
        <v>1346</v>
      </c>
      <c r="S47" s="78">
        <v>0</v>
      </c>
      <c r="T47" s="74">
        <v>1150803.823</v>
      </c>
      <c r="U47" s="79">
        <v>0</v>
      </c>
      <c r="X47" s="102"/>
      <c r="Y47" s="73" t="s">
        <v>85</v>
      </c>
      <c r="Z47" s="74">
        <v>1148216.823</v>
      </c>
      <c r="AA47" s="74">
        <v>16275</v>
      </c>
      <c r="AB47" s="75">
        <v>16144</v>
      </c>
      <c r="AC47" s="78">
        <v>131</v>
      </c>
      <c r="AD47" s="74">
        <v>1131941.823</v>
      </c>
      <c r="AE47" s="75">
        <v>1100719.76</v>
      </c>
      <c r="AF47" s="78">
        <v>31222.063000000002</v>
      </c>
      <c r="AG47" s="74">
        <v>30863.487899999996</v>
      </c>
      <c r="AH47" s="75">
        <v>28102.6372</v>
      </c>
      <c r="AI47" s="78">
        <v>2760.8507</v>
      </c>
      <c r="AJ47" s="74">
        <f>I47+O47+AH47</f>
        <v>42623.3972</v>
      </c>
      <c r="AK47" s="74">
        <f>U47+AA47+AI47</f>
        <v>19035.8507</v>
      </c>
      <c r="AL47" s="74">
        <f>M47+S47</f>
        <v>2587</v>
      </c>
      <c r="AM47" s="80">
        <f>E47+AJ47</f>
        <v>42640.167199999996</v>
      </c>
      <c r="AN47" s="79">
        <f>G47-H47+AD47-AG47</f>
        <v>6635937.3351</v>
      </c>
    </row>
    <row r="48" spans="2:40" ht="12">
      <c r="B48" s="101" t="s">
        <v>86</v>
      </c>
      <c r="C48" s="100"/>
      <c r="D48" s="1">
        <f>SUM(D49:D51)</f>
        <v>1344.681</v>
      </c>
      <c r="E48" s="1">
        <f aca="true" t="shared" si="9" ref="E48:U48">SUM(E49:E51)</f>
        <v>0</v>
      </c>
      <c r="F48" s="1">
        <f t="shared" si="9"/>
        <v>1344.681</v>
      </c>
      <c r="G48" s="1">
        <f t="shared" si="9"/>
        <v>0</v>
      </c>
      <c r="H48" s="1">
        <f t="shared" si="9"/>
        <v>0</v>
      </c>
      <c r="I48" s="2">
        <f t="shared" si="9"/>
        <v>0</v>
      </c>
      <c r="J48" s="3">
        <f t="shared" si="9"/>
        <v>0</v>
      </c>
      <c r="K48" s="3">
        <f t="shared" si="9"/>
        <v>0</v>
      </c>
      <c r="L48" s="3">
        <f t="shared" si="9"/>
        <v>0</v>
      </c>
      <c r="M48" s="4">
        <f t="shared" si="9"/>
        <v>0</v>
      </c>
      <c r="N48" s="1">
        <f t="shared" si="9"/>
        <v>1344.681</v>
      </c>
      <c r="O48" s="2">
        <f t="shared" si="9"/>
        <v>88.831</v>
      </c>
      <c r="P48" s="3">
        <f t="shared" si="9"/>
        <v>0</v>
      </c>
      <c r="Q48" s="3">
        <f t="shared" si="9"/>
        <v>1254.1369999999997</v>
      </c>
      <c r="R48" s="3">
        <f t="shared" si="9"/>
        <v>1.713</v>
      </c>
      <c r="S48" s="4">
        <f t="shared" si="9"/>
        <v>0</v>
      </c>
      <c r="T48" s="1">
        <f t="shared" si="9"/>
        <v>1255.85</v>
      </c>
      <c r="U48" s="5">
        <f t="shared" si="9"/>
        <v>0</v>
      </c>
      <c r="X48" s="101" t="s">
        <v>86</v>
      </c>
      <c r="Y48" s="100"/>
      <c r="Z48" s="1">
        <f aca="true" t="shared" si="10" ref="Z48:AN48">SUM(Z49:Z51)</f>
        <v>1255.85</v>
      </c>
      <c r="AA48" s="1">
        <f t="shared" si="10"/>
        <v>1.713</v>
      </c>
      <c r="AB48" s="2">
        <f t="shared" si="10"/>
        <v>1.713</v>
      </c>
      <c r="AC48" s="4">
        <f t="shared" si="10"/>
        <v>0</v>
      </c>
      <c r="AD48" s="1">
        <f t="shared" si="10"/>
        <v>1254.1369999999997</v>
      </c>
      <c r="AE48" s="2">
        <f t="shared" si="10"/>
        <v>1194.3629999999998</v>
      </c>
      <c r="AF48" s="4">
        <f t="shared" si="10"/>
        <v>59.774</v>
      </c>
      <c r="AG48" s="1">
        <f t="shared" si="10"/>
        <v>1247.57251</v>
      </c>
      <c r="AH48" s="2">
        <f t="shared" si="10"/>
        <v>1080.8089999999997</v>
      </c>
      <c r="AI48" s="4">
        <f t="shared" si="10"/>
        <v>166.76351</v>
      </c>
      <c r="AJ48" s="1">
        <f t="shared" si="10"/>
        <v>1169.6399999999999</v>
      </c>
      <c r="AK48" s="1">
        <f t="shared" si="10"/>
        <v>168.47651000000002</v>
      </c>
      <c r="AL48" s="1">
        <f t="shared" si="10"/>
        <v>0</v>
      </c>
      <c r="AM48" s="7">
        <f t="shared" si="10"/>
        <v>1169.6399999999999</v>
      </c>
      <c r="AN48" s="5">
        <f t="shared" si="10"/>
        <v>6.564490000000035</v>
      </c>
    </row>
    <row r="49" spans="2:40" ht="12">
      <c r="B49" s="62"/>
      <c r="C49" s="63" t="s">
        <v>87</v>
      </c>
      <c r="D49" s="64">
        <v>201.64299999999997</v>
      </c>
      <c r="E49" s="64">
        <v>0</v>
      </c>
      <c r="F49" s="64">
        <v>201.64299999999997</v>
      </c>
      <c r="G49" s="64">
        <v>0</v>
      </c>
      <c r="H49" s="64">
        <v>0</v>
      </c>
      <c r="I49" s="65">
        <v>0</v>
      </c>
      <c r="J49" s="67">
        <v>0</v>
      </c>
      <c r="K49" s="67">
        <v>0</v>
      </c>
      <c r="L49" s="67">
        <v>0</v>
      </c>
      <c r="M49" s="68">
        <v>0</v>
      </c>
      <c r="N49" s="64">
        <v>201.64299999999997</v>
      </c>
      <c r="O49" s="65">
        <v>0</v>
      </c>
      <c r="P49" s="67">
        <v>0</v>
      </c>
      <c r="Q49" s="67">
        <v>199.92999999999998</v>
      </c>
      <c r="R49" s="67">
        <v>1.713</v>
      </c>
      <c r="S49" s="68">
        <v>0</v>
      </c>
      <c r="T49" s="64">
        <v>201.64299999999997</v>
      </c>
      <c r="U49" s="69">
        <v>0</v>
      </c>
      <c r="X49" s="62"/>
      <c r="Y49" s="63" t="s">
        <v>87</v>
      </c>
      <c r="Z49" s="64">
        <v>201.64299999999997</v>
      </c>
      <c r="AA49" s="64">
        <v>1.713</v>
      </c>
      <c r="AB49" s="65">
        <v>1.713</v>
      </c>
      <c r="AC49" s="68">
        <v>0</v>
      </c>
      <c r="AD49" s="64">
        <v>199.92999999999998</v>
      </c>
      <c r="AE49" s="65">
        <v>163.20100000000002</v>
      </c>
      <c r="AF49" s="68">
        <v>36.729</v>
      </c>
      <c r="AG49" s="64">
        <v>196.02158</v>
      </c>
      <c r="AH49" s="65">
        <v>97.66900000000001</v>
      </c>
      <c r="AI49" s="68">
        <v>98.35258000000002</v>
      </c>
      <c r="AJ49" s="64">
        <f>I49+O49+AH49</f>
        <v>97.66900000000001</v>
      </c>
      <c r="AK49" s="64">
        <f>U49+AA49+AI49</f>
        <v>100.06558000000001</v>
      </c>
      <c r="AL49" s="64">
        <f>M49+S49</f>
        <v>0</v>
      </c>
      <c r="AM49" s="70">
        <f>E49+AJ49</f>
        <v>97.66900000000001</v>
      </c>
      <c r="AN49" s="69">
        <f>G49-H49+AD49-AG49</f>
        <v>3.9084199999999782</v>
      </c>
    </row>
    <row r="50" spans="2:40" ht="12">
      <c r="B50" s="71"/>
      <c r="C50" s="63" t="s">
        <v>123</v>
      </c>
      <c r="D50" s="64">
        <v>494.04999999999995</v>
      </c>
      <c r="E50" s="64">
        <v>0</v>
      </c>
      <c r="F50" s="64">
        <v>494.04999999999995</v>
      </c>
      <c r="G50" s="64">
        <v>0</v>
      </c>
      <c r="H50" s="64">
        <v>0</v>
      </c>
      <c r="I50" s="65">
        <v>0</v>
      </c>
      <c r="J50" s="67">
        <v>0</v>
      </c>
      <c r="K50" s="67">
        <v>0</v>
      </c>
      <c r="L50" s="67">
        <v>0</v>
      </c>
      <c r="M50" s="68">
        <v>0</v>
      </c>
      <c r="N50" s="64">
        <v>494.04999999999995</v>
      </c>
      <c r="O50" s="65">
        <v>0</v>
      </c>
      <c r="P50" s="67">
        <v>0</v>
      </c>
      <c r="Q50" s="67">
        <v>494.04999999999995</v>
      </c>
      <c r="R50" s="67">
        <v>0</v>
      </c>
      <c r="S50" s="68">
        <v>0</v>
      </c>
      <c r="T50" s="64">
        <v>494.04999999999995</v>
      </c>
      <c r="U50" s="69">
        <v>0</v>
      </c>
      <c r="X50" s="71"/>
      <c r="Y50" s="63" t="s">
        <v>123</v>
      </c>
      <c r="Z50" s="64">
        <v>494.04999999999995</v>
      </c>
      <c r="AA50" s="64">
        <v>0</v>
      </c>
      <c r="AB50" s="65">
        <v>0</v>
      </c>
      <c r="AC50" s="68">
        <v>0</v>
      </c>
      <c r="AD50" s="64">
        <v>494.04999999999995</v>
      </c>
      <c r="AE50" s="65">
        <v>472.08299999999997</v>
      </c>
      <c r="AF50" s="68">
        <v>21.967000000000002</v>
      </c>
      <c r="AG50" s="64">
        <v>492.40186</v>
      </c>
      <c r="AH50" s="65">
        <v>424.121</v>
      </c>
      <c r="AI50" s="68">
        <v>68.28086</v>
      </c>
      <c r="AJ50" s="64">
        <f>I50+O50+AH50</f>
        <v>424.121</v>
      </c>
      <c r="AK50" s="64">
        <f>U50+AA50+AI50</f>
        <v>68.28086</v>
      </c>
      <c r="AL50" s="64">
        <f>M50+S50</f>
        <v>0</v>
      </c>
      <c r="AM50" s="70">
        <f>E50+AJ50</f>
        <v>424.121</v>
      </c>
      <c r="AN50" s="69">
        <f>G50-H50+AD50-AG50</f>
        <v>1.6481399999999553</v>
      </c>
    </row>
    <row r="51" spans="2:40" ht="12">
      <c r="B51" s="72"/>
      <c r="C51" s="73" t="s">
        <v>124</v>
      </c>
      <c r="D51" s="74">
        <v>648.9879999999999</v>
      </c>
      <c r="E51" s="74">
        <v>0</v>
      </c>
      <c r="F51" s="74">
        <v>648.9879999999999</v>
      </c>
      <c r="G51" s="74">
        <v>0</v>
      </c>
      <c r="H51" s="74">
        <v>0</v>
      </c>
      <c r="I51" s="75">
        <v>0</v>
      </c>
      <c r="J51" s="77">
        <v>0</v>
      </c>
      <c r="K51" s="77">
        <v>0</v>
      </c>
      <c r="L51" s="77">
        <v>0</v>
      </c>
      <c r="M51" s="78">
        <v>0</v>
      </c>
      <c r="N51" s="74">
        <v>648.9879999999999</v>
      </c>
      <c r="O51" s="75">
        <v>88.831</v>
      </c>
      <c r="P51" s="77">
        <v>0</v>
      </c>
      <c r="Q51" s="77">
        <v>560.1569999999999</v>
      </c>
      <c r="R51" s="77">
        <v>0</v>
      </c>
      <c r="S51" s="78">
        <v>0</v>
      </c>
      <c r="T51" s="74">
        <v>560.1569999999999</v>
      </c>
      <c r="U51" s="79">
        <v>0</v>
      </c>
      <c r="X51" s="72"/>
      <c r="Y51" s="73" t="s">
        <v>124</v>
      </c>
      <c r="Z51" s="74">
        <v>560.1569999999999</v>
      </c>
      <c r="AA51" s="74">
        <v>0</v>
      </c>
      <c r="AB51" s="75">
        <v>0</v>
      </c>
      <c r="AC51" s="78">
        <v>0</v>
      </c>
      <c r="AD51" s="74">
        <v>560.1569999999999</v>
      </c>
      <c r="AE51" s="75">
        <v>559.0789999999998</v>
      </c>
      <c r="AF51" s="78">
        <v>1.078</v>
      </c>
      <c r="AG51" s="74">
        <v>559.1490699999998</v>
      </c>
      <c r="AH51" s="75">
        <v>559.0189999999999</v>
      </c>
      <c r="AI51" s="78">
        <v>0.13007000000000002</v>
      </c>
      <c r="AJ51" s="74">
        <f>I51+O51+AH51</f>
        <v>647.8499999999999</v>
      </c>
      <c r="AK51" s="74">
        <f>U51+AA51+AI51</f>
        <v>0.13007000000000002</v>
      </c>
      <c r="AL51" s="74">
        <f>M51+S51</f>
        <v>0</v>
      </c>
      <c r="AM51" s="80">
        <f>E51+AJ51</f>
        <v>647.8499999999999</v>
      </c>
      <c r="AN51" s="79">
        <f>G51-H51+AD51-AG51</f>
        <v>1.0079300000001012</v>
      </c>
    </row>
    <row r="52" spans="2:40" ht="12">
      <c r="B52" s="101" t="s">
        <v>88</v>
      </c>
      <c r="C52" s="100"/>
      <c r="D52" s="48">
        <f>SUM(D53:D56)</f>
        <v>20168.607</v>
      </c>
      <c r="E52" s="48">
        <f aca="true" t="shared" si="11" ref="E52:U52">SUM(E53:E56)</f>
        <v>1526.5549999999998</v>
      </c>
      <c r="F52" s="48">
        <f t="shared" si="11"/>
        <v>18642.052</v>
      </c>
      <c r="G52" s="48">
        <f t="shared" si="11"/>
        <v>136</v>
      </c>
      <c r="H52" s="48">
        <f t="shared" si="11"/>
        <v>136</v>
      </c>
      <c r="I52" s="55">
        <f t="shared" si="11"/>
        <v>0</v>
      </c>
      <c r="J52" s="53">
        <f t="shared" si="11"/>
        <v>0</v>
      </c>
      <c r="K52" s="53">
        <f t="shared" si="11"/>
        <v>135</v>
      </c>
      <c r="L52" s="53">
        <f t="shared" si="11"/>
        <v>0</v>
      </c>
      <c r="M52" s="54">
        <f t="shared" si="11"/>
        <v>1</v>
      </c>
      <c r="N52" s="48">
        <f t="shared" si="11"/>
        <v>18506.052</v>
      </c>
      <c r="O52" s="55">
        <f t="shared" si="11"/>
        <v>1335.154</v>
      </c>
      <c r="P52" s="53">
        <f t="shared" si="11"/>
        <v>0</v>
      </c>
      <c r="Q52" s="53">
        <f t="shared" si="11"/>
        <v>17168.905000000002</v>
      </c>
      <c r="R52" s="53">
        <f t="shared" si="11"/>
        <v>0.993</v>
      </c>
      <c r="S52" s="54">
        <f t="shared" si="11"/>
        <v>1</v>
      </c>
      <c r="T52" s="48">
        <f t="shared" si="11"/>
        <v>17306.898</v>
      </c>
      <c r="U52" s="56">
        <f t="shared" si="11"/>
        <v>0</v>
      </c>
      <c r="X52" s="101" t="s">
        <v>88</v>
      </c>
      <c r="Y52" s="100"/>
      <c r="Z52" s="48">
        <f aca="true" t="shared" si="12" ref="Z52:AN52">SUM(Z53:Z56)</f>
        <v>17304.898</v>
      </c>
      <c r="AA52" s="48">
        <f t="shared" si="12"/>
        <v>0.993</v>
      </c>
      <c r="AB52" s="55">
        <f t="shared" si="12"/>
        <v>0.993</v>
      </c>
      <c r="AC52" s="54">
        <f t="shared" si="12"/>
        <v>0</v>
      </c>
      <c r="AD52" s="48">
        <f t="shared" si="12"/>
        <v>17303.905000000002</v>
      </c>
      <c r="AE52" s="55">
        <f t="shared" si="12"/>
        <v>13879.901999999998</v>
      </c>
      <c r="AF52" s="54">
        <f t="shared" si="12"/>
        <v>3424.003</v>
      </c>
      <c r="AG52" s="48">
        <f t="shared" si="12"/>
        <v>15157.245578</v>
      </c>
      <c r="AH52" s="55">
        <f t="shared" si="12"/>
        <v>9744.26675</v>
      </c>
      <c r="AI52" s="54">
        <f t="shared" si="12"/>
        <v>5412.978827999999</v>
      </c>
      <c r="AJ52" s="48">
        <f t="shared" si="12"/>
        <v>11079.42075</v>
      </c>
      <c r="AK52" s="48">
        <f t="shared" si="12"/>
        <v>5413.971828</v>
      </c>
      <c r="AL52" s="48">
        <f t="shared" si="12"/>
        <v>2</v>
      </c>
      <c r="AM52" s="59">
        <f t="shared" si="12"/>
        <v>12605.97575</v>
      </c>
      <c r="AN52" s="56">
        <f t="shared" si="12"/>
        <v>2146.659422</v>
      </c>
    </row>
    <row r="53" spans="2:40" ht="12">
      <c r="B53" s="102"/>
      <c r="C53" s="63" t="s">
        <v>89</v>
      </c>
      <c r="D53" s="64">
        <v>7357.915000000001</v>
      </c>
      <c r="E53" s="64">
        <v>582.7059999999999</v>
      </c>
      <c r="F53" s="64">
        <v>6775.209000000001</v>
      </c>
      <c r="G53" s="64">
        <v>136</v>
      </c>
      <c r="H53" s="64">
        <v>136</v>
      </c>
      <c r="I53" s="65">
        <v>0</v>
      </c>
      <c r="J53" s="67">
        <v>0</v>
      </c>
      <c r="K53" s="67">
        <v>135</v>
      </c>
      <c r="L53" s="67">
        <v>0</v>
      </c>
      <c r="M53" s="68">
        <v>1</v>
      </c>
      <c r="N53" s="64">
        <v>6639.209000000001</v>
      </c>
      <c r="O53" s="65">
        <v>1005.307</v>
      </c>
      <c r="P53" s="67">
        <v>0</v>
      </c>
      <c r="Q53" s="67">
        <v>5632.902</v>
      </c>
      <c r="R53" s="67">
        <v>0</v>
      </c>
      <c r="S53" s="68">
        <v>1</v>
      </c>
      <c r="T53" s="64">
        <v>5769.902</v>
      </c>
      <c r="U53" s="69">
        <v>0</v>
      </c>
      <c r="X53" s="102"/>
      <c r="Y53" s="63" t="s">
        <v>89</v>
      </c>
      <c r="Z53" s="64">
        <v>5767.902</v>
      </c>
      <c r="AA53" s="64">
        <v>0</v>
      </c>
      <c r="AB53" s="65">
        <v>0</v>
      </c>
      <c r="AC53" s="68">
        <v>0</v>
      </c>
      <c r="AD53" s="64">
        <v>5767.902</v>
      </c>
      <c r="AE53" s="65">
        <v>5058.047</v>
      </c>
      <c r="AF53" s="68">
        <v>709.855</v>
      </c>
      <c r="AG53" s="64">
        <v>4654.18705</v>
      </c>
      <c r="AH53" s="65">
        <v>2210.27996</v>
      </c>
      <c r="AI53" s="68">
        <v>2443.9070899999997</v>
      </c>
      <c r="AJ53" s="64">
        <f>I53+O53+AH53</f>
        <v>3215.5869599999996</v>
      </c>
      <c r="AK53" s="64">
        <f>U53+AA53+AI53</f>
        <v>2443.9070899999997</v>
      </c>
      <c r="AL53" s="64">
        <f>M53+S53</f>
        <v>2</v>
      </c>
      <c r="AM53" s="70">
        <f>E53+AJ53</f>
        <v>3798.2929599999998</v>
      </c>
      <c r="AN53" s="69">
        <f>G53-H53+AD53-AG53</f>
        <v>1113.7149499999996</v>
      </c>
    </row>
    <row r="54" spans="2:40" ht="12">
      <c r="B54" s="103"/>
      <c r="C54" s="63" t="s">
        <v>90</v>
      </c>
      <c r="D54" s="64">
        <v>1530.5639999999999</v>
      </c>
      <c r="E54" s="64">
        <v>280.016</v>
      </c>
      <c r="F54" s="64">
        <v>1250.548</v>
      </c>
      <c r="G54" s="64">
        <v>0</v>
      </c>
      <c r="H54" s="64">
        <v>0</v>
      </c>
      <c r="I54" s="65">
        <v>0</v>
      </c>
      <c r="J54" s="67">
        <v>0</v>
      </c>
      <c r="K54" s="67">
        <v>0</v>
      </c>
      <c r="L54" s="67">
        <v>0</v>
      </c>
      <c r="M54" s="68">
        <v>0</v>
      </c>
      <c r="N54" s="64">
        <v>1250.548</v>
      </c>
      <c r="O54" s="65">
        <v>114.73400000000001</v>
      </c>
      <c r="P54" s="67">
        <v>0</v>
      </c>
      <c r="Q54" s="67">
        <v>1134.821</v>
      </c>
      <c r="R54" s="67">
        <v>0.993</v>
      </c>
      <c r="S54" s="68">
        <v>0</v>
      </c>
      <c r="T54" s="64">
        <v>1135.814</v>
      </c>
      <c r="U54" s="69">
        <v>0</v>
      </c>
      <c r="X54" s="103"/>
      <c r="Y54" s="63" t="s">
        <v>90</v>
      </c>
      <c r="Z54" s="64">
        <v>1135.814</v>
      </c>
      <c r="AA54" s="64">
        <v>0.993</v>
      </c>
      <c r="AB54" s="65">
        <v>0.993</v>
      </c>
      <c r="AC54" s="68">
        <v>0</v>
      </c>
      <c r="AD54" s="64">
        <v>1134.821</v>
      </c>
      <c r="AE54" s="65">
        <v>509.878</v>
      </c>
      <c r="AF54" s="68">
        <v>624.943</v>
      </c>
      <c r="AG54" s="64">
        <v>920.92447</v>
      </c>
      <c r="AH54" s="65">
        <v>820.41674</v>
      </c>
      <c r="AI54" s="68">
        <v>100.50773</v>
      </c>
      <c r="AJ54" s="64">
        <f>I54+O54+AH54</f>
        <v>935.15074</v>
      </c>
      <c r="AK54" s="64">
        <f>U54+AA54+AI54</f>
        <v>101.50072999999999</v>
      </c>
      <c r="AL54" s="64">
        <f>M54+S54</f>
        <v>0</v>
      </c>
      <c r="AM54" s="70">
        <f>E54+AJ54</f>
        <v>1215.1667400000001</v>
      </c>
      <c r="AN54" s="69">
        <f>G54-H54+AD54-AG54</f>
        <v>213.89652999999987</v>
      </c>
    </row>
    <row r="55" spans="2:40" ht="12">
      <c r="B55" s="103"/>
      <c r="C55" s="63" t="s">
        <v>91</v>
      </c>
      <c r="D55" s="64">
        <v>9645.754</v>
      </c>
      <c r="E55" s="64">
        <v>663.833</v>
      </c>
      <c r="F55" s="64">
        <v>8981.921</v>
      </c>
      <c r="G55" s="64">
        <v>0</v>
      </c>
      <c r="H55" s="64">
        <v>0</v>
      </c>
      <c r="I55" s="65">
        <v>0</v>
      </c>
      <c r="J55" s="67">
        <v>0</v>
      </c>
      <c r="K55" s="67">
        <v>0</v>
      </c>
      <c r="L55" s="67">
        <v>0</v>
      </c>
      <c r="M55" s="68">
        <v>0</v>
      </c>
      <c r="N55" s="64">
        <v>8981.921</v>
      </c>
      <c r="O55" s="65">
        <v>215.113</v>
      </c>
      <c r="P55" s="67">
        <v>0</v>
      </c>
      <c r="Q55" s="67">
        <v>8766.808</v>
      </c>
      <c r="R55" s="67">
        <v>0</v>
      </c>
      <c r="S55" s="68">
        <v>0</v>
      </c>
      <c r="T55" s="64">
        <v>8766.808</v>
      </c>
      <c r="U55" s="69">
        <v>0</v>
      </c>
      <c r="X55" s="103"/>
      <c r="Y55" s="63" t="s">
        <v>91</v>
      </c>
      <c r="Z55" s="64">
        <v>8766.808</v>
      </c>
      <c r="AA55" s="64">
        <v>0</v>
      </c>
      <c r="AB55" s="65">
        <v>0</v>
      </c>
      <c r="AC55" s="68">
        <v>0</v>
      </c>
      <c r="AD55" s="64">
        <v>8766.808</v>
      </c>
      <c r="AE55" s="65">
        <v>6902.383</v>
      </c>
      <c r="AF55" s="68">
        <v>1864.4249999999997</v>
      </c>
      <c r="AG55" s="64">
        <v>8062.740558</v>
      </c>
      <c r="AH55" s="65">
        <v>5413.12369</v>
      </c>
      <c r="AI55" s="68">
        <v>2649.6168679999996</v>
      </c>
      <c r="AJ55" s="64">
        <f>I55+O55+AH55</f>
        <v>5628.236690000001</v>
      </c>
      <c r="AK55" s="64">
        <f>U55+AA55+AI55</f>
        <v>2649.6168679999996</v>
      </c>
      <c r="AL55" s="64">
        <f>M55+S55</f>
        <v>0</v>
      </c>
      <c r="AM55" s="70">
        <f>E55+AJ55</f>
        <v>6292.06969</v>
      </c>
      <c r="AN55" s="69">
        <f>G55-H55+AD55-AG55</f>
        <v>704.0674420000005</v>
      </c>
    </row>
    <row r="56" spans="2:40" ht="12">
      <c r="B56" s="103"/>
      <c r="C56" s="73" t="s">
        <v>92</v>
      </c>
      <c r="D56" s="74">
        <v>1634.374</v>
      </c>
      <c r="E56" s="74">
        <v>0</v>
      </c>
      <c r="F56" s="74">
        <v>1634.374</v>
      </c>
      <c r="G56" s="74">
        <v>0</v>
      </c>
      <c r="H56" s="74">
        <v>0</v>
      </c>
      <c r="I56" s="75">
        <v>0</v>
      </c>
      <c r="J56" s="77">
        <v>0</v>
      </c>
      <c r="K56" s="77">
        <v>0</v>
      </c>
      <c r="L56" s="77">
        <v>0</v>
      </c>
      <c r="M56" s="78">
        <v>0</v>
      </c>
      <c r="N56" s="74">
        <v>1634.374</v>
      </c>
      <c r="O56" s="75">
        <v>0</v>
      </c>
      <c r="P56" s="77">
        <v>0</v>
      </c>
      <c r="Q56" s="77">
        <v>1634.374</v>
      </c>
      <c r="R56" s="77">
        <v>0</v>
      </c>
      <c r="S56" s="78">
        <v>0</v>
      </c>
      <c r="T56" s="74">
        <v>1634.374</v>
      </c>
      <c r="U56" s="79">
        <v>0</v>
      </c>
      <c r="X56" s="103"/>
      <c r="Y56" s="73" t="s">
        <v>92</v>
      </c>
      <c r="Z56" s="74">
        <v>1634.374</v>
      </c>
      <c r="AA56" s="74">
        <v>0</v>
      </c>
      <c r="AB56" s="75">
        <v>0</v>
      </c>
      <c r="AC56" s="78">
        <v>0</v>
      </c>
      <c r="AD56" s="74">
        <v>1634.374</v>
      </c>
      <c r="AE56" s="75">
        <v>1409.594</v>
      </c>
      <c r="AF56" s="78">
        <v>224.78</v>
      </c>
      <c r="AG56" s="74">
        <v>1519.3935</v>
      </c>
      <c r="AH56" s="75">
        <v>1300.4463600000001</v>
      </c>
      <c r="AI56" s="78">
        <v>218.94714000000002</v>
      </c>
      <c r="AJ56" s="74">
        <f>I56+O56+AH56</f>
        <v>1300.4463600000001</v>
      </c>
      <c r="AK56" s="74">
        <f>U56+AA56+AI56</f>
        <v>218.94714000000002</v>
      </c>
      <c r="AL56" s="74">
        <f>M56+S56</f>
        <v>0</v>
      </c>
      <c r="AM56" s="80">
        <f>E56+AJ56</f>
        <v>1300.4463600000001</v>
      </c>
      <c r="AN56" s="79">
        <f>G56-H56+AD56-AG56</f>
        <v>114.98050000000012</v>
      </c>
    </row>
    <row r="57" spans="2:40" ht="12">
      <c r="B57" s="101" t="s">
        <v>93</v>
      </c>
      <c r="C57" s="100"/>
      <c r="D57" s="1">
        <f>SUM(D58:D61)</f>
        <v>55948.313</v>
      </c>
      <c r="E57" s="1">
        <f aca="true" t="shared" si="13" ref="E57:U57">SUM(E58:E61)</f>
        <v>6644.447999999999</v>
      </c>
      <c r="F57" s="1">
        <f t="shared" si="13"/>
        <v>49303.865</v>
      </c>
      <c r="G57" s="1">
        <f t="shared" si="13"/>
        <v>2608.9159999999997</v>
      </c>
      <c r="H57" s="1">
        <f t="shared" si="13"/>
        <v>1645.9869999999999</v>
      </c>
      <c r="I57" s="2">
        <f t="shared" si="13"/>
        <v>15.107</v>
      </c>
      <c r="J57" s="3">
        <f t="shared" si="13"/>
        <v>0</v>
      </c>
      <c r="K57" s="3">
        <f t="shared" si="13"/>
        <v>1586.394</v>
      </c>
      <c r="L57" s="3">
        <f t="shared" si="13"/>
        <v>44.486000000000004</v>
      </c>
      <c r="M57" s="4">
        <f t="shared" si="13"/>
        <v>0</v>
      </c>
      <c r="N57" s="1">
        <f t="shared" si="13"/>
        <v>46694.949</v>
      </c>
      <c r="O57" s="2">
        <f t="shared" si="13"/>
        <v>746.3100000000001</v>
      </c>
      <c r="P57" s="3">
        <f t="shared" si="13"/>
        <v>0</v>
      </c>
      <c r="Q57" s="3">
        <f t="shared" si="13"/>
        <v>45902.852</v>
      </c>
      <c r="R57" s="3">
        <f t="shared" si="13"/>
        <v>45.787</v>
      </c>
      <c r="S57" s="4">
        <f t="shared" si="13"/>
        <v>0</v>
      </c>
      <c r="T57" s="1">
        <f t="shared" si="13"/>
        <v>47579.519</v>
      </c>
      <c r="U57" s="5">
        <f t="shared" si="13"/>
        <v>0</v>
      </c>
      <c r="X57" s="101" t="s">
        <v>93</v>
      </c>
      <c r="Y57" s="100"/>
      <c r="Z57" s="1">
        <f aca="true" t="shared" si="14" ref="Z57:AN57">SUM(Z58:Z61)</f>
        <v>47579.519</v>
      </c>
      <c r="AA57" s="1">
        <f t="shared" si="14"/>
        <v>90.273</v>
      </c>
      <c r="AB57" s="2">
        <f t="shared" si="14"/>
        <v>33.352000000000004</v>
      </c>
      <c r="AC57" s="4">
        <f t="shared" si="14"/>
        <v>56.92100000000001</v>
      </c>
      <c r="AD57" s="1">
        <f t="shared" si="14"/>
        <v>47489.246</v>
      </c>
      <c r="AE57" s="2">
        <f t="shared" si="14"/>
        <v>26459.441</v>
      </c>
      <c r="AF57" s="4">
        <f t="shared" si="14"/>
        <v>21029.805</v>
      </c>
      <c r="AG57" s="1">
        <f t="shared" si="14"/>
        <v>40926.28239</v>
      </c>
      <c r="AH57" s="2">
        <f t="shared" si="14"/>
        <v>33606.8148968</v>
      </c>
      <c r="AI57" s="4">
        <f t="shared" si="14"/>
        <v>7319.4674932</v>
      </c>
      <c r="AJ57" s="1">
        <f t="shared" si="14"/>
        <v>34368.2318968</v>
      </c>
      <c r="AK57" s="1">
        <f t="shared" si="14"/>
        <v>7409.740493200001</v>
      </c>
      <c r="AL57" s="1">
        <f t="shared" si="14"/>
        <v>0</v>
      </c>
      <c r="AM57" s="7">
        <f t="shared" si="14"/>
        <v>41012.67989679999</v>
      </c>
      <c r="AN57" s="5">
        <f t="shared" si="14"/>
        <v>7525.8926100000035</v>
      </c>
    </row>
    <row r="58" spans="2:40" ht="12">
      <c r="B58" s="102"/>
      <c r="C58" s="63" t="s">
        <v>94</v>
      </c>
      <c r="D58" s="64">
        <v>3795.286</v>
      </c>
      <c r="E58" s="64">
        <v>464.169</v>
      </c>
      <c r="F58" s="64">
        <v>3331.1169999999997</v>
      </c>
      <c r="G58" s="64">
        <v>15.107</v>
      </c>
      <c r="H58" s="64">
        <v>15.107</v>
      </c>
      <c r="I58" s="65">
        <v>15.107</v>
      </c>
      <c r="J58" s="67">
        <v>0</v>
      </c>
      <c r="K58" s="67">
        <v>0</v>
      </c>
      <c r="L58" s="67">
        <v>0</v>
      </c>
      <c r="M58" s="68">
        <v>0</v>
      </c>
      <c r="N58" s="64">
        <v>3316.0099999999998</v>
      </c>
      <c r="O58" s="65">
        <v>25.105000000000004</v>
      </c>
      <c r="P58" s="67">
        <v>0</v>
      </c>
      <c r="Q58" s="67">
        <v>3266.9689999999996</v>
      </c>
      <c r="R58" s="67">
        <v>23.936</v>
      </c>
      <c r="S58" s="68">
        <v>0</v>
      </c>
      <c r="T58" s="64">
        <v>3290.9049999999997</v>
      </c>
      <c r="U58" s="69">
        <v>0</v>
      </c>
      <c r="X58" s="102"/>
      <c r="Y58" s="63" t="s">
        <v>94</v>
      </c>
      <c r="Z58" s="64">
        <v>3290.9049999999997</v>
      </c>
      <c r="AA58" s="64">
        <v>23.936</v>
      </c>
      <c r="AB58" s="65">
        <v>23.936</v>
      </c>
      <c r="AC58" s="68">
        <v>0</v>
      </c>
      <c r="AD58" s="64">
        <v>3266.9689999999996</v>
      </c>
      <c r="AE58" s="65">
        <v>2895.336</v>
      </c>
      <c r="AF58" s="68">
        <v>371.63300000000004</v>
      </c>
      <c r="AG58" s="64">
        <v>2487.7320999999997</v>
      </c>
      <c r="AH58" s="65">
        <v>405.4266180000001</v>
      </c>
      <c r="AI58" s="68">
        <v>2082.3054819999998</v>
      </c>
      <c r="AJ58" s="64">
        <f>I58+O58+AH58</f>
        <v>445.63861800000006</v>
      </c>
      <c r="AK58" s="64">
        <f>U58+AA58+AI58</f>
        <v>2106.241482</v>
      </c>
      <c r="AL58" s="64">
        <f>M58+S58</f>
        <v>0</v>
      </c>
      <c r="AM58" s="70">
        <f>E58+AJ58</f>
        <v>909.807618</v>
      </c>
      <c r="AN58" s="69">
        <f>G58-H58+AD58-AG58</f>
        <v>779.2368999999999</v>
      </c>
    </row>
    <row r="59" spans="2:40" ht="12">
      <c r="B59" s="103"/>
      <c r="C59" s="63" t="s">
        <v>95</v>
      </c>
      <c r="D59" s="64">
        <v>30362.660000000003</v>
      </c>
      <c r="E59" s="64">
        <v>6085.07</v>
      </c>
      <c r="F59" s="64">
        <v>24277.59</v>
      </c>
      <c r="G59" s="64">
        <v>53.394999999999996</v>
      </c>
      <c r="H59" s="64">
        <v>53.394999999999996</v>
      </c>
      <c r="I59" s="65">
        <v>0</v>
      </c>
      <c r="J59" s="67">
        <v>0</v>
      </c>
      <c r="K59" s="67">
        <v>8.908999999999999</v>
      </c>
      <c r="L59" s="67">
        <v>44.486000000000004</v>
      </c>
      <c r="M59" s="68">
        <v>0</v>
      </c>
      <c r="N59" s="64">
        <v>24224.195000000003</v>
      </c>
      <c r="O59" s="65">
        <v>562.2610000000001</v>
      </c>
      <c r="P59" s="67">
        <v>0</v>
      </c>
      <c r="Q59" s="67">
        <v>23640.083</v>
      </c>
      <c r="R59" s="67">
        <v>21.851</v>
      </c>
      <c r="S59" s="68">
        <v>0</v>
      </c>
      <c r="T59" s="64">
        <v>23715.329</v>
      </c>
      <c r="U59" s="69">
        <v>0</v>
      </c>
      <c r="X59" s="103"/>
      <c r="Y59" s="63" t="s">
        <v>95</v>
      </c>
      <c r="Z59" s="64">
        <v>23715.329</v>
      </c>
      <c r="AA59" s="64">
        <v>66.337</v>
      </c>
      <c r="AB59" s="65">
        <v>9.416</v>
      </c>
      <c r="AC59" s="68">
        <v>56.92100000000001</v>
      </c>
      <c r="AD59" s="64">
        <v>23648.992000000002</v>
      </c>
      <c r="AE59" s="65">
        <v>9706.037000000002</v>
      </c>
      <c r="AF59" s="68">
        <v>13942.955000000002</v>
      </c>
      <c r="AG59" s="64">
        <v>21556.646548</v>
      </c>
      <c r="AH59" s="65">
        <v>19986.353838</v>
      </c>
      <c r="AI59" s="68">
        <v>1570.2927100000002</v>
      </c>
      <c r="AJ59" s="64">
        <f>I59+O59+AH59</f>
        <v>20548.614837999998</v>
      </c>
      <c r="AK59" s="64">
        <f>U59+AA59+AI59</f>
        <v>1636.6297100000002</v>
      </c>
      <c r="AL59" s="64">
        <f>M59+S59</f>
        <v>0</v>
      </c>
      <c r="AM59" s="70">
        <f>E59+AJ59</f>
        <v>26633.684837999997</v>
      </c>
      <c r="AN59" s="69">
        <f>G59-H59+AD59-AG59</f>
        <v>2092.3454520000014</v>
      </c>
    </row>
    <row r="60" spans="2:40" ht="12">
      <c r="B60" s="103"/>
      <c r="C60" s="63" t="s">
        <v>96</v>
      </c>
      <c r="D60" s="64">
        <v>3038.833</v>
      </c>
      <c r="E60" s="64">
        <v>59.619</v>
      </c>
      <c r="F60" s="64">
        <v>2979.2140000000004</v>
      </c>
      <c r="G60" s="64">
        <v>0</v>
      </c>
      <c r="H60" s="64">
        <v>0</v>
      </c>
      <c r="I60" s="65">
        <v>0</v>
      </c>
      <c r="J60" s="67">
        <v>0</v>
      </c>
      <c r="K60" s="67">
        <v>0</v>
      </c>
      <c r="L60" s="67">
        <v>0</v>
      </c>
      <c r="M60" s="68">
        <v>0</v>
      </c>
      <c r="N60" s="64">
        <v>2979.2140000000004</v>
      </c>
      <c r="O60" s="65">
        <v>158.944</v>
      </c>
      <c r="P60" s="67">
        <v>0</v>
      </c>
      <c r="Q60" s="67">
        <v>2820.2700000000004</v>
      </c>
      <c r="R60" s="67">
        <v>0</v>
      </c>
      <c r="S60" s="68">
        <v>0</v>
      </c>
      <c r="T60" s="64">
        <v>2820.2700000000004</v>
      </c>
      <c r="U60" s="69">
        <v>0</v>
      </c>
      <c r="X60" s="103"/>
      <c r="Y60" s="63" t="s">
        <v>96</v>
      </c>
      <c r="Z60" s="64">
        <v>2820.2700000000004</v>
      </c>
      <c r="AA60" s="64">
        <v>0</v>
      </c>
      <c r="AB60" s="65">
        <v>0</v>
      </c>
      <c r="AC60" s="68">
        <v>0</v>
      </c>
      <c r="AD60" s="64">
        <v>2820.2700000000004</v>
      </c>
      <c r="AE60" s="65">
        <v>1018.1399999999999</v>
      </c>
      <c r="AF60" s="68">
        <v>1802.1299999999997</v>
      </c>
      <c r="AG60" s="64">
        <v>1922.79893</v>
      </c>
      <c r="AH60" s="65">
        <v>1559.7647008000001</v>
      </c>
      <c r="AI60" s="68">
        <v>363.0342292</v>
      </c>
      <c r="AJ60" s="64">
        <f>I60+O60+AH60</f>
        <v>1718.7087008</v>
      </c>
      <c r="AK60" s="64">
        <f>U60+AA60+AI60</f>
        <v>363.0342292</v>
      </c>
      <c r="AL60" s="64">
        <f>M60+S60</f>
        <v>0</v>
      </c>
      <c r="AM60" s="70">
        <f>E60+AJ60</f>
        <v>1778.3277008</v>
      </c>
      <c r="AN60" s="69">
        <f>G60-H60+AD60-AG60</f>
        <v>897.4710700000005</v>
      </c>
    </row>
    <row r="61" spans="2:40" ht="12">
      <c r="B61" s="103"/>
      <c r="C61" s="73" t="s">
        <v>92</v>
      </c>
      <c r="D61" s="74">
        <v>18751.534</v>
      </c>
      <c r="E61" s="74">
        <v>35.59</v>
      </c>
      <c r="F61" s="74">
        <v>18715.944</v>
      </c>
      <c r="G61" s="74">
        <v>2540.4139999999998</v>
      </c>
      <c r="H61" s="74">
        <v>1577.485</v>
      </c>
      <c r="I61" s="75">
        <v>0</v>
      </c>
      <c r="J61" s="77">
        <v>0</v>
      </c>
      <c r="K61" s="77">
        <v>1577.485</v>
      </c>
      <c r="L61" s="77">
        <v>0</v>
      </c>
      <c r="M61" s="78">
        <v>0</v>
      </c>
      <c r="N61" s="74">
        <v>16175.529999999999</v>
      </c>
      <c r="O61" s="75">
        <v>0</v>
      </c>
      <c r="P61" s="77">
        <v>0</v>
      </c>
      <c r="Q61" s="77">
        <v>16175.529999999999</v>
      </c>
      <c r="R61" s="77">
        <v>0</v>
      </c>
      <c r="S61" s="78">
        <v>0</v>
      </c>
      <c r="T61" s="74">
        <v>17753.015</v>
      </c>
      <c r="U61" s="79">
        <v>0</v>
      </c>
      <c r="X61" s="103"/>
      <c r="Y61" s="73" t="s">
        <v>92</v>
      </c>
      <c r="Z61" s="74">
        <v>17753.015</v>
      </c>
      <c r="AA61" s="74">
        <v>0</v>
      </c>
      <c r="AB61" s="75">
        <v>0</v>
      </c>
      <c r="AC61" s="78">
        <v>0</v>
      </c>
      <c r="AD61" s="74">
        <v>17753.015</v>
      </c>
      <c r="AE61" s="75">
        <v>12839.928</v>
      </c>
      <c r="AF61" s="78">
        <v>4913.087000000001</v>
      </c>
      <c r="AG61" s="74">
        <v>14959.104811999998</v>
      </c>
      <c r="AH61" s="75">
        <v>11655.26974</v>
      </c>
      <c r="AI61" s="78">
        <v>3303.8350720000003</v>
      </c>
      <c r="AJ61" s="74">
        <f>I61+O61+AH61</f>
        <v>11655.26974</v>
      </c>
      <c r="AK61" s="74">
        <f>U61+AA61+AI61</f>
        <v>3303.8350720000003</v>
      </c>
      <c r="AL61" s="74">
        <f>M61+S61</f>
        <v>0</v>
      </c>
      <c r="AM61" s="80">
        <f>E61+AJ61</f>
        <v>11690.85974</v>
      </c>
      <c r="AN61" s="79">
        <f>G61-H61+AD61-AG61</f>
        <v>3756.8391880000017</v>
      </c>
    </row>
    <row r="62" spans="2:40" ht="12">
      <c r="B62" s="104" t="s">
        <v>120</v>
      </c>
      <c r="C62" s="105"/>
      <c r="D62" s="48">
        <f>SUM(D63)</f>
        <v>7210.386999999999</v>
      </c>
      <c r="E62" s="48">
        <f aca="true" t="shared" si="15" ref="E62:U62">SUM(E63)</f>
        <v>254.546</v>
      </c>
      <c r="F62" s="48">
        <f t="shared" si="15"/>
        <v>6955.841</v>
      </c>
      <c r="G62" s="48">
        <f t="shared" si="15"/>
        <v>1537</v>
      </c>
      <c r="H62" s="48">
        <f t="shared" si="15"/>
        <v>1</v>
      </c>
      <c r="I62" s="55">
        <f t="shared" si="15"/>
        <v>0</v>
      </c>
      <c r="J62" s="53">
        <f t="shared" si="15"/>
        <v>0</v>
      </c>
      <c r="K62" s="53">
        <f t="shared" si="15"/>
        <v>1</v>
      </c>
      <c r="L62" s="53">
        <f t="shared" si="15"/>
        <v>0</v>
      </c>
      <c r="M62" s="54">
        <f t="shared" si="15"/>
        <v>0</v>
      </c>
      <c r="N62" s="48">
        <f t="shared" si="15"/>
        <v>5418.841</v>
      </c>
      <c r="O62" s="55">
        <f t="shared" si="15"/>
        <v>326.384</v>
      </c>
      <c r="P62" s="53">
        <f t="shared" si="15"/>
        <v>0</v>
      </c>
      <c r="Q62" s="53">
        <f t="shared" si="15"/>
        <v>4946.853</v>
      </c>
      <c r="R62" s="53">
        <f t="shared" si="15"/>
        <v>145.604</v>
      </c>
      <c r="S62" s="54">
        <f t="shared" si="15"/>
        <v>0</v>
      </c>
      <c r="T62" s="48">
        <f t="shared" si="15"/>
        <v>5093.457</v>
      </c>
      <c r="U62" s="56">
        <f t="shared" si="15"/>
        <v>0</v>
      </c>
      <c r="X62" s="104" t="s">
        <v>120</v>
      </c>
      <c r="Y62" s="105"/>
      <c r="Z62" s="82">
        <f aca="true" t="shared" si="16" ref="Z62:AN62">SUM(Z63)</f>
        <v>5093.457</v>
      </c>
      <c r="AA62" s="82">
        <f t="shared" si="16"/>
        <v>145.604</v>
      </c>
      <c r="AB62" s="83">
        <f t="shared" si="16"/>
        <v>145.604</v>
      </c>
      <c r="AC62" s="84">
        <f t="shared" si="16"/>
        <v>0</v>
      </c>
      <c r="AD62" s="82">
        <f t="shared" si="16"/>
        <v>4947.853</v>
      </c>
      <c r="AE62" s="83">
        <f t="shared" si="16"/>
        <v>3114.6859999999997</v>
      </c>
      <c r="AF62" s="84">
        <f t="shared" si="16"/>
        <v>1833.1669999999997</v>
      </c>
      <c r="AG62" s="82">
        <f t="shared" si="16"/>
        <v>4765.70702</v>
      </c>
      <c r="AH62" s="83">
        <f t="shared" si="16"/>
        <v>2889.02874</v>
      </c>
      <c r="AI62" s="84">
        <f t="shared" si="16"/>
        <v>1876.6782799999996</v>
      </c>
      <c r="AJ62" s="82">
        <f t="shared" si="16"/>
        <v>3215.41274</v>
      </c>
      <c r="AK62" s="82">
        <f t="shared" si="16"/>
        <v>2022.2822799999997</v>
      </c>
      <c r="AL62" s="82">
        <f t="shared" si="16"/>
        <v>0</v>
      </c>
      <c r="AM62" s="85">
        <f t="shared" si="16"/>
        <v>3469.95874</v>
      </c>
      <c r="AN62" s="86">
        <f t="shared" si="16"/>
        <v>1718.1459800000002</v>
      </c>
    </row>
    <row r="63" spans="2:40" ht="12">
      <c r="B63" s="71"/>
      <c r="C63" s="73" t="s">
        <v>120</v>
      </c>
      <c r="D63" s="74">
        <v>7210.386999999999</v>
      </c>
      <c r="E63" s="74">
        <v>254.546</v>
      </c>
      <c r="F63" s="74">
        <v>6955.841</v>
      </c>
      <c r="G63" s="74">
        <v>1537</v>
      </c>
      <c r="H63" s="74">
        <v>1</v>
      </c>
      <c r="I63" s="75">
        <v>0</v>
      </c>
      <c r="J63" s="77">
        <v>0</v>
      </c>
      <c r="K63" s="77">
        <v>1</v>
      </c>
      <c r="L63" s="77">
        <v>0</v>
      </c>
      <c r="M63" s="78">
        <v>0</v>
      </c>
      <c r="N63" s="74">
        <v>5418.841</v>
      </c>
      <c r="O63" s="75">
        <v>326.384</v>
      </c>
      <c r="P63" s="77">
        <v>0</v>
      </c>
      <c r="Q63" s="77">
        <v>4946.853</v>
      </c>
      <c r="R63" s="77">
        <v>145.604</v>
      </c>
      <c r="S63" s="78">
        <v>0</v>
      </c>
      <c r="T63" s="74">
        <v>5093.457</v>
      </c>
      <c r="U63" s="79">
        <v>0</v>
      </c>
      <c r="X63" s="81"/>
      <c r="Y63" s="73" t="s">
        <v>120</v>
      </c>
      <c r="Z63" s="48">
        <v>5093.457</v>
      </c>
      <c r="AA63" s="48">
        <v>145.604</v>
      </c>
      <c r="AB63" s="55">
        <v>145.604</v>
      </c>
      <c r="AC63" s="54">
        <v>0</v>
      </c>
      <c r="AD63" s="48">
        <v>4947.853</v>
      </c>
      <c r="AE63" s="55">
        <v>3114.6859999999997</v>
      </c>
      <c r="AF63" s="54">
        <v>1833.1669999999997</v>
      </c>
      <c r="AG63" s="48">
        <v>4765.70702</v>
      </c>
      <c r="AH63" s="55">
        <v>2889.02874</v>
      </c>
      <c r="AI63" s="54">
        <v>1876.6782799999996</v>
      </c>
      <c r="AJ63" s="48">
        <f>I63+O63+AH63</f>
        <v>3215.41274</v>
      </c>
      <c r="AK63" s="48">
        <f>U63+AA63+AI63</f>
        <v>2022.2822799999997</v>
      </c>
      <c r="AL63" s="48">
        <f>M63+S63</f>
        <v>0</v>
      </c>
      <c r="AM63" s="59">
        <f>E63+AJ63</f>
        <v>3469.95874</v>
      </c>
      <c r="AN63" s="56">
        <f>G63-H63+AD63-AG63</f>
        <v>1718.1459800000002</v>
      </c>
    </row>
    <row r="64" spans="2:40" ht="12">
      <c r="B64" s="99" t="s">
        <v>97</v>
      </c>
      <c r="C64" s="100"/>
      <c r="D64" s="1">
        <v>9618.385999999999</v>
      </c>
      <c r="E64" s="1">
        <f aca="true" t="shared" si="17" ref="E64:U64">SUM(E65:E66)</f>
        <v>57.620000000000005</v>
      </c>
      <c r="F64" s="1">
        <f t="shared" si="17"/>
        <v>9561.269999999999</v>
      </c>
      <c r="G64" s="1">
        <f t="shared" si="17"/>
        <v>0</v>
      </c>
      <c r="H64" s="1">
        <f t="shared" si="17"/>
        <v>0</v>
      </c>
      <c r="I64" s="2">
        <f t="shared" si="17"/>
        <v>0</v>
      </c>
      <c r="J64" s="3">
        <f t="shared" si="17"/>
        <v>0</v>
      </c>
      <c r="K64" s="3">
        <f t="shared" si="17"/>
        <v>0</v>
      </c>
      <c r="L64" s="3">
        <f t="shared" si="17"/>
        <v>0</v>
      </c>
      <c r="M64" s="4">
        <f t="shared" si="17"/>
        <v>0</v>
      </c>
      <c r="N64" s="1">
        <f t="shared" si="17"/>
        <v>9561.269999999999</v>
      </c>
      <c r="O64" s="2">
        <f t="shared" si="17"/>
        <v>14.08</v>
      </c>
      <c r="P64" s="3">
        <f t="shared" si="17"/>
        <v>0</v>
      </c>
      <c r="Q64" s="3">
        <f t="shared" si="17"/>
        <v>9519.132</v>
      </c>
      <c r="R64" s="3">
        <f t="shared" si="17"/>
        <v>28.058</v>
      </c>
      <c r="S64" s="4">
        <f t="shared" si="17"/>
        <v>0</v>
      </c>
      <c r="T64" s="1">
        <f t="shared" si="17"/>
        <v>9547.189999999999</v>
      </c>
      <c r="U64" s="5">
        <f t="shared" si="17"/>
        <v>0</v>
      </c>
      <c r="X64" s="99" t="s">
        <v>97</v>
      </c>
      <c r="Y64" s="100"/>
      <c r="Z64" s="1">
        <f aca="true" t="shared" si="18" ref="Z64:AN64">SUM(Z65:Z66)</f>
        <v>9547.189999999999</v>
      </c>
      <c r="AA64" s="1">
        <f t="shared" si="18"/>
        <v>28.058</v>
      </c>
      <c r="AB64" s="2">
        <f t="shared" si="18"/>
        <v>4.702</v>
      </c>
      <c r="AC64" s="4">
        <f t="shared" si="18"/>
        <v>23.356</v>
      </c>
      <c r="AD64" s="1">
        <f t="shared" si="18"/>
        <v>9519.132</v>
      </c>
      <c r="AE64" s="2">
        <f t="shared" si="18"/>
        <v>5530.011</v>
      </c>
      <c r="AF64" s="4">
        <f t="shared" si="18"/>
        <v>3989.1209999999996</v>
      </c>
      <c r="AG64" s="1">
        <f t="shared" si="18"/>
        <v>7581.136843999999</v>
      </c>
      <c r="AH64" s="2">
        <f t="shared" si="18"/>
        <v>4750.498244</v>
      </c>
      <c r="AI64" s="4">
        <f t="shared" si="18"/>
        <v>2830.6385999999998</v>
      </c>
      <c r="AJ64" s="1">
        <f t="shared" si="18"/>
        <v>4764.578244</v>
      </c>
      <c r="AK64" s="1">
        <f t="shared" si="18"/>
        <v>2858.6965999999998</v>
      </c>
      <c r="AL64" s="1">
        <f t="shared" si="18"/>
        <v>0</v>
      </c>
      <c r="AM64" s="7">
        <f t="shared" si="18"/>
        <v>4822.198244</v>
      </c>
      <c r="AN64" s="5">
        <f t="shared" si="18"/>
        <v>1937.995156000001</v>
      </c>
    </row>
    <row r="65" spans="2:40" ht="12">
      <c r="B65" s="87"/>
      <c r="C65" s="63" t="s">
        <v>98</v>
      </c>
      <c r="D65" s="64">
        <v>9499.257999999998</v>
      </c>
      <c r="E65" s="64">
        <v>57.620000000000005</v>
      </c>
      <c r="F65" s="64">
        <v>9441.637999999999</v>
      </c>
      <c r="G65" s="64">
        <v>0</v>
      </c>
      <c r="H65" s="64">
        <v>0</v>
      </c>
      <c r="I65" s="65">
        <v>0</v>
      </c>
      <c r="J65" s="67">
        <v>0</v>
      </c>
      <c r="K65" s="67">
        <v>0</v>
      </c>
      <c r="L65" s="67">
        <v>0</v>
      </c>
      <c r="M65" s="68">
        <v>0</v>
      </c>
      <c r="N65" s="64">
        <v>9441.637999999999</v>
      </c>
      <c r="O65" s="65">
        <v>14.08</v>
      </c>
      <c r="P65" s="67">
        <v>0</v>
      </c>
      <c r="Q65" s="67">
        <v>9399.5</v>
      </c>
      <c r="R65" s="67">
        <v>28.058</v>
      </c>
      <c r="S65" s="68">
        <v>0</v>
      </c>
      <c r="T65" s="64">
        <v>9427.557999999999</v>
      </c>
      <c r="U65" s="69">
        <v>0</v>
      </c>
      <c r="X65" s="87"/>
      <c r="Y65" s="63" t="s">
        <v>98</v>
      </c>
      <c r="Z65" s="64">
        <v>9427.557999999999</v>
      </c>
      <c r="AA65" s="64">
        <v>28.058</v>
      </c>
      <c r="AB65" s="65">
        <v>4.702</v>
      </c>
      <c r="AC65" s="68">
        <v>23.356</v>
      </c>
      <c r="AD65" s="64">
        <v>9399.5</v>
      </c>
      <c r="AE65" s="65">
        <v>5410.379000000001</v>
      </c>
      <c r="AF65" s="68">
        <v>3989.1209999999996</v>
      </c>
      <c r="AG65" s="64">
        <v>7488.371643999999</v>
      </c>
      <c r="AH65" s="65">
        <v>4747.513044</v>
      </c>
      <c r="AI65" s="68">
        <v>2740.8585999999996</v>
      </c>
      <c r="AJ65" s="64">
        <f>I65+O65+AH65</f>
        <v>4761.593044</v>
      </c>
      <c r="AK65" s="64">
        <f>U65+AA65+AI65</f>
        <v>2768.9165999999996</v>
      </c>
      <c r="AL65" s="64">
        <f>M65+S65</f>
        <v>0</v>
      </c>
      <c r="AM65" s="70">
        <f>E65+AJ65</f>
        <v>4819.213044</v>
      </c>
      <c r="AN65" s="69">
        <f>G65-H65+AD65-AG65</f>
        <v>1911.128356000001</v>
      </c>
    </row>
    <row r="66" spans="2:40" ht="12">
      <c r="B66" s="88"/>
      <c r="C66" s="73" t="s">
        <v>99</v>
      </c>
      <c r="D66" s="74">
        <v>119.632</v>
      </c>
      <c r="E66" s="74">
        <v>0</v>
      </c>
      <c r="F66" s="74">
        <v>119.632</v>
      </c>
      <c r="G66" s="74">
        <v>0</v>
      </c>
      <c r="H66" s="74">
        <v>0</v>
      </c>
      <c r="I66" s="75">
        <v>0</v>
      </c>
      <c r="J66" s="77">
        <v>0</v>
      </c>
      <c r="K66" s="77">
        <v>0</v>
      </c>
      <c r="L66" s="77">
        <v>0</v>
      </c>
      <c r="M66" s="78">
        <v>0</v>
      </c>
      <c r="N66" s="74">
        <v>119.632</v>
      </c>
      <c r="O66" s="75">
        <v>0</v>
      </c>
      <c r="P66" s="77">
        <v>0</v>
      </c>
      <c r="Q66" s="77">
        <v>119.632</v>
      </c>
      <c r="R66" s="77">
        <v>0</v>
      </c>
      <c r="S66" s="78">
        <v>0</v>
      </c>
      <c r="T66" s="74">
        <v>119.632</v>
      </c>
      <c r="U66" s="79">
        <v>0</v>
      </c>
      <c r="X66" s="88"/>
      <c r="Y66" s="73" t="s">
        <v>99</v>
      </c>
      <c r="Z66" s="74">
        <v>119.632</v>
      </c>
      <c r="AA66" s="74">
        <v>0</v>
      </c>
      <c r="AB66" s="75">
        <v>0</v>
      </c>
      <c r="AC66" s="78">
        <v>0</v>
      </c>
      <c r="AD66" s="74">
        <v>119.632</v>
      </c>
      <c r="AE66" s="75">
        <v>119.632</v>
      </c>
      <c r="AF66" s="78">
        <v>0</v>
      </c>
      <c r="AG66" s="74">
        <v>92.76520000000001</v>
      </c>
      <c r="AH66" s="75">
        <v>2.9852</v>
      </c>
      <c r="AI66" s="78">
        <v>89.78</v>
      </c>
      <c r="AJ66" s="74">
        <f>I66+O66+AH66</f>
        <v>2.9852</v>
      </c>
      <c r="AK66" s="74">
        <f>U66+AA66+AI66</f>
        <v>89.78</v>
      </c>
      <c r="AL66" s="74">
        <f>M66+S66</f>
        <v>0</v>
      </c>
      <c r="AM66" s="80">
        <f>E66+AJ66</f>
        <v>2.9852</v>
      </c>
      <c r="AN66" s="79">
        <f>G66-H66+AD66-AG66</f>
        <v>26.866799999999998</v>
      </c>
    </row>
    <row r="67" spans="2:40" ht="12">
      <c r="B67" s="99" t="s">
        <v>100</v>
      </c>
      <c r="C67" s="100"/>
      <c r="D67" s="1">
        <v>61266.713</v>
      </c>
      <c r="E67" s="1">
        <v>610.6800000000001</v>
      </c>
      <c r="F67" s="1">
        <v>60656.032999999996</v>
      </c>
      <c r="G67" s="1">
        <v>1715.87</v>
      </c>
      <c r="H67" s="1">
        <v>343.261</v>
      </c>
      <c r="I67" s="2">
        <v>0</v>
      </c>
      <c r="J67" s="3">
        <v>0</v>
      </c>
      <c r="K67" s="3">
        <v>0</v>
      </c>
      <c r="L67" s="3">
        <v>343.261</v>
      </c>
      <c r="M67" s="4">
        <v>0</v>
      </c>
      <c r="N67" s="1">
        <v>58940.163</v>
      </c>
      <c r="O67" s="2">
        <v>707.607</v>
      </c>
      <c r="P67" s="3">
        <v>0</v>
      </c>
      <c r="Q67" s="3">
        <v>58181.27100000001</v>
      </c>
      <c r="R67" s="3">
        <v>3.4050000000000002</v>
      </c>
      <c r="S67" s="4">
        <v>47.88</v>
      </c>
      <c r="T67" s="1">
        <v>58575.816999999995</v>
      </c>
      <c r="U67" s="5">
        <v>0</v>
      </c>
      <c r="X67" s="99" t="s">
        <v>100</v>
      </c>
      <c r="Y67" s="100"/>
      <c r="Z67" s="1">
        <v>58527.937</v>
      </c>
      <c r="AA67" s="1">
        <v>346.66600000000005</v>
      </c>
      <c r="AB67" s="2">
        <v>346.66600000000005</v>
      </c>
      <c r="AC67" s="4">
        <v>0</v>
      </c>
      <c r="AD67" s="1">
        <v>58181.27100000001</v>
      </c>
      <c r="AE67" s="2">
        <v>28335.693</v>
      </c>
      <c r="AF67" s="4">
        <v>29845.578</v>
      </c>
      <c r="AG67" s="1">
        <v>42231.978480000005</v>
      </c>
      <c r="AH67" s="2">
        <v>35564.59236000001</v>
      </c>
      <c r="AI67" s="4">
        <v>6667.386119999999</v>
      </c>
      <c r="AJ67" s="1">
        <f>I67+O67+AH67</f>
        <v>36272.19936000001</v>
      </c>
      <c r="AK67" s="1">
        <f>U67+AA67+AI67</f>
        <v>7014.052119999999</v>
      </c>
      <c r="AL67" s="1">
        <f>M67+S67</f>
        <v>47.88</v>
      </c>
      <c r="AM67" s="7">
        <f>E67+AJ67</f>
        <v>36882.87936000001</v>
      </c>
      <c r="AN67" s="5">
        <v>17321.901520000003</v>
      </c>
    </row>
    <row r="68" spans="2:40" ht="12">
      <c r="B68" s="99" t="s">
        <v>101</v>
      </c>
      <c r="C68" s="100"/>
      <c r="D68" s="1">
        <f>SUM(D69)</f>
        <v>14301.313</v>
      </c>
      <c r="E68" s="1">
        <f aca="true" t="shared" si="19" ref="E68:U68">SUM(E69)</f>
        <v>162.363</v>
      </c>
      <c r="F68" s="1">
        <f t="shared" si="19"/>
        <v>14138.949999999999</v>
      </c>
      <c r="G68" s="1">
        <f t="shared" si="19"/>
        <v>5230.42</v>
      </c>
      <c r="H68" s="1">
        <f t="shared" si="19"/>
        <v>507.31</v>
      </c>
      <c r="I68" s="2">
        <f t="shared" si="19"/>
        <v>19.8</v>
      </c>
      <c r="J68" s="3">
        <f t="shared" si="19"/>
        <v>0</v>
      </c>
      <c r="K68" s="3">
        <f t="shared" si="19"/>
        <v>487.51</v>
      </c>
      <c r="L68" s="3">
        <f t="shared" si="19"/>
        <v>0</v>
      </c>
      <c r="M68" s="4">
        <f t="shared" si="19"/>
        <v>0</v>
      </c>
      <c r="N68" s="1">
        <f t="shared" si="19"/>
        <v>8908.53</v>
      </c>
      <c r="O68" s="2">
        <f t="shared" si="19"/>
        <v>29.439999999999998</v>
      </c>
      <c r="P68" s="3">
        <f t="shared" si="19"/>
        <v>0</v>
      </c>
      <c r="Q68" s="3">
        <f t="shared" si="19"/>
        <v>8831.09</v>
      </c>
      <c r="R68" s="3">
        <f t="shared" si="19"/>
        <v>48</v>
      </c>
      <c r="S68" s="4">
        <f t="shared" si="19"/>
        <v>0</v>
      </c>
      <c r="T68" s="1">
        <f t="shared" si="19"/>
        <v>9366.6</v>
      </c>
      <c r="U68" s="5">
        <f t="shared" si="19"/>
        <v>0</v>
      </c>
      <c r="X68" s="99" t="s">
        <v>101</v>
      </c>
      <c r="Y68" s="100"/>
      <c r="Z68" s="1">
        <f aca="true" t="shared" si="20" ref="Z68:AN68">SUM(Z69)</f>
        <v>9366.6</v>
      </c>
      <c r="AA68" s="1">
        <f t="shared" si="20"/>
        <v>48</v>
      </c>
      <c r="AB68" s="2">
        <f t="shared" si="20"/>
        <v>0</v>
      </c>
      <c r="AC68" s="4">
        <f t="shared" si="20"/>
        <v>48</v>
      </c>
      <c r="AD68" s="1">
        <f t="shared" si="20"/>
        <v>9318.6</v>
      </c>
      <c r="AE68" s="2">
        <f t="shared" si="20"/>
        <v>3386.7399999999993</v>
      </c>
      <c r="AF68" s="4">
        <f t="shared" si="20"/>
        <v>5931.860000000001</v>
      </c>
      <c r="AG68" s="1">
        <f t="shared" si="20"/>
        <v>8628.2982</v>
      </c>
      <c r="AH68" s="2">
        <f t="shared" si="20"/>
        <v>8148.0237799999995</v>
      </c>
      <c r="AI68" s="4">
        <f t="shared" si="20"/>
        <v>480.27441999999996</v>
      </c>
      <c r="AJ68" s="1">
        <f t="shared" si="20"/>
        <v>8197.26378</v>
      </c>
      <c r="AK68" s="1">
        <f t="shared" si="20"/>
        <v>528.27442</v>
      </c>
      <c r="AL68" s="1">
        <f t="shared" si="20"/>
        <v>0</v>
      </c>
      <c r="AM68" s="7">
        <f t="shared" si="20"/>
        <v>8359.626779999999</v>
      </c>
      <c r="AN68" s="5">
        <f t="shared" si="20"/>
        <v>5413.4118</v>
      </c>
    </row>
    <row r="69" spans="2:40" ht="12">
      <c r="B69" s="89"/>
      <c r="C69" s="73" t="s">
        <v>102</v>
      </c>
      <c r="D69" s="74">
        <v>14301.313</v>
      </c>
      <c r="E69" s="74">
        <v>162.363</v>
      </c>
      <c r="F69" s="74">
        <v>14138.949999999999</v>
      </c>
      <c r="G69" s="74">
        <v>5230.42</v>
      </c>
      <c r="H69" s="74">
        <v>507.31</v>
      </c>
      <c r="I69" s="75">
        <v>19.8</v>
      </c>
      <c r="J69" s="77">
        <v>0</v>
      </c>
      <c r="K69" s="77">
        <v>487.51</v>
      </c>
      <c r="L69" s="77">
        <v>0</v>
      </c>
      <c r="M69" s="78">
        <v>0</v>
      </c>
      <c r="N69" s="74">
        <v>8908.53</v>
      </c>
      <c r="O69" s="75">
        <v>29.439999999999998</v>
      </c>
      <c r="P69" s="77">
        <v>0</v>
      </c>
      <c r="Q69" s="77">
        <v>8831.09</v>
      </c>
      <c r="R69" s="77">
        <v>48</v>
      </c>
      <c r="S69" s="78">
        <v>0</v>
      </c>
      <c r="T69" s="74">
        <v>9366.6</v>
      </c>
      <c r="U69" s="79">
        <v>0</v>
      </c>
      <c r="X69" s="89"/>
      <c r="Y69" s="73" t="s">
        <v>102</v>
      </c>
      <c r="Z69" s="74">
        <v>9366.6</v>
      </c>
      <c r="AA69" s="74">
        <v>48</v>
      </c>
      <c r="AB69" s="75">
        <v>0</v>
      </c>
      <c r="AC69" s="78">
        <v>48</v>
      </c>
      <c r="AD69" s="74">
        <v>9318.6</v>
      </c>
      <c r="AE69" s="75">
        <v>3386.7399999999993</v>
      </c>
      <c r="AF69" s="78">
        <v>5931.860000000001</v>
      </c>
      <c r="AG69" s="74">
        <v>8628.2982</v>
      </c>
      <c r="AH69" s="75">
        <v>8148.0237799999995</v>
      </c>
      <c r="AI69" s="78">
        <v>480.27441999999996</v>
      </c>
      <c r="AJ69" s="74">
        <f>I69+O69+AH69</f>
        <v>8197.26378</v>
      </c>
      <c r="AK69" s="74">
        <f>U69+AA69+AI69</f>
        <v>528.27442</v>
      </c>
      <c r="AL69" s="74">
        <f>M69+S69</f>
        <v>0</v>
      </c>
      <c r="AM69" s="80">
        <f>E69+AJ69</f>
        <v>8359.626779999999</v>
      </c>
      <c r="AN69" s="79">
        <f>G69-H69+AD69-AG69</f>
        <v>5413.4118</v>
      </c>
    </row>
    <row r="70" spans="2:40" ht="12">
      <c r="B70" s="99" t="s">
        <v>103</v>
      </c>
      <c r="C70" s="100"/>
      <c r="D70" s="1">
        <f>SUM(D71)</f>
        <v>9053.599</v>
      </c>
      <c r="E70" s="1">
        <f aca="true" t="shared" si="21" ref="E70:U70">SUM(E71)</f>
        <v>0</v>
      </c>
      <c r="F70" s="1">
        <f t="shared" si="21"/>
        <v>9053.599</v>
      </c>
      <c r="G70" s="1">
        <f t="shared" si="21"/>
        <v>0.122</v>
      </c>
      <c r="H70" s="1">
        <f t="shared" si="21"/>
        <v>0.017</v>
      </c>
      <c r="I70" s="2">
        <f t="shared" si="21"/>
        <v>0</v>
      </c>
      <c r="J70" s="3">
        <f t="shared" si="21"/>
        <v>0</v>
      </c>
      <c r="K70" s="3">
        <f t="shared" si="21"/>
        <v>0.017</v>
      </c>
      <c r="L70" s="3">
        <f t="shared" si="21"/>
        <v>0</v>
      </c>
      <c r="M70" s="4">
        <f t="shared" si="21"/>
        <v>0</v>
      </c>
      <c r="N70" s="1">
        <f t="shared" si="21"/>
        <v>9053.477</v>
      </c>
      <c r="O70" s="2">
        <f t="shared" si="21"/>
        <v>4.914</v>
      </c>
      <c r="P70" s="3">
        <f t="shared" si="21"/>
        <v>0</v>
      </c>
      <c r="Q70" s="3">
        <f t="shared" si="21"/>
        <v>9032.108000000002</v>
      </c>
      <c r="R70" s="3">
        <f t="shared" si="21"/>
        <v>16.455000000000002</v>
      </c>
      <c r="S70" s="4">
        <f t="shared" si="21"/>
        <v>0</v>
      </c>
      <c r="T70" s="1">
        <f t="shared" si="21"/>
        <v>9048.58</v>
      </c>
      <c r="U70" s="5">
        <f t="shared" si="21"/>
        <v>0</v>
      </c>
      <c r="X70" s="99" t="s">
        <v>103</v>
      </c>
      <c r="Y70" s="100"/>
      <c r="Z70" s="1">
        <f aca="true" t="shared" si="22" ref="Z70:AN70">SUM(Z71)</f>
        <v>9048.58</v>
      </c>
      <c r="AA70" s="1">
        <f t="shared" si="22"/>
        <v>16.455000000000002</v>
      </c>
      <c r="AB70" s="2">
        <f t="shared" si="22"/>
        <v>0</v>
      </c>
      <c r="AC70" s="4">
        <f t="shared" si="22"/>
        <v>16.455000000000002</v>
      </c>
      <c r="AD70" s="1">
        <f t="shared" si="22"/>
        <v>9032.125000000002</v>
      </c>
      <c r="AE70" s="2">
        <f t="shared" si="22"/>
        <v>8032.810999999999</v>
      </c>
      <c r="AF70" s="4">
        <f t="shared" si="22"/>
        <v>999.314</v>
      </c>
      <c r="AG70" s="1">
        <f t="shared" si="22"/>
        <v>7685.423616</v>
      </c>
      <c r="AH70" s="2">
        <f t="shared" si="22"/>
        <v>4381.3038967</v>
      </c>
      <c r="AI70" s="4">
        <f t="shared" si="22"/>
        <v>3304.1197193</v>
      </c>
      <c r="AJ70" s="1">
        <f t="shared" si="22"/>
        <v>4386.2178967</v>
      </c>
      <c r="AK70" s="1">
        <f t="shared" si="22"/>
        <v>3320.5747192999997</v>
      </c>
      <c r="AL70" s="1">
        <f t="shared" si="22"/>
        <v>0</v>
      </c>
      <c r="AM70" s="7">
        <f t="shared" si="22"/>
        <v>4386.2178967</v>
      </c>
      <c r="AN70" s="5">
        <f t="shared" si="22"/>
        <v>1346.8063840000013</v>
      </c>
    </row>
    <row r="71" spans="2:40" ht="12">
      <c r="B71" s="89"/>
      <c r="C71" s="73" t="s">
        <v>104</v>
      </c>
      <c r="D71" s="74">
        <v>9053.599</v>
      </c>
      <c r="E71" s="74">
        <v>0</v>
      </c>
      <c r="F71" s="74">
        <v>9053.599</v>
      </c>
      <c r="G71" s="74">
        <v>0.122</v>
      </c>
      <c r="H71" s="74">
        <v>0.017</v>
      </c>
      <c r="I71" s="75">
        <v>0</v>
      </c>
      <c r="J71" s="77">
        <v>0</v>
      </c>
      <c r="K71" s="77">
        <v>0.017</v>
      </c>
      <c r="L71" s="77">
        <v>0</v>
      </c>
      <c r="M71" s="78">
        <v>0</v>
      </c>
      <c r="N71" s="74">
        <v>9053.477</v>
      </c>
      <c r="O71" s="75">
        <v>4.914</v>
      </c>
      <c r="P71" s="77">
        <v>0</v>
      </c>
      <c r="Q71" s="77">
        <v>9032.108000000002</v>
      </c>
      <c r="R71" s="77">
        <v>16.455000000000002</v>
      </c>
      <c r="S71" s="78">
        <v>0</v>
      </c>
      <c r="T71" s="74">
        <v>9048.58</v>
      </c>
      <c r="U71" s="79">
        <v>0</v>
      </c>
      <c r="X71" s="89"/>
      <c r="Y71" s="73" t="s">
        <v>104</v>
      </c>
      <c r="Z71" s="74">
        <v>9048.58</v>
      </c>
      <c r="AA71" s="74">
        <v>16.455000000000002</v>
      </c>
      <c r="AB71" s="75">
        <v>0</v>
      </c>
      <c r="AC71" s="78">
        <v>16.455000000000002</v>
      </c>
      <c r="AD71" s="74">
        <v>9032.125000000002</v>
      </c>
      <c r="AE71" s="75">
        <v>8032.810999999999</v>
      </c>
      <c r="AF71" s="78">
        <v>999.314</v>
      </c>
      <c r="AG71" s="74">
        <v>7685.423616</v>
      </c>
      <c r="AH71" s="75">
        <v>4381.3038967</v>
      </c>
      <c r="AI71" s="78">
        <v>3304.1197193</v>
      </c>
      <c r="AJ71" s="74">
        <f>I71+O71+AH71</f>
        <v>4386.2178967</v>
      </c>
      <c r="AK71" s="74">
        <f>U71+AA71+AI71</f>
        <v>3320.5747192999997</v>
      </c>
      <c r="AL71" s="74">
        <f>M71+S71</f>
        <v>0</v>
      </c>
      <c r="AM71" s="80">
        <f>E71+AJ71</f>
        <v>4386.2178967</v>
      </c>
      <c r="AN71" s="79">
        <f>G71-H71+AD71-AG71</f>
        <v>1346.8063840000013</v>
      </c>
    </row>
    <row r="72" spans="2:40" ht="12">
      <c r="B72" s="101" t="s">
        <v>105</v>
      </c>
      <c r="C72" s="100"/>
      <c r="D72" s="1">
        <f>SUM(D73:D76)</f>
        <v>53523.047</v>
      </c>
      <c r="E72" s="1">
        <f aca="true" t="shared" si="23" ref="E72:U72">SUM(E73:E76)</f>
        <v>6.462</v>
      </c>
      <c r="F72" s="1">
        <f t="shared" si="23"/>
        <v>53516.58499999999</v>
      </c>
      <c r="G72" s="1">
        <f t="shared" si="23"/>
        <v>1653.216</v>
      </c>
      <c r="H72" s="1">
        <f t="shared" si="23"/>
        <v>1144.681</v>
      </c>
      <c r="I72" s="2">
        <f t="shared" si="23"/>
        <v>0.01</v>
      </c>
      <c r="J72" s="3">
        <f t="shared" si="23"/>
        <v>0</v>
      </c>
      <c r="K72" s="3">
        <f t="shared" si="23"/>
        <v>966.521</v>
      </c>
      <c r="L72" s="3">
        <f t="shared" si="23"/>
        <v>178.15</v>
      </c>
      <c r="M72" s="4">
        <f t="shared" si="23"/>
        <v>0</v>
      </c>
      <c r="N72" s="1">
        <f t="shared" si="23"/>
        <v>51863.369000000006</v>
      </c>
      <c r="O72" s="2">
        <f t="shared" si="23"/>
        <v>380.93600000000004</v>
      </c>
      <c r="P72" s="3">
        <f t="shared" si="23"/>
        <v>0</v>
      </c>
      <c r="Q72" s="3">
        <f t="shared" si="23"/>
        <v>50338.144</v>
      </c>
      <c r="R72" s="3">
        <f t="shared" si="23"/>
        <v>1144.2660000000003</v>
      </c>
      <c r="S72" s="4">
        <f t="shared" si="23"/>
        <v>0.023</v>
      </c>
      <c r="T72" s="1">
        <f t="shared" si="23"/>
        <v>52627.104</v>
      </c>
      <c r="U72" s="5">
        <f t="shared" si="23"/>
        <v>0</v>
      </c>
      <c r="X72" s="101" t="s">
        <v>105</v>
      </c>
      <c r="Y72" s="100"/>
      <c r="Z72" s="1">
        <f aca="true" t="shared" si="24" ref="Z72:AN72">SUM(Z73:Z76)</f>
        <v>52627.081</v>
      </c>
      <c r="AA72" s="1">
        <f t="shared" si="24"/>
        <v>1322.4160000000002</v>
      </c>
      <c r="AB72" s="2">
        <f t="shared" si="24"/>
        <v>225.76899999999998</v>
      </c>
      <c r="AC72" s="4">
        <f t="shared" si="24"/>
        <v>1096.6470000000002</v>
      </c>
      <c r="AD72" s="1">
        <f t="shared" si="24"/>
        <v>51304.66499999999</v>
      </c>
      <c r="AE72" s="2">
        <f t="shared" si="24"/>
        <v>35115.038</v>
      </c>
      <c r="AF72" s="4">
        <f t="shared" si="24"/>
        <v>16189.627</v>
      </c>
      <c r="AG72" s="1">
        <f t="shared" si="24"/>
        <v>18309.635696</v>
      </c>
      <c r="AH72" s="2">
        <f t="shared" si="24"/>
        <v>6548.576202</v>
      </c>
      <c r="AI72" s="4">
        <f t="shared" si="24"/>
        <v>11761.059494000003</v>
      </c>
      <c r="AJ72" s="1">
        <f t="shared" si="24"/>
        <v>6929.522202</v>
      </c>
      <c r="AK72" s="1">
        <f t="shared" si="24"/>
        <v>13083.475494000004</v>
      </c>
      <c r="AL72" s="1">
        <f t="shared" si="24"/>
        <v>0.023</v>
      </c>
      <c r="AM72" s="7">
        <f t="shared" si="24"/>
        <v>6935.984202000001</v>
      </c>
      <c r="AN72" s="5">
        <f t="shared" si="24"/>
        <v>33503.564304</v>
      </c>
    </row>
    <row r="73" spans="2:40" ht="12">
      <c r="B73" s="102"/>
      <c r="C73" s="63" t="s">
        <v>106</v>
      </c>
      <c r="D73" s="64">
        <v>43426.406</v>
      </c>
      <c r="E73" s="64">
        <v>4.4270000000000005</v>
      </c>
      <c r="F73" s="64">
        <v>43421.979</v>
      </c>
      <c r="G73" s="64">
        <v>965.872</v>
      </c>
      <c r="H73" s="64">
        <v>752.8420000000001</v>
      </c>
      <c r="I73" s="65">
        <v>0</v>
      </c>
      <c r="J73" s="67">
        <v>0</v>
      </c>
      <c r="K73" s="67">
        <v>574.692</v>
      </c>
      <c r="L73" s="67">
        <v>178.15</v>
      </c>
      <c r="M73" s="68">
        <v>0</v>
      </c>
      <c r="N73" s="64">
        <v>42456.107</v>
      </c>
      <c r="O73" s="65">
        <v>248.06900000000002</v>
      </c>
      <c r="P73" s="67">
        <v>0</v>
      </c>
      <c r="Q73" s="67">
        <v>41095.434</v>
      </c>
      <c r="R73" s="67">
        <v>1112.6030000000003</v>
      </c>
      <c r="S73" s="68">
        <v>0.001</v>
      </c>
      <c r="T73" s="64">
        <v>42960.88</v>
      </c>
      <c r="U73" s="69">
        <v>0</v>
      </c>
      <c r="X73" s="102"/>
      <c r="Y73" s="63" t="s">
        <v>106</v>
      </c>
      <c r="Z73" s="64">
        <v>42960.87899999999</v>
      </c>
      <c r="AA73" s="64">
        <v>1290.7530000000002</v>
      </c>
      <c r="AB73" s="65">
        <v>196.98899999999998</v>
      </c>
      <c r="AC73" s="68">
        <v>1093.7640000000001</v>
      </c>
      <c r="AD73" s="64">
        <v>41670.126</v>
      </c>
      <c r="AE73" s="65">
        <v>28765.066000000003</v>
      </c>
      <c r="AF73" s="68">
        <v>12905.060000000001</v>
      </c>
      <c r="AG73" s="64">
        <v>13615.706158</v>
      </c>
      <c r="AH73" s="65">
        <v>4652.257972</v>
      </c>
      <c r="AI73" s="68">
        <v>8963.448186000001</v>
      </c>
      <c r="AJ73" s="64">
        <f>I73+O73+AH73</f>
        <v>4900.326972000001</v>
      </c>
      <c r="AK73" s="64">
        <f>U73+AA73+AI73</f>
        <v>10254.201186000002</v>
      </c>
      <c r="AL73" s="64">
        <f>M73+S73</f>
        <v>0.001</v>
      </c>
      <c r="AM73" s="70">
        <f>E73+AJ73</f>
        <v>4904.753972</v>
      </c>
      <c r="AN73" s="69">
        <f>G73-H73+AD73-AG73</f>
        <v>28267.449841999995</v>
      </c>
    </row>
    <row r="74" spans="2:40" ht="12">
      <c r="B74" s="102"/>
      <c r="C74" s="63" t="s">
        <v>121</v>
      </c>
      <c r="D74" s="64">
        <v>4222.619</v>
      </c>
      <c r="E74" s="64">
        <v>0</v>
      </c>
      <c r="F74" s="64">
        <v>4222.619</v>
      </c>
      <c r="G74" s="64">
        <v>687.3240000000001</v>
      </c>
      <c r="H74" s="64">
        <v>391.829</v>
      </c>
      <c r="I74" s="65">
        <v>0</v>
      </c>
      <c r="J74" s="67">
        <v>0</v>
      </c>
      <c r="K74" s="67">
        <v>391.829</v>
      </c>
      <c r="L74" s="67">
        <v>0</v>
      </c>
      <c r="M74" s="68">
        <v>0</v>
      </c>
      <c r="N74" s="64">
        <v>3535.2949999999996</v>
      </c>
      <c r="O74" s="65">
        <v>0</v>
      </c>
      <c r="P74" s="67">
        <v>0</v>
      </c>
      <c r="Q74" s="67">
        <v>3528.862</v>
      </c>
      <c r="R74" s="67">
        <v>6.433</v>
      </c>
      <c r="S74" s="68">
        <v>0</v>
      </c>
      <c r="T74" s="64">
        <v>3927.1240000000003</v>
      </c>
      <c r="U74" s="69">
        <v>0</v>
      </c>
      <c r="X74" s="102"/>
      <c r="Y74" s="63"/>
      <c r="Z74" s="64">
        <v>3927.1240000000003</v>
      </c>
      <c r="AA74" s="64">
        <v>6.433</v>
      </c>
      <c r="AB74" s="65">
        <v>5.513</v>
      </c>
      <c r="AC74" s="68">
        <v>0.92</v>
      </c>
      <c r="AD74" s="64">
        <v>3920.6910000000003</v>
      </c>
      <c r="AE74" s="65">
        <v>1939.299</v>
      </c>
      <c r="AF74" s="68">
        <v>1981.3919999999998</v>
      </c>
      <c r="AG74" s="64">
        <v>837.1924319999999</v>
      </c>
      <c r="AH74" s="65">
        <v>179.15654</v>
      </c>
      <c r="AI74" s="68">
        <v>658.035892</v>
      </c>
      <c r="AJ74" s="64">
        <f>I74+O74+AH74</f>
        <v>179.15654</v>
      </c>
      <c r="AK74" s="64">
        <f>U74+AA74+AI74</f>
        <v>664.468892</v>
      </c>
      <c r="AL74" s="64">
        <f>M74+S74</f>
        <v>0</v>
      </c>
      <c r="AM74" s="70">
        <f>E74+AJ74</f>
        <v>179.15654</v>
      </c>
      <c r="AN74" s="69">
        <f>G74-H74+AD74-AG74</f>
        <v>3378.993568000001</v>
      </c>
    </row>
    <row r="75" spans="2:40" ht="12">
      <c r="B75" s="103"/>
      <c r="C75" s="90" t="s">
        <v>122</v>
      </c>
      <c r="D75" s="64">
        <v>1460.4309999999998</v>
      </c>
      <c r="E75" s="64">
        <v>0.055</v>
      </c>
      <c r="F75" s="64">
        <v>1460.376</v>
      </c>
      <c r="G75" s="64">
        <v>0.02</v>
      </c>
      <c r="H75" s="64">
        <v>0.01</v>
      </c>
      <c r="I75" s="65">
        <v>0.01</v>
      </c>
      <c r="J75" s="67">
        <v>0</v>
      </c>
      <c r="K75" s="67">
        <v>0</v>
      </c>
      <c r="L75" s="67">
        <v>0</v>
      </c>
      <c r="M75" s="68">
        <v>0</v>
      </c>
      <c r="N75" s="64">
        <v>1460.356</v>
      </c>
      <c r="O75" s="65">
        <v>2.0999999999999996</v>
      </c>
      <c r="P75" s="67">
        <v>0</v>
      </c>
      <c r="Q75" s="67">
        <v>1456.293</v>
      </c>
      <c r="R75" s="67">
        <v>1.963</v>
      </c>
      <c r="S75" s="68">
        <v>0</v>
      </c>
      <c r="T75" s="64">
        <v>1458.256</v>
      </c>
      <c r="U75" s="69">
        <v>0</v>
      </c>
      <c r="X75" s="103"/>
      <c r="Y75" s="90" t="s">
        <v>107</v>
      </c>
      <c r="Z75" s="64">
        <v>1458.256</v>
      </c>
      <c r="AA75" s="64">
        <v>1.963</v>
      </c>
      <c r="AB75" s="65">
        <v>0</v>
      </c>
      <c r="AC75" s="68">
        <v>1.963</v>
      </c>
      <c r="AD75" s="64">
        <v>1456.293</v>
      </c>
      <c r="AE75" s="65">
        <v>406.84999999999997</v>
      </c>
      <c r="AF75" s="68">
        <v>1049.443</v>
      </c>
      <c r="AG75" s="64">
        <v>819.070432</v>
      </c>
      <c r="AH75" s="65">
        <v>562.7388399999999</v>
      </c>
      <c r="AI75" s="68">
        <v>256.33159200000006</v>
      </c>
      <c r="AJ75" s="64">
        <f>I75+O75+AH75</f>
        <v>564.8488399999999</v>
      </c>
      <c r="AK75" s="64">
        <f>U75+AA75+AI75</f>
        <v>258.2945920000001</v>
      </c>
      <c r="AL75" s="64">
        <f>M75+S75</f>
        <v>0</v>
      </c>
      <c r="AM75" s="70">
        <f>E75+AJ75</f>
        <v>564.9038399999998</v>
      </c>
      <c r="AN75" s="69">
        <f>G75-H75+AD75-AG75</f>
        <v>637.2325679999999</v>
      </c>
    </row>
    <row r="76" spans="2:40" ht="12">
      <c r="B76" s="103"/>
      <c r="C76" s="73" t="s">
        <v>92</v>
      </c>
      <c r="D76" s="74">
        <v>4413.591</v>
      </c>
      <c r="E76" s="74">
        <v>1.98</v>
      </c>
      <c r="F76" s="74">
        <v>4411.611000000001</v>
      </c>
      <c r="G76" s="74">
        <v>0</v>
      </c>
      <c r="H76" s="74">
        <v>0</v>
      </c>
      <c r="I76" s="75">
        <v>0</v>
      </c>
      <c r="J76" s="77">
        <v>0</v>
      </c>
      <c r="K76" s="77">
        <v>0</v>
      </c>
      <c r="L76" s="77">
        <v>0</v>
      </c>
      <c r="M76" s="78">
        <v>0</v>
      </c>
      <c r="N76" s="74">
        <v>4411.611000000001</v>
      </c>
      <c r="O76" s="75">
        <v>130.767</v>
      </c>
      <c r="P76" s="77">
        <v>0</v>
      </c>
      <c r="Q76" s="77">
        <v>4257.555</v>
      </c>
      <c r="R76" s="77">
        <v>23.267</v>
      </c>
      <c r="S76" s="78">
        <v>0.022</v>
      </c>
      <c r="T76" s="74">
        <v>4280.844</v>
      </c>
      <c r="U76" s="79">
        <v>0</v>
      </c>
      <c r="X76" s="103"/>
      <c r="Y76" s="73" t="s">
        <v>92</v>
      </c>
      <c r="Z76" s="74">
        <v>4280.822</v>
      </c>
      <c r="AA76" s="74">
        <v>23.267</v>
      </c>
      <c r="AB76" s="75">
        <v>23.267</v>
      </c>
      <c r="AC76" s="78">
        <v>0</v>
      </c>
      <c r="AD76" s="74">
        <v>4257.555</v>
      </c>
      <c r="AE76" s="75">
        <v>4003.8229999999994</v>
      </c>
      <c r="AF76" s="78">
        <v>253.732</v>
      </c>
      <c r="AG76" s="74">
        <v>3037.666674</v>
      </c>
      <c r="AH76" s="75">
        <v>1154.4228500000002</v>
      </c>
      <c r="AI76" s="78">
        <v>1883.2438240000004</v>
      </c>
      <c r="AJ76" s="74">
        <f>I76+O76+AH76</f>
        <v>1285.1898500000002</v>
      </c>
      <c r="AK76" s="74">
        <f>U76+AA76+AI76</f>
        <v>1906.5108240000004</v>
      </c>
      <c r="AL76" s="74">
        <f>M76+S76</f>
        <v>0.022</v>
      </c>
      <c r="AM76" s="80">
        <f>E76+AJ76</f>
        <v>1287.1698500000002</v>
      </c>
      <c r="AN76" s="79">
        <f>G76-H76+AD76-AG76</f>
        <v>1219.8883260000002</v>
      </c>
    </row>
    <row r="77" spans="2:40" ht="12">
      <c r="B77" s="99" t="s">
        <v>108</v>
      </c>
      <c r="C77" s="100"/>
      <c r="D77" s="1">
        <f>SUM(D78)</f>
        <v>10685.762999999999</v>
      </c>
      <c r="E77" s="1">
        <f aca="true" t="shared" si="25" ref="E77:U77">SUM(E78)</f>
        <v>1113.3359999999998</v>
      </c>
      <c r="F77" s="1">
        <f t="shared" si="25"/>
        <v>9572.427</v>
      </c>
      <c r="G77" s="1">
        <f t="shared" si="25"/>
        <v>0</v>
      </c>
      <c r="H77" s="1">
        <f t="shared" si="25"/>
        <v>0</v>
      </c>
      <c r="I77" s="2">
        <f t="shared" si="25"/>
        <v>0</v>
      </c>
      <c r="J77" s="3">
        <f t="shared" si="25"/>
        <v>0</v>
      </c>
      <c r="K77" s="3">
        <f t="shared" si="25"/>
        <v>0</v>
      </c>
      <c r="L77" s="3">
        <f t="shared" si="25"/>
        <v>0</v>
      </c>
      <c r="M77" s="4">
        <f t="shared" si="25"/>
        <v>0</v>
      </c>
      <c r="N77" s="1">
        <f t="shared" si="25"/>
        <v>9572.427</v>
      </c>
      <c r="O77" s="2">
        <f t="shared" si="25"/>
        <v>590.01</v>
      </c>
      <c r="P77" s="3">
        <f t="shared" si="25"/>
        <v>0</v>
      </c>
      <c r="Q77" s="3">
        <f t="shared" si="25"/>
        <v>8966.869</v>
      </c>
      <c r="R77" s="3">
        <f t="shared" si="25"/>
        <v>15.548</v>
      </c>
      <c r="S77" s="4">
        <f t="shared" si="25"/>
        <v>0</v>
      </c>
      <c r="T77" s="1">
        <f t="shared" si="25"/>
        <v>8982.417000000001</v>
      </c>
      <c r="U77" s="5">
        <f t="shared" si="25"/>
        <v>0</v>
      </c>
      <c r="X77" s="99" t="s">
        <v>108</v>
      </c>
      <c r="Y77" s="100"/>
      <c r="Z77" s="1">
        <f aca="true" t="shared" si="26" ref="Z77:AN77">SUM(Z78)</f>
        <v>8982.417000000001</v>
      </c>
      <c r="AA77" s="1">
        <f t="shared" si="26"/>
        <v>15.548</v>
      </c>
      <c r="AB77" s="2">
        <f t="shared" si="26"/>
        <v>15.144</v>
      </c>
      <c r="AC77" s="4">
        <f t="shared" si="26"/>
        <v>0.404</v>
      </c>
      <c r="AD77" s="1">
        <f t="shared" si="26"/>
        <v>8966.869</v>
      </c>
      <c r="AE77" s="2">
        <f t="shared" si="26"/>
        <v>6036.616000000001</v>
      </c>
      <c r="AF77" s="4">
        <f t="shared" si="26"/>
        <v>2930.253</v>
      </c>
      <c r="AG77" s="1">
        <f t="shared" si="26"/>
        <v>6264.008697999999</v>
      </c>
      <c r="AH77" s="2">
        <f t="shared" si="26"/>
        <v>3574.75461</v>
      </c>
      <c r="AI77" s="4">
        <f t="shared" si="26"/>
        <v>2689.2540880000006</v>
      </c>
      <c r="AJ77" s="1">
        <f t="shared" si="26"/>
        <v>4164.76461</v>
      </c>
      <c r="AK77" s="1">
        <f t="shared" si="26"/>
        <v>2704.8020880000004</v>
      </c>
      <c r="AL77" s="1">
        <f t="shared" si="26"/>
        <v>0</v>
      </c>
      <c r="AM77" s="7">
        <f t="shared" si="26"/>
        <v>5278.1006099999995</v>
      </c>
      <c r="AN77" s="5">
        <f t="shared" si="26"/>
        <v>2702.860302000002</v>
      </c>
    </row>
    <row r="78" spans="2:40" ht="12.75" thickBot="1">
      <c r="B78" s="91"/>
      <c r="C78" s="92" t="s">
        <v>109</v>
      </c>
      <c r="D78" s="93">
        <v>10685.762999999999</v>
      </c>
      <c r="E78" s="93">
        <v>1113.3359999999998</v>
      </c>
      <c r="F78" s="93">
        <v>9572.427</v>
      </c>
      <c r="G78" s="93">
        <v>0</v>
      </c>
      <c r="H78" s="93">
        <v>0</v>
      </c>
      <c r="I78" s="94">
        <v>0</v>
      </c>
      <c r="J78" s="95">
        <v>0</v>
      </c>
      <c r="K78" s="95">
        <v>0</v>
      </c>
      <c r="L78" s="95">
        <v>0</v>
      </c>
      <c r="M78" s="96">
        <v>0</v>
      </c>
      <c r="N78" s="93">
        <v>9572.427</v>
      </c>
      <c r="O78" s="94">
        <v>590.01</v>
      </c>
      <c r="P78" s="95">
        <v>0</v>
      </c>
      <c r="Q78" s="95">
        <v>8966.869</v>
      </c>
      <c r="R78" s="95">
        <v>15.548</v>
      </c>
      <c r="S78" s="96">
        <v>0</v>
      </c>
      <c r="T78" s="93">
        <v>8982.417000000001</v>
      </c>
      <c r="U78" s="97">
        <v>0</v>
      </c>
      <c r="X78" s="91"/>
      <c r="Y78" s="92" t="s">
        <v>109</v>
      </c>
      <c r="Z78" s="93">
        <v>8982.417000000001</v>
      </c>
      <c r="AA78" s="93">
        <v>15.548</v>
      </c>
      <c r="AB78" s="94">
        <v>15.144</v>
      </c>
      <c r="AC78" s="96">
        <v>0.404</v>
      </c>
      <c r="AD78" s="93">
        <v>8966.869</v>
      </c>
      <c r="AE78" s="94">
        <v>6036.616000000001</v>
      </c>
      <c r="AF78" s="96">
        <v>2930.253</v>
      </c>
      <c r="AG78" s="93">
        <v>6264.008697999999</v>
      </c>
      <c r="AH78" s="94">
        <v>3574.75461</v>
      </c>
      <c r="AI78" s="96">
        <v>2689.2540880000006</v>
      </c>
      <c r="AJ78" s="93">
        <f>I78+O78+AH78</f>
        <v>4164.76461</v>
      </c>
      <c r="AK78" s="93">
        <f>U78+AA78+AI78</f>
        <v>2704.8020880000004</v>
      </c>
      <c r="AL78" s="93">
        <f>M78+S78</f>
        <v>0</v>
      </c>
      <c r="AM78" s="98">
        <f>E78+AJ78</f>
        <v>5278.1006099999995</v>
      </c>
      <c r="AN78" s="97">
        <f>G78-H78+AD78-AG78</f>
        <v>2702.860302000002</v>
      </c>
    </row>
  </sheetData>
  <sheetProtection/>
  <mergeCells count="70">
    <mergeCell ref="AM3:AM4"/>
    <mergeCell ref="X73:X76"/>
    <mergeCell ref="X77:Y77"/>
    <mergeCell ref="X67:Y67"/>
    <mergeCell ref="X68:Y68"/>
    <mergeCell ref="X70:Y70"/>
    <mergeCell ref="X72:Y72"/>
    <mergeCell ref="X53:X56"/>
    <mergeCell ref="X57:Y57"/>
    <mergeCell ref="X58:X61"/>
    <mergeCell ref="X42:Y42"/>
    <mergeCell ref="X43:X47"/>
    <mergeCell ref="X48:Y48"/>
    <mergeCell ref="X52:Y52"/>
    <mergeCell ref="X11:Y11"/>
    <mergeCell ref="X12:Y12"/>
    <mergeCell ref="X13:Y13"/>
    <mergeCell ref="X17:Y17"/>
    <mergeCell ref="AN3:AN4"/>
    <mergeCell ref="AD4:AI4"/>
    <mergeCell ref="AG5:AI5"/>
    <mergeCell ref="AB6:AC7"/>
    <mergeCell ref="AE6:AF7"/>
    <mergeCell ref="AH6:AI6"/>
    <mergeCell ref="AH7:AH8"/>
    <mergeCell ref="AI7:AI8"/>
    <mergeCell ref="AA3:AI3"/>
    <mergeCell ref="AJ3:AJ4"/>
    <mergeCell ref="P6:P8"/>
    <mergeCell ref="Q6:Q8"/>
    <mergeCell ref="AK3:AK4"/>
    <mergeCell ref="AL3:AL4"/>
    <mergeCell ref="R6:R8"/>
    <mergeCell ref="S6:S8"/>
    <mergeCell ref="X3:Y9"/>
    <mergeCell ref="Z3:Z4"/>
    <mergeCell ref="B57:C57"/>
    <mergeCell ref="B48:C48"/>
    <mergeCell ref="I5:M5"/>
    <mergeCell ref="O5:S5"/>
    <mergeCell ref="I6:I8"/>
    <mergeCell ref="J6:J8"/>
    <mergeCell ref="K6:K8"/>
    <mergeCell ref="L6:L8"/>
    <mergeCell ref="M6:M8"/>
    <mergeCell ref="O6:O8"/>
    <mergeCell ref="B12:C12"/>
    <mergeCell ref="B13:C13"/>
    <mergeCell ref="B11:C11"/>
    <mergeCell ref="B17:C17"/>
    <mergeCell ref="B42:C42"/>
    <mergeCell ref="B43:B47"/>
    <mergeCell ref="G3:M3"/>
    <mergeCell ref="N3:S3"/>
    <mergeCell ref="H4:M4"/>
    <mergeCell ref="N4:S4"/>
    <mergeCell ref="B67:C67"/>
    <mergeCell ref="B68:C68"/>
    <mergeCell ref="B52:C52"/>
    <mergeCell ref="B53:B56"/>
    <mergeCell ref="B58:B61"/>
    <mergeCell ref="B3:C9"/>
    <mergeCell ref="B77:C77"/>
    <mergeCell ref="B70:C70"/>
    <mergeCell ref="B72:C72"/>
    <mergeCell ref="B73:B76"/>
    <mergeCell ref="B62:C62"/>
    <mergeCell ref="X62:Y62"/>
    <mergeCell ref="B64:C64"/>
    <mergeCell ref="X64:Y64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59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2021-04-23T05:00:24Z</dcterms:created>
  <dcterms:modified xsi:type="dcterms:W3CDTF">2021-04-23T05:00:30Z</dcterms:modified>
  <cp:category/>
  <cp:version/>
  <cp:contentType/>
  <cp:contentStatus/>
</cp:coreProperties>
</file>