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065" windowHeight="12375" activeTab="0"/>
  </bookViews>
  <sheets>
    <sheet name="発生量" sheetId="1" r:id="rId1"/>
    <sheet name="有償物量" sheetId="2" r:id="rId2"/>
    <sheet name="排出量" sheetId="3" r:id="rId3"/>
    <sheet name="搬出量" sheetId="4" r:id="rId4"/>
    <sheet name="再生利用量" sheetId="5" r:id="rId5"/>
    <sheet name="減量化量" sheetId="6" r:id="rId6"/>
    <sheet name="最終処分量" sheetId="7" r:id="rId7"/>
    <sheet name="資源化量" sheetId="8" r:id="rId8"/>
  </sheets>
  <externalReferences>
    <externalReference r:id="rId11"/>
    <externalReference r:id="rId12"/>
  </externalReferences>
  <definedNames>
    <definedName name="CODE00">'[1]Q19（発生量）'!$D$1:$BG$1</definedName>
    <definedName name="CYUBUNRUI">OFFSET('[2]コード表'!$D$2,0,0,COUNTA('[2]コード表'!$D:$D)-1,3)</definedName>
    <definedName name="CYUBUNRUI_MEI">'[2]コード表'!$D$2:$D$57</definedName>
    <definedName name="DAIBUNRUI">OFFSET('[2]コード表'!$B$2,0,0,COUNTA('[2]コード表'!$C:$C)-1,2)</definedName>
    <definedName name="DAIBUNRUI_MEI">OFFSET('[2]コード表'!$H$2,0,0,COUNTA('[2]コード表'!$H:$H)-1,1)</definedName>
    <definedName name="DATA">OFFSET('[2]DATA（変換前）'!$A$3,0,0,COUNTA('[2]DATA（変換前）'!$C:$C)-2,COUNTA('[2]DATA（変換前）'!$3:$3))</definedName>
    <definedName name="DATA01">OFFSET('[1]Q19（発生量）'!$B$3,0,0,COUNTA('[1]Q19（発生量）'!$B:$B)-1,COUNTA('[1]Q19（発生量）'!$2:$2)-1)</definedName>
    <definedName name="_xlnm.Print_Area" localSheetId="5">'減量化量'!$B$1:$BX$33</definedName>
    <definedName name="_xlnm.Print_Area" localSheetId="4">'再生利用量'!$B$1:$BX$33</definedName>
    <definedName name="_xlnm.Print_Area" localSheetId="6">'最終処分量'!$B$1:$BX$33</definedName>
    <definedName name="_xlnm.Print_Area" localSheetId="7">'資源化量'!$B$1:$BX$33</definedName>
    <definedName name="_xlnm.Print_Area" localSheetId="2">'排出量'!$B$1:$BX$33</definedName>
    <definedName name="_xlnm.Print_Area" localSheetId="0">'発生量'!$B$1:$BX$33</definedName>
    <definedName name="_xlnm.Print_Area" localSheetId="3">'搬出量'!$B$1:$BX$33</definedName>
    <definedName name="_xlnm.Print_Area" localSheetId="1">'有償物量'!$B$1:$BX$33</definedName>
    <definedName name="Q50jisseki">#REF!</definedName>
    <definedName name="SYORI">OFFSET('[2]DATA（変換前）'!$G$2,0,0,1,COUNTA('[2]DATA（変換前）'!$2:$2)-3)</definedName>
    <definedName name="フェイスデータ吐出用">#REF!</definedName>
  </definedNames>
  <calcPr fullCalcOnLoad="1"/>
</workbook>
</file>

<file path=xl/sharedStrings.xml><?xml version="1.0" encoding="utf-8"?>
<sst xmlns="http://schemas.openxmlformats.org/spreadsheetml/2006/main" count="1032" uniqueCount="111">
  <si>
    <t>(単位：t/年）</t>
  </si>
  <si>
    <t>　　　　　　     業　種　　　　
　種　類</t>
  </si>
  <si>
    <t>合計</t>
  </si>
  <si>
    <t>農業</t>
  </si>
  <si>
    <t>建設業</t>
  </si>
  <si>
    <t>製造業</t>
  </si>
  <si>
    <t>電気・水道業</t>
  </si>
  <si>
    <t>情報通信業</t>
  </si>
  <si>
    <t>運輸業･郵便業</t>
  </si>
  <si>
    <t>卸売業･小売業</t>
  </si>
  <si>
    <t>学術研究･専門業</t>
  </si>
  <si>
    <t>宿泊業･飲食業</t>
  </si>
  <si>
    <t>生活関連業</t>
  </si>
  <si>
    <t>教育･学習業</t>
  </si>
  <si>
    <t>医療･福祉</t>
  </si>
  <si>
    <t>サービス業</t>
  </si>
  <si>
    <t>飲料･飼料</t>
  </si>
  <si>
    <t>繊維</t>
  </si>
  <si>
    <t>木材･木製品</t>
  </si>
  <si>
    <t>家具･装備品</t>
  </si>
  <si>
    <t>パルプ･紙</t>
  </si>
  <si>
    <t>印刷</t>
  </si>
  <si>
    <t>化学工業</t>
  </si>
  <si>
    <t>石油・石炭</t>
  </si>
  <si>
    <t>プラスチック</t>
  </si>
  <si>
    <t>ゴム製品</t>
  </si>
  <si>
    <t>皮革</t>
  </si>
  <si>
    <t>窯業･土石製品</t>
  </si>
  <si>
    <t>鉄鋼業</t>
  </si>
  <si>
    <t>非鉄金属</t>
  </si>
  <si>
    <t>金属製品</t>
  </si>
  <si>
    <t>はん用機器</t>
  </si>
  <si>
    <t>生産用機器</t>
  </si>
  <si>
    <t>業務用機器</t>
  </si>
  <si>
    <t>電子部品</t>
  </si>
  <si>
    <t>情報通信機器</t>
  </si>
  <si>
    <t>輸送用機器</t>
  </si>
  <si>
    <t>その他</t>
  </si>
  <si>
    <t>電気業</t>
  </si>
  <si>
    <t>ガス業</t>
  </si>
  <si>
    <t>熱供給業</t>
  </si>
  <si>
    <t>上水道業</t>
  </si>
  <si>
    <t>下水道業</t>
  </si>
  <si>
    <t>通信業</t>
  </si>
  <si>
    <t>新聞業</t>
  </si>
  <si>
    <t>鉄道業</t>
  </si>
  <si>
    <t>道路旅客運送業</t>
  </si>
  <si>
    <t>道路貨物運送業</t>
  </si>
  <si>
    <t>その他</t>
  </si>
  <si>
    <t>百貨店</t>
  </si>
  <si>
    <t>自動車小売業</t>
  </si>
  <si>
    <t>燃料小売業</t>
  </si>
  <si>
    <t>学術・開発研究</t>
  </si>
  <si>
    <t>写真業</t>
  </si>
  <si>
    <t>洗濯業</t>
  </si>
  <si>
    <t>高等教育機関</t>
  </si>
  <si>
    <t>病院</t>
  </si>
  <si>
    <t>自動車整備業</t>
  </si>
  <si>
    <t>合計</t>
  </si>
  <si>
    <t>燃え殻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</si>
  <si>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</si>
  <si>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</si>
  <si>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</si>
  <si>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</si>
  <si>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</si>
  <si>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</si>
  <si>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</si>
  <si>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</si>
  <si>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</si>
  <si>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ゴムくず</t>
  </si>
  <si>
    <t>金属くず</t>
  </si>
  <si>
    <t>ガラスくず等</t>
  </si>
  <si>
    <t>鉱さい</t>
  </si>
  <si>
    <t>がれき類</t>
  </si>
  <si>
    <t>コンクリート片</t>
  </si>
  <si>
    <t>廃アスファルト</t>
  </si>
  <si>
    <t>その他のがれき類</t>
  </si>
  <si>
    <t>動物のふん尿</t>
  </si>
  <si>
    <t>ばいじん</t>
  </si>
  <si>
    <t>動物の死体</t>
  </si>
  <si>
    <t>混合廃棄物</t>
  </si>
  <si>
    <t>感染性廃棄物</t>
  </si>
  <si>
    <t>廃石綿等</t>
  </si>
  <si>
    <t>鉱業</t>
  </si>
  <si>
    <t>食料品</t>
  </si>
  <si>
    <t>電気機器</t>
  </si>
  <si>
    <t>動物系固形不要物</t>
  </si>
  <si>
    <t>表1-1　業種別・廃棄物種類別の発生量（その１）＜令和元年度＞</t>
  </si>
  <si>
    <t>表1-1　業種別・廃棄物種類別の発生量（その２）＜令和元年度＞</t>
  </si>
  <si>
    <t>表1-2　業種別・廃棄物種類別の有償物量（その１）＜令和元年度＞</t>
  </si>
  <si>
    <t>表1-2　業種別・廃棄物種類別の有償物量（その２）＜令和元年度＞</t>
  </si>
  <si>
    <t>表1-3　業種別・廃棄物種類別の排出量（その１）＜令和元年度＞</t>
  </si>
  <si>
    <t>表1-3　業種別・廃棄物種類別の排出量（その２）＜令和元年度＞</t>
  </si>
  <si>
    <t>表1-4　業種別・廃棄物種類別の搬出量（その１）＜令和元年度＞</t>
  </si>
  <si>
    <t>表1-4　業種別・廃棄物種類別の搬出量（その２）＜令和元年度＞</t>
  </si>
  <si>
    <t>表1-5　業種別・廃棄物種類別の再生利用量（その１）＜令和元年度＞</t>
  </si>
  <si>
    <t>表1-5　業種別・廃棄物種類別の再生利用量（その２）＜令和元年度＞</t>
  </si>
  <si>
    <t>表1-6　業種別・廃棄物種類別の減量化量（その１）＜令和元年度＞</t>
  </si>
  <si>
    <t>表1-6　業種別・廃棄物種類別の減量化量（その２）＜令和元年度＞</t>
  </si>
  <si>
    <t>表1-7　業種別・廃棄物種類別の最終処分量（その１）＜令和元年度＞</t>
  </si>
  <si>
    <t>表1-7　業種別・廃棄物種類別の最終処分量（その２）＜令和元年度＞</t>
  </si>
  <si>
    <t>表1-8　業種別・廃棄物種類別の資源化量（その１）＜令和元年度＞</t>
  </si>
  <si>
    <t>表1-8　業種別・廃棄物種類別の資源化量（その２）＜令和元年度＞</t>
  </si>
  <si>
    <t>出版業</t>
  </si>
  <si>
    <t>水銀廃棄物</t>
  </si>
  <si>
    <t>物品賃貸業</t>
  </si>
  <si>
    <t>一般診療所</t>
  </si>
  <si>
    <t>歯科診療所</t>
  </si>
  <si>
    <t>総合工事業</t>
  </si>
  <si>
    <t>職別工事業</t>
  </si>
  <si>
    <t>設備工事業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</si>
</sst>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0"/>
      <name val="ＭＳ ゴシック"/>
      <family val="3"/>
    </font>
    <font>
      <u val="single"/>
      <sz val="8"/>
      <color indexed="12"/>
      <name val="ＭＳ ゴシック"/>
      <family val="3"/>
    </font>
    <font>
      <sz val="11"/>
      <color indexed="8"/>
      <name val="ＭＳ Ｐゴシック"/>
      <family val="3"/>
    </font>
    <font>
      <u val="single"/>
      <sz val="8"/>
      <color indexed="36"/>
      <name val="ＭＳ ゴシック"/>
      <family val="3"/>
    </font>
    <font>
      <sz val="6"/>
      <name val="ＭＳ ゴシック"/>
      <family val="3"/>
    </font>
    <font>
      <sz val="16"/>
      <color indexed="8"/>
      <name val="ＭＳ Ｐゴシック"/>
      <family val="3"/>
    </font>
    <font>
      <sz val="16"/>
      <color indexed="8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medium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3" fontId="5" fillId="0" borderId="0" xfId="61" applyNumberFormat="1" applyFont="1" applyAlignment="1">
      <alignment vertical="center"/>
      <protection/>
    </xf>
    <xf numFmtId="3" fontId="6" fillId="0" borderId="0" xfId="61" applyNumberFormat="1" applyFont="1" applyAlignment="1">
      <alignment vertical="center"/>
      <protection/>
    </xf>
    <xf numFmtId="3" fontId="5" fillId="0" borderId="0" xfId="61" applyNumberFormat="1" applyFont="1" applyAlignment="1">
      <alignment horizontal="center" vertical="center"/>
      <protection/>
    </xf>
    <xf numFmtId="3" fontId="5" fillId="0" borderId="0" xfId="61" applyNumberFormat="1" applyFont="1" applyBorder="1" applyAlignment="1">
      <alignment vertical="center"/>
      <protection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center" vertical="distributed" textRotation="255"/>
    </xf>
    <xf numFmtId="3" fontId="7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distributed" textRotation="255" wrapText="1"/>
    </xf>
    <xf numFmtId="3" fontId="8" fillId="0" borderId="14" xfId="0" applyNumberFormat="1" applyFont="1" applyBorder="1" applyAlignment="1">
      <alignment horizontal="center" vertical="distributed" textRotation="255" wrapText="1"/>
    </xf>
    <xf numFmtId="3" fontId="8" fillId="0" borderId="15" xfId="0" applyNumberFormat="1" applyFont="1" applyBorder="1" applyAlignment="1">
      <alignment horizontal="center" vertical="distributed" textRotation="255" wrapText="1"/>
    </xf>
    <xf numFmtId="3" fontId="7" fillId="0" borderId="16" xfId="0" applyNumberFormat="1" applyFont="1" applyBorder="1" applyAlignment="1">
      <alignment horizontal="center" vertical="distributed" textRotation="255"/>
    </xf>
    <xf numFmtId="3" fontId="7" fillId="0" borderId="17" xfId="0" applyNumberFormat="1" applyFont="1" applyBorder="1" applyAlignment="1">
      <alignment horizontal="center" vertical="distributed" textRotation="255"/>
    </xf>
    <xf numFmtId="3" fontId="7" fillId="0" borderId="18" xfId="0" applyNumberFormat="1" applyFont="1" applyBorder="1" applyAlignment="1">
      <alignment horizontal="center" vertical="distributed" textRotation="255"/>
    </xf>
    <xf numFmtId="3" fontId="7" fillId="0" borderId="0" xfId="0" applyNumberFormat="1" applyFont="1" applyBorder="1" applyAlignment="1">
      <alignment horizontal="center" vertical="distributed" textRotation="255"/>
    </xf>
    <xf numFmtId="3" fontId="7" fillId="0" borderId="12" xfId="0" applyNumberFormat="1" applyFont="1" applyBorder="1" applyAlignment="1">
      <alignment horizontal="center" vertical="distributed" textRotation="255"/>
    </xf>
    <xf numFmtId="3" fontId="7" fillId="0" borderId="19" xfId="0" applyNumberFormat="1" applyFont="1" applyBorder="1" applyAlignment="1">
      <alignment horizontal="center" vertical="distributed" textRotation="255"/>
    </xf>
    <xf numFmtId="3" fontId="7" fillId="0" borderId="16" xfId="0" applyNumberFormat="1" applyFont="1" applyBorder="1" applyAlignment="1">
      <alignment horizontal="center" vertical="distributed" textRotation="255" wrapText="1"/>
    </xf>
    <xf numFmtId="3" fontId="7" fillId="0" borderId="2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22" xfId="49" applyNumberFormat="1" applyFont="1" applyBorder="1" applyAlignment="1">
      <alignment vertical="center"/>
    </xf>
    <xf numFmtId="3" fontId="7" fillId="0" borderId="23" xfId="49" applyNumberFormat="1" applyFont="1" applyBorder="1" applyAlignment="1">
      <alignment vertical="center"/>
    </xf>
    <xf numFmtId="3" fontId="7" fillId="0" borderId="24" xfId="49" applyNumberFormat="1" applyFont="1" applyBorder="1" applyAlignment="1">
      <alignment vertical="center"/>
    </xf>
    <xf numFmtId="3" fontId="7" fillId="0" borderId="25" xfId="49" applyNumberFormat="1" applyFont="1" applyBorder="1" applyAlignment="1">
      <alignment vertical="center"/>
    </xf>
    <xf numFmtId="3" fontId="7" fillId="0" borderId="26" xfId="49" applyNumberFormat="1" applyFont="1" applyBorder="1" applyAlignment="1">
      <alignment vertical="center"/>
    </xf>
    <xf numFmtId="3" fontId="7" fillId="0" borderId="27" xfId="49" applyNumberFormat="1" applyFont="1" applyBorder="1" applyAlignment="1">
      <alignment vertical="center"/>
    </xf>
    <xf numFmtId="3" fontId="7" fillId="0" borderId="0" xfId="49" applyNumberFormat="1" applyFont="1" applyBorder="1" applyAlignment="1">
      <alignment vertical="center"/>
    </xf>
    <xf numFmtId="3" fontId="7" fillId="0" borderId="12" xfId="49" applyNumberFormat="1" applyFont="1" applyBorder="1" applyAlignment="1">
      <alignment vertical="center"/>
    </xf>
    <xf numFmtId="3" fontId="7" fillId="0" borderId="28" xfId="49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7" fillId="0" borderId="41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3" fontId="7" fillId="0" borderId="44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3" fontId="7" fillId="0" borderId="46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7" fillId="0" borderId="50" xfId="0" applyNumberFormat="1" applyFont="1" applyBorder="1" applyAlignment="1">
      <alignment vertical="center"/>
    </xf>
    <xf numFmtId="3" fontId="7" fillId="0" borderId="51" xfId="0" applyNumberFormat="1" applyFont="1" applyBorder="1" applyAlignment="1">
      <alignment vertical="center"/>
    </xf>
    <xf numFmtId="3" fontId="7" fillId="0" borderId="52" xfId="0" applyNumberFormat="1" applyFont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3" fontId="7" fillId="0" borderId="56" xfId="0" applyNumberFormat="1" applyFont="1" applyBorder="1" applyAlignment="1">
      <alignment vertical="center"/>
    </xf>
    <xf numFmtId="3" fontId="7" fillId="0" borderId="57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3" fontId="7" fillId="0" borderId="59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3" fontId="7" fillId="0" borderId="61" xfId="0" applyNumberFormat="1" applyFont="1" applyBorder="1" applyAlignment="1">
      <alignment vertical="center"/>
    </xf>
    <xf numFmtId="3" fontId="7" fillId="0" borderId="62" xfId="0" applyNumberFormat="1" applyFont="1" applyBorder="1" applyAlignment="1">
      <alignment vertical="center"/>
    </xf>
    <xf numFmtId="3" fontId="7" fillId="0" borderId="63" xfId="0" applyNumberFormat="1" applyFont="1" applyBorder="1" applyAlignment="1">
      <alignment vertical="center"/>
    </xf>
    <xf numFmtId="3" fontId="7" fillId="0" borderId="64" xfId="0" applyNumberFormat="1" applyFont="1" applyBorder="1" applyAlignment="1">
      <alignment vertical="center"/>
    </xf>
    <xf numFmtId="3" fontId="7" fillId="0" borderId="65" xfId="0" applyNumberFormat="1" applyFont="1" applyBorder="1" applyAlignment="1">
      <alignment vertical="center"/>
    </xf>
    <xf numFmtId="3" fontId="7" fillId="0" borderId="66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3" fontId="7" fillId="0" borderId="68" xfId="0" applyNumberFormat="1" applyFont="1" applyBorder="1" applyAlignment="1">
      <alignment vertical="center"/>
    </xf>
    <xf numFmtId="3" fontId="7" fillId="0" borderId="69" xfId="0" applyNumberFormat="1" applyFont="1" applyBorder="1" applyAlignment="1">
      <alignment vertical="center"/>
    </xf>
    <xf numFmtId="3" fontId="7" fillId="0" borderId="70" xfId="0" applyNumberFormat="1" applyFont="1" applyBorder="1" applyAlignment="1">
      <alignment vertical="center"/>
    </xf>
    <xf numFmtId="3" fontId="7" fillId="0" borderId="71" xfId="0" applyNumberFormat="1" applyFont="1" applyBorder="1" applyAlignment="1">
      <alignment vertical="center"/>
    </xf>
    <xf numFmtId="3" fontId="7" fillId="0" borderId="72" xfId="0" applyNumberFormat="1" applyFont="1" applyBorder="1" applyAlignment="1">
      <alignment vertical="center"/>
    </xf>
    <xf numFmtId="3" fontId="7" fillId="0" borderId="73" xfId="0" applyNumberFormat="1" applyFont="1" applyBorder="1" applyAlignment="1">
      <alignment vertical="center"/>
    </xf>
    <xf numFmtId="3" fontId="7" fillId="0" borderId="74" xfId="0" applyNumberFormat="1" applyFont="1" applyBorder="1" applyAlignment="1">
      <alignment vertical="center"/>
    </xf>
    <xf numFmtId="3" fontId="7" fillId="0" borderId="75" xfId="0" applyNumberFormat="1" applyFont="1" applyBorder="1" applyAlignment="1">
      <alignment vertical="center"/>
    </xf>
    <xf numFmtId="3" fontId="7" fillId="0" borderId="76" xfId="0" applyNumberFormat="1" applyFont="1" applyBorder="1" applyAlignment="1">
      <alignment vertical="center"/>
    </xf>
    <xf numFmtId="3" fontId="7" fillId="0" borderId="77" xfId="0" applyNumberFormat="1" applyFont="1" applyBorder="1" applyAlignment="1">
      <alignment vertical="center"/>
    </xf>
    <xf numFmtId="3" fontId="7" fillId="0" borderId="78" xfId="0" applyNumberFormat="1" applyFont="1" applyBorder="1" applyAlignment="1">
      <alignment vertical="center"/>
    </xf>
    <xf numFmtId="3" fontId="7" fillId="0" borderId="79" xfId="0" applyNumberFormat="1" applyFont="1" applyBorder="1" applyAlignment="1">
      <alignment vertical="center"/>
    </xf>
    <xf numFmtId="3" fontId="7" fillId="0" borderId="80" xfId="0" applyNumberFormat="1" applyFont="1" applyBorder="1" applyAlignment="1">
      <alignment vertical="center"/>
    </xf>
    <xf numFmtId="3" fontId="7" fillId="0" borderId="81" xfId="0" applyNumberFormat="1" applyFont="1" applyBorder="1" applyAlignment="1">
      <alignment vertical="center"/>
    </xf>
    <xf numFmtId="3" fontId="7" fillId="0" borderId="82" xfId="0" applyNumberFormat="1" applyFont="1" applyBorder="1" applyAlignment="1">
      <alignment vertical="center"/>
    </xf>
    <xf numFmtId="3" fontId="7" fillId="0" borderId="83" xfId="0" applyNumberFormat="1" applyFont="1" applyBorder="1" applyAlignment="1">
      <alignment vertical="center"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top"/>
    </xf>
    <xf numFmtId="3" fontId="7" fillId="0" borderId="84" xfId="0" applyNumberFormat="1" applyFont="1" applyBorder="1" applyAlignment="1">
      <alignment vertical="center"/>
    </xf>
    <xf numFmtId="3" fontId="7" fillId="0" borderId="85" xfId="0" applyNumberFormat="1" applyFont="1" applyBorder="1" applyAlignment="1">
      <alignment vertical="center"/>
    </xf>
    <xf numFmtId="3" fontId="7" fillId="0" borderId="86" xfId="0" applyNumberFormat="1" applyFont="1" applyBorder="1" applyAlignment="1">
      <alignment vertical="center"/>
    </xf>
    <xf numFmtId="3" fontId="7" fillId="0" borderId="87" xfId="0" applyNumberFormat="1" applyFont="1" applyBorder="1" applyAlignment="1">
      <alignment vertical="center"/>
    </xf>
    <xf numFmtId="3" fontId="7" fillId="0" borderId="88" xfId="0" applyNumberFormat="1" applyFont="1" applyBorder="1" applyAlignment="1">
      <alignment vertical="center"/>
    </xf>
    <xf numFmtId="3" fontId="7" fillId="0" borderId="89" xfId="0" applyNumberFormat="1" applyFont="1" applyBorder="1" applyAlignment="1">
      <alignment vertical="center"/>
    </xf>
    <xf numFmtId="3" fontId="7" fillId="0" borderId="90" xfId="0" applyNumberFormat="1" applyFont="1" applyBorder="1" applyAlignment="1">
      <alignment horizontal="center" vertical="distributed" textRotation="255"/>
    </xf>
    <xf numFmtId="3" fontId="7" fillId="0" borderId="9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8" fillId="0" borderId="92" xfId="0" applyNumberFormat="1" applyFont="1" applyBorder="1" applyAlignment="1">
      <alignment horizontal="center" vertical="distributed" textRotation="255" wrapText="1"/>
    </xf>
    <xf numFmtId="3" fontId="8" fillId="0" borderId="93" xfId="0" applyNumberFormat="1" applyFont="1" applyBorder="1" applyAlignment="1">
      <alignment horizontal="center" vertical="distributed" textRotation="255"/>
    </xf>
    <xf numFmtId="3" fontId="8" fillId="0" borderId="92" xfId="0" applyNumberFormat="1" applyFont="1" applyBorder="1" applyAlignment="1">
      <alignment horizontal="center" vertical="distributed" textRotation="255"/>
    </xf>
    <xf numFmtId="3" fontId="7" fillId="0" borderId="10" xfId="0" applyNumberFormat="1" applyFont="1" applyBorder="1" applyAlignment="1">
      <alignment horizontal="center" vertical="top"/>
    </xf>
    <xf numFmtId="3" fontId="7" fillId="0" borderId="94" xfId="0" applyNumberFormat="1" applyFont="1" applyBorder="1" applyAlignment="1">
      <alignment horizontal="center" vertical="top"/>
    </xf>
    <xf numFmtId="3" fontId="7" fillId="0" borderId="95" xfId="0" applyNumberFormat="1" applyFont="1" applyBorder="1" applyAlignment="1">
      <alignment vertical="center" wrapText="1"/>
    </xf>
    <xf numFmtId="3" fontId="7" fillId="0" borderId="96" xfId="0" applyNumberFormat="1" applyFont="1" applyBorder="1" applyAlignment="1">
      <alignment vertical="center" wrapText="1"/>
    </xf>
    <xf numFmtId="3" fontId="7" fillId="0" borderId="97" xfId="0" applyNumberFormat="1" applyFont="1" applyBorder="1" applyAlignment="1">
      <alignment vertical="center" wrapText="1"/>
    </xf>
    <xf numFmtId="3" fontId="7" fillId="0" borderId="98" xfId="0" applyNumberFormat="1" applyFont="1" applyBorder="1" applyAlignment="1">
      <alignment vertical="center" wrapText="1"/>
    </xf>
    <xf numFmtId="3" fontId="7" fillId="0" borderId="99" xfId="0" applyNumberFormat="1" applyFont="1" applyBorder="1" applyAlignment="1">
      <alignment horizontal="center" vertical="distributed" textRotation="255"/>
    </xf>
    <xf numFmtId="3" fontId="8" fillId="0" borderId="100" xfId="0" applyNumberFormat="1" applyFont="1" applyBorder="1" applyAlignment="1">
      <alignment horizontal="center" vertical="distributed" textRotation="255"/>
    </xf>
    <xf numFmtId="3" fontId="7" fillId="0" borderId="101" xfId="0" applyNumberFormat="1" applyFont="1" applyBorder="1" applyAlignment="1">
      <alignment horizontal="center" vertical="distributed" textRotation="255"/>
    </xf>
    <xf numFmtId="3" fontId="7" fillId="0" borderId="78" xfId="0" applyNumberFormat="1" applyFont="1" applyBorder="1" applyAlignment="1">
      <alignment horizontal="center" vertical="distributed" textRotation="255"/>
    </xf>
    <xf numFmtId="3" fontId="7" fillId="0" borderId="102" xfId="0" applyNumberFormat="1" applyFont="1" applyBorder="1" applyAlignment="1">
      <alignment horizontal="center" vertical="distributed" textRotation="255"/>
    </xf>
    <xf numFmtId="3" fontId="7" fillId="0" borderId="76" xfId="0" applyNumberFormat="1" applyFont="1" applyBorder="1" applyAlignment="1">
      <alignment horizontal="center" vertical="distributed" textRotation="255"/>
    </xf>
    <xf numFmtId="3" fontId="7" fillId="0" borderId="92" xfId="0" applyNumberFormat="1" applyFont="1" applyBorder="1" applyAlignment="1">
      <alignment horizontal="center" vertical="distributed" textRotation="255"/>
    </xf>
    <xf numFmtId="3" fontId="8" fillId="0" borderId="103" xfId="0" applyNumberFormat="1" applyFont="1" applyBorder="1" applyAlignment="1">
      <alignment horizontal="center" vertical="distributed" textRotation="255"/>
    </xf>
    <xf numFmtId="3" fontId="8" fillId="0" borderId="104" xfId="0" applyNumberFormat="1" applyFont="1" applyBorder="1" applyAlignment="1">
      <alignment horizontal="center" vertical="distributed" textRotation="255"/>
    </xf>
    <xf numFmtId="3" fontId="8" fillId="0" borderId="105" xfId="0" applyNumberFormat="1" applyFont="1" applyBorder="1" applyAlignment="1">
      <alignment horizontal="center" vertical="distributed" textRotation="255"/>
    </xf>
    <xf numFmtId="3" fontId="7" fillId="0" borderId="10" xfId="0" applyNumberFormat="1" applyFont="1" applyBorder="1" applyAlignment="1">
      <alignment horizontal="center" vertical="distributed" textRotation="255"/>
    </xf>
    <xf numFmtId="3" fontId="8" fillId="0" borderId="106" xfId="0" applyNumberFormat="1" applyFont="1" applyBorder="1" applyAlignment="1">
      <alignment horizontal="center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阪府統計表（現況）作成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nbou\job\&#22823;&#38442;&#24220;&#29987;&#24259;\&#23455;&#24907;&#35519;&#26619;\&#25512;&#35336;\&#22577;&#21578;\061026\&#26989;&#31278;&#21029;&#31278;&#39006;&#21029;&#65288;&#30330;&#29983;&#37327;&#12539;&#21407;&#21336;&#20301;&#65289;061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46.101.21\disk1\cnsl_4&#20316;&#26989;&#38936;&#22495;\&#22320;&#19979;&#27700;&#23450;&#26399;&#12514;&#12491;&#12479;&#12522;&#12531;&#12464;&#35519;&#26619;&#32080;&#26524;&#65288;&#22823;&#38442;&#242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9（発生量）"/>
      <sheetName val="印刷ページ"/>
      <sheetName val="集計（発生量）"/>
      <sheetName val="原単位（建設業）"/>
      <sheetName val="原単位（製造業）"/>
      <sheetName val="原単位（その他業種）"/>
      <sheetName val="電気水道業"/>
    </sheetNames>
    <sheetDataSet>
      <sheetData sheetId="0">
        <row r="1">
          <cell r="D1">
            <v>2</v>
          </cell>
          <cell r="E1" t="str">
            <v>D</v>
          </cell>
          <cell r="F1" t="str">
            <v>E1</v>
          </cell>
          <cell r="G1" t="str">
            <v>E2</v>
          </cell>
          <cell r="H1" t="str">
            <v>E3</v>
          </cell>
          <cell r="I1" t="str">
            <v>E4</v>
          </cell>
          <cell r="J1" t="str">
            <v>F09</v>
          </cell>
          <cell r="K1" t="str">
            <v>F10</v>
          </cell>
          <cell r="L1" t="str">
            <v>F11</v>
          </cell>
          <cell r="M1" t="str">
            <v>F12</v>
          </cell>
          <cell r="N1" t="str">
            <v>F13</v>
          </cell>
          <cell r="O1" t="str">
            <v>F14</v>
          </cell>
          <cell r="P1" t="str">
            <v>F15</v>
          </cell>
          <cell r="Q1" t="str">
            <v>F16</v>
          </cell>
          <cell r="R1" t="str">
            <v>F17</v>
          </cell>
          <cell r="S1" t="str">
            <v>F18</v>
          </cell>
          <cell r="T1" t="str">
            <v>F19</v>
          </cell>
          <cell r="U1" t="str">
            <v>F20</v>
          </cell>
          <cell r="V1" t="str">
            <v>F21</v>
          </cell>
          <cell r="W1" t="str">
            <v>F22</v>
          </cell>
          <cell r="X1" t="str">
            <v>F23</v>
          </cell>
          <cell r="Y1" t="str">
            <v>F24</v>
          </cell>
          <cell r="Z1" t="str">
            <v>F25</v>
          </cell>
          <cell r="AA1" t="str">
            <v>F26</v>
          </cell>
          <cell r="AB1" t="str">
            <v>F27</v>
          </cell>
          <cell r="AC1" t="str">
            <v>F28</v>
          </cell>
          <cell r="AD1" t="str">
            <v>F29</v>
          </cell>
          <cell r="AE1" t="str">
            <v>F30</v>
          </cell>
          <cell r="AF1" t="str">
            <v>F31</v>
          </cell>
          <cell r="AG1" t="str">
            <v>F32</v>
          </cell>
          <cell r="AH1" t="str">
            <v>G33</v>
          </cell>
          <cell r="AI1" t="str">
            <v>G34</v>
          </cell>
          <cell r="AJ1" t="str">
            <v>G35</v>
          </cell>
          <cell r="AK1" t="str">
            <v>G361</v>
          </cell>
          <cell r="AL1" t="str">
            <v>G363</v>
          </cell>
          <cell r="AM1" t="str">
            <v>H37</v>
          </cell>
          <cell r="AN1" t="str">
            <v>H413</v>
          </cell>
          <cell r="AO1" t="str">
            <v>H414</v>
          </cell>
          <cell r="AP1" t="str">
            <v>I42</v>
          </cell>
          <cell r="AQ1" t="str">
            <v>I43</v>
          </cell>
          <cell r="AR1" t="str">
            <v>I44</v>
          </cell>
          <cell r="AS1" t="str">
            <v>I他</v>
          </cell>
          <cell r="AT1" t="str">
            <v>J551</v>
          </cell>
          <cell r="AU1" t="str">
            <v>J581</v>
          </cell>
          <cell r="AV1" t="str">
            <v>J603</v>
          </cell>
          <cell r="AW1" t="str">
            <v>J他</v>
          </cell>
          <cell r="AY1" t="str">
            <v>N731</v>
          </cell>
          <cell r="AZ1" t="str">
            <v>N73他</v>
          </cell>
          <cell r="BA1" t="str">
            <v>N他</v>
          </cell>
          <cell r="BB1" t="str">
            <v>O764</v>
          </cell>
          <cell r="BC1" t="str">
            <v>Q808</v>
          </cell>
          <cell r="BD1" t="str">
            <v>Q81</v>
          </cell>
          <cell r="BE1" t="str">
            <v>Q821</v>
          </cell>
          <cell r="BF1" t="str">
            <v>Q86</v>
          </cell>
          <cell r="BG1" t="str">
            <v>Q他</v>
          </cell>
        </row>
        <row r="2">
          <cell r="A2" t="str">
            <v>発生年度</v>
          </cell>
          <cell r="B2" t="str">
            <v>廃棄物区分</v>
          </cell>
          <cell r="C2" t="str">
            <v>発生量計</v>
          </cell>
          <cell r="D2" t="str">
            <v>A***農業</v>
          </cell>
          <cell r="E2" t="str">
            <v>D***鉱業</v>
          </cell>
          <cell r="F2" t="str">
            <v>E1**土木工事</v>
          </cell>
          <cell r="G2" t="str">
            <v>E2**建築工事</v>
          </cell>
          <cell r="H2" t="str">
            <v>E3**解体工事（木造）</v>
          </cell>
          <cell r="I2" t="str">
            <v>E4**解体工事（非木造）</v>
          </cell>
          <cell r="J2" t="str">
            <v>F09*食料品</v>
          </cell>
          <cell r="K2" t="str">
            <v>F10*飲料・飼料</v>
          </cell>
          <cell r="L2" t="str">
            <v>F11*繊維</v>
          </cell>
          <cell r="M2" t="str">
            <v>F12*衣服</v>
          </cell>
          <cell r="N2" t="str">
            <v>F13*木材</v>
          </cell>
          <cell r="O2" t="str">
            <v>F14*家具</v>
          </cell>
          <cell r="P2" t="str">
            <v>F15*パルプ・紙</v>
          </cell>
          <cell r="Q2" t="str">
            <v>F16*印刷</v>
          </cell>
          <cell r="R2" t="str">
            <v>F17*化学</v>
          </cell>
          <cell r="S2" t="str">
            <v>F18*石油・石炭</v>
          </cell>
          <cell r="T2" t="str">
            <v>F19*プラスチック</v>
          </cell>
          <cell r="U2" t="str">
            <v>F20*ゴム</v>
          </cell>
          <cell r="V2" t="str">
            <v>F21*皮革</v>
          </cell>
          <cell r="W2" t="str">
            <v>F22*窯業・土石</v>
          </cell>
          <cell r="X2" t="str">
            <v>F23*鉄鋼</v>
          </cell>
          <cell r="Y2" t="str">
            <v>F24*非鉄金属</v>
          </cell>
          <cell r="Z2" t="str">
            <v>F25*金属</v>
          </cell>
          <cell r="AA2" t="str">
            <v>F26*一般機器</v>
          </cell>
          <cell r="AB2" t="str">
            <v>F27*電気機器</v>
          </cell>
          <cell r="AC2" t="str">
            <v>F28*情報機器</v>
          </cell>
          <cell r="AD2" t="str">
            <v>F29*電子部品</v>
          </cell>
          <cell r="AE2" t="str">
            <v>F30*輸送機器</v>
          </cell>
          <cell r="AF2" t="str">
            <v>F31*精密機器</v>
          </cell>
          <cell r="AG2" t="str">
            <v>F32*その他</v>
          </cell>
          <cell r="AH2" t="str">
            <v>G33*電気業</v>
          </cell>
          <cell r="AI2" t="str">
            <v>G34*ガス業</v>
          </cell>
          <cell r="AJ2" t="str">
            <v>G35*熱供給業</v>
          </cell>
          <cell r="AK2" t="str">
            <v>G361上水道業</v>
          </cell>
          <cell r="AL2" t="str">
            <v>G363下水道業</v>
          </cell>
          <cell r="AM2" t="str">
            <v>H37*通信業</v>
          </cell>
          <cell r="AN2" t="str">
            <v>H413新聞業</v>
          </cell>
          <cell r="AO2" t="str">
            <v>H414出版業</v>
          </cell>
          <cell r="AP2" t="str">
            <v>I42*鉄道業</v>
          </cell>
          <cell r="AQ2" t="str">
            <v>I43*道路旅客運送業</v>
          </cell>
          <cell r="AR2" t="str">
            <v>I44*道路貨物運送業</v>
          </cell>
          <cell r="AS2" t="str">
            <v>I他_運輸業</v>
          </cell>
          <cell r="AT2" t="str">
            <v>J551百貨店</v>
          </cell>
          <cell r="AU2" t="str">
            <v>J581自動車小売業</v>
          </cell>
          <cell r="AV2" t="str">
            <v>J603燃料小売業</v>
          </cell>
          <cell r="AW2" t="str">
            <v>J他_卸売・小売業</v>
          </cell>
          <cell r="AX2" t="str">
            <v>M他_飲食店、宿泊業</v>
          </cell>
          <cell r="AY2" t="str">
            <v>N731病院</v>
          </cell>
          <cell r="AZ2" t="str">
            <v>N73医療業</v>
          </cell>
          <cell r="BA2" t="str">
            <v>N他_医療、福祉</v>
          </cell>
          <cell r="BB2" t="str">
            <v>O764高等教育機関</v>
          </cell>
          <cell r="BC2" t="str">
            <v>Q808写真業</v>
          </cell>
          <cell r="BD2" t="str">
            <v>Q81*学術・開発</v>
          </cell>
          <cell r="BE2" t="str">
            <v>Q821洗濯業</v>
          </cell>
          <cell r="BF2" t="str">
            <v>Q86*自動車整備業</v>
          </cell>
          <cell r="BG2" t="str">
            <v>Q他_サービス業</v>
          </cell>
        </row>
        <row r="3">
          <cell r="B3" t="str">
            <v>0100 燃え殻</v>
          </cell>
        </row>
        <row r="4">
          <cell r="B4" t="str">
            <v>0109 燃え殻（有害）</v>
          </cell>
        </row>
        <row r="5">
          <cell r="B5" t="str">
            <v>0210 有機性汚泥</v>
          </cell>
        </row>
        <row r="6">
          <cell r="B6" t="str">
            <v>0220 無機性汚泥</v>
          </cell>
        </row>
        <row r="7">
          <cell r="B7" t="str">
            <v>0299 汚泥（有害）</v>
          </cell>
        </row>
        <row r="8">
          <cell r="B8" t="str">
            <v>0310 鉱物油</v>
          </cell>
        </row>
        <row r="9">
          <cell r="B9" t="str">
            <v>0320 動植物油</v>
          </cell>
        </row>
        <row r="10">
          <cell r="B10" t="str">
            <v>0330 廃溶剤</v>
          </cell>
        </row>
        <row r="11">
          <cell r="B11" t="str">
            <v>0340 固形油</v>
          </cell>
        </row>
        <row r="12">
          <cell r="B12" t="str">
            <v>0350 油でい</v>
          </cell>
        </row>
        <row r="13">
          <cell r="B13" t="str">
            <v>0398 揮発油類（特管）</v>
          </cell>
        </row>
        <row r="14">
          <cell r="B14" t="str">
            <v>0399 廃油（有害）</v>
          </cell>
        </row>
        <row r="15">
          <cell r="B15" t="str">
            <v>0400 廃酸</v>
          </cell>
        </row>
        <row r="16">
          <cell r="B16" t="str">
            <v>0498 強酸性廃液（特管）</v>
          </cell>
        </row>
        <row r="17">
          <cell r="B17" t="str">
            <v>0499 廃酸（有害）</v>
          </cell>
        </row>
        <row r="18">
          <cell r="B18" t="str">
            <v>0500 廃アルカリ</v>
          </cell>
        </row>
        <row r="19">
          <cell r="B19" t="str">
            <v>0598 強アルカリ性廃液（特管）</v>
          </cell>
        </row>
        <row r="20">
          <cell r="B20" t="str">
            <v>0599 廃アルカリ（有害）</v>
          </cell>
        </row>
        <row r="21">
          <cell r="B21" t="str">
            <v>0610 廃プラスチック</v>
          </cell>
        </row>
        <row r="22">
          <cell r="B22" t="str">
            <v>0620 廃タイヤ</v>
          </cell>
        </row>
        <row r="23">
          <cell r="B23" t="str">
            <v>0700 紙くず</v>
          </cell>
        </row>
        <row r="24">
          <cell r="B24" t="str">
            <v>0800 木くず</v>
          </cell>
        </row>
        <row r="25">
          <cell r="B25" t="str">
            <v>0810 伐採木くず</v>
          </cell>
        </row>
        <row r="26">
          <cell r="B26" t="str">
            <v>0900 繊維くず</v>
          </cell>
        </row>
        <row r="27">
          <cell r="B27" t="str">
            <v>1000 動植物性残さ</v>
          </cell>
        </row>
        <row r="28">
          <cell r="B28" t="str">
            <v>1100 ゴムくず</v>
          </cell>
        </row>
        <row r="29">
          <cell r="B29" t="str">
            <v>1200 金属くず</v>
          </cell>
        </row>
        <row r="30">
          <cell r="B30" t="str">
            <v>1300 ガラスくず等</v>
          </cell>
        </row>
        <row r="31">
          <cell r="B31" t="str">
            <v>1310 廃石膏ボード</v>
          </cell>
        </row>
        <row r="32">
          <cell r="B32" t="str">
            <v>1400 炉さい</v>
          </cell>
        </row>
        <row r="33">
          <cell r="B33" t="str">
            <v>1410 その他鉱さい</v>
          </cell>
        </row>
        <row r="34">
          <cell r="B34" t="str">
            <v>1510 コンクリート片</v>
          </cell>
        </row>
        <row r="35">
          <cell r="B35" t="str">
            <v>1520 廃アスファルト</v>
          </cell>
        </row>
        <row r="36">
          <cell r="B36" t="str">
            <v>1530 非飛散性アスベスト</v>
          </cell>
        </row>
        <row r="37">
          <cell r="B37" t="str">
            <v>1540 その他のがれき類</v>
          </cell>
        </row>
        <row r="38">
          <cell r="B38" t="str">
            <v>1600 ばいじん</v>
          </cell>
        </row>
        <row r="39">
          <cell r="B39" t="str">
            <v>1699 ばいじん（有害）</v>
          </cell>
        </row>
        <row r="40">
          <cell r="B40" t="str">
            <v>1710 動物のふん尿</v>
          </cell>
        </row>
        <row r="41">
          <cell r="B41" t="str">
            <v>1720 動物の死体</v>
          </cell>
        </row>
        <row r="42">
          <cell r="B42" t="str">
            <v>4000 非飛散性アスベスト</v>
          </cell>
        </row>
        <row r="43">
          <cell r="B43" t="str">
            <v>5001 廃石綿等（特管）</v>
          </cell>
        </row>
        <row r="44">
          <cell r="B44" t="str">
            <v>6000 感染性廃棄物（特管）</v>
          </cell>
        </row>
        <row r="45">
          <cell r="B45" t="str">
            <v>7001 建設系混合廃棄物</v>
          </cell>
        </row>
        <row r="46">
          <cell r="B46" t="str">
            <v>8001 乾電池</v>
          </cell>
        </row>
        <row r="47">
          <cell r="B47" t="str">
            <v>8002 蛍光灯</v>
          </cell>
        </row>
        <row r="48">
          <cell r="B48" t="str">
            <v>8003 廃バッテリー</v>
          </cell>
        </row>
        <row r="49">
          <cell r="B49" t="str">
            <v>9000 廃電気製品</v>
          </cell>
        </row>
        <row r="50">
          <cell r="B50" t="str">
            <v>9990 混合廃棄物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下水定期モニタリング調査結果（大阪府）"/>
      <sheetName val="DATA（変換前）"/>
      <sheetName val="コード表"/>
      <sheetName val="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X32"/>
  <sheetViews>
    <sheetView showZeros="0" tabSelected="1" view="pageBreakPreview" zoomScale="80" zoomScaleNormal="70" zoomScaleSheetLayoutView="80" zoomScalePageLayoutView="0" workbookViewId="0" topLeftCell="A1">
      <selection activeCell="B2" sqref="B2"/>
    </sheetView>
  </sheetViews>
  <sheetFormatPr defaultColWidth="9.00390625" defaultRowHeight="13.5" customHeight="1"/>
  <cols>
    <col min="1" max="1" width="2.75390625" style="96" customWidth="1"/>
    <col min="2" max="2" width="3.00390625" style="96" customWidth="1"/>
    <col min="3" max="3" width="19.375" style="96" bestFit="1" customWidth="1"/>
    <col min="4" max="4" width="13.75390625" style="96" bestFit="1" customWidth="1"/>
    <col min="5" max="6" width="8.00390625" style="96" customWidth="1"/>
    <col min="7" max="7" width="10.875" style="96" customWidth="1"/>
    <col min="8" max="8" width="12.25390625" style="96" bestFit="1" customWidth="1"/>
    <col min="9" max="9" width="9.125" style="96" bestFit="1" customWidth="1"/>
    <col min="10" max="10" width="10.375" style="96" bestFit="1" customWidth="1"/>
    <col min="11" max="11" width="11.125" style="96" customWidth="1"/>
    <col min="12" max="12" width="10.375" style="96" bestFit="1" customWidth="1"/>
    <col min="13" max="15" width="9.125" style="96" bestFit="1" customWidth="1"/>
    <col min="16" max="16" width="8.375" style="96" bestFit="1" customWidth="1"/>
    <col min="17" max="17" width="10.375" style="96" bestFit="1" customWidth="1"/>
    <col min="18" max="18" width="9.125" style="96" bestFit="1" customWidth="1"/>
    <col min="19" max="19" width="10.375" style="96" bestFit="1" customWidth="1"/>
    <col min="20" max="22" width="9.125" style="96" bestFit="1" customWidth="1"/>
    <col min="23" max="23" width="4.75390625" style="96" customWidth="1"/>
    <col min="24" max="25" width="10.375" style="96" bestFit="1" customWidth="1"/>
    <col min="26" max="26" width="9.125" style="96" bestFit="1" customWidth="1"/>
    <col min="27" max="27" width="10.375" style="96" bestFit="1" customWidth="1"/>
    <col min="28" max="29" width="9.625" style="96" bestFit="1" customWidth="1"/>
    <col min="30" max="30" width="8.00390625" style="96" bestFit="1" customWidth="1"/>
    <col min="31" max="32" width="9.125" style="96" bestFit="1" customWidth="1"/>
    <col min="33" max="33" width="9.375" style="96" bestFit="1" customWidth="1"/>
    <col min="34" max="34" width="9.125" style="96" bestFit="1" customWidth="1"/>
    <col min="35" max="35" width="8.00390625" style="96" bestFit="1" customWidth="1"/>
    <col min="36" max="37" width="2.75390625" style="97" customWidth="1"/>
    <col min="38" max="38" width="3.00390625" style="96" customWidth="1"/>
    <col min="39" max="39" width="19.375" style="96" bestFit="1" customWidth="1"/>
    <col min="40" max="40" width="9.75390625" style="96" customWidth="1"/>
    <col min="41" max="41" width="8.125" style="96" bestFit="1" customWidth="1"/>
    <col min="42" max="42" width="6.375" style="96" bestFit="1" customWidth="1"/>
    <col min="43" max="43" width="4.75390625" style="96" customWidth="1"/>
    <col min="44" max="44" width="8.875" style="96" customWidth="1"/>
    <col min="45" max="45" width="10.25390625" style="96" customWidth="1"/>
    <col min="46" max="46" width="6.75390625" style="96" customWidth="1"/>
    <col min="47" max="49" width="8.00390625" style="96" bestFit="1" customWidth="1"/>
    <col min="50" max="50" width="8.375" style="96" customWidth="1"/>
    <col min="51" max="51" width="9.125" style="96" bestFit="1" customWidth="1"/>
    <col min="52" max="52" width="8.00390625" style="96" bestFit="1" customWidth="1"/>
    <col min="53" max="53" width="9.125" style="96" bestFit="1" customWidth="1"/>
    <col min="54" max="54" width="8.00390625" style="96" bestFit="1" customWidth="1"/>
    <col min="55" max="55" width="9.25390625" style="96" bestFit="1" customWidth="1"/>
    <col min="56" max="56" width="8.00390625" style="96" bestFit="1" customWidth="1"/>
    <col min="57" max="57" width="9.125" style="96" bestFit="1" customWidth="1"/>
    <col min="58" max="58" width="8.00390625" style="96" bestFit="1" customWidth="1"/>
    <col min="59" max="59" width="9.125" style="96" bestFit="1" customWidth="1"/>
    <col min="60" max="61" width="9.125" style="96" customWidth="1"/>
    <col min="62" max="62" width="6.75390625" style="96" customWidth="1"/>
    <col min="63" max="63" width="8.00390625" style="96" bestFit="1" customWidth="1"/>
    <col min="64" max="64" width="6.25390625" style="96" bestFit="1" customWidth="1"/>
    <col min="65" max="65" width="7.875" style="96" customWidth="1"/>
    <col min="66" max="66" width="8.625" style="96" customWidth="1"/>
    <col min="67" max="67" width="9.125" style="96" bestFit="1" customWidth="1"/>
    <col min="68" max="68" width="6.75390625" style="96" customWidth="1"/>
    <col min="69" max="69" width="8.00390625" style="96" bestFit="1" customWidth="1"/>
    <col min="70" max="70" width="8.375" style="96" customWidth="1"/>
    <col min="71" max="71" width="9.125" style="96" bestFit="1" customWidth="1"/>
    <col min="72" max="72" width="9.125" style="96" customWidth="1"/>
    <col min="73" max="73" width="9.125" style="96" bestFit="1" customWidth="1"/>
    <col min="74" max="74" width="8.00390625" style="96" bestFit="1" customWidth="1"/>
    <col min="75" max="75" width="7.25390625" style="96" customWidth="1"/>
    <col min="76" max="76" width="7.375" style="96" customWidth="1"/>
    <col min="77" max="16384" width="9.125" style="96" customWidth="1"/>
  </cols>
  <sheetData>
    <row r="1" spans="2:38" s="1" customFormat="1" ht="17.25" customHeight="1">
      <c r="B1" s="2" t="s">
        <v>87</v>
      </c>
      <c r="Z1" s="3"/>
      <c r="AJ1" s="4"/>
      <c r="AK1" s="4"/>
      <c r="AL1" s="2" t="s">
        <v>88</v>
      </c>
    </row>
    <row r="2" spans="23:76" s="5" customFormat="1" ht="16.5" customHeight="1" thickBot="1">
      <c r="W2" s="6"/>
      <c r="X2" s="6"/>
      <c r="AI2" s="7" t="s">
        <v>0</v>
      </c>
      <c r="AJ2" s="8"/>
      <c r="AK2" s="9"/>
      <c r="BX2" s="7" t="s">
        <v>0</v>
      </c>
    </row>
    <row r="3" spans="2:76" s="10" customFormat="1" ht="13.5" customHeight="1">
      <c r="B3" s="113" t="s">
        <v>1</v>
      </c>
      <c r="C3" s="114"/>
      <c r="D3" s="117" t="s">
        <v>2</v>
      </c>
      <c r="E3" s="119" t="s">
        <v>3</v>
      </c>
      <c r="F3" s="121" t="s">
        <v>83</v>
      </c>
      <c r="G3" s="123" t="s">
        <v>4</v>
      </c>
      <c r="H3" s="107"/>
      <c r="I3" s="12"/>
      <c r="J3" s="106"/>
      <c r="K3" s="127" t="s">
        <v>5</v>
      </c>
      <c r="L3" s="12"/>
      <c r="M3" s="12"/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  <c r="AJ3" s="15"/>
      <c r="AK3" s="16"/>
      <c r="AL3" s="113" t="s">
        <v>1</v>
      </c>
      <c r="AM3" s="114"/>
      <c r="AN3" s="125" t="s">
        <v>6</v>
      </c>
      <c r="AO3" s="111"/>
      <c r="AP3" s="111"/>
      <c r="AQ3" s="111"/>
      <c r="AR3" s="111"/>
      <c r="AS3" s="112"/>
      <c r="AT3" s="127" t="s">
        <v>7</v>
      </c>
      <c r="AU3" s="11"/>
      <c r="AV3" s="11"/>
      <c r="AW3" s="11"/>
      <c r="AX3" s="110" t="s">
        <v>8</v>
      </c>
      <c r="AY3" s="111"/>
      <c r="AZ3" s="111"/>
      <c r="BA3" s="111"/>
      <c r="BB3" s="112"/>
      <c r="BC3" s="110" t="s">
        <v>9</v>
      </c>
      <c r="BD3" s="111"/>
      <c r="BE3" s="111"/>
      <c r="BF3" s="111"/>
      <c r="BG3" s="112"/>
      <c r="BH3" s="110" t="s">
        <v>105</v>
      </c>
      <c r="BI3" s="98"/>
      <c r="BJ3" s="108" t="s">
        <v>10</v>
      </c>
      <c r="BK3" s="17"/>
      <c r="BL3" s="18"/>
      <c r="BM3" s="108" t="s">
        <v>11</v>
      </c>
      <c r="BN3" s="108" t="s">
        <v>12</v>
      </c>
      <c r="BO3" s="17"/>
      <c r="BP3" s="108" t="s">
        <v>13</v>
      </c>
      <c r="BQ3" s="17"/>
      <c r="BR3" s="110" t="s">
        <v>14</v>
      </c>
      <c r="BS3" s="111"/>
      <c r="BT3" s="111"/>
      <c r="BU3" s="111"/>
      <c r="BV3" s="112"/>
      <c r="BW3" s="108" t="s">
        <v>15</v>
      </c>
      <c r="BX3" s="19"/>
    </row>
    <row r="4" spans="2:76" s="10" customFormat="1" ht="146.25" customHeight="1" thickBot="1">
      <c r="B4" s="115"/>
      <c r="C4" s="116"/>
      <c r="D4" s="118"/>
      <c r="E4" s="120"/>
      <c r="F4" s="122"/>
      <c r="G4" s="124"/>
      <c r="H4" s="105" t="s">
        <v>108</v>
      </c>
      <c r="I4" s="20" t="s">
        <v>109</v>
      </c>
      <c r="J4" s="20" t="s">
        <v>110</v>
      </c>
      <c r="K4" s="128"/>
      <c r="L4" s="20" t="s">
        <v>84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21</v>
      </c>
      <c r="S4" s="20" t="s">
        <v>22</v>
      </c>
      <c r="T4" s="20" t="s">
        <v>23</v>
      </c>
      <c r="U4" s="20" t="s">
        <v>24</v>
      </c>
      <c r="V4" s="20" t="s">
        <v>25</v>
      </c>
      <c r="W4" s="20" t="s">
        <v>26</v>
      </c>
      <c r="X4" s="20" t="s">
        <v>27</v>
      </c>
      <c r="Y4" s="20" t="s">
        <v>28</v>
      </c>
      <c r="Z4" s="20" t="s">
        <v>29</v>
      </c>
      <c r="AA4" s="21" t="s">
        <v>30</v>
      </c>
      <c r="AB4" s="21" t="s">
        <v>31</v>
      </c>
      <c r="AC4" s="20" t="s">
        <v>32</v>
      </c>
      <c r="AD4" s="20" t="s">
        <v>33</v>
      </c>
      <c r="AE4" s="20" t="s">
        <v>34</v>
      </c>
      <c r="AF4" s="20" t="s">
        <v>85</v>
      </c>
      <c r="AG4" s="20" t="s">
        <v>35</v>
      </c>
      <c r="AH4" s="20" t="s">
        <v>36</v>
      </c>
      <c r="AI4" s="22" t="s">
        <v>37</v>
      </c>
      <c r="AJ4" s="23"/>
      <c r="AK4" s="24"/>
      <c r="AL4" s="115"/>
      <c r="AM4" s="116"/>
      <c r="AN4" s="126"/>
      <c r="AO4" s="20" t="s">
        <v>38</v>
      </c>
      <c r="AP4" s="20" t="s">
        <v>39</v>
      </c>
      <c r="AQ4" s="20" t="s">
        <v>40</v>
      </c>
      <c r="AR4" s="20" t="s">
        <v>41</v>
      </c>
      <c r="AS4" s="25" t="s">
        <v>42</v>
      </c>
      <c r="AT4" s="109"/>
      <c r="AU4" s="20" t="s">
        <v>43</v>
      </c>
      <c r="AV4" s="20" t="s">
        <v>44</v>
      </c>
      <c r="AW4" s="20" t="s">
        <v>103</v>
      </c>
      <c r="AX4" s="109"/>
      <c r="AY4" s="20" t="s">
        <v>45</v>
      </c>
      <c r="AZ4" s="20" t="s">
        <v>46</v>
      </c>
      <c r="BA4" s="20" t="s">
        <v>47</v>
      </c>
      <c r="BB4" s="25" t="s">
        <v>48</v>
      </c>
      <c r="BC4" s="109"/>
      <c r="BD4" s="20" t="s">
        <v>49</v>
      </c>
      <c r="BE4" s="20" t="s">
        <v>50</v>
      </c>
      <c r="BF4" s="20" t="s">
        <v>51</v>
      </c>
      <c r="BG4" s="25" t="s">
        <v>48</v>
      </c>
      <c r="BH4" s="109"/>
      <c r="BI4" s="25" t="s">
        <v>105</v>
      </c>
      <c r="BJ4" s="109"/>
      <c r="BK4" s="20" t="s">
        <v>52</v>
      </c>
      <c r="BL4" s="20" t="s">
        <v>53</v>
      </c>
      <c r="BM4" s="109"/>
      <c r="BN4" s="109"/>
      <c r="BO4" s="20" t="s">
        <v>54</v>
      </c>
      <c r="BP4" s="109"/>
      <c r="BQ4" s="20" t="s">
        <v>55</v>
      </c>
      <c r="BR4" s="109"/>
      <c r="BS4" s="20" t="s">
        <v>56</v>
      </c>
      <c r="BT4" s="20" t="s">
        <v>106</v>
      </c>
      <c r="BU4" s="26" t="s">
        <v>107</v>
      </c>
      <c r="BV4" s="25" t="s">
        <v>48</v>
      </c>
      <c r="BW4" s="109"/>
      <c r="BX4" s="22" t="s">
        <v>57</v>
      </c>
    </row>
    <row r="5" spans="2:76" s="5" customFormat="1" ht="22.5" customHeight="1" thickBot="1">
      <c r="B5" s="27" t="s">
        <v>58</v>
      </c>
      <c r="C5" s="28"/>
      <c r="D5" s="29">
        <f>SUM(D6:D31)-D21</f>
        <v>14078119.137109999</v>
      </c>
      <c r="E5" s="30">
        <f aca="true" t="shared" si="0" ref="E5:AI5">SUM(E6:E31)-E21</f>
        <v>39902.22211</v>
      </c>
      <c r="F5" s="30">
        <f t="shared" si="0"/>
        <v>10379.082000000002</v>
      </c>
      <c r="G5" s="31">
        <f>SUM(G6:G31)-G21</f>
        <v>3691001.7839999995</v>
      </c>
      <c r="H5" s="32">
        <f>SUM(H6:H31)-H21</f>
        <v>3429706.425</v>
      </c>
      <c r="I5" s="32">
        <f>SUM(I6:I31)-I21</f>
        <v>71699.028</v>
      </c>
      <c r="J5" s="32">
        <f>SUM(J6:J31)-J21</f>
        <v>189596.33100000003</v>
      </c>
      <c r="K5" s="31">
        <f t="shared" si="0"/>
        <v>2576699.448</v>
      </c>
      <c r="L5" s="32">
        <f t="shared" si="0"/>
        <v>311863.323</v>
      </c>
      <c r="M5" s="32">
        <f t="shared" si="0"/>
        <v>40014.208000000006</v>
      </c>
      <c r="N5" s="32">
        <f t="shared" si="0"/>
        <v>17996.564000000002</v>
      </c>
      <c r="O5" s="32">
        <f t="shared" si="0"/>
        <v>30264.139</v>
      </c>
      <c r="P5" s="32">
        <f t="shared" si="0"/>
        <v>4440.400000000001</v>
      </c>
      <c r="Q5" s="32">
        <f t="shared" si="0"/>
        <v>236358.24800000002</v>
      </c>
      <c r="R5" s="32">
        <f t="shared" si="0"/>
        <v>58493.772000000004</v>
      </c>
      <c r="S5" s="32">
        <f t="shared" si="0"/>
        <v>364730.3470000001</v>
      </c>
      <c r="T5" s="32">
        <f t="shared" si="0"/>
        <v>56316.59500000001</v>
      </c>
      <c r="U5" s="32">
        <f t="shared" si="0"/>
        <v>67936.327</v>
      </c>
      <c r="V5" s="32">
        <f t="shared" si="0"/>
        <v>10831.619</v>
      </c>
      <c r="W5" s="32">
        <f t="shared" si="0"/>
        <v>209.194</v>
      </c>
      <c r="X5" s="32">
        <f t="shared" si="0"/>
        <v>157083.404</v>
      </c>
      <c r="Y5" s="32">
        <f t="shared" si="0"/>
        <v>593437.243</v>
      </c>
      <c r="Z5" s="32">
        <f t="shared" si="0"/>
        <v>52768.598000000005</v>
      </c>
      <c r="AA5" s="32">
        <f t="shared" si="0"/>
        <v>303261.8130000001</v>
      </c>
      <c r="AB5" s="32">
        <f t="shared" si="0"/>
        <v>41003.729999999996</v>
      </c>
      <c r="AC5" s="32">
        <f t="shared" si="0"/>
        <v>71096.49299999999</v>
      </c>
      <c r="AD5" s="32">
        <f t="shared" si="0"/>
        <v>7066.329</v>
      </c>
      <c r="AE5" s="32">
        <f t="shared" si="0"/>
        <v>46184.83499999999</v>
      </c>
      <c r="AF5" s="32">
        <f t="shared" si="0"/>
        <v>17200.600000000002</v>
      </c>
      <c r="AG5" s="32">
        <f t="shared" si="0"/>
        <v>3444.3559999999998</v>
      </c>
      <c r="AH5" s="32">
        <f t="shared" si="0"/>
        <v>77454.31</v>
      </c>
      <c r="AI5" s="34">
        <f t="shared" si="0"/>
        <v>7243.001</v>
      </c>
      <c r="AJ5" s="35"/>
      <c r="AK5" s="36"/>
      <c r="AL5" s="27" t="s">
        <v>58</v>
      </c>
      <c r="AM5" s="28"/>
      <c r="AN5" s="37">
        <f aca="true" t="shared" si="1" ref="AN5:BX5">SUM(AN6:AN31)-AN21</f>
        <v>7517016.117</v>
      </c>
      <c r="AO5" s="32">
        <f t="shared" si="1"/>
        <v>8467.946999999996</v>
      </c>
      <c r="AP5" s="32">
        <f t="shared" si="1"/>
        <v>427.8829999999999</v>
      </c>
      <c r="AQ5" s="32">
        <f t="shared" si="1"/>
        <v>5.143</v>
      </c>
      <c r="AR5" s="32">
        <f t="shared" si="1"/>
        <v>807914.7910000001</v>
      </c>
      <c r="AS5" s="33">
        <f t="shared" si="1"/>
        <v>6700200.353</v>
      </c>
      <c r="AT5" s="31">
        <f t="shared" si="1"/>
        <v>1344.681</v>
      </c>
      <c r="AU5" s="32">
        <f t="shared" si="1"/>
        <v>201.64299999999997</v>
      </c>
      <c r="AV5" s="32">
        <f t="shared" si="1"/>
        <v>494.04999999999995</v>
      </c>
      <c r="AW5" s="32">
        <f t="shared" si="1"/>
        <v>648.9879999999999</v>
      </c>
      <c r="AX5" s="31">
        <f t="shared" si="1"/>
        <v>20168.607000000004</v>
      </c>
      <c r="AY5" s="32">
        <f t="shared" si="1"/>
        <v>7357.915000000001</v>
      </c>
      <c r="AZ5" s="32">
        <f t="shared" si="1"/>
        <v>1530.5639999999999</v>
      </c>
      <c r="BA5" s="32">
        <f t="shared" si="1"/>
        <v>9645.754</v>
      </c>
      <c r="BB5" s="33">
        <f t="shared" si="1"/>
        <v>1634.3740000000003</v>
      </c>
      <c r="BC5" s="31">
        <f t="shared" si="1"/>
        <v>55948.313</v>
      </c>
      <c r="BD5" s="32">
        <f t="shared" si="1"/>
        <v>3795.286</v>
      </c>
      <c r="BE5" s="32">
        <f t="shared" si="1"/>
        <v>30362.66</v>
      </c>
      <c r="BF5" s="32">
        <f t="shared" si="1"/>
        <v>3038.833</v>
      </c>
      <c r="BG5" s="33">
        <f t="shared" si="1"/>
        <v>18751.534</v>
      </c>
      <c r="BH5" s="37">
        <f t="shared" si="1"/>
        <v>7210.387</v>
      </c>
      <c r="BI5" s="33">
        <f t="shared" si="1"/>
        <v>7210.387</v>
      </c>
      <c r="BJ5" s="31">
        <f t="shared" si="1"/>
        <v>9618.385999999999</v>
      </c>
      <c r="BK5" s="32">
        <f t="shared" si="1"/>
        <v>9498.754</v>
      </c>
      <c r="BL5" s="32">
        <f t="shared" si="1"/>
        <v>119.632</v>
      </c>
      <c r="BM5" s="31">
        <f t="shared" si="1"/>
        <v>61266.712999999996</v>
      </c>
      <c r="BN5" s="31">
        <f t="shared" si="1"/>
        <v>14301.313</v>
      </c>
      <c r="BO5" s="32">
        <f t="shared" si="1"/>
        <v>14301.313</v>
      </c>
      <c r="BP5" s="31">
        <f t="shared" si="1"/>
        <v>9053.599000000002</v>
      </c>
      <c r="BQ5" s="32">
        <f t="shared" si="1"/>
        <v>9053.599000000002</v>
      </c>
      <c r="BR5" s="31">
        <f t="shared" si="1"/>
        <v>53522.72199999999</v>
      </c>
      <c r="BS5" s="32">
        <f t="shared" si="1"/>
        <v>43426.406</v>
      </c>
      <c r="BT5" s="32">
        <f t="shared" si="1"/>
        <v>4222.294000000001</v>
      </c>
      <c r="BU5" s="32">
        <f t="shared" si="1"/>
        <v>1460.4309999999998</v>
      </c>
      <c r="BV5" s="33">
        <f t="shared" si="1"/>
        <v>4413.591</v>
      </c>
      <c r="BW5" s="31">
        <f t="shared" si="1"/>
        <v>10685.762999999999</v>
      </c>
      <c r="BX5" s="34">
        <f t="shared" si="1"/>
        <v>10685.762999999999</v>
      </c>
    </row>
    <row r="6" spans="2:76" s="5" customFormat="1" ht="22.5" customHeight="1" thickTop="1">
      <c r="B6" s="38" t="s">
        <v>59</v>
      </c>
      <c r="C6" s="39"/>
      <c r="D6" s="40">
        <f>SUM(E6:G6,K6,AN6,AT6,AX6,BC6,BJ6,BM6,BN6,BP6,BR6,BW6,BH6)</f>
        <v>7134.146000000001</v>
      </c>
      <c r="E6" s="41">
        <v>0</v>
      </c>
      <c r="F6" s="42">
        <v>0</v>
      </c>
      <c r="G6" s="43">
        <f>SUM(H6:J6)</f>
        <v>551.133</v>
      </c>
      <c r="H6" s="44">
        <v>75.472</v>
      </c>
      <c r="I6" s="44">
        <v>191.792</v>
      </c>
      <c r="J6" s="44">
        <v>283.869</v>
      </c>
      <c r="K6" s="43">
        <f>SUM(L6:AI6)</f>
        <v>2264.6780000000003</v>
      </c>
      <c r="L6" s="44">
        <v>315.134</v>
      </c>
      <c r="M6" s="44">
        <v>0.07</v>
      </c>
      <c r="N6" s="44">
        <v>154.224</v>
      </c>
      <c r="O6" s="44">
        <v>1347.907</v>
      </c>
      <c r="P6" s="44"/>
      <c r="Q6" s="44">
        <v>2.13</v>
      </c>
      <c r="R6" s="44"/>
      <c r="S6" s="44">
        <v>102.508</v>
      </c>
      <c r="T6" s="44"/>
      <c r="U6" s="44">
        <v>38.541</v>
      </c>
      <c r="V6" s="44"/>
      <c r="W6" s="44"/>
      <c r="X6" s="44">
        <v>115.407</v>
      </c>
      <c r="Y6" s="44">
        <v>3.557</v>
      </c>
      <c r="Z6" s="44">
        <v>73.602</v>
      </c>
      <c r="AA6" s="44">
        <v>88.019</v>
      </c>
      <c r="AB6" s="44">
        <v>4.61</v>
      </c>
      <c r="AC6" s="44"/>
      <c r="AD6" s="44"/>
      <c r="AE6" s="44"/>
      <c r="AF6" s="44">
        <v>18.969</v>
      </c>
      <c r="AG6" s="44"/>
      <c r="AH6" s="44"/>
      <c r="AI6" s="46"/>
      <c r="AJ6" s="9"/>
      <c r="AK6" s="47"/>
      <c r="AL6" s="38" t="s">
        <v>59</v>
      </c>
      <c r="AM6" s="39"/>
      <c r="AN6" s="48">
        <f>SUM(AO6:AS6)</f>
        <v>3202</v>
      </c>
      <c r="AO6" s="44">
        <v>2407</v>
      </c>
      <c r="AP6" s="44"/>
      <c r="AQ6" s="44"/>
      <c r="AR6" s="44">
        <v>90</v>
      </c>
      <c r="AS6" s="45">
        <v>705</v>
      </c>
      <c r="AT6" s="43">
        <f>SUM(AU6:AW6)</f>
        <v>0</v>
      </c>
      <c r="AU6" s="44"/>
      <c r="AV6" s="44"/>
      <c r="AW6" s="44"/>
      <c r="AX6" s="43">
        <f>SUM(AY6:BB6)</f>
        <v>11.017</v>
      </c>
      <c r="AY6" s="44"/>
      <c r="AZ6" s="44"/>
      <c r="BA6" s="44">
        <v>11.017</v>
      </c>
      <c r="BB6" s="45"/>
      <c r="BC6" s="43">
        <f>SUM(BD6:BG6)</f>
        <v>0</v>
      </c>
      <c r="BD6" s="44"/>
      <c r="BE6" s="44"/>
      <c r="BF6" s="44"/>
      <c r="BG6" s="45"/>
      <c r="BH6" s="99">
        <f>SUM(BI6)</f>
        <v>0</v>
      </c>
      <c r="BI6" s="45"/>
      <c r="BJ6" s="43">
        <f>SUM(BK6:BL6)</f>
        <v>3.33</v>
      </c>
      <c r="BK6" s="44">
        <v>3.33</v>
      </c>
      <c r="BL6" s="44">
        <v>0</v>
      </c>
      <c r="BM6" s="43">
        <v>150.045</v>
      </c>
      <c r="BN6" s="43">
        <f>SUM(BO6)</f>
        <v>925.178</v>
      </c>
      <c r="BO6" s="44">
        <v>925.178</v>
      </c>
      <c r="BP6" s="43">
        <f>SUM(BQ6)</f>
        <v>0</v>
      </c>
      <c r="BQ6" s="44"/>
      <c r="BR6" s="43">
        <f>SUM(BS6:BV6)</f>
        <v>26.765</v>
      </c>
      <c r="BS6" s="44"/>
      <c r="BT6" s="44"/>
      <c r="BU6" s="44"/>
      <c r="BV6" s="45">
        <v>26.765</v>
      </c>
      <c r="BW6" s="43">
        <f>SUM(BX6)</f>
        <v>0</v>
      </c>
      <c r="BX6" s="46"/>
    </row>
    <row r="7" spans="2:76" s="5" customFormat="1" ht="22.5" customHeight="1">
      <c r="B7" s="49" t="s">
        <v>60</v>
      </c>
      <c r="C7" s="50"/>
      <c r="D7" s="51">
        <f aca="true" t="shared" si="2" ref="D7:D31">SUM(E7:G7,K7,AN7,AT7,AX7,BC7,BJ7,BM7,BN7,BP7,BR7,BW7,BH7)</f>
        <v>9294344.267</v>
      </c>
      <c r="E7" s="52">
        <v>0</v>
      </c>
      <c r="F7" s="53">
        <v>10304.480000000001</v>
      </c>
      <c r="G7" s="54">
        <f aca="true" t="shared" si="3" ref="G7:G31">SUM(H7:J7)</f>
        <v>862653.037</v>
      </c>
      <c r="H7" s="55">
        <v>855345.834</v>
      </c>
      <c r="I7" s="55">
        <v>1355.613</v>
      </c>
      <c r="J7" s="55">
        <v>5951.59</v>
      </c>
      <c r="K7" s="54">
        <f>SUM(L7:AI7)</f>
        <v>870296.6670000001</v>
      </c>
      <c r="L7" s="55">
        <v>199041.52</v>
      </c>
      <c r="M7" s="55">
        <v>30773.738</v>
      </c>
      <c r="N7" s="55">
        <v>4125.312</v>
      </c>
      <c r="O7" s="55">
        <v>573.951</v>
      </c>
      <c r="P7" s="55">
        <v>308.30999999999995</v>
      </c>
      <c r="Q7" s="55">
        <v>187763.066</v>
      </c>
      <c r="R7" s="55">
        <v>822.97</v>
      </c>
      <c r="S7" s="55">
        <v>110165.59200000002</v>
      </c>
      <c r="T7" s="55">
        <v>29470.989</v>
      </c>
      <c r="U7" s="55">
        <v>7712.3240000000005</v>
      </c>
      <c r="V7" s="55">
        <v>1827.5059999999999</v>
      </c>
      <c r="W7" s="55"/>
      <c r="X7" s="55">
        <v>58959.603</v>
      </c>
      <c r="Y7" s="55">
        <v>95884.96500000001</v>
      </c>
      <c r="Z7" s="55">
        <v>16627.079999999998</v>
      </c>
      <c r="AA7" s="55">
        <v>87676.977</v>
      </c>
      <c r="AB7" s="55">
        <v>10830.475999999999</v>
      </c>
      <c r="AC7" s="55">
        <v>7565.012000000001</v>
      </c>
      <c r="AD7" s="55">
        <v>157.691</v>
      </c>
      <c r="AE7" s="55">
        <v>9335.128999999999</v>
      </c>
      <c r="AF7" s="55">
        <v>1303.604</v>
      </c>
      <c r="AG7" s="55">
        <v>34.299</v>
      </c>
      <c r="AH7" s="55">
        <v>9052.444</v>
      </c>
      <c r="AI7" s="57">
        <v>284.10900000000004</v>
      </c>
      <c r="AJ7" s="9"/>
      <c r="AK7" s="47"/>
      <c r="AL7" s="49" t="s">
        <v>60</v>
      </c>
      <c r="AM7" s="50"/>
      <c r="AN7" s="58">
        <f aca="true" t="shared" si="4" ref="AN7:AN31">SUM(AO7:AS7)</f>
        <v>7506610.562</v>
      </c>
      <c r="AO7" s="55">
        <v>103.303</v>
      </c>
      <c r="AP7" s="55">
        <v>0.91</v>
      </c>
      <c r="AQ7" s="55">
        <v>0.10600000000000001</v>
      </c>
      <c r="AR7" s="55">
        <v>807653.76</v>
      </c>
      <c r="AS7" s="56">
        <v>6698852.483</v>
      </c>
      <c r="AT7" s="54">
        <f aca="true" t="shared" si="5" ref="AT7:AT31">SUM(AU7:AW7)</f>
        <v>7.243</v>
      </c>
      <c r="AU7" s="55">
        <v>5.354</v>
      </c>
      <c r="AV7" s="55">
        <v>1.889</v>
      </c>
      <c r="AW7" s="55"/>
      <c r="AX7" s="54">
        <f aca="true" t="shared" si="6" ref="AX7:AX31">SUM(AY7:BB7)</f>
        <v>1062.574</v>
      </c>
      <c r="AY7" s="55">
        <v>695.787</v>
      </c>
      <c r="AZ7" s="55">
        <v>252.42000000000002</v>
      </c>
      <c r="BA7" s="55">
        <v>62.821</v>
      </c>
      <c r="BB7" s="56">
        <v>51.54600000000001</v>
      </c>
      <c r="BC7" s="54">
        <f aca="true" t="shared" si="7" ref="BC7:BC31">SUM(BD7:BG7)</f>
        <v>8686.491000000002</v>
      </c>
      <c r="BD7" s="55">
        <v>264.277</v>
      </c>
      <c r="BE7" s="55">
        <v>3264.3940000000002</v>
      </c>
      <c r="BF7" s="55">
        <v>1078.14</v>
      </c>
      <c r="BG7" s="56">
        <v>4079.6800000000003</v>
      </c>
      <c r="BH7" s="100">
        <f aca="true" t="shared" si="8" ref="BH7:BH31">SUM(BI7)</f>
        <v>30.762</v>
      </c>
      <c r="BI7" s="56">
        <v>30.762</v>
      </c>
      <c r="BJ7" s="54">
        <f aca="true" t="shared" si="9" ref="BJ7:BJ31">SUM(BK7:BL7)</f>
        <v>610.914</v>
      </c>
      <c r="BK7" s="55">
        <v>610.914</v>
      </c>
      <c r="BL7" s="55">
        <v>0</v>
      </c>
      <c r="BM7" s="54">
        <v>25267.595</v>
      </c>
      <c r="BN7" s="54">
        <f aca="true" t="shared" si="10" ref="BN7:BN31">SUM(BO7)</f>
        <v>6956.670999999999</v>
      </c>
      <c r="BO7" s="55">
        <v>6956.670999999999</v>
      </c>
      <c r="BP7" s="54">
        <f aca="true" t="shared" si="11" ref="BP7:BP31">SUM(BQ7)</f>
        <v>126.89699999999999</v>
      </c>
      <c r="BQ7" s="55">
        <v>126.89699999999999</v>
      </c>
      <c r="BR7" s="54">
        <f>SUM(BS7:BV7)</f>
        <v>1206.012</v>
      </c>
      <c r="BS7" s="55">
        <v>426.115</v>
      </c>
      <c r="BT7" s="55">
        <v>1.082</v>
      </c>
      <c r="BU7" s="55"/>
      <c r="BV7" s="56">
        <v>778.8149999999999</v>
      </c>
      <c r="BW7" s="54">
        <f aca="true" t="shared" si="12" ref="BW7:BW31">SUM(BX7)</f>
        <v>524.3620000000001</v>
      </c>
      <c r="BX7" s="57">
        <v>524.3620000000001</v>
      </c>
    </row>
    <row r="8" spans="2:76" s="5" customFormat="1" ht="22.5" customHeight="1">
      <c r="B8" s="49" t="s">
        <v>61</v>
      </c>
      <c r="C8" s="50"/>
      <c r="D8" s="51">
        <f t="shared" si="2"/>
        <v>137897.09900000002</v>
      </c>
      <c r="E8" s="52">
        <v>0</v>
      </c>
      <c r="F8" s="53"/>
      <c r="G8" s="54">
        <f t="shared" si="3"/>
        <v>7478.816999999999</v>
      </c>
      <c r="H8" s="55">
        <v>2522.0389999999998</v>
      </c>
      <c r="I8" s="55">
        <v>77.142</v>
      </c>
      <c r="J8" s="55">
        <v>4879.6359999999995</v>
      </c>
      <c r="K8" s="54">
        <f aca="true" t="shared" si="13" ref="K8:K31">SUM(L8:AI8)</f>
        <v>99356.45800000001</v>
      </c>
      <c r="L8" s="55">
        <v>7506.905000000001</v>
      </c>
      <c r="M8" s="55">
        <v>4.015000000000001</v>
      </c>
      <c r="N8" s="55">
        <v>191.657</v>
      </c>
      <c r="O8" s="55">
        <v>288.545</v>
      </c>
      <c r="P8" s="55">
        <v>42.528</v>
      </c>
      <c r="Q8" s="55">
        <v>374.576</v>
      </c>
      <c r="R8" s="55">
        <v>2742.1459999999997</v>
      </c>
      <c r="S8" s="55">
        <v>30223.75</v>
      </c>
      <c r="T8" s="55">
        <v>1892.496</v>
      </c>
      <c r="U8" s="55">
        <v>4606.655000000001</v>
      </c>
      <c r="V8" s="55">
        <v>1242.7839999999999</v>
      </c>
      <c r="W8" s="55"/>
      <c r="X8" s="55">
        <v>494.468</v>
      </c>
      <c r="Y8" s="55">
        <v>8362.762</v>
      </c>
      <c r="Z8" s="55">
        <v>5316.366</v>
      </c>
      <c r="AA8" s="55">
        <v>13959.774</v>
      </c>
      <c r="AB8" s="55">
        <v>2357.373</v>
      </c>
      <c r="AC8" s="55">
        <v>11169.086000000001</v>
      </c>
      <c r="AD8" s="55">
        <v>347.57099999999997</v>
      </c>
      <c r="AE8" s="55">
        <v>232.462</v>
      </c>
      <c r="AF8" s="55">
        <v>2167.687</v>
      </c>
      <c r="AG8" s="55">
        <v>31.805999999999997</v>
      </c>
      <c r="AH8" s="55">
        <v>5698.069</v>
      </c>
      <c r="AI8" s="57">
        <v>102.977</v>
      </c>
      <c r="AJ8" s="9"/>
      <c r="AK8" s="47"/>
      <c r="AL8" s="49" t="s">
        <v>61</v>
      </c>
      <c r="AM8" s="50"/>
      <c r="AN8" s="58">
        <f t="shared" si="4"/>
        <v>103.127</v>
      </c>
      <c r="AO8" s="55">
        <v>11.52</v>
      </c>
      <c r="AP8" s="55">
        <v>16.238</v>
      </c>
      <c r="AQ8" s="55">
        <v>0.9610000000000001</v>
      </c>
      <c r="AR8" s="55">
        <v>7.877999999999999</v>
      </c>
      <c r="AS8" s="56">
        <v>66.53</v>
      </c>
      <c r="AT8" s="54">
        <f t="shared" si="5"/>
        <v>0.657</v>
      </c>
      <c r="AU8" s="55"/>
      <c r="AV8" s="55">
        <v>0.118</v>
      </c>
      <c r="AW8" s="55">
        <v>0.539</v>
      </c>
      <c r="AX8" s="54">
        <f t="shared" si="6"/>
        <v>490.73600000000005</v>
      </c>
      <c r="AY8" s="55">
        <v>211.111</v>
      </c>
      <c r="AZ8" s="55">
        <v>188.004</v>
      </c>
      <c r="BA8" s="55">
        <v>68.451</v>
      </c>
      <c r="BB8" s="56">
        <v>23.17</v>
      </c>
      <c r="BC8" s="54">
        <f t="shared" si="7"/>
        <v>7560.058999999999</v>
      </c>
      <c r="BD8" s="55">
        <v>484.847</v>
      </c>
      <c r="BE8" s="55">
        <v>6487.339</v>
      </c>
      <c r="BF8" s="55">
        <v>407.611</v>
      </c>
      <c r="BG8" s="56">
        <v>180.262</v>
      </c>
      <c r="BH8" s="100">
        <f t="shared" si="8"/>
        <v>127.913</v>
      </c>
      <c r="BI8" s="56">
        <v>127.913</v>
      </c>
      <c r="BJ8" s="54">
        <f t="shared" si="9"/>
        <v>896.309</v>
      </c>
      <c r="BK8" s="55">
        <v>896.309</v>
      </c>
      <c r="BL8" s="55">
        <v>0</v>
      </c>
      <c r="BM8" s="54">
        <v>16615.581</v>
      </c>
      <c r="BN8" s="54">
        <f t="shared" si="10"/>
        <v>1921.845</v>
      </c>
      <c r="BO8" s="55">
        <v>1921.845</v>
      </c>
      <c r="BP8" s="54">
        <f t="shared" si="11"/>
        <v>308.586</v>
      </c>
      <c r="BQ8" s="55">
        <v>308.586</v>
      </c>
      <c r="BR8" s="54">
        <f>SUM(BS8:BV8)</f>
        <v>775.4369999999999</v>
      </c>
      <c r="BS8" s="55">
        <v>639.6289999999999</v>
      </c>
      <c r="BT8" s="55">
        <v>124.914</v>
      </c>
      <c r="BU8" s="55">
        <v>0.177</v>
      </c>
      <c r="BV8" s="56">
        <v>10.716999999999999</v>
      </c>
      <c r="BW8" s="54">
        <f t="shared" si="12"/>
        <v>2261.574</v>
      </c>
      <c r="BX8" s="57">
        <v>2261.574</v>
      </c>
    </row>
    <row r="9" spans="2:76" s="5" customFormat="1" ht="22.5" customHeight="1">
      <c r="B9" s="49" t="s">
        <v>62</v>
      </c>
      <c r="C9" s="50"/>
      <c r="D9" s="51">
        <f t="shared" si="2"/>
        <v>150942.72000000003</v>
      </c>
      <c r="E9" s="52">
        <v>0</v>
      </c>
      <c r="F9" s="53"/>
      <c r="G9" s="54">
        <f t="shared" si="3"/>
        <v>58.678</v>
      </c>
      <c r="H9" s="55">
        <v>31.238999999999997</v>
      </c>
      <c r="I9" s="55">
        <v>0</v>
      </c>
      <c r="J9" s="55">
        <v>27.439</v>
      </c>
      <c r="K9" s="54">
        <f t="shared" si="13"/>
        <v>149695.57800000004</v>
      </c>
      <c r="L9" s="55">
        <v>2555.591</v>
      </c>
      <c r="M9" s="55">
        <v>0.474</v>
      </c>
      <c r="N9" s="55">
        <v>23.712</v>
      </c>
      <c r="O9" s="55">
        <v>112.77</v>
      </c>
      <c r="P9" s="55"/>
      <c r="Q9" s="55">
        <v>91.143</v>
      </c>
      <c r="R9" s="55">
        <v>630.288</v>
      </c>
      <c r="S9" s="55">
        <v>99647.174</v>
      </c>
      <c r="T9" s="55">
        <v>2013.854</v>
      </c>
      <c r="U9" s="55">
        <v>495.678</v>
      </c>
      <c r="V9" s="55">
        <v>1.486</v>
      </c>
      <c r="W9" s="55"/>
      <c r="X9" s="55">
        <v>659.552</v>
      </c>
      <c r="Y9" s="55">
        <v>17042.921</v>
      </c>
      <c r="Z9" s="55">
        <v>3189.019</v>
      </c>
      <c r="AA9" s="55">
        <v>12717.002</v>
      </c>
      <c r="AB9" s="55">
        <v>87.484</v>
      </c>
      <c r="AC9" s="55">
        <v>470.14</v>
      </c>
      <c r="AD9" s="55">
        <v>11.055</v>
      </c>
      <c r="AE9" s="55">
        <v>8864.383</v>
      </c>
      <c r="AF9" s="55">
        <v>499.725</v>
      </c>
      <c r="AG9" s="55">
        <v>42.26</v>
      </c>
      <c r="AH9" s="55">
        <v>189.75900000000001</v>
      </c>
      <c r="AI9" s="57">
        <v>350.10799999999995</v>
      </c>
      <c r="AJ9" s="9"/>
      <c r="AK9" s="47"/>
      <c r="AL9" s="49" t="s">
        <v>62</v>
      </c>
      <c r="AM9" s="50"/>
      <c r="AN9" s="58">
        <f t="shared" si="4"/>
        <v>23.232</v>
      </c>
      <c r="AO9" s="55">
        <v>22.34</v>
      </c>
      <c r="AP9" s="55"/>
      <c r="AQ9" s="55">
        <v>0.014</v>
      </c>
      <c r="AR9" s="55">
        <v>0.878</v>
      </c>
      <c r="AS9" s="56"/>
      <c r="AT9" s="54">
        <f t="shared" si="5"/>
        <v>0</v>
      </c>
      <c r="AU9" s="55"/>
      <c r="AV9" s="55"/>
      <c r="AW9" s="55"/>
      <c r="AX9" s="54">
        <f t="shared" si="6"/>
        <v>712.994</v>
      </c>
      <c r="AY9" s="55">
        <v>0</v>
      </c>
      <c r="AZ9" s="55"/>
      <c r="BA9" s="55">
        <v>712.994</v>
      </c>
      <c r="BB9" s="56"/>
      <c r="BC9" s="54">
        <f t="shared" si="7"/>
        <v>185.125</v>
      </c>
      <c r="BD9" s="55"/>
      <c r="BE9" s="55">
        <v>95.427</v>
      </c>
      <c r="BF9" s="55"/>
      <c r="BG9" s="56">
        <v>89.69800000000001</v>
      </c>
      <c r="BH9" s="100">
        <f t="shared" si="8"/>
        <v>0</v>
      </c>
      <c r="BI9" s="56"/>
      <c r="BJ9" s="54">
        <f t="shared" si="9"/>
        <v>71.069</v>
      </c>
      <c r="BK9" s="55">
        <v>41.217000000000006</v>
      </c>
      <c r="BL9" s="55">
        <v>29.852</v>
      </c>
      <c r="BM9" s="54"/>
      <c r="BN9" s="54">
        <f t="shared" si="10"/>
        <v>0</v>
      </c>
      <c r="BO9" s="55"/>
      <c r="BP9" s="54">
        <f t="shared" si="11"/>
        <v>90.34800000000001</v>
      </c>
      <c r="BQ9" s="55">
        <v>90.34800000000001</v>
      </c>
      <c r="BR9" s="54">
        <f aca="true" t="shared" si="14" ref="BR9:BR31">SUM(BS9:BV9)</f>
        <v>50.491</v>
      </c>
      <c r="BS9" s="55">
        <v>26.273000000000003</v>
      </c>
      <c r="BT9" s="55">
        <v>4.648000000000001</v>
      </c>
      <c r="BU9" s="55">
        <v>3.9350000000000005</v>
      </c>
      <c r="BV9" s="56">
        <v>15.635</v>
      </c>
      <c r="BW9" s="54">
        <f t="shared" si="12"/>
        <v>55.205000000000005</v>
      </c>
      <c r="BX9" s="57">
        <v>55.205000000000005</v>
      </c>
    </row>
    <row r="10" spans="2:76" s="5" customFormat="1" ht="22.5" customHeight="1">
      <c r="B10" s="49" t="s">
        <v>63</v>
      </c>
      <c r="C10" s="50"/>
      <c r="D10" s="51">
        <f t="shared" si="2"/>
        <v>138837.206</v>
      </c>
      <c r="E10" s="52">
        <v>0</v>
      </c>
      <c r="F10" s="53">
        <v>0</v>
      </c>
      <c r="G10" s="54">
        <f t="shared" si="3"/>
        <v>1435.985</v>
      </c>
      <c r="H10" s="55">
        <v>959.41</v>
      </c>
      <c r="I10" s="55">
        <v>0</v>
      </c>
      <c r="J10" s="55">
        <v>476.575</v>
      </c>
      <c r="K10" s="54">
        <f t="shared" si="13"/>
        <v>135494.35400000002</v>
      </c>
      <c r="L10" s="55">
        <v>863.643</v>
      </c>
      <c r="M10" s="55">
        <v>0.112</v>
      </c>
      <c r="N10" s="55"/>
      <c r="O10" s="55">
        <v>22.988</v>
      </c>
      <c r="P10" s="55"/>
      <c r="Q10" s="55">
        <v>44.639</v>
      </c>
      <c r="R10" s="55">
        <v>934.732</v>
      </c>
      <c r="S10" s="55">
        <v>96528.97600000001</v>
      </c>
      <c r="T10" s="55">
        <v>3922.058</v>
      </c>
      <c r="U10" s="55">
        <v>52.217</v>
      </c>
      <c r="V10" s="55">
        <v>0.965</v>
      </c>
      <c r="W10" s="55"/>
      <c r="X10" s="55">
        <v>78.363</v>
      </c>
      <c r="Y10" s="55">
        <v>2895.799</v>
      </c>
      <c r="Z10" s="55">
        <v>1151.241</v>
      </c>
      <c r="AA10" s="55">
        <v>4702.929</v>
      </c>
      <c r="AB10" s="55">
        <v>131.432</v>
      </c>
      <c r="AC10" s="55">
        <v>491.736</v>
      </c>
      <c r="AD10" s="55">
        <v>89.227</v>
      </c>
      <c r="AE10" s="55">
        <v>22899.028</v>
      </c>
      <c r="AF10" s="55">
        <v>358.21400000000006</v>
      </c>
      <c r="AG10" s="55">
        <v>13.161</v>
      </c>
      <c r="AH10" s="55">
        <v>16.147</v>
      </c>
      <c r="AI10" s="57">
        <v>296.747</v>
      </c>
      <c r="AJ10" s="9"/>
      <c r="AK10" s="47"/>
      <c r="AL10" s="49" t="s">
        <v>63</v>
      </c>
      <c r="AM10" s="50"/>
      <c r="AN10" s="58">
        <f t="shared" si="4"/>
        <v>8.386</v>
      </c>
      <c r="AO10" s="55">
        <v>7.95</v>
      </c>
      <c r="AP10" s="55"/>
      <c r="AQ10" s="55">
        <v>0.27199999999999996</v>
      </c>
      <c r="AR10" s="55">
        <v>0.164</v>
      </c>
      <c r="AS10" s="56"/>
      <c r="AT10" s="54">
        <f t="shared" si="5"/>
        <v>0.539</v>
      </c>
      <c r="AU10" s="55"/>
      <c r="AV10" s="55"/>
      <c r="AW10" s="55">
        <v>0.539</v>
      </c>
      <c r="AX10" s="54">
        <f t="shared" si="6"/>
        <v>13.011000000000001</v>
      </c>
      <c r="AY10" s="55">
        <v>0</v>
      </c>
      <c r="AZ10" s="55">
        <v>9.213000000000001</v>
      </c>
      <c r="BA10" s="55">
        <v>0.558</v>
      </c>
      <c r="BB10" s="56">
        <v>3.24</v>
      </c>
      <c r="BC10" s="54">
        <f t="shared" si="7"/>
        <v>987.7720000000002</v>
      </c>
      <c r="BD10" s="55"/>
      <c r="BE10" s="55">
        <v>592.768</v>
      </c>
      <c r="BF10" s="55">
        <v>25.022</v>
      </c>
      <c r="BG10" s="56">
        <v>369.982</v>
      </c>
      <c r="BH10" s="100">
        <f t="shared" si="8"/>
        <v>0</v>
      </c>
      <c r="BI10" s="56"/>
      <c r="BJ10" s="54">
        <f t="shared" si="9"/>
        <v>107.727</v>
      </c>
      <c r="BK10" s="55">
        <v>107.727</v>
      </c>
      <c r="BL10" s="55"/>
      <c r="BM10" s="54"/>
      <c r="BN10" s="54">
        <f t="shared" si="10"/>
        <v>0</v>
      </c>
      <c r="BO10" s="55"/>
      <c r="BP10" s="54">
        <f t="shared" si="11"/>
        <v>13.617</v>
      </c>
      <c r="BQ10" s="55">
        <v>13.617</v>
      </c>
      <c r="BR10" s="54">
        <f t="shared" si="14"/>
        <v>544.8580000000001</v>
      </c>
      <c r="BS10" s="55">
        <v>2.51</v>
      </c>
      <c r="BT10" s="55">
        <v>4.401</v>
      </c>
      <c r="BU10" s="55">
        <v>6.128</v>
      </c>
      <c r="BV10" s="56">
        <v>531.8190000000001</v>
      </c>
      <c r="BW10" s="54">
        <f t="shared" si="12"/>
        <v>230.957</v>
      </c>
      <c r="BX10" s="57">
        <v>230.957</v>
      </c>
    </row>
    <row r="11" spans="2:76" s="5" customFormat="1" ht="22.5" customHeight="1">
      <c r="B11" s="49" t="s">
        <v>64</v>
      </c>
      <c r="C11" s="50"/>
      <c r="D11" s="51">
        <f t="shared" si="2"/>
        <v>284698.397</v>
      </c>
      <c r="E11" s="52"/>
      <c r="F11" s="53">
        <v>0</v>
      </c>
      <c r="G11" s="54">
        <f t="shared" si="3"/>
        <v>43587.443</v>
      </c>
      <c r="H11" s="55">
        <v>30835.029000000002</v>
      </c>
      <c r="I11" s="55">
        <v>4101.269</v>
      </c>
      <c r="J11" s="55">
        <v>8651.145</v>
      </c>
      <c r="K11" s="54">
        <f t="shared" si="13"/>
        <v>167077.60799999998</v>
      </c>
      <c r="L11" s="55">
        <v>15667.491999999998</v>
      </c>
      <c r="M11" s="55">
        <v>669.325</v>
      </c>
      <c r="N11" s="55">
        <v>8665.792</v>
      </c>
      <c r="O11" s="55">
        <v>1193.263</v>
      </c>
      <c r="P11" s="55">
        <v>433.642</v>
      </c>
      <c r="Q11" s="55">
        <v>8993.14</v>
      </c>
      <c r="R11" s="55">
        <v>17874.813</v>
      </c>
      <c r="S11" s="55">
        <v>11794.197</v>
      </c>
      <c r="T11" s="55">
        <v>1949.0420000000001</v>
      </c>
      <c r="U11" s="55">
        <v>48101.323</v>
      </c>
      <c r="V11" s="55">
        <v>5209.657999999999</v>
      </c>
      <c r="W11" s="55">
        <v>116.792</v>
      </c>
      <c r="X11" s="55">
        <v>2006.692</v>
      </c>
      <c r="Y11" s="55">
        <v>3797.456</v>
      </c>
      <c r="Z11" s="55">
        <v>8072.805</v>
      </c>
      <c r="AA11" s="55">
        <v>8304.797</v>
      </c>
      <c r="AB11" s="55">
        <v>1742.29</v>
      </c>
      <c r="AC11" s="55">
        <v>7084.0289999999995</v>
      </c>
      <c r="AD11" s="55">
        <v>1223.387</v>
      </c>
      <c r="AE11" s="55">
        <v>779.2139999999999</v>
      </c>
      <c r="AF11" s="55">
        <v>3549.21</v>
      </c>
      <c r="AG11" s="55">
        <v>1034.132</v>
      </c>
      <c r="AH11" s="55">
        <v>6661.4220000000005</v>
      </c>
      <c r="AI11" s="57">
        <v>2153.6949999999997</v>
      </c>
      <c r="AJ11" s="9"/>
      <c r="AK11" s="47"/>
      <c r="AL11" s="49" t="s">
        <v>64</v>
      </c>
      <c r="AM11" s="50"/>
      <c r="AN11" s="58">
        <f t="shared" si="4"/>
        <v>337.332</v>
      </c>
      <c r="AO11" s="55">
        <v>142.263</v>
      </c>
      <c r="AP11" s="55">
        <v>124.50999999999999</v>
      </c>
      <c r="AQ11" s="55">
        <v>0.64</v>
      </c>
      <c r="AR11" s="55">
        <v>52.238</v>
      </c>
      <c r="AS11" s="56">
        <v>17.681</v>
      </c>
      <c r="AT11" s="54">
        <f t="shared" si="5"/>
        <v>125.117</v>
      </c>
      <c r="AU11" s="55">
        <v>89.654</v>
      </c>
      <c r="AV11" s="55">
        <v>34.144</v>
      </c>
      <c r="AW11" s="55">
        <v>1.319</v>
      </c>
      <c r="AX11" s="54">
        <f t="shared" si="6"/>
        <v>7593.694</v>
      </c>
      <c r="AY11" s="55">
        <v>2754.748</v>
      </c>
      <c r="AZ11" s="55">
        <v>712.959</v>
      </c>
      <c r="BA11" s="55">
        <v>3737.331</v>
      </c>
      <c r="BB11" s="56">
        <v>388.656</v>
      </c>
      <c r="BC11" s="54">
        <f t="shared" si="7"/>
        <v>19714.400999999998</v>
      </c>
      <c r="BD11" s="55">
        <v>1862.809</v>
      </c>
      <c r="BE11" s="55">
        <v>11368.467</v>
      </c>
      <c r="BF11" s="55">
        <v>1105.2730000000001</v>
      </c>
      <c r="BG11" s="56">
        <v>5377.852</v>
      </c>
      <c r="BH11" s="100">
        <f t="shared" si="8"/>
        <v>1559.6509999999998</v>
      </c>
      <c r="BI11" s="56">
        <v>1559.6509999999998</v>
      </c>
      <c r="BJ11" s="54">
        <f t="shared" si="9"/>
        <v>2288.7230000000004</v>
      </c>
      <c r="BK11" s="55">
        <v>2198.943</v>
      </c>
      <c r="BL11" s="55">
        <v>89.78</v>
      </c>
      <c r="BM11" s="54">
        <v>13594.154</v>
      </c>
      <c r="BN11" s="54">
        <f t="shared" si="10"/>
        <v>3897.594</v>
      </c>
      <c r="BO11" s="55">
        <v>3897.594</v>
      </c>
      <c r="BP11" s="54">
        <f t="shared" si="11"/>
        <v>2065.187</v>
      </c>
      <c r="BQ11" s="55">
        <v>2065.187</v>
      </c>
      <c r="BR11" s="54">
        <f t="shared" si="14"/>
        <v>19030.039999999997</v>
      </c>
      <c r="BS11" s="55">
        <v>16021.636999999999</v>
      </c>
      <c r="BT11" s="55">
        <v>1339.138</v>
      </c>
      <c r="BU11" s="55">
        <v>105.773</v>
      </c>
      <c r="BV11" s="56">
        <v>1563.492</v>
      </c>
      <c r="BW11" s="54">
        <f t="shared" si="12"/>
        <v>3827.453</v>
      </c>
      <c r="BX11" s="57">
        <v>3827.453</v>
      </c>
    </row>
    <row r="12" spans="2:76" s="5" customFormat="1" ht="22.5" customHeight="1">
      <c r="B12" s="59" t="s">
        <v>65</v>
      </c>
      <c r="C12" s="53"/>
      <c r="D12" s="51">
        <f t="shared" si="2"/>
        <v>76713.944</v>
      </c>
      <c r="E12" s="52">
        <v>0</v>
      </c>
      <c r="F12" s="53">
        <v>0</v>
      </c>
      <c r="G12" s="54">
        <f t="shared" si="3"/>
        <v>8623.726</v>
      </c>
      <c r="H12" s="55">
        <v>6652.473</v>
      </c>
      <c r="I12" s="55">
        <v>492.858</v>
      </c>
      <c r="J12" s="55">
        <v>1478.395</v>
      </c>
      <c r="K12" s="54">
        <f t="shared" si="13"/>
        <v>67361.3</v>
      </c>
      <c r="L12" s="55"/>
      <c r="M12" s="55"/>
      <c r="N12" s="55"/>
      <c r="O12" s="55"/>
      <c r="P12" s="55"/>
      <c r="Q12" s="55">
        <v>35061.748</v>
      </c>
      <c r="R12" s="55">
        <v>32299.552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7"/>
      <c r="AJ12" s="9"/>
      <c r="AK12" s="47"/>
      <c r="AL12" s="59" t="s">
        <v>65</v>
      </c>
      <c r="AM12" s="53"/>
      <c r="AN12" s="58">
        <f t="shared" si="4"/>
        <v>0</v>
      </c>
      <c r="AO12" s="55"/>
      <c r="AP12" s="55"/>
      <c r="AQ12" s="55"/>
      <c r="AR12" s="55"/>
      <c r="AS12" s="56"/>
      <c r="AT12" s="54">
        <f t="shared" si="5"/>
        <v>728.918</v>
      </c>
      <c r="AU12" s="55"/>
      <c r="AV12" s="55">
        <v>83.484</v>
      </c>
      <c r="AW12" s="55">
        <v>645.434</v>
      </c>
      <c r="AX12" s="54">
        <f t="shared" si="6"/>
        <v>0</v>
      </c>
      <c r="AY12" s="55"/>
      <c r="AZ12" s="55"/>
      <c r="BA12" s="55"/>
      <c r="BB12" s="56"/>
      <c r="BC12" s="54">
        <f t="shared" si="7"/>
        <v>0</v>
      </c>
      <c r="BD12" s="55"/>
      <c r="BE12" s="55"/>
      <c r="BF12" s="55"/>
      <c r="BG12" s="56"/>
      <c r="BH12" s="100">
        <f t="shared" si="8"/>
        <v>0</v>
      </c>
      <c r="BI12" s="56"/>
      <c r="BJ12" s="54">
        <f t="shared" si="9"/>
        <v>0</v>
      </c>
      <c r="BK12" s="55">
        <v>0</v>
      </c>
      <c r="BL12" s="55">
        <v>0</v>
      </c>
      <c r="BM12" s="54"/>
      <c r="BN12" s="54">
        <f t="shared" si="10"/>
        <v>0</v>
      </c>
      <c r="BO12" s="55"/>
      <c r="BP12" s="54">
        <f t="shared" si="11"/>
        <v>0</v>
      </c>
      <c r="BQ12" s="55"/>
      <c r="BR12" s="54">
        <f t="shared" si="14"/>
        <v>0</v>
      </c>
      <c r="BS12" s="55"/>
      <c r="BT12" s="55"/>
      <c r="BU12" s="55"/>
      <c r="BV12" s="56"/>
      <c r="BW12" s="54">
        <f t="shared" si="12"/>
        <v>0</v>
      </c>
      <c r="BX12" s="57"/>
    </row>
    <row r="13" spans="2:76" s="5" customFormat="1" ht="22.5" customHeight="1">
      <c r="B13" s="59" t="s">
        <v>66</v>
      </c>
      <c r="C13" s="53"/>
      <c r="D13" s="51">
        <f t="shared" si="2"/>
        <v>185350.03900000002</v>
      </c>
      <c r="E13" s="52">
        <v>0</v>
      </c>
      <c r="F13" s="53">
        <v>0</v>
      </c>
      <c r="G13" s="54">
        <f t="shared" si="3"/>
        <v>125413.34700000001</v>
      </c>
      <c r="H13" s="55">
        <v>115039.138</v>
      </c>
      <c r="I13" s="55">
        <v>4583.512</v>
      </c>
      <c r="J13" s="55">
        <v>5790.697</v>
      </c>
      <c r="K13" s="54">
        <f t="shared" si="13"/>
        <v>52498.538</v>
      </c>
      <c r="L13" s="55">
        <v>57.491</v>
      </c>
      <c r="M13" s="55">
        <v>5.31</v>
      </c>
      <c r="N13" s="55">
        <v>214.77300000000002</v>
      </c>
      <c r="O13" s="55">
        <v>22533.466</v>
      </c>
      <c r="P13" s="55">
        <v>2268.71</v>
      </c>
      <c r="Q13" s="55">
        <v>689.143</v>
      </c>
      <c r="R13" s="55">
        <v>380.785</v>
      </c>
      <c r="S13" s="55">
        <v>1093.173</v>
      </c>
      <c r="T13" s="55">
        <v>54.83</v>
      </c>
      <c r="U13" s="55">
        <v>2140.0519999999997</v>
      </c>
      <c r="V13" s="55">
        <v>190.156</v>
      </c>
      <c r="W13" s="55">
        <v>9.104</v>
      </c>
      <c r="X13" s="55">
        <v>1629.2420000000002</v>
      </c>
      <c r="Y13" s="55">
        <v>2765.583</v>
      </c>
      <c r="Z13" s="55">
        <v>954.5999999999999</v>
      </c>
      <c r="AA13" s="55">
        <v>4868.848</v>
      </c>
      <c r="AB13" s="55">
        <v>1122.266</v>
      </c>
      <c r="AC13" s="55">
        <v>3638.879</v>
      </c>
      <c r="AD13" s="55">
        <v>568.336</v>
      </c>
      <c r="AE13" s="55">
        <v>55.219</v>
      </c>
      <c r="AF13" s="55">
        <v>1326.303</v>
      </c>
      <c r="AG13" s="55">
        <v>166.82600000000002</v>
      </c>
      <c r="AH13" s="55">
        <v>5186.703</v>
      </c>
      <c r="AI13" s="57">
        <v>578.74</v>
      </c>
      <c r="AJ13" s="9"/>
      <c r="AK13" s="47"/>
      <c r="AL13" s="59" t="s">
        <v>66</v>
      </c>
      <c r="AM13" s="53"/>
      <c r="AN13" s="58">
        <f t="shared" si="4"/>
        <v>46.3</v>
      </c>
      <c r="AO13" s="55">
        <v>0.14</v>
      </c>
      <c r="AP13" s="55">
        <v>27.52</v>
      </c>
      <c r="AQ13" s="55">
        <v>0.04</v>
      </c>
      <c r="AR13" s="55">
        <v>17.6</v>
      </c>
      <c r="AS13" s="56">
        <v>1</v>
      </c>
      <c r="AT13" s="54">
        <f t="shared" si="5"/>
        <v>0</v>
      </c>
      <c r="AU13" s="55"/>
      <c r="AV13" s="55"/>
      <c r="AW13" s="55"/>
      <c r="AX13" s="54">
        <f t="shared" si="6"/>
        <v>4189.741</v>
      </c>
      <c r="AY13" s="55">
        <v>414.512</v>
      </c>
      <c r="AZ13" s="55">
        <v>11.417</v>
      </c>
      <c r="BA13" s="55">
        <v>2754.929</v>
      </c>
      <c r="BB13" s="56">
        <v>1008.883</v>
      </c>
      <c r="BC13" s="54">
        <f t="shared" si="7"/>
        <v>1748.4859999999999</v>
      </c>
      <c r="BD13" s="55"/>
      <c r="BE13" s="55">
        <v>8.891</v>
      </c>
      <c r="BF13" s="55"/>
      <c r="BG13" s="56">
        <v>1739.5949999999998</v>
      </c>
      <c r="BH13" s="100">
        <f t="shared" si="8"/>
        <v>714.237</v>
      </c>
      <c r="BI13" s="56">
        <v>714.237</v>
      </c>
      <c r="BJ13" s="54">
        <f t="shared" si="9"/>
        <v>79.78</v>
      </c>
      <c r="BK13" s="55">
        <v>79.78</v>
      </c>
      <c r="BL13" s="55">
        <v>0</v>
      </c>
      <c r="BM13" s="54">
        <v>166.018</v>
      </c>
      <c r="BN13" s="54">
        <f t="shared" si="10"/>
        <v>101.915</v>
      </c>
      <c r="BO13" s="55">
        <v>101.915</v>
      </c>
      <c r="BP13" s="54">
        <f t="shared" si="11"/>
        <v>204.927</v>
      </c>
      <c r="BQ13" s="55">
        <v>204.927</v>
      </c>
      <c r="BR13" s="54">
        <f t="shared" si="14"/>
        <v>82.20599999999999</v>
      </c>
      <c r="BS13" s="55">
        <v>35.568</v>
      </c>
      <c r="BT13" s="55"/>
      <c r="BU13" s="55"/>
      <c r="BV13" s="56">
        <v>46.638</v>
      </c>
      <c r="BW13" s="54">
        <f t="shared" si="12"/>
        <v>104.544</v>
      </c>
      <c r="BX13" s="57">
        <v>104.544</v>
      </c>
    </row>
    <row r="14" spans="2:76" s="5" customFormat="1" ht="22.5" customHeight="1">
      <c r="B14" s="59" t="s">
        <v>67</v>
      </c>
      <c r="C14" s="53"/>
      <c r="D14" s="51">
        <f t="shared" si="2"/>
        <v>9053.756</v>
      </c>
      <c r="E14" s="52">
        <v>0</v>
      </c>
      <c r="F14" s="53">
        <v>0</v>
      </c>
      <c r="G14" s="54">
        <f t="shared" si="3"/>
        <v>5463.8</v>
      </c>
      <c r="H14" s="55">
        <v>5356.527</v>
      </c>
      <c r="I14" s="55">
        <v>80.7</v>
      </c>
      <c r="J14" s="55">
        <v>26.572999999999997</v>
      </c>
      <c r="K14" s="54">
        <f t="shared" si="13"/>
        <v>3589.9559999999997</v>
      </c>
      <c r="L14" s="55"/>
      <c r="M14" s="55"/>
      <c r="N14" s="55">
        <v>3589.622</v>
      </c>
      <c r="O14" s="55"/>
      <c r="P14" s="55"/>
      <c r="Q14" s="55"/>
      <c r="R14" s="55"/>
      <c r="S14" s="55"/>
      <c r="T14" s="55"/>
      <c r="U14" s="55">
        <v>0.334</v>
      </c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7"/>
      <c r="AJ14" s="9"/>
      <c r="AK14" s="47"/>
      <c r="AL14" s="59" t="s">
        <v>67</v>
      </c>
      <c r="AM14" s="53"/>
      <c r="AN14" s="58">
        <f t="shared" si="4"/>
        <v>0</v>
      </c>
      <c r="AO14" s="55"/>
      <c r="AP14" s="55"/>
      <c r="AQ14" s="55"/>
      <c r="AR14" s="55"/>
      <c r="AS14" s="56"/>
      <c r="AT14" s="54">
        <f t="shared" si="5"/>
        <v>0</v>
      </c>
      <c r="AU14" s="55"/>
      <c r="AV14" s="55"/>
      <c r="AW14" s="55"/>
      <c r="AX14" s="54">
        <f t="shared" si="6"/>
        <v>0</v>
      </c>
      <c r="AY14" s="55"/>
      <c r="AZ14" s="55"/>
      <c r="BA14" s="55"/>
      <c r="BB14" s="56"/>
      <c r="BC14" s="54">
        <f t="shared" si="7"/>
        <v>0</v>
      </c>
      <c r="BD14" s="55"/>
      <c r="BE14" s="55"/>
      <c r="BF14" s="55"/>
      <c r="BG14" s="56"/>
      <c r="BH14" s="100">
        <f t="shared" si="8"/>
        <v>0</v>
      </c>
      <c r="BI14" s="56"/>
      <c r="BJ14" s="54">
        <f t="shared" si="9"/>
        <v>0</v>
      </c>
      <c r="BK14" s="55">
        <v>0</v>
      </c>
      <c r="BL14" s="55">
        <v>0</v>
      </c>
      <c r="BM14" s="54"/>
      <c r="BN14" s="54">
        <f t="shared" si="10"/>
        <v>0</v>
      </c>
      <c r="BO14" s="55"/>
      <c r="BP14" s="54">
        <f t="shared" si="11"/>
        <v>0</v>
      </c>
      <c r="BQ14" s="55"/>
      <c r="BR14" s="54">
        <f t="shared" si="14"/>
        <v>0</v>
      </c>
      <c r="BS14" s="55"/>
      <c r="BT14" s="55"/>
      <c r="BU14" s="55"/>
      <c r="BV14" s="56"/>
      <c r="BW14" s="54">
        <f t="shared" si="12"/>
        <v>0</v>
      </c>
      <c r="BX14" s="57"/>
    </row>
    <row r="15" spans="2:76" s="5" customFormat="1" ht="22.5" customHeight="1">
      <c r="B15" s="59" t="s">
        <v>68</v>
      </c>
      <c r="C15" s="53"/>
      <c r="D15" s="51">
        <f t="shared" si="2"/>
        <v>298.775</v>
      </c>
      <c r="E15" s="52">
        <v>0</v>
      </c>
      <c r="F15" s="53">
        <v>0</v>
      </c>
      <c r="G15" s="54">
        <f t="shared" si="3"/>
        <v>0</v>
      </c>
      <c r="H15" s="55">
        <v>0</v>
      </c>
      <c r="I15" s="55">
        <v>0</v>
      </c>
      <c r="J15" s="55">
        <v>0</v>
      </c>
      <c r="K15" s="54">
        <f t="shared" si="13"/>
        <v>298.775</v>
      </c>
      <c r="L15" s="55">
        <v>298.775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7"/>
      <c r="AJ15" s="9"/>
      <c r="AK15" s="47"/>
      <c r="AL15" s="59" t="s">
        <v>68</v>
      </c>
      <c r="AM15" s="53"/>
      <c r="AN15" s="58">
        <f t="shared" si="4"/>
        <v>0</v>
      </c>
      <c r="AO15" s="55"/>
      <c r="AP15" s="55"/>
      <c r="AQ15" s="55"/>
      <c r="AR15" s="55"/>
      <c r="AS15" s="56"/>
      <c r="AT15" s="54">
        <f t="shared" si="5"/>
        <v>0</v>
      </c>
      <c r="AU15" s="55"/>
      <c r="AV15" s="55"/>
      <c r="AW15" s="55"/>
      <c r="AX15" s="54">
        <f t="shared" si="6"/>
        <v>0</v>
      </c>
      <c r="AY15" s="55"/>
      <c r="AZ15" s="55"/>
      <c r="BA15" s="55"/>
      <c r="BB15" s="56"/>
      <c r="BC15" s="54">
        <f t="shared" si="7"/>
        <v>0</v>
      </c>
      <c r="BD15" s="55"/>
      <c r="BE15" s="55"/>
      <c r="BF15" s="55"/>
      <c r="BG15" s="56"/>
      <c r="BH15" s="100">
        <f t="shared" si="8"/>
        <v>0</v>
      </c>
      <c r="BI15" s="56"/>
      <c r="BJ15" s="54">
        <f t="shared" si="9"/>
        <v>0</v>
      </c>
      <c r="BK15" s="55">
        <v>0</v>
      </c>
      <c r="BL15" s="55">
        <v>0</v>
      </c>
      <c r="BM15" s="54"/>
      <c r="BN15" s="54">
        <f t="shared" si="10"/>
        <v>0</v>
      </c>
      <c r="BO15" s="55"/>
      <c r="BP15" s="54">
        <f t="shared" si="11"/>
        <v>0</v>
      </c>
      <c r="BQ15" s="55"/>
      <c r="BR15" s="54">
        <f t="shared" si="14"/>
        <v>0</v>
      </c>
      <c r="BS15" s="55"/>
      <c r="BT15" s="55"/>
      <c r="BU15" s="55"/>
      <c r="BV15" s="56"/>
      <c r="BW15" s="54">
        <f t="shared" si="12"/>
        <v>0</v>
      </c>
      <c r="BX15" s="57"/>
    </row>
    <row r="16" spans="2:76" s="5" customFormat="1" ht="22.5" customHeight="1">
      <c r="B16" s="59" t="s">
        <v>86</v>
      </c>
      <c r="C16" s="53"/>
      <c r="D16" s="51">
        <f t="shared" si="2"/>
        <v>43066.722</v>
      </c>
      <c r="E16" s="52"/>
      <c r="F16" s="53"/>
      <c r="G16" s="54">
        <f t="shared" si="3"/>
        <v>0</v>
      </c>
      <c r="H16" s="55">
        <v>0</v>
      </c>
      <c r="I16" s="55">
        <v>0</v>
      </c>
      <c r="J16" s="55">
        <v>0</v>
      </c>
      <c r="K16" s="54">
        <f t="shared" si="13"/>
        <v>43066.722</v>
      </c>
      <c r="L16" s="55">
        <v>37087.978</v>
      </c>
      <c r="M16" s="55">
        <v>304</v>
      </c>
      <c r="N16" s="55"/>
      <c r="O16" s="55"/>
      <c r="P16" s="55"/>
      <c r="Q16" s="55"/>
      <c r="R16" s="55"/>
      <c r="S16" s="55">
        <v>5674.744</v>
      </c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7"/>
      <c r="AJ16" s="9"/>
      <c r="AK16" s="47"/>
      <c r="AL16" s="59" t="s">
        <v>86</v>
      </c>
      <c r="AM16" s="53"/>
      <c r="AN16" s="58">
        <f t="shared" si="4"/>
        <v>0</v>
      </c>
      <c r="AO16" s="55"/>
      <c r="AP16" s="55"/>
      <c r="AQ16" s="55"/>
      <c r="AR16" s="55"/>
      <c r="AS16" s="56"/>
      <c r="AT16" s="54">
        <f t="shared" si="5"/>
        <v>0</v>
      </c>
      <c r="AU16" s="55"/>
      <c r="AV16" s="55"/>
      <c r="AW16" s="55"/>
      <c r="AX16" s="54">
        <f t="shared" si="6"/>
        <v>0</v>
      </c>
      <c r="AY16" s="55"/>
      <c r="AZ16" s="55"/>
      <c r="BA16" s="55"/>
      <c r="BB16" s="56"/>
      <c r="BC16" s="54">
        <f t="shared" si="7"/>
        <v>0</v>
      </c>
      <c r="BD16" s="55"/>
      <c r="BE16" s="55"/>
      <c r="BF16" s="55"/>
      <c r="BG16" s="56"/>
      <c r="BH16" s="100">
        <f t="shared" si="8"/>
        <v>0</v>
      </c>
      <c r="BI16" s="56"/>
      <c r="BJ16" s="54">
        <f t="shared" si="9"/>
        <v>0</v>
      </c>
      <c r="BK16" s="55"/>
      <c r="BL16" s="55"/>
      <c r="BM16" s="54"/>
      <c r="BN16" s="54">
        <f t="shared" si="10"/>
        <v>0</v>
      </c>
      <c r="BO16" s="55"/>
      <c r="BP16" s="54">
        <f t="shared" si="11"/>
        <v>0</v>
      </c>
      <c r="BQ16" s="55"/>
      <c r="BR16" s="54">
        <f t="shared" si="14"/>
        <v>0</v>
      </c>
      <c r="BS16" s="55"/>
      <c r="BT16" s="55"/>
      <c r="BU16" s="55"/>
      <c r="BV16" s="56"/>
      <c r="BW16" s="54">
        <f t="shared" si="12"/>
        <v>0</v>
      </c>
      <c r="BX16" s="57"/>
    </row>
    <row r="17" spans="2:76" s="5" customFormat="1" ht="22.5" customHeight="1">
      <c r="B17" s="59" t="s">
        <v>69</v>
      </c>
      <c r="C17" s="53"/>
      <c r="D17" s="51">
        <f t="shared" si="2"/>
        <v>2008.1650000000002</v>
      </c>
      <c r="E17" s="52">
        <v>0</v>
      </c>
      <c r="F17" s="53">
        <v>0</v>
      </c>
      <c r="G17" s="54">
        <f t="shared" si="3"/>
        <v>62.721000000000004</v>
      </c>
      <c r="H17" s="55">
        <v>6.04</v>
      </c>
      <c r="I17" s="55">
        <v>0</v>
      </c>
      <c r="J17" s="55">
        <v>56.681000000000004</v>
      </c>
      <c r="K17" s="54">
        <f t="shared" si="13"/>
        <v>1677.568</v>
      </c>
      <c r="L17" s="55">
        <v>0.472</v>
      </c>
      <c r="M17" s="55"/>
      <c r="N17" s="55"/>
      <c r="O17" s="55"/>
      <c r="P17" s="55">
        <v>0.01</v>
      </c>
      <c r="Q17" s="55"/>
      <c r="R17" s="55">
        <v>3.296</v>
      </c>
      <c r="S17" s="55"/>
      <c r="T17" s="55"/>
      <c r="U17" s="55">
        <v>39.192</v>
      </c>
      <c r="V17" s="55">
        <v>1619.047</v>
      </c>
      <c r="W17" s="55"/>
      <c r="X17" s="55"/>
      <c r="Y17" s="55">
        <v>1.772</v>
      </c>
      <c r="Z17" s="55">
        <v>0.186</v>
      </c>
      <c r="AA17" s="55">
        <v>0.396</v>
      </c>
      <c r="AB17" s="55">
        <v>2.202</v>
      </c>
      <c r="AC17" s="55">
        <v>1.353</v>
      </c>
      <c r="AD17" s="55">
        <v>0.016</v>
      </c>
      <c r="AE17" s="55"/>
      <c r="AF17" s="55">
        <v>4.268</v>
      </c>
      <c r="AG17" s="55"/>
      <c r="AH17" s="55">
        <v>3.682</v>
      </c>
      <c r="AI17" s="57">
        <v>1.676</v>
      </c>
      <c r="AJ17" s="9"/>
      <c r="AK17" s="47"/>
      <c r="AL17" s="59" t="s">
        <v>69</v>
      </c>
      <c r="AM17" s="53"/>
      <c r="AN17" s="58">
        <f t="shared" si="4"/>
        <v>0</v>
      </c>
      <c r="AO17" s="55"/>
      <c r="AP17" s="55"/>
      <c r="AQ17" s="55"/>
      <c r="AR17" s="55"/>
      <c r="AS17" s="56"/>
      <c r="AT17" s="54">
        <f t="shared" si="5"/>
        <v>0</v>
      </c>
      <c r="AU17" s="55"/>
      <c r="AV17" s="55"/>
      <c r="AW17" s="55"/>
      <c r="AX17" s="54">
        <f t="shared" si="6"/>
        <v>27.959999999999997</v>
      </c>
      <c r="AY17" s="55">
        <v>17</v>
      </c>
      <c r="AZ17" s="55">
        <v>0.993</v>
      </c>
      <c r="BA17" s="55">
        <v>9.966999999999999</v>
      </c>
      <c r="BB17" s="56"/>
      <c r="BC17" s="54">
        <f t="shared" si="7"/>
        <v>1.651</v>
      </c>
      <c r="BD17" s="55"/>
      <c r="BE17" s="55">
        <v>1.651</v>
      </c>
      <c r="BF17" s="55"/>
      <c r="BG17" s="56"/>
      <c r="BH17" s="100">
        <f t="shared" si="8"/>
        <v>120.14</v>
      </c>
      <c r="BI17" s="56">
        <v>120.14</v>
      </c>
      <c r="BJ17" s="54">
        <f t="shared" si="9"/>
        <v>0</v>
      </c>
      <c r="BK17" s="55">
        <v>0</v>
      </c>
      <c r="BL17" s="55">
        <v>0</v>
      </c>
      <c r="BM17" s="54"/>
      <c r="BN17" s="54">
        <f t="shared" si="10"/>
        <v>0</v>
      </c>
      <c r="BO17" s="55"/>
      <c r="BP17" s="54">
        <f t="shared" si="11"/>
        <v>0</v>
      </c>
      <c r="BQ17" s="55"/>
      <c r="BR17" s="54">
        <f t="shared" si="14"/>
        <v>40.891000000000005</v>
      </c>
      <c r="BS17" s="55">
        <v>1.005</v>
      </c>
      <c r="BT17" s="55"/>
      <c r="BU17" s="55">
        <v>39.886</v>
      </c>
      <c r="BV17" s="56"/>
      <c r="BW17" s="54">
        <f t="shared" si="12"/>
        <v>77.234</v>
      </c>
      <c r="BX17" s="57">
        <v>77.234</v>
      </c>
    </row>
    <row r="18" spans="2:76" s="5" customFormat="1" ht="22.5" customHeight="1">
      <c r="B18" s="59" t="s">
        <v>70</v>
      </c>
      <c r="C18" s="53"/>
      <c r="D18" s="51">
        <f t="shared" si="2"/>
        <v>615434.5760000001</v>
      </c>
      <c r="E18" s="52">
        <v>0</v>
      </c>
      <c r="F18" s="53"/>
      <c r="G18" s="54">
        <f t="shared" si="3"/>
        <v>57950.066999999995</v>
      </c>
      <c r="H18" s="55">
        <v>30059.368000000002</v>
      </c>
      <c r="I18" s="55">
        <v>2010.312</v>
      </c>
      <c r="J18" s="55">
        <v>25880.387</v>
      </c>
      <c r="K18" s="54">
        <f t="shared" si="13"/>
        <v>531479.63</v>
      </c>
      <c r="L18" s="55">
        <v>46831.227</v>
      </c>
      <c r="M18" s="55">
        <v>6032.302</v>
      </c>
      <c r="N18" s="55">
        <v>549.968</v>
      </c>
      <c r="O18" s="55">
        <v>284.924</v>
      </c>
      <c r="P18" s="55">
        <v>498.57</v>
      </c>
      <c r="Q18" s="55">
        <v>1803.401</v>
      </c>
      <c r="R18" s="55">
        <v>1868.253</v>
      </c>
      <c r="S18" s="55">
        <v>6652.023</v>
      </c>
      <c r="T18" s="55">
        <v>2119.184</v>
      </c>
      <c r="U18" s="55">
        <v>2400.2509999999997</v>
      </c>
      <c r="V18" s="55">
        <v>348.784</v>
      </c>
      <c r="W18" s="55">
        <v>55.532</v>
      </c>
      <c r="X18" s="55">
        <v>1771.046</v>
      </c>
      <c r="Y18" s="55">
        <v>162142.233</v>
      </c>
      <c r="Z18" s="55">
        <v>12092.931</v>
      </c>
      <c r="AA18" s="55">
        <v>166781.188</v>
      </c>
      <c r="AB18" s="55">
        <v>23950.431</v>
      </c>
      <c r="AC18" s="55">
        <v>37761.78</v>
      </c>
      <c r="AD18" s="55">
        <v>1763.577</v>
      </c>
      <c r="AE18" s="55">
        <v>520.246</v>
      </c>
      <c r="AF18" s="55">
        <v>5742.086</v>
      </c>
      <c r="AG18" s="55">
        <v>2073.396</v>
      </c>
      <c r="AH18" s="55">
        <v>46388.352</v>
      </c>
      <c r="AI18" s="57">
        <v>1047.945</v>
      </c>
      <c r="AJ18" s="9"/>
      <c r="AK18" s="47"/>
      <c r="AL18" s="59" t="s">
        <v>70</v>
      </c>
      <c r="AM18" s="53"/>
      <c r="AN18" s="58">
        <f t="shared" si="4"/>
        <v>268.303</v>
      </c>
      <c r="AO18" s="55">
        <v>27.556</v>
      </c>
      <c r="AP18" s="55">
        <v>136.905</v>
      </c>
      <c r="AQ18" s="55">
        <v>1.51</v>
      </c>
      <c r="AR18" s="55">
        <v>44.873</v>
      </c>
      <c r="AS18" s="56">
        <v>57.459</v>
      </c>
      <c r="AT18" s="54">
        <f t="shared" si="5"/>
        <v>90.206</v>
      </c>
      <c r="AU18" s="55">
        <v>40.637</v>
      </c>
      <c r="AV18" s="55">
        <v>48.472</v>
      </c>
      <c r="AW18" s="55">
        <v>1.097</v>
      </c>
      <c r="AX18" s="54">
        <f t="shared" si="6"/>
        <v>3504.441</v>
      </c>
      <c r="AY18" s="55">
        <v>2573.558</v>
      </c>
      <c r="AZ18" s="55">
        <v>248.35</v>
      </c>
      <c r="BA18" s="55">
        <v>619.103</v>
      </c>
      <c r="BB18" s="56">
        <v>63.43</v>
      </c>
      <c r="BC18" s="54">
        <f t="shared" si="7"/>
        <v>8508.018</v>
      </c>
      <c r="BD18" s="55">
        <v>76.032</v>
      </c>
      <c r="BE18" s="55">
        <v>6983.842</v>
      </c>
      <c r="BF18" s="55">
        <v>165.614</v>
      </c>
      <c r="BG18" s="56">
        <v>1282.53</v>
      </c>
      <c r="BH18" s="100">
        <f t="shared" si="8"/>
        <v>1358.653</v>
      </c>
      <c r="BI18" s="56">
        <v>1358.653</v>
      </c>
      <c r="BJ18" s="54">
        <f t="shared" si="9"/>
        <v>2644.053</v>
      </c>
      <c r="BK18" s="55">
        <v>2644.053</v>
      </c>
      <c r="BL18" s="55"/>
      <c r="BM18" s="54">
        <v>1389.3220000000001</v>
      </c>
      <c r="BN18" s="54">
        <f t="shared" si="10"/>
        <v>455.311</v>
      </c>
      <c r="BO18" s="55">
        <v>455.311</v>
      </c>
      <c r="BP18" s="54">
        <f t="shared" si="11"/>
        <v>3683.323</v>
      </c>
      <c r="BQ18" s="55">
        <v>3683.323</v>
      </c>
      <c r="BR18" s="54">
        <f t="shared" si="14"/>
        <v>2671.991</v>
      </c>
      <c r="BS18" s="55">
        <v>1919.01</v>
      </c>
      <c r="BT18" s="55">
        <v>32.745</v>
      </c>
      <c r="BU18" s="55">
        <v>11.775</v>
      </c>
      <c r="BV18" s="56">
        <v>708.461</v>
      </c>
      <c r="BW18" s="54">
        <f t="shared" si="12"/>
        <v>1431.258</v>
      </c>
      <c r="BX18" s="57">
        <v>1431.258</v>
      </c>
    </row>
    <row r="19" spans="2:76" s="5" customFormat="1" ht="22.5" customHeight="1">
      <c r="B19" s="59" t="s">
        <v>71</v>
      </c>
      <c r="C19" s="53"/>
      <c r="D19" s="51">
        <f t="shared" si="2"/>
        <v>183190.947</v>
      </c>
      <c r="E19" s="52">
        <v>0</v>
      </c>
      <c r="F19" s="53">
        <v>0</v>
      </c>
      <c r="G19" s="54">
        <f t="shared" si="3"/>
        <v>90130.575</v>
      </c>
      <c r="H19" s="55">
        <v>79689.132</v>
      </c>
      <c r="I19" s="55">
        <v>3113.5040000000004</v>
      </c>
      <c r="J19" s="55">
        <v>7327.939</v>
      </c>
      <c r="K19" s="54">
        <f t="shared" si="13"/>
        <v>84380.71699999999</v>
      </c>
      <c r="L19" s="55">
        <v>44.626000000000005</v>
      </c>
      <c r="M19" s="55">
        <v>2220.059</v>
      </c>
      <c r="N19" s="55">
        <v>4.193</v>
      </c>
      <c r="O19" s="55">
        <v>10.008</v>
      </c>
      <c r="P19" s="55">
        <v>11.735</v>
      </c>
      <c r="Q19" s="55">
        <v>1246.461</v>
      </c>
      <c r="R19" s="55">
        <v>245.792</v>
      </c>
      <c r="S19" s="55">
        <v>366.696</v>
      </c>
      <c r="T19" s="55">
        <v>3902.63</v>
      </c>
      <c r="U19" s="55">
        <v>132.97</v>
      </c>
      <c r="V19" s="55">
        <v>7.153</v>
      </c>
      <c r="W19" s="55">
        <v>27.766</v>
      </c>
      <c r="X19" s="55">
        <v>61221.726</v>
      </c>
      <c r="Y19" s="55">
        <v>8630.764000000001</v>
      </c>
      <c r="Z19" s="55">
        <v>1020.8580000000001</v>
      </c>
      <c r="AA19" s="55">
        <v>679.075</v>
      </c>
      <c r="AB19" s="55">
        <v>190.945</v>
      </c>
      <c r="AC19" s="55">
        <v>672.5540000000001</v>
      </c>
      <c r="AD19" s="55">
        <v>24.784999999999997</v>
      </c>
      <c r="AE19" s="55">
        <v>3302.015</v>
      </c>
      <c r="AF19" s="55">
        <v>273.7</v>
      </c>
      <c r="AG19" s="55">
        <v>8.901</v>
      </c>
      <c r="AH19" s="55">
        <v>85.215</v>
      </c>
      <c r="AI19" s="57">
        <v>50.089999999999996</v>
      </c>
      <c r="AJ19" s="9"/>
      <c r="AK19" s="47"/>
      <c r="AL19" s="59" t="s">
        <v>71</v>
      </c>
      <c r="AM19" s="53"/>
      <c r="AN19" s="58">
        <f t="shared" si="4"/>
        <v>208.39499999999995</v>
      </c>
      <c r="AO19" s="55">
        <v>200.053</v>
      </c>
      <c r="AP19" s="55">
        <v>3.14</v>
      </c>
      <c r="AQ19" s="55">
        <v>0.01</v>
      </c>
      <c r="AR19" s="55">
        <v>5.022</v>
      </c>
      <c r="AS19" s="56">
        <v>0.17</v>
      </c>
      <c r="AT19" s="54">
        <f t="shared" si="5"/>
        <v>5.177</v>
      </c>
      <c r="AU19" s="55"/>
      <c r="AV19" s="55">
        <v>5.177</v>
      </c>
      <c r="AW19" s="55"/>
      <c r="AX19" s="54">
        <f t="shared" si="6"/>
        <v>345.017</v>
      </c>
      <c r="AY19" s="55">
        <v>263.669</v>
      </c>
      <c r="AZ19" s="55">
        <v>1.911</v>
      </c>
      <c r="BA19" s="55">
        <v>76.18</v>
      </c>
      <c r="BB19" s="56">
        <v>3.257</v>
      </c>
      <c r="BC19" s="54">
        <f t="shared" si="7"/>
        <v>179.986</v>
      </c>
      <c r="BD19" s="55">
        <v>63.815</v>
      </c>
      <c r="BE19" s="55">
        <v>3.512</v>
      </c>
      <c r="BF19" s="55">
        <v>5.678</v>
      </c>
      <c r="BG19" s="56">
        <v>106.981</v>
      </c>
      <c r="BH19" s="100">
        <f t="shared" si="8"/>
        <v>1580.737</v>
      </c>
      <c r="BI19" s="56">
        <v>1580.737</v>
      </c>
      <c r="BJ19" s="54">
        <f t="shared" si="9"/>
        <v>1832.522</v>
      </c>
      <c r="BK19" s="55">
        <v>1832.522</v>
      </c>
      <c r="BL19" s="55">
        <v>0</v>
      </c>
      <c r="BM19" s="54">
        <v>2020.1789999999999</v>
      </c>
      <c r="BN19" s="54">
        <f t="shared" si="10"/>
        <v>10.113</v>
      </c>
      <c r="BO19" s="55">
        <v>10.113</v>
      </c>
      <c r="BP19" s="54">
        <f t="shared" si="11"/>
        <v>547.615</v>
      </c>
      <c r="BQ19" s="55">
        <v>547.615</v>
      </c>
      <c r="BR19" s="54">
        <f t="shared" si="14"/>
        <v>1307.102</v>
      </c>
      <c r="BS19" s="55">
        <v>578.267</v>
      </c>
      <c r="BT19" s="55">
        <v>22.592</v>
      </c>
      <c r="BU19" s="55">
        <v>624.405</v>
      </c>
      <c r="BV19" s="56">
        <v>81.838</v>
      </c>
      <c r="BW19" s="54">
        <f t="shared" si="12"/>
        <v>642.812</v>
      </c>
      <c r="BX19" s="57">
        <v>642.812</v>
      </c>
    </row>
    <row r="20" spans="2:76" s="5" customFormat="1" ht="22.5" customHeight="1">
      <c r="B20" s="49" t="s">
        <v>72</v>
      </c>
      <c r="C20" s="50"/>
      <c r="D20" s="51">
        <f t="shared" si="2"/>
        <v>259699.63699999996</v>
      </c>
      <c r="E20" s="52">
        <v>0</v>
      </c>
      <c r="F20" s="53">
        <v>0</v>
      </c>
      <c r="G20" s="54">
        <f t="shared" si="3"/>
        <v>4667.17</v>
      </c>
      <c r="H20" s="55">
        <v>4166.897</v>
      </c>
      <c r="I20" s="55">
        <v>0</v>
      </c>
      <c r="J20" s="55">
        <v>500.273</v>
      </c>
      <c r="K20" s="54">
        <f t="shared" si="13"/>
        <v>255032.46699999995</v>
      </c>
      <c r="L20" s="55"/>
      <c r="M20" s="55"/>
      <c r="N20" s="55"/>
      <c r="O20" s="55"/>
      <c r="P20" s="55"/>
      <c r="Q20" s="55"/>
      <c r="R20" s="55"/>
      <c r="S20" s="55">
        <v>7.52</v>
      </c>
      <c r="T20" s="55">
        <v>0.24</v>
      </c>
      <c r="U20" s="55"/>
      <c r="V20" s="55"/>
      <c r="W20" s="55"/>
      <c r="X20" s="55">
        <v>5430.281</v>
      </c>
      <c r="Y20" s="55">
        <v>240928.302</v>
      </c>
      <c r="Z20" s="55">
        <v>2474.922</v>
      </c>
      <c r="AA20" s="55">
        <v>810.74</v>
      </c>
      <c r="AB20" s="55">
        <v>341.56</v>
      </c>
      <c r="AC20" s="55">
        <v>1076.794</v>
      </c>
      <c r="AD20" s="55">
        <v>1635.4679999999998</v>
      </c>
      <c r="AE20" s="55"/>
      <c r="AF20" s="55">
        <v>169.96</v>
      </c>
      <c r="AG20" s="55"/>
      <c r="AH20" s="55">
        <v>2156.68</v>
      </c>
      <c r="AI20" s="57"/>
      <c r="AJ20" s="9"/>
      <c r="AK20" s="47"/>
      <c r="AL20" s="49" t="s">
        <v>72</v>
      </c>
      <c r="AM20" s="50"/>
      <c r="AN20" s="58">
        <f t="shared" si="4"/>
        <v>0</v>
      </c>
      <c r="AO20" s="55"/>
      <c r="AP20" s="55"/>
      <c r="AQ20" s="55"/>
      <c r="AR20" s="55"/>
      <c r="AS20" s="56"/>
      <c r="AT20" s="54">
        <f t="shared" si="5"/>
        <v>0</v>
      </c>
      <c r="AU20" s="55"/>
      <c r="AV20" s="55"/>
      <c r="AW20" s="55"/>
      <c r="AX20" s="54">
        <f t="shared" si="6"/>
        <v>0</v>
      </c>
      <c r="AY20" s="55"/>
      <c r="AZ20" s="55"/>
      <c r="BA20" s="55"/>
      <c r="BB20" s="56"/>
      <c r="BC20" s="54">
        <f t="shared" si="7"/>
        <v>0</v>
      </c>
      <c r="BD20" s="55"/>
      <c r="BE20" s="55"/>
      <c r="BF20" s="55"/>
      <c r="BG20" s="56"/>
      <c r="BH20" s="100">
        <f t="shared" si="8"/>
        <v>0</v>
      </c>
      <c r="BI20" s="56"/>
      <c r="BJ20" s="54">
        <f t="shared" si="9"/>
        <v>0</v>
      </c>
      <c r="BK20" s="55">
        <v>0</v>
      </c>
      <c r="BL20" s="55">
        <v>0</v>
      </c>
      <c r="BM20" s="54"/>
      <c r="BN20" s="54">
        <f t="shared" si="10"/>
        <v>0</v>
      </c>
      <c r="BO20" s="55"/>
      <c r="BP20" s="54">
        <f t="shared" si="11"/>
        <v>0</v>
      </c>
      <c r="BQ20" s="55"/>
      <c r="BR20" s="54">
        <f t="shared" si="14"/>
        <v>0</v>
      </c>
      <c r="BS20" s="55"/>
      <c r="BT20" s="55"/>
      <c r="BU20" s="55"/>
      <c r="BV20" s="56"/>
      <c r="BW20" s="54">
        <f t="shared" si="12"/>
        <v>0</v>
      </c>
      <c r="BX20" s="57"/>
    </row>
    <row r="21" spans="2:76" s="5" customFormat="1" ht="22.5" customHeight="1">
      <c r="B21" s="49" t="s">
        <v>73</v>
      </c>
      <c r="C21" s="50"/>
      <c r="D21" s="60">
        <f t="shared" si="2"/>
        <v>2307079.874</v>
      </c>
      <c r="E21" s="61">
        <f>SUM(E22:E24)</f>
        <v>0</v>
      </c>
      <c r="F21" s="50">
        <f aca="true" t="shared" si="15" ref="F21:AI21">SUM(F22:F24)</f>
        <v>0</v>
      </c>
      <c r="G21" s="62">
        <f t="shared" si="3"/>
        <v>2263427.571</v>
      </c>
      <c r="H21" s="63">
        <v>2118573.006</v>
      </c>
      <c r="I21" s="63">
        <v>44685.91499999999</v>
      </c>
      <c r="J21" s="63">
        <v>100168.65</v>
      </c>
      <c r="K21" s="62">
        <f t="shared" si="15"/>
        <v>39693.86</v>
      </c>
      <c r="L21" s="63">
        <f t="shared" si="15"/>
        <v>1.428</v>
      </c>
      <c r="M21" s="63">
        <f t="shared" si="15"/>
        <v>0</v>
      </c>
      <c r="N21" s="63">
        <f t="shared" si="15"/>
        <v>6.683</v>
      </c>
      <c r="O21" s="63">
        <f t="shared" si="15"/>
        <v>0</v>
      </c>
      <c r="P21" s="63">
        <f t="shared" si="15"/>
        <v>870.24</v>
      </c>
      <c r="Q21" s="63">
        <f t="shared" si="15"/>
        <v>0</v>
      </c>
      <c r="R21" s="63">
        <f t="shared" si="15"/>
        <v>0</v>
      </c>
      <c r="S21" s="63">
        <f t="shared" si="15"/>
        <v>113.15</v>
      </c>
      <c r="T21" s="63">
        <f t="shared" si="15"/>
        <v>10227.49</v>
      </c>
      <c r="U21" s="63">
        <f t="shared" si="15"/>
        <v>0.12</v>
      </c>
      <c r="V21" s="63">
        <f t="shared" si="15"/>
        <v>0</v>
      </c>
      <c r="W21" s="63">
        <f t="shared" si="15"/>
        <v>0</v>
      </c>
      <c r="X21" s="63">
        <f t="shared" si="15"/>
        <v>19098.940000000002</v>
      </c>
      <c r="Y21" s="63">
        <f t="shared" si="15"/>
        <v>6853.059</v>
      </c>
      <c r="Z21" s="63">
        <f t="shared" si="15"/>
        <v>110.728</v>
      </c>
      <c r="AA21" s="63">
        <f t="shared" si="15"/>
        <v>519.8009999999999</v>
      </c>
      <c r="AB21" s="63">
        <f t="shared" si="15"/>
        <v>10.975</v>
      </c>
      <c r="AC21" s="63">
        <f t="shared" si="15"/>
        <v>29.209</v>
      </c>
      <c r="AD21" s="63">
        <f t="shared" si="15"/>
        <v>0</v>
      </c>
      <c r="AE21" s="63">
        <f t="shared" si="15"/>
        <v>8.502</v>
      </c>
      <c r="AF21" s="63">
        <f t="shared" si="15"/>
        <v>347.75</v>
      </c>
      <c r="AG21" s="63">
        <f t="shared" si="15"/>
        <v>0</v>
      </c>
      <c r="AH21" s="63">
        <f t="shared" si="15"/>
        <v>6.651</v>
      </c>
      <c r="AI21" s="65">
        <f t="shared" si="15"/>
        <v>1489.134</v>
      </c>
      <c r="AJ21" s="9"/>
      <c r="AK21" s="47"/>
      <c r="AL21" s="49" t="s">
        <v>73</v>
      </c>
      <c r="AM21" s="50"/>
      <c r="AN21" s="66">
        <f aca="true" t="shared" si="16" ref="AN21:BX21">SUM(AN22:AN24)</f>
        <v>3710.1899999999996</v>
      </c>
      <c r="AO21" s="63">
        <f t="shared" si="16"/>
        <v>3636.04</v>
      </c>
      <c r="AP21" s="63">
        <f t="shared" si="16"/>
        <v>43.3</v>
      </c>
      <c r="AQ21" s="63">
        <f t="shared" si="16"/>
        <v>0</v>
      </c>
      <c r="AR21" s="63">
        <f t="shared" si="16"/>
        <v>25</v>
      </c>
      <c r="AS21" s="64">
        <f t="shared" si="16"/>
        <v>5.85</v>
      </c>
      <c r="AT21" s="62">
        <f t="shared" si="16"/>
        <v>0</v>
      </c>
      <c r="AU21" s="63">
        <f t="shared" si="16"/>
        <v>0</v>
      </c>
      <c r="AV21" s="63">
        <f t="shared" si="16"/>
        <v>0</v>
      </c>
      <c r="AW21" s="63">
        <f t="shared" si="16"/>
        <v>0</v>
      </c>
      <c r="AX21" s="62">
        <f t="shared" si="16"/>
        <v>108.004</v>
      </c>
      <c r="AY21" s="63">
        <f t="shared" si="16"/>
        <v>87.02</v>
      </c>
      <c r="AZ21" s="63">
        <f t="shared" si="16"/>
        <v>0</v>
      </c>
      <c r="BA21" s="63">
        <f t="shared" si="16"/>
        <v>20.984</v>
      </c>
      <c r="BB21" s="64">
        <f t="shared" si="16"/>
        <v>0</v>
      </c>
      <c r="BC21" s="62">
        <f t="shared" si="16"/>
        <v>25.448999999999998</v>
      </c>
      <c r="BD21" s="63">
        <f t="shared" si="16"/>
        <v>0</v>
      </c>
      <c r="BE21" s="63">
        <f t="shared" si="16"/>
        <v>9.808</v>
      </c>
      <c r="BF21" s="63">
        <f t="shared" si="16"/>
        <v>0</v>
      </c>
      <c r="BG21" s="64">
        <f t="shared" si="16"/>
        <v>15.641</v>
      </c>
      <c r="BH21" s="101">
        <f t="shared" si="16"/>
        <v>4.445</v>
      </c>
      <c r="BI21" s="64">
        <f t="shared" si="16"/>
        <v>4.445</v>
      </c>
      <c r="BJ21" s="62">
        <f t="shared" si="16"/>
        <v>42.376999999999995</v>
      </c>
      <c r="BK21" s="63">
        <v>42.376999999999995</v>
      </c>
      <c r="BL21" s="63">
        <v>0</v>
      </c>
      <c r="BM21" s="62">
        <f t="shared" si="16"/>
        <v>0</v>
      </c>
      <c r="BN21" s="62">
        <f t="shared" si="16"/>
        <v>0</v>
      </c>
      <c r="BO21" s="63">
        <f t="shared" si="16"/>
        <v>0</v>
      </c>
      <c r="BP21" s="62">
        <f t="shared" si="16"/>
        <v>52.578</v>
      </c>
      <c r="BQ21" s="63">
        <f t="shared" si="16"/>
        <v>52.578</v>
      </c>
      <c r="BR21" s="62">
        <f t="shared" si="16"/>
        <v>2.73</v>
      </c>
      <c r="BS21" s="63">
        <f t="shared" si="16"/>
        <v>0.08</v>
      </c>
      <c r="BT21" s="63">
        <f t="shared" si="16"/>
        <v>0</v>
      </c>
      <c r="BU21" s="63">
        <f t="shared" si="16"/>
        <v>2.65</v>
      </c>
      <c r="BV21" s="64">
        <f t="shared" si="16"/>
        <v>0</v>
      </c>
      <c r="BW21" s="62">
        <f t="shared" si="16"/>
        <v>12.67</v>
      </c>
      <c r="BX21" s="65">
        <f t="shared" si="16"/>
        <v>12.67</v>
      </c>
    </row>
    <row r="22" spans="2:76" s="5" customFormat="1" ht="22.5" customHeight="1">
      <c r="B22" s="67"/>
      <c r="C22" s="68" t="s">
        <v>74</v>
      </c>
      <c r="D22" s="69">
        <f t="shared" si="2"/>
        <v>1277160.0569999998</v>
      </c>
      <c r="E22" s="70">
        <v>0</v>
      </c>
      <c r="F22" s="71">
        <v>0</v>
      </c>
      <c r="G22" s="72">
        <f t="shared" si="3"/>
        <v>1264149.0359999998</v>
      </c>
      <c r="H22" s="73">
        <v>1208137.93</v>
      </c>
      <c r="I22" s="73">
        <v>38327.916</v>
      </c>
      <c r="J22" s="73">
        <v>17683.19</v>
      </c>
      <c r="K22" s="72">
        <f t="shared" si="13"/>
        <v>9735.317</v>
      </c>
      <c r="L22" s="73"/>
      <c r="M22" s="73"/>
      <c r="N22" s="73"/>
      <c r="O22" s="73"/>
      <c r="P22" s="73"/>
      <c r="Q22" s="73"/>
      <c r="R22" s="73"/>
      <c r="S22" s="73">
        <v>14.047</v>
      </c>
      <c r="T22" s="73">
        <v>2118</v>
      </c>
      <c r="U22" s="73"/>
      <c r="V22" s="73"/>
      <c r="W22" s="73"/>
      <c r="X22" s="73">
        <v>6384.102</v>
      </c>
      <c r="Y22" s="73">
        <v>42.45</v>
      </c>
      <c r="Z22" s="73"/>
      <c r="AA22" s="73">
        <v>210.64</v>
      </c>
      <c r="AB22" s="73"/>
      <c r="AC22" s="73">
        <v>0.703</v>
      </c>
      <c r="AD22" s="73"/>
      <c r="AE22" s="73">
        <v>8.502</v>
      </c>
      <c r="AF22" s="73">
        <v>45.222</v>
      </c>
      <c r="AG22" s="73"/>
      <c r="AH22" s="73">
        <v>6.651</v>
      </c>
      <c r="AI22" s="74">
        <v>905</v>
      </c>
      <c r="AJ22" s="9"/>
      <c r="AK22" s="47"/>
      <c r="AL22" s="67"/>
      <c r="AM22" s="68" t="s">
        <v>74</v>
      </c>
      <c r="AN22" s="75">
        <f t="shared" si="4"/>
        <v>3227.7999999999997</v>
      </c>
      <c r="AO22" s="73">
        <v>3203.97</v>
      </c>
      <c r="AP22" s="73">
        <v>18.83</v>
      </c>
      <c r="AQ22" s="73"/>
      <c r="AR22" s="73"/>
      <c r="AS22" s="68">
        <v>5</v>
      </c>
      <c r="AT22" s="72">
        <f t="shared" si="5"/>
        <v>0</v>
      </c>
      <c r="AU22" s="73"/>
      <c r="AV22" s="73"/>
      <c r="AW22" s="73"/>
      <c r="AX22" s="72">
        <f t="shared" si="6"/>
        <v>1</v>
      </c>
      <c r="AY22" s="73">
        <v>1</v>
      </c>
      <c r="AZ22" s="73"/>
      <c r="BA22" s="73"/>
      <c r="BB22" s="68"/>
      <c r="BC22" s="72">
        <f t="shared" si="7"/>
        <v>0</v>
      </c>
      <c r="BD22" s="73"/>
      <c r="BE22" s="73"/>
      <c r="BF22" s="73"/>
      <c r="BG22" s="68"/>
      <c r="BH22" s="102">
        <f t="shared" si="8"/>
        <v>0</v>
      </c>
      <c r="BI22" s="68"/>
      <c r="BJ22" s="72">
        <f t="shared" si="9"/>
        <v>26.764</v>
      </c>
      <c r="BK22" s="73">
        <v>26.764</v>
      </c>
      <c r="BL22" s="73">
        <v>0</v>
      </c>
      <c r="BM22" s="72"/>
      <c r="BN22" s="72">
        <f t="shared" si="10"/>
        <v>0</v>
      </c>
      <c r="BO22" s="73"/>
      <c r="BP22" s="72">
        <f t="shared" si="11"/>
        <v>20.14</v>
      </c>
      <c r="BQ22" s="73">
        <v>20.14</v>
      </c>
      <c r="BR22" s="72">
        <f t="shared" si="14"/>
        <v>0</v>
      </c>
      <c r="BS22" s="73"/>
      <c r="BT22" s="73"/>
      <c r="BU22" s="73"/>
      <c r="BV22" s="68"/>
      <c r="BW22" s="72">
        <f t="shared" si="12"/>
        <v>0</v>
      </c>
      <c r="BX22" s="74"/>
    </row>
    <row r="23" spans="2:76" s="5" customFormat="1" ht="22.5" customHeight="1">
      <c r="B23" s="67"/>
      <c r="C23" s="68" t="s">
        <v>75</v>
      </c>
      <c r="D23" s="69">
        <f t="shared" si="2"/>
        <v>694777.1320000001</v>
      </c>
      <c r="E23" s="70">
        <v>0</v>
      </c>
      <c r="F23" s="71">
        <v>0</v>
      </c>
      <c r="G23" s="72">
        <f t="shared" si="3"/>
        <v>688186.0480000001</v>
      </c>
      <c r="H23" s="73">
        <v>627356.895</v>
      </c>
      <c r="I23" s="73">
        <v>2817.393</v>
      </c>
      <c r="J23" s="73">
        <v>58011.76</v>
      </c>
      <c r="K23" s="72">
        <f t="shared" si="13"/>
        <v>6563.794000000001</v>
      </c>
      <c r="L23" s="73"/>
      <c r="M23" s="73"/>
      <c r="N23" s="73"/>
      <c r="O23" s="73"/>
      <c r="P23" s="73"/>
      <c r="Q23" s="73"/>
      <c r="R23" s="73"/>
      <c r="S23" s="73">
        <v>9.024</v>
      </c>
      <c r="T23" s="73">
        <v>6362.1</v>
      </c>
      <c r="U23" s="73"/>
      <c r="V23" s="73"/>
      <c r="W23" s="73"/>
      <c r="X23" s="73">
        <v>187.96</v>
      </c>
      <c r="Y23" s="73">
        <v>2.71</v>
      </c>
      <c r="Z23" s="73"/>
      <c r="AA23" s="73"/>
      <c r="AB23" s="73"/>
      <c r="AC23" s="73"/>
      <c r="AD23" s="73"/>
      <c r="AE23" s="73"/>
      <c r="AF23" s="73"/>
      <c r="AG23" s="73"/>
      <c r="AH23" s="73"/>
      <c r="AI23" s="74">
        <v>2</v>
      </c>
      <c r="AJ23" s="9"/>
      <c r="AK23" s="47"/>
      <c r="AL23" s="67"/>
      <c r="AM23" s="68" t="s">
        <v>75</v>
      </c>
      <c r="AN23" s="75">
        <f t="shared" si="4"/>
        <v>27.27</v>
      </c>
      <c r="AO23" s="73"/>
      <c r="AP23" s="73">
        <v>2.27</v>
      </c>
      <c r="AQ23" s="73"/>
      <c r="AR23" s="73">
        <v>25</v>
      </c>
      <c r="AS23" s="68"/>
      <c r="AT23" s="72">
        <f t="shared" si="5"/>
        <v>0</v>
      </c>
      <c r="AU23" s="73"/>
      <c r="AV23" s="73"/>
      <c r="AW23" s="73"/>
      <c r="AX23" s="72">
        <f t="shared" si="6"/>
        <v>0.02</v>
      </c>
      <c r="AY23" s="73">
        <v>0.02</v>
      </c>
      <c r="AZ23" s="73"/>
      <c r="BA23" s="73"/>
      <c r="BB23" s="68"/>
      <c r="BC23" s="72">
        <f t="shared" si="7"/>
        <v>0</v>
      </c>
      <c r="BD23" s="73"/>
      <c r="BE23" s="73"/>
      <c r="BF23" s="73"/>
      <c r="BG23" s="68"/>
      <c r="BH23" s="102">
        <f t="shared" si="8"/>
        <v>0</v>
      </c>
      <c r="BI23" s="68"/>
      <c r="BJ23" s="72">
        <f t="shared" si="9"/>
        <v>0</v>
      </c>
      <c r="BK23" s="73">
        <v>0</v>
      </c>
      <c r="BL23" s="73">
        <v>0</v>
      </c>
      <c r="BM23" s="72"/>
      <c r="BN23" s="72">
        <f t="shared" si="10"/>
        <v>0</v>
      </c>
      <c r="BO23" s="73"/>
      <c r="BP23" s="72">
        <f t="shared" si="11"/>
        <v>0</v>
      </c>
      <c r="BQ23" s="73"/>
      <c r="BR23" s="72">
        <f t="shared" si="14"/>
        <v>0</v>
      </c>
      <c r="BS23" s="73"/>
      <c r="BT23" s="73"/>
      <c r="BU23" s="73"/>
      <c r="BV23" s="68"/>
      <c r="BW23" s="72">
        <f t="shared" si="12"/>
        <v>0</v>
      </c>
      <c r="BX23" s="74"/>
    </row>
    <row r="24" spans="2:76" s="5" customFormat="1" ht="22.5" customHeight="1">
      <c r="B24" s="76"/>
      <c r="C24" s="77" t="s">
        <v>76</v>
      </c>
      <c r="D24" s="78">
        <f t="shared" si="2"/>
        <v>335142.6850000001</v>
      </c>
      <c r="E24" s="79">
        <v>0</v>
      </c>
      <c r="F24" s="80">
        <v>0</v>
      </c>
      <c r="G24" s="81">
        <f t="shared" si="3"/>
        <v>311092.4870000001</v>
      </c>
      <c r="H24" s="82">
        <v>283078.18100000004</v>
      </c>
      <c r="I24" s="82">
        <v>3540.606</v>
      </c>
      <c r="J24" s="82">
        <v>24473.7</v>
      </c>
      <c r="K24" s="81">
        <f t="shared" si="13"/>
        <v>23394.748999999996</v>
      </c>
      <c r="L24" s="82">
        <v>1.428</v>
      </c>
      <c r="M24" s="82"/>
      <c r="N24" s="82">
        <v>6.683</v>
      </c>
      <c r="O24" s="82"/>
      <c r="P24" s="82">
        <v>870.24</v>
      </c>
      <c r="Q24" s="82"/>
      <c r="R24" s="82"/>
      <c r="S24" s="82">
        <v>90.07900000000001</v>
      </c>
      <c r="T24" s="82">
        <v>1747.39</v>
      </c>
      <c r="U24" s="82">
        <v>0.12</v>
      </c>
      <c r="V24" s="82"/>
      <c r="W24" s="82"/>
      <c r="X24" s="82">
        <v>12526.878</v>
      </c>
      <c r="Y24" s="82">
        <v>6807.899</v>
      </c>
      <c r="Z24" s="82">
        <v>110.728</v>
      </c>
      <c r="AA24" s="82">
        <v>309.161</v>
      </c>
      <c r="AB24" s="82">
        <v>10.975</v>
      </c>
      <c r="AC24" s="82">
        <v>28.506</v>
      </c>
      <c r="AD24" s="82"/>
      <c r="AE24" s="82"/>
      <c r="AF24" s="82">
        <v>302.528</v>
      </c>
      <c r="AG24" s="82"/>
      <c r="AH24" s="82"/>
      <c r="AI24" s="83">
        <v>582.134</v>
      </c>
      <c r="AJ24" s="9"/>
      <c r="AK24" s="47"/>
      <c r="AL24" s="76"/>
      <c r="AM24" s="77" t="s">
        <v>76</v>
      </c>
      <c r="AN24" s="84">
        <f t="shared" si="4"/>
        <v>455.12</v>
      </c>
      <c r="AO24" s="82">
        <v>432.07</v>
      </c>
      <c r="AP24" s="82">
        <v>22.2</v>
      </c>
      <c r="AQ24" s="82"/>
      <c r="AR24" s="82"/>
      <c r="AS24" s="77">
        <v>0.85</v>
      </c>
      <c r="AT24" s="81">
        <f t="shared" si="5"/>
        <v>0</v>
      </c>
      <c r="AU24" s="82"/>
      <c r="AV24" s="82"/>
      <c r="AW24" s="82"/>
      <c r="AX24" s="81">
        <f t="shared" si="6"/>
        <v>106.98400000000001</v>
      </c>
      <c r="AY24" s="82">
        <v>86</v>
      </c>
      <c r="AZ24" s="82"/>
      <c r="BA24" s="82">
        <v>20.984</v>
      </c>
      <c r="BB24" s="77"/>
      <c r="BC24" s="81">
        <f t="shared" si="7"/>
        <v>25.448999999999998</v>
      </c>
      <c r="BD24" s="82"/>
      <c r="BE24" s="82">
        <v>9.808</v>
      </c>
      <c r="BF24" s="82"/>
      <c r="BG24" s="77">
        <v>15.641</v>
      </c>
      <c r="BH24" s="103">
        <f t="shared" si="8"/>
        <v>4.445</v>
      </c>
      <c r="BI24" s="77">
        <v>4.445</v>
      </c>
      <c r="BJ24" s="81">
        <f t="shared" si="9"/>
        <v>15.613</v>
      </c>
      <c r="BK24" s="82">
        <v>15.613</v>
      </c>
      <c r="BL24" s="82">
        <v>0</v>
      </c>
      <c r="BM24" s="81"/>
      <c r="BN24" s="81">
        <f t="shared" si="10"/>
        <v>0</v>
      </c>
      <c r="BO24" s="82"/>
      <c r="BP24" s="81">
        <f t="shared" si="11"/>
        <v>32.438</v>
      </c>
      <c r="BQ24" s="82">
        <v>32.438</v>
      </c>
      <c r="BR24" s="81">
        <f t="shared" si="14"/>
        <v>2.73</v>
      </c>
      <c r="BS24" s="82">
        <v>0.08</v>
      </c>
      <c r="BT24" s="82"/>
      <c r="BU24" s="82">
        <v>2.65</v>
      </c>
      <c r="BV24" s="77"/>
      <c r="BW24" s="81">
        <f t="shared" si="12"/>
        <v>12.67</v>
      </c>
      <c r="BX24" s="83">
        <v>12.67</v>
      </c>
    </row>
    <row r="25" spans="2:76" s="5" customFormat="1" ht="22.5" customHeight="1">
      <c r="B25" s="59" t="s">
        <v>77</v>
      </c>
      <c r="C25" s="53"/>
      <c r="D25" s="51">
        <f t="shared" si="2"/>
        <v>39778.065</v>
      </c>
      <c r="E25" s="52">
        <v>39778.065</v>
      </c>
      <c r="F25" s="53">
        <v>0</v>
      </c>
      <c r="G25" s="54">
        <f t="shared" si="3"/>
        <v>0</v>
      </c>
      <c r="H25" s="55">
        <v>0</v>
      </c>
      <c r="I25" s="55">
        <v>0</v>
      </c>
      <c r="J25" s="55">
        <v>0</v>
      </c>
      <c r="K25" s="54">
        <f t="shared" si="13"/>
        <v>0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7"/>
      <c r="AJ25" s="9"/>
      <c r="AK25" s="47"/>
      <c r="AL25" s="59" t="s">
        <v>77</v>
      </c>
      <c r="AM25" s="53"/>
      <c r="AN25" s="58">
        <f t="shared" si="4"/>
        <v>0</v>
      </c>
      <c r="AO25" s="55"/>
      <c r="AP25" s="55"/>
      <c r="AQ25" s="55"/>
      <c r="AR25" s="55"/>
      <c r="AS25" s="56"/>
      <c r="AT25" s="54">
        <f t="shared" si="5"/>
        <v>0</v>
      </c>
      <c r="AU25" s="55"/>
      <c r="AV25" s="55"/>
      <c r="AW25" s="55"/>
      <c r="AX25" s="54">
        <f t="shared" si="6"/>
        <v>0</v>
      </c>
      <c r="AY25" s="55"/>
      <c r="AZ25" s="55"/>
      <c r="BA25" s="55"/>
      <c r="BB25" s="56"/>
      <c r="BC25" s="54">
        <f t="shared" si="7"/>
        <v>0</v>
      </c>
      <c r="BD25" s="55"/>
      <c r="BE25" s="55"/>
      <c r="BF25" s="55"/>
      <c r="BG25" s="56"/>
      <c r="BH25" s="100">
        <f t="shared" si="8"/>
        <v>0</v>
      </c>
      <c r="BI25" s="56"/>
      <c r="BJ25" s="54">
        <f t="shared" si="9"/>
        <v>0</v>
      </c>
      <c r="BK25" s="55">
        <v>0</v>
      </c>
      <c r="BL25" s="55">
        <v>0</v>
      </c>
      <c r="BM25" s="54"/>
      <c r="BN25" s="54">
        <f t="shared" si="10"/>
        <v>0</v>
      </c>
      <c r="BO25" s="55"/>
      <c r="BP25" s="54">
        <f t="shared" si="11"/>
        <v>0</v>
      </c>
      <c r="BQ25" s="55"/>
      <c r="BR25" s="54">
        <f t="shared" si="14"/>
        <v>0</v>
      </c>
      <c r="BS25" s="55"/>
      <c r="BT25" s="55"/>
      <c r="BU25" s="55"/>
      <c r="BV25" s="56"/>
      <c r="BW25" s="54">
        <f t="shared" si="12"/>
        <v>0</v>
      </c>
      <c r="BX25" s="57"/>
    </row>
    <row r="26" spans="2:76" s="5" customFormat="1" ht="22.5" customHeight="1">
      <c r="B26" s="59" t="s">
        <v>79</v>
      </c>
      <c r="C26" s="53"/>
      <c r="D26" s="51">
        <f t="shared" si="2"/>
        <v>124.15710999999999</v>
      </c>
      <c r="E26" s="52">
        <v>124.15710999999999</v>
      </c>
      <c r="F26" s="53">
        <v>0</v>
      </c>
      <c r="G26" s="54">
        <f t="shared" si="3"/>
        <v>0</v>
      </c>
      <c r="H26" s="55">
        <v>0</v>
      </c>
      <c r="I26" s="55">
        <v>0</v>
      </c>
      <c r="J26" s="55">
        <v>0</v>
      </c>
      <c r="K26" s="54">
        <f t="shared" si="13"/>
        <v>0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7"/>
      <c r="AJ26" s="9"/>
      <c r="AK26" s="47"/>
      <c r="AL26" s="59" t="s">
        <v>79</v>
      </c>
      <c r="AM26" s="53"/>
      <c r="AN26" s="58">
        <f t="shared" si="4"/>
        <v>0</v>
      </c>
      <c r="AO26" s="55"/>
      <c r="AP26" s="55"/>
      <c r="AQ26" s="55"/>
      <c r="AR26" s="55"/>
      <c r="AS26" s="56"/>
      <c r="AT26" s="54">
        <f t="shared" si="5"/>
        <v>0</v>
      </c>
      <c r="AU26" s="55"/>
      <c r="AV26" s="55"/>
      <c r="AW26" s="55"/>
      <c r="AX26" s="54">
        <f t="shared" si="6"/>
        <v>0</v>
      </c>
      <c r="AY26" s="55"/>
      <c r="AZ26" s="55"/>
      <c r="BA26" s="55"/>
      <c r="BB26" s="56"/>
      <c r="BC26" s="54">
        <f t="shared" si="7"/>
        <v>0</v>
      </c>
      <c r="BD26" s="55"/>
      <c r="BE26" s="55"/>
      <c r="BF26" s="55"/>
      <c r="BG26" s="56"/>
      <c r="BH26" s="100">
        <f t="shared" si="8"/>
        <v>0</v>
      </c>
      <c r="BI26" s="56"/>
      <c r="BJ26" s="54">
        <f t="shared" si="9"/>
        <v>0</v>
      </c>
      <c r="BK26" s="55"/>
      <c r="BL26" s="55"/>
      <c r="BM26" s="54"/>
      <c r="BN26" s="54">
        <f t="shared" si="10"/>
        <v>0</v>
      </c>
      <c r="BO26" s="55"/>
      <c r="BP26" s="54">
        <f t="shared" si="11"/>
        <v>0</v>
      </c>
      <c r="BQ26" s="55"/>
      <c r="BR26" s="54">
        <f t="shared" si="14"/>
        <v>0</v>
      </c>
      <c r="BS26" s="55"/>
      <c r="BT26" s="55"/>
      <c r="BU26" s="55"/>
      <c r="BV26" s="56"/>
      <c r="BW26" s="54">
        <f t="shared" si="12"/>
        <v>0</v>
      </c>
      <c r="BX26" s="57"/>
    </row>
    <row r="27" spans="2:76" s="5" customFormat="1" ht="22.5" customHeight="1">
      <c r="B27" s="49" t="s">
        <v>78</v>
      </c>
      <c r="C27" s="50"/>
      <c r="D27" s="51">
        <f t="shared" si="2"/>
        <v>41637.348</v>
      </c>
      <c r="E27" s="52">
        <v>0</v>
      </c>
      <c r="F27" s="53">
        <v>0</v>
      </c>
      <c r="G27" s="54">
        <f t="shared" si="3"/>
        <v>0</v>
      </c>
      <c r="H27" s="55">
        <v>0</v>
      </c>
      <c r="I27" s="55">
        <v>0</v>
      </c>
      <c r="J27" s="55">
        <v>0</v>
      </c>
      <c r="K27" s="54">
        <f t="shared" si="13"/>
        <v>39848.348</v>
      </c>
      <c r="L27" s="55"/>
      <c r="M27" s="55"/>
      <c r="N27" s="55"/>
      <c r="O27" s="55">
        <v>1161.82</v>
      </c>
      <c r="P27" s="55"/>
      <c r="Q27" s="55"/>
      <c r="R27" s="55"/>
      <c r="S27" s="55">
        <v>833.89</v>
      </c>
      <c r="T27" s="55">
        <v>658.91</v>
      </c>
      <c r="U27" s="55"/>
      <c r="V27" s="55"/>
      <c r="W27" s="55"/>
      <c r="X27" s="55">
        <v>45</v>
      </c>
      <c r="Y27" s="55">
        <v>36504.439</v>
      </c>
      <c r="Z27" s="55">
        <v>538.414</v>
      </c>
      <c r="AA27" s="55">
        <v>29.875</v>
      </c>
      <c r="AB27" s="55">
        <v>1.26</v>
      </c>
      <c r="AC27" s="55">
        <v>47.74</v>
      </c>
      <c r="AD27" s="55"/>
      <c r="AE27" s="55">
        <v>27</v>
      </c>
      <c r="AF27" s="55"/>
      <c r="AG27" s="55"/>
      <c r="AH27" s="55"/>
      <c r="AI27" s="57"/>
      <c r="AJ27" s="9"/>
      <c r="AK27" s="47"/>
      <c r="AL27" s="49" t="s">
        <v>78</v>
      </c>
      <c r="AM27" s="50"/>
      <c r="AN27" s="58">
        <f t="shared" si="4"/>
        <v>1789</v>
      </c>
      <c r="AO27" s="55">
        <v>1789</v>
      </c>
      <c r="AP27" s="55"/>
      <c r="AQ27" s="55"/>
      <c r="AR27" s="55"/>
      <c r="AS27" s="56"/>
      <c r="AT27" s="54">
        <f t="shared" si="5"/>
        <v>0</v>
      </c>
      <c r="AU27" s="55"/>
      <c r="AV27" s="55"/>
      <c r="AW27" s="55"/>
      <c r="AX27" s="54">
        <f t="shared" si="6"/>
        <v>0</v>
      </c>
      <c r="AY27" s="55"/>
      <c r="AZ27" s="55"/>
      <c r="BA27" s="55"/>
      <c r="BB27" s="56"/>
      <c r="BC27" s="54">
        <f t="shared" si="7"/>
        <v>0</v>
      </c>
      <c r="BD27" s="55"/>
      <c r="BE27" s="55"/>
      <c r="BF27" s="55"/>
      <c r="BG27" s="56"/>
      <c r="BH27" s="100">
        <f t="shared" si="8"/>
        <v>0</v>
      </c>
      <c r="BI27" s="56"/>
      <c r="BJ27" s="54">
        <f t="shared" si="9"/>
        <v>0</v>
      </c>
      <c r="BK27" s="55">
        <v>0</v>
      </c>
      <c r="BL27" s="55">
        <v>0</v>
      </c>
      <c r="BM27" s="54"/>
      <c r="BN27" s="54">
        <f t="shared" si="10"/>
        <v>0</v>
      </c>
      <c r="BO27" s="55"/>
      <c r="BP27" s="54">
        <f t="shared" si="11"/>
        <v>0</v>
      </c>
      <c r="BQ27" s="55"/>
      <c r="BR27" s="54">
        <f t="shared" si="14"/>
        <v>0</v>
      </c>
      <c r="BS27" s="55"/>
      <c r="BT27" s="55"/>
      <c r="BU27" s="55"/>
      <c r="BV27" s="56"/>
      <c r="BW27" s="54">
        <f t="shared" si="12"/>
        <v>0</v>
      </c>
      <c r="BX27" s="57"/>
    </row>
    <row r="28" spans="2:76" s="5" customFormat="1" ht="22.5" customHeight="1">
      <c r="B28" s="66" t="s">
        <v>104</v>
      </c>
      <c r="C28" s="61"/>
      <c r="D28" s="51">
        <f t="shared" si="2"/>
        <v>2670.667</v>
      </c>
      <c r="E28" s="52"/>
      <c r="F28" s="53"/>
      <c r="G28" s="54">
        <f t="shared" si="3"/>
        <v>1457.0400000000002</v>
      </c>
      <c r="H28" s="55">
        <v>1127.938</v>
      </c>
      <c r="I28" s="55">
        <v>4.71</v>
      </c>
      <c r="J28" s="55">
        <v>324.392</v>
      </c>
      <c r="K28" s="54">
        <f t="shared" si="13"/>
        <v>500.73199999999997</v>
      </c>
      <c r="L28" s="55">
        <v>11.982</v>
      </c>
      <c r="M28" s="55">
        <v>0.184</v>
      </c>
      <c r="N28" s="55">
        <v>0.945</v>
      </c>
      <c r="O28" s="55"/>
      <c r="P28" s="55"/>
      <c r="Q28" s="55">
        <v>3.463</v>
      </c>
      <c r="R28" s="55">
        <v>3.945</v>
      </c>
      <c r="S28" s="55">
        <v>9.943</v>
      </c>
      <c r="T28" s="55">
        <v>4.845999999999999</v>
      </c>
      <c r="U28" s="55">
        <v>3.948</v>
      </c>
      <c r="V28" s="55">
        <v>0.597</v>
      </c>
      <c r="W28" s="55"/>
      <c r="X28" s="55">
        <v>1.457</v>
      </c>
      <c r="Y28" s="55">
        <v>2.971</v>
      </c>
      <c r="Z28" s="55">
        <v>4.498</v>
      </c>
      <c r="AA28" s="55">
        <v>10.531</v>
      </c>
      <c r="AB28" s="55">
        <v>3.189</v>
      </c>
      <c r="AC28" s="55">
        <v>5.209</v>
      </c>
      <c r="AD28" s="55">
        <v>3.178</v>
      </c>
      <c r="AE28" s="55">
        <v>0.405</v>
      </c>
      <c r="AF28" s="55">
        <v>423.591</v>
      </c>
      <c r="AG28" s="55">
        <v>0.853</v>
      </c>
      <c r="AH28" s="55">
        <v>4.59</v>
      </c>
      <c r="AI28" s="57">
        <v>0.407</v>
      </c>
      <c r="AJ28" s="9"/>
      <c r="AK28" s="47"/>
      <c r="AL28" s="66" t="s">
        <v>104</v>
      </c>
      <c r="AM28" s="61"/>
      <c r="AN28" s="58">
        <f t="shared" si="4"/>
        <v>8.139999999999999</v>
      </c>
      <c r="AO28" s="55">
        <v>3.613</v>
      </c>
      <c r="AP28" s="55">
        <v>0.716</v>
      </c>
      <c r="AQ28" s="55">
        <v>0.1</v>
      </c>
      <c r="AR28" s="55">
        <v>0.011</v>
      </c>
      <c r="AS28" s="56">
        <v>3.6999999999999997</v>
      </c>
      <c r="AT28" s="54">
        <f t="shared" si="5"/>
        <v>2.953</v>
      </c>
      <c r="AU28" s="55">
        <v>2.929</v>
      </c>
      <c r="AV28" s="55">
        <v>0.024</v>
      </c>
      <c r="AW28" s="55"/>
      <c r="AX28" s="54">
        <f t="shared" si="6"/>
        <v>15.126999999999999</v>
      </c>
      <c r="AY28" s="55">
        <v>6.955</v>
      </c>
      <c r="AZ28" s="55">
        <v>0.055</v>
      </c>
      <c r="BA28" s="55">
        <v>7.212999999999999</v>
      </c>
      <c r="BB28" s="56">
        <v>0.904</v>
      </c>
      <c r="BC28" s="54">
        <f t="shared" si="7"/>
        <v>61.533</v>
      </c>
      <c r="BD28" s="55">
        <v>32.943999999999996</v>
      </c>
      <c r="BE28" s="55">
        <v>25.139000000000003</v>
      </c>
      <c r="BF28" s="55">
        <v>0.057</v>
      </c>
      <c r="BG28" s="56">
        <v>3.393</v>
      </c>
      <c r="BH28" s="100">
        <f t="shared" si="8"/>
        <v>0.264</v>
      </c>
      <c r="BI28" s="56">
        <v>0.264</v>
      </c>
      <c r="BJ28" s="54">
        <f t="shared" si="9"/>
        <v>1.127</v>
      </c>
      <c r="BK28" s="55">
        <v>1.127</v>
      </c>
      <c r="BL28" s="55">
        <v>0</v>
      </c>
      <c r="BM28" s="54">
        <v>16.319</v>
      </c>
      <c r="BN28" s="54">
        <f t="shared" si="10"/>
        <v>0.394</v>
      </c>
      <c r="BO28" s="55">
        <v>0.394</v>
      </c>
      <c r="BP28" s="54">
        <f t="shared" si="11"/>
        <v>13.964</v>
      </c>
      <c r="BQ28" s="55">
        <v>13.964</v>
      </c>
      <c r="BR28" s="54">
        <f t="shared" si="14"/>
        <v>575.6089999999999</v>
      </c>
      <c r="BS28" s="55">
        <v>573.093</v>
      </c>
      <c r="BT28" s="55">
        <v>0.573</v>
      </c>
      <c r="BU28" s="55"/>
      <c r="BV28" s="56">
        <v>1.943</v>
      </c>
      <c r="BW28" s="54">
        <f t="shared" si="12"/>
        <v>17.465</v>
      </c>
      <c r="BX28" s="57">
        <v>17.465</v>
      </c>
    </row>
    <row r="29" spans="2:76" s="5" customFormat="1" ht="22.5" customHeight="1">
      <c r="B29" s="58" t="s">
        <v>80</v>
      </c>
      <c r="C29" s="52"/>
      <c r="D29" s="51">
        <f t="shared" si="2"/>
        <v>270158.945</v>
      </c>
      <c r="E29" s="52">
        <v>0</v>
      </c>
      <c r="F29" s="53">
        <v>74.602</v>
      </c>
      <c r="G29" s="54">
        <f t="shared" si="3"/>
        <v>216524.964</v>
      </c>
      <c r="H29" s="55">
        <v>178271.837</v>
      </c>
      <c r="I29" s="55">
        <v>10763.059</v>
      </c>
      <c r="J29" s="55">
        <v>27490.068</v>
      </c>
      <c r="K29" s="54">
        <f t="shared" si="13"/>
        <v>32762.917999999994</v>
      </c>
      <c r="L29" s="55">
        <v>1576.383</v>
      </c>
      <c r="M29" s="55">
        <v>4.494</v>
      </c>
      <c r="N29" s="55">
        <v>469.50600000000003</v>
      </c>
      <c r="O29" s="55">
        <v>2734.497</v>
      </c>
      <c r="P29" s="55">
        <v>6.655</v>
      </c>
      <c r="Q29" s="55">
        <v>285.338</v>
      </c>
      <c r="R29" s="55">
        <v>687.2</v>
      </c>
      <c r="S29" s="55">
        <v>1272.7240000000002</v>
      </c>
      <c r="T29" s="55">
        <v>87.91</v>
      </c>
      <c r="U29" s="55">
        <v>2210.1800000000003</v>
      </c>
      <c r="V29" s="55">
        <v>383.27799999999996</v>
      </c>
      <c r="W29" s="55"/>
      <c r="X29" s="55">
        <v>5571.6269999999995</v>
      </c>
      <c r="Y29" s="55">
        <v>7615.288</v>
      </c>
      <c r="Z29" s="55">
        <v>1141.2079999999999</v>
      </c>
      <c r="AA29" s="55">
        <v>2109.9959999999996</v>
      </c>
      <c r="AB29" s="55">
        <v>227.04899999999998</v>
      </c>
      <c r="AC29" s="55">
        <v>1082.9470000000001</v>
      </c>
      <c r="AD29" s="55">
        <v>1242.038</v>
      </c>
      <c r="AE29" s="55">
        <v>161.232</v>
      </c>
      <c r="AF29" s="55">
        <v>1015.521</v>
      </c>
      <c r="AG29" s="55">
        <v>38.711</v>
      </c>
      <c r="AH29" s="55">
        <v>1951.8200000000002</v>
      </c>
      <c r="AI29" s="57">
        <v>887.316</v>
      </c>
      <c r="AJ29" s="9"/>
      <c r="AK29" s="47"/>
      <c r="AL29" s="58" t="s">
        <v>80</v>
      </c>
      <c r="AM29" s="52"/>
      <c r="AN29" s="58">
        <f t="shared" si="4"/>
        <v>701.1500000000001</v>
      </c>
      <c r="AO29" s="55">
        <v>117.16900000000001</v>
      </c>
      <c r="AP29" s="55">
        <v>74.644</v>
      </c>
      <c r="AQ29" s="55">
        <v>1.49</v>
      </c>
      <c r="AR29" s="55">
        <v>17.367</v>
      </c>
      <c r="AS29" s="56">
        <v>490.48</v>
      </c>
      <c r="AT29" s="54">
        <f t="shared" si="5"/>
        <v>383.716</v>
      </c>
      <c r="AU29" s="55">
        <v>63.069</v>
      </c>
      <c r="AV29" s="55">
        <v>320.587</v>
      </c>
      <c r="AW29" s="55">
        <v>0.06</v>
      </c>
      <c r="AX29" s="54">
        <f t="shared" si="6"/>
        <v>1948.291</v>
      </c>
      <c r="AY29" s="55">
        <v>187.555</v>
      </c>
      <c r="AZ29" s="55">
        <v>105.242</v>
      </c>
      <c r="BA29" s="55">
        <v>1564.206</v>
      </c>
      <c r="BB29" s="56">
        <v>91.288</v>
      </c>
      <c r="BC29" s="54">
        <f t="shared" si="7"/>
        <v>8288.542</v>
      </c>
      <c r="BD29" s="55">
        <v>1010.5619999999999</v>
      </c>
      <c r="BE29" s="55">
        <v>1521.422</v>
      </c>
      <c r="BF29" s="55">
        <v>251.438</v>
      </c>
      <c r="BG29" s="56">
        <v>5505.12</v>
      </c>
      <c r="BH29" s="100">
        <f t="shared" si="8"/>
        <v>1713.567</v>
      </c>
      <c r="BI29" s="56">
        <v>1713.567</v>
      </c>
      <c r="BJ29" s="54">
        <f t="shared" si="9"/>
        <v>915.159</v>
      </c>
      <c r="BK29" s="55">
        <v>915.159</v>
      </c>
      <c r="BL29" s="55">
        <v>0</v>
      </c>
      <c r="BM29" s="54">
        <v>2047.5</v>
      </c>
      <c r="BN29" s="54">
        <f t="shared" si="10"/>
        <v>32.292</v>
      </c>
      <c r="BO29" s="55">
        <v>32.292</v>
      </c>
      <c r="BP29" s="54">
        <f t="shared" si="11"/>
        <v>1702.2649999999999</v>
      </c>
      <c r="BQ29" s="55">
        <v>1702.2649999999999</v>
      </c>
      <c r="BR29" s="54">
        <f t="shared" si="14"/>
        <v>1563.75</v>
      </c>
      <c r="BS29" s="55">
        <v>1318.375</v>
      </c>
      <c r="BT29" s="55">
        <v>0.563</v>
      </c>
      <c r="BU29" s="55">
        <v>19.472</v>
      </c>
      <c r="BV29" s="56">
        <v>225.34</v>
      </c>
      <c r="BW29" s="54">
        <f t="shared" si="12"/>
        <v>1500.2289999999998</v>
      </c>
      <c r="BX29" s="57">
        <v>1500.2289999999998</v>
      </c>
    </row>
    <row r="30" spans="2:76" s="5" customFormat="1" ht="22.5" customHeight="1">
      <c r="B30" s="58" t="s">
        <v>81</v>
      </c>
      <c r="C30" s="52"/>
      <c r="D30" s="51">
        <f t="shared" si="2"/>
        <v>26404.278</v>
      </c>
      <c r="E30" s="52">
        <v>0</v>
      </c>
      <c r="F30" s="53">
        <v>0</v>
      </c>
      <c r="G30" s="54">
        <f t="shared" si="3"/>
        <v>0</v>
      </c>
      <c r="H30" s="55">
        <v>0</v>
      </c>
      <c r="I30" s="55">
        <v>0</v>
      </c>
      <c r="J30" s="55">
        <v>0</v>
      </c>
      <c r="K30" s="54">
        <f t="shared" si="13"/>
        <v>250.47699999999998</v>
      </c>
      <c r="L30" s="55">
        <v>2.676</v>
      </c>
      <c r="M30" s="55">
        <v>0.125</v>
      </c>
      <c r="N30" s="55">
        <v>0.177</v>
      </c>
      <c r="O30" s="55"/>
      <c r="P30" s="55"/>
      <c r="Q30" s="55"/>
      <c r="R30" s="55"/>
      <c r="S30" s="55">
        <v>243.821</v>
      </c>
      <c r="T30" s="55">
        <v>0.006</v>
      </c>
      <c r="U30" s="55">
        <v>1.882</v>
      </c>
      <c r="V30" s="55">
        <v>0.205</v>
      </c>
      <c r="W30" s="55"/>
      <c r="X30" s="55"/>
      <c r="Y30" s="55">
        <v>1.018</v>
      </c>
      <c r="Z30" s="55">
        <v>0.016</v>
      </c>
      <c r="AA30" s="55">
        <v>0.042</v>
      </c>
      <c r="AB30" s="55">
        <v>0.188</v>
      </c>
      <c r="AC30" s="55">
        <v>0.021</v>
      </c>
      <c r="AD30" s="55"/>
      <c r="AE30" s="55"/>
      <c r="AF30" s="55">
        <v>0.012</v>
      </c>
      <c r="AG30" s="55">
        <v>0.011</v>
      </c>
      <c r="AH30" s="55">
        <v>0.22</v>
      </c>
      <c r="AI30" s="57">
        <v>0.057</v>
      </c>
      <c r="AJ30" s="9"/>
      <c r="AK30" s="47"/>
      <c r="AL30" s="58" t="s">
        <v>81</v>
      </c>
      <c r="AM30" s="52"/>
      <c r="AN30" s="58">
        <f t="shared" si="4"/>
        <v>0</v>
      </c>
      <c r="AO30" s="55"/>
      <c r="AP30" s="55"/>
      <c r="AQ30" s="55"/>
      <c r="AR30" s="55"/>
      <c r="AS30" s="56"/>
      <c r="AT30" s="54">
        <f t="shared" si="5"/>
        <v>0.155</v>
      </c>
      <c r="AU30" s="55"/>
      <c r="AV30" s="55">
        <v>0.155</v>
      </c>
      <c r="AW30" s="55"/>
      <c r="AX30" s="54">
        <f t="shared" si="6"/>
        <v>146</v>
      </c>
      <c r="AY30" s="55">
        <v>146</v>
      </c>
      <c r="AZ30" s="55"/>
      <c r="BA30" s="55"/>
      <c r="BB30" s="56"/>
      <c r="BC30" s="54">
        <f t="shared" si="7"/>
        <v>0.8</v>
      </c>
      <c r="BD30" s="55"/>
      <c r="BE30" s="55"/>
      <c r="BF30" s="55"/>
      <c r="BG30" s="56">
        <v>0.8</v>
      </c>
      <c r="BH30" s="100">
        <f t="shared" si="8"/>
        <v>0.018</v>
      </c>
      <c r="BI30" s="56">
        <v>0.018</v>
      </c>
      <c r="BJ30" s="54">
        <f t="shared" si="9"/>
        <v>125.296</v>
      </c>
      <c r="BK30" s="55">
        <v>125.296</v>
      </c>
      <c r="BL30" s="55">
        <v>0</v>
      </c>
      <c r="BM30" s="54"/>
      <c r="BN30" s="54">
        <f t="shared" si="10"/>
        <v>0</v>
      </c>
      <c r="BO30" s="55"/>
      <c r="BP30" s="54">
        <f t="shared" si="11"/>
        <v>236.692</v>
      </c>
      <c r="BQ30" s="55">
        <v>236.692</v>
      </c>
      <c r="BR30" s="54">
        <f t="shared" si="14"/>
        <v>25644.84</v>
      </c>
      <c r="BS30" s="55">
        <v>21884.844</v>
      </c>
      <c r="BT30" s="55">
        <v>2691.6380000000004</v>
      </c>
      <c r="BU30" s="55">
        <v>646.23</v>
      </c>
      <c r="BV30" s="56">
        <v>422.12800000000004</v>
      </c>
      <c r="BW30" s="54">
        <f t="shared" si="12"/>
        <v>0</v>
      </c>
      <c r="BX30" s="57"/>
    </row>
    <row r="31" spans="2:76" s="5" customFormat="1" ht="22.5" customHeight="1" thickBot="1">
      <c r="B31" s="85" t="s">
        <v>82</v>
      </c>
      <c r="C31" s="86"/>
      <c r="D31" s="87">
        <f t="shared" si="2"/>
        <v>1595.407</v>
      </c>
      <c r="E31" s="88">
        <v>0</v>
      </c>
      <c r="F31" s="86">
        <v>0</v>
      </c>
      <c r="G31" s="89">
        <f t="shared" si="3"/>
        <v>1515.71</v>
      </c>
      <c r="H31" s="90">
        <v>995.046</v>
      </c>
      <c r="I31" s="90">
        <v>238.642</v>
      </c>
      <c r="J31" s="90">
        <v>282.022</v>
      </c>
      <c r="K31" s="89">
        <f t="shared" si="13"/>
        <v>72.097</v>
      </c>
      <c r="L31" s="90"/>
      <c r="M31" s="90"/>
      <c r="N31" s="90"/>
      <c r="O31" s="90"/>
      <c r="P31" s="90"/>
      <c r="Q31" s="90"/>
      <c r="R31" s="90"/>
      <c r="S31" s="90">
        <v>0.466</v>
      </c>
      <c r="T31" s="90">
        <v>12.11</v>
      </c>
      <c r="U31" s="90">
        <v>0.66</v>
      </c>
      <c r="V31" s="90"/>
      <c r="W31" s="90"/>
      <c r="X31" s="90"/>
      <c r="Y31" s="90">
        <v>4.354</v>
      </c>
      <c r="Z31" s="90">
        <v>0.124</v>
      </c>
      <c r="AA31" s="90">
        <v>1.823</v>
      </c>
      <c r="AB31" s="90"/>
      <c r="AC31" s="90">
        <v>0.004</v>
      </c>
      <c r="AD31" s="90"/>
      <c r="AE31" s="90"/>
      <c r="AF31" s="90"/>
      <c r="AG31" s="90"/>
      <c r="AH31" s="90">
        <v>52.556</v>
      </c>
      <c r="AI31" s="92"/>
      <c r="AJ31" s="9"/>
      <c r="AK31" s="47"/>
      <c r="AL31" s="85" t="s">
        <v>82</v>
      </c>
      <c r="AM31" s="86"/>
      <c r="AN31" s="93">
        <f t="shared" si="4"/>
        <v>0</v>
      </c>
      <c r="AO31" s="90"/>
      <c r="AP31" s="90"/>
      <c r="AQ31" s="90"/>
      <c r="AR31" s="90"/>
      <c r="AS31" s="91"/>
      <c r="AT31" s="89">
        <f t="shared" si="5"/>
        <v>0</v>
      </c>
      <c r="AU31" s="90"/>
      <c r="AV31" s="90"/>
      <c r="AW31" s="90"/>
      <c r="AX31" s="89">
        <f t="shared" si="6"/>
        <v>0</v>
      </c>
      <c r="AY31" s="90"/>
      <c r="AZ31" s="90"/>
      <c r="BA31" s="90"/>
      <c r="BB31" s="91"/>
      <c r="BC31" s="89">
        <f t="shared" si="7"/>
        <v>0</v>
      </c>
      <c r="BD31" s="90"/>
      <c r="BE31" s="90"/>
      <c r="BF31" s="90"/>
      <c r="BG31" s="91"/>
      <c r="BH31" s="104">
        <f t="shared" si="8"/>
        <v>0</v>
      </c>
      <c r="BI31" s="91"/>
      <c r="BJ31" s="89">
        <f t="shared" si="9"/>
        <v>0</v>
      </c>
      <c r="BK31" s="90">
        <v>0</v>
      </c>
      <c r="BL31" s="90">
        <v>0</v>
      </c>
      <c r="BM31" s="89"/>
      <c r="BN31" s="89">
        <f t="shared" si="10"/>
        <v>0</v>
      </c>
      <c r="BO31" s="90"/>
      <c r="BP31" s="89">
        <f t="shared" si="11"/>
        <v>7.6</v>
      </c>
      <c r="BQ31" s="90">
        <v>7.6</v>
      </c>
      <c r="BR31" s="89">
        <f t="shared" si="14"/>
        <v>0</v>
      </c>
      <c r="BS31" s="90"/>
      <c r="BT31" s="90"/>
      <c r="BU31" s="90"/>
      <c r="BV31" s="91"/>
      <c r="BW31" s="89">
        <f t="shared" si="12"/>
        <v>0</v>
      </c>
      <c r="BX31" s="92"/>
    </row>
    <row r="32" spans="36:37" s="94" customFormat="1" ht="15" customHeight="1">
      <c r="AJ32" s="95"/>
      <c r="AK32" s="95"/>
    </row>
    <row r="33" ht="15" customHeight="1"/>
  </sheetData>
  <sheetProtection/>
  <mergeCells count="22">
    <mergeCell ref="AX3:AX4"/>
    <mergeCell ref="AO3:AS3"/>
    <mergeCell ref="G3:G4"/>
    <mergeCell ref="BM3:BM4"/>
    <mergeCell ref="BJ3:BJ4"/>
    <mergeCell ref="AN3:AN4"/>
    <mergeCell ref="BD3:BG3"/>
    <mergeCell ref="AT3:AT4"/>
    <mergeCell ref="BH3:BH4"/>
    <mergeCell ref="BC3:BC4"/>
    <mergeCell ref="AY3:BB3"/>
    <mergeCell ref="K3:K4"/>
    <mergeCell ref="BW3:BW4"/>
    <mergeCell ref="BN3:BN4"/>
    <mergeCell ref="BP3:BP4"/>
    <mergeCell ref="BR3:BR4"/>
    <mergeCell ref="BS3:BV3"/>
    <mergeCell ref="B3:C4"/>
    <mergeCell ref="D3:D4"/>
    <mergeCell ref="E3:E4"/>
    <mergeCell ref="F3:F4"/>
    <mergeCell ref="AL3:AM4"/>
  </mergeCells>
  <printOptions horizontalCentered="1" vertic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48" r:id="rId1"/>
  <colBreaks count="1" manualBreakCount="1">
    <brk id="36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X33"/>
  <sheetViews>
    <sheetView showZeros="0" view="pageBreakPreview" zoomScale="80" zoomScaleNormal="70" zoomScaleSheetLayoutView="80" zoomScalePageLayoutView="0" workbookViewId="0" topLeftCell="A1">
      <selection activeCell="A1" sqref="A1"/>
    </sheetView>
  </sheetViews>
  <sheetFormatPr defaultColWidth="9.00390625" defaultRowHeight="13.5" customHeight="1"/>
  <cols>
    <col min="1" max="1" width="2.75390625" style="96" customWidth="1"/>
    <col min="2" max="2" width="3.00390625" style="96" customWidth="1"/>
    <col min="3" max="3" width="19.375" style="96" bestFit="1" customWidth="1"/>
    <col min="4" max="4" width="10.875" style="96" customWidth="1"/>
    <col min="5" max="6" width="8.00390625" style="96" customWidth="1"/>
    <col min="7" max="7" width="10.875" style="96" customWidth="1"/>
    <col min="8" max="8" width="12.25390625" style="96" bestFit="1" customWidth="1"/>
    <col min="9" max="9" width="9.125" style="96" bestFit="1" customWidth="1"/>
    <col min="10" max="10" width="10.375" style="96" bestFit="1" customWidth="1"/>
    <col min="11" max="11" width="11.125" style="96" customWidth="1"/>
    <col min="12" max="12" width="10.375" style="96" bestFit="1" customWidth="1"/>
    <col min="13" max="15" width="9.125" style="96" bestFit="1" customWidth="1"/>
    <col min="16" max="16" width="8.375" style="96" bestFit="1" customWidth="1"/>
    <col min="17" max="17" width="10.375" style="96" bestFit="1" customWidth="1"/>
    <col min="18" max="18" width="9.125" style="96" bestFit="1" customWidth="1"/>
    <col min="19" max="19" width="10.375" style="96" bestFit="1" customWidth="1"/>
    <col min="20" max="22" width="9.125" style="96" bestFit="1" customWidth="1"/>
    <col min="23" max="23" width="4.75390625" style="96" customWidth="1"/>
    <col min="24" max="25" width="10.375" style="96" bestFit="1" customWidth="1"/>
    <col min="26" max="26" width="9.125" style="96" bestFit="1" customWidth="1"/>
    <col min="27" max="27" width="10.375" style="96" bestFit="1" customWidth="1"/>
    <col min="28" max="29" width="9.625" style="96" bestFit="1" customWidth="1"/>
    <col min="30" max="30" width="8.00390625" style="96" bestFit="1" customWidth="1"/>
    <col min="31" max="32" width="9.125" style="96" bestFit="1" customWidth="1"/>
    <col min="33" max="33" width="9.375" style="96" bestFit="1" customWidth="1"/>
    <col min="34" max="34" width="9.125" style="96" bestFit="1" customWidth="1"/>
    <col min="35" max="35" width="8.00390625" style="96" bestFit="1" customWidth="1"/>
    <col min="36" max="37" width="2.75390625" style="96" customWidth="1"/>
    <col min="38" max="38" width="3.00390625" style="96" customWidth="1"/>
    <col min="39" max="39" width="19.375" style="96" bestFit="1" customWidth="1"/>
    <col min="40" max="40" width="9.75390625" style="96" customWidth="1"/>
    <col min="41" max="41" width="8.125" style="96" bestFit="1" customWidth="1"/>
    <col min="42" max="42" width="6.375" style="96" bestFit="1" customWidth="1"/>
    <col min="43" max="43" width="4.75390625" style="96" customWidth="1"/>
    <col min="44" max="44" width="8.875" style="96" customWidth="1"/>
    <col min="45" max="45" width="10.25390625" style="96" customWidth="1"/>
    <col min="46" max="46" width="6.75390625" style="96" customWidth="1"/>
    <col min="47" max="49" width="8.00390625" style="96" bestFit="1" customWidth="1"/>
    <col min="50" max="50" width="8.375" style="96" customWidth="1"/>
    <col min="51" max="51" width="9.125" style="96" customWidth="1"/>
    <col min="52" max="52" width="8.00390625" style="96" bestFit="1" customWidth="1"/>
    <col min="53" max="53" width="9.125" style="96" customWidth="1"/>
    <col min="54" max="54" width="8.00390625" style="96" bestFit="1" customWidth="1"/>
    <col min="55" max="55" width="9.25390625" style="96" bestFit="1" customWidth="1"/>
    <col min="56" max="56" width="8.00390625" style="96" bestFit="1" customWidth="1"/>
    <col min="57" max="57" width="9.125" style="96" customWidth="1"/>
    <col min="58" max="58" width="8.00390625" style="96" bestFit="1" customWidth="1"/>
    <col min="59" max="61" width="9.125" style="96" customWidth="1"/>
    <col min="62" max="62" width="6.75390625" style="96" customWidth="1"/>
    <col min="63" max="63" width="8.00390625" style="96" bestFit="1" customWidth="1"/>
    <col min="64" max="64" width="6.25390625" style="96" bestFit="1" customWidth="1"/>
    <col min="65" max="65" width="7.875" style="96" customWidth="1"/>
    <col min="66" max="66" width="8.625" style="96" customWidth="1"/>
    <col min="67" max="67" width="9.125" style="96" customWidth="1"/>
    <col min="68" max="68" width="6.75390625" style="96" customWidth="1"/>
    <col min="69" max="69" width="8.00390625" style="96" bestFit="1" customWidth="1"/>
    <col min="70" max="70" width="8.375" style="96" customWidth="1"/>
    <col min="71" max="73" width="9.125" style="96" customWidth="1"/>
    <col min="74" max="74" width="8.00390625" style="96" bestFit="1" customWidth="1"/>
    <col min="75" max="75" width="7.25390625" style="96" customWidth="1"/>
    <col min="76" max="76" width="7.375" style="96" customWidth="1"/>
    <col min="77" max="16384" width="9.125" style="96" customWidth="1"/>
  </cols>
  <sheetData>
    <row r="1" spans="2:38" s="1" customFormat="1" ht="17.25" customHeight="1">
      <c r="B1" s="2" t="s">
        <v>89</v>
      </c>
      <c r="Z1" s="3"/>
      <c r="AJ1" s="4"/>
      <c r="AK1" s="4"/>
      <c r="AL1" s="2" t="s">
        <v>90</v>
      </c>
    </row>
    <row r="2" spans="23:76" s="5" customFormat="1" ht="16.5" customHeight="1" thickBot="1">
      <c r="W2" s="6"/>
      <c r="X2" s="6"/>
      <c r="AI2" s="7" t="s">
        <v>0</v>
      </c>
      <c r="AJ2" s="8"/>
      <c r="AK2" s="9"/>
      <c r="BX2" s="7" t="s">
        <v>0</v>
      </c>
    </row>
    <row r="3" spans="2:76" s="10" customFormat="1" ht="13.5" customHeight="1">
      <c r="B3" s="113" t="s">
        <v>1</v>
      </c>
      <c r="C3" s="114"/>
      <c r="D3" s="117" t="s">
        <v>2</v>
      </c>
      <c r="E3" s="119" t="s">
        <v>3</v>
      </c>
      <c r="F3" s="121" t="s">
        <v>83</v>
      </c>
      <c r="G3" s="123" t="s">
        <v>4</v>
      </c>
      <c r="H3" s="107"/>
      <c r="I3" s="12"/>
      <c r="J3" s="106"/>
      <c r="K3" s="127" t="s">
        <v>5</v>
      </c>
      <c r="L3" s="12"/>
      <c r="M3" s="12"/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  <c r="AJ3" s="15"/>
      <c r="AK3" s="16"/>
      <c r="AL3" s="113" t="s">
        <v>1</v>
      </c>
      <c r="AM3" s="114"/>
      <c r="AN3" s="125" t="s">
        <v>6</v>
      </c>
      <c r="AO3" s="111"/>
      <c r="AP3" s="111"/>
      <c r="AQ3" s="111"/>
      <c r="AR3" s="111"/>
      <c r="AS3" s="112"/>
      <c r="AT3" s="127" t="s">
        <v>7</v>
      </c>
      <c r="AU3" s="11"/>
      <c r="AV3" s="11"/>
      <c r="AW3" s="11"/>
      <c r="AX3" s="110" t="s">
        <v>8</v>
      </c>
      <c r="AY3" s="111"/>
      <c r="AZ3" s="111"/>
      <c r="BA3" s="111"/>
      <c r="BB3" s="112"/>
      <c r="BC3" s="110" t="s">
        <v>9</v>
      </c>
      <c r="BD3" s="111"/>
      <c r="BE3" s="111"/>
      <c r="BF3" s="111"/>
      <c r="BG3" s="112"/>
      <c r="BH3" s="110" t="s">
        <v>105</v>
      </c>
      <c r="BI3" s="98"/>
      <c r="BJ3" s="108" t="s">
        <v>10</v>
      </c>
      <c r="BK3" s="17"/>
      <c r="BL3" s="18"/>
      <c r="BM3" s="108" t="s">
        <v>11</v>
      </c>
      <c r="BN3" s="108" t="s">
        <v>12</v>
      </c>
      <c r="BO3" s="17"/>
      <c r="BP3" s="108" t="s">
        <v>13</v>
      </c>
      <c r="BQ3" s="17"/>
      <c r="BR3" s="110" t="s">
        <v>14</v>
      </c>
      <c r="BS3" s="111"/>
      <c r="BT3" s="111"/>
      <c r="BU3" s="111"/>
      <c r="BV3" s="112"/>
      <c r="BW3" s="108" t="s">
        <v>15</v>
      </c>
      <c r="BX3" s="19"/>
    </row>
    <row r="4" spans="2:76" s="10" customFormat="1" ht="146.25" customHeight="1" thickBot="1">
      <c r="B4" s="115"/>
      <c r="C4" s="116"/>
      <c r="D4" s="118"/>
      <c r="E4" s="120"/>
      <c r="F4" s="122"/>
      <c r="G4" s="124"/>
      <c r="H4" s="105" t="s">
        <v>108</v>
      </c>
      <c r="I4" s="20" t="s">
        <v>109</v>
      </c>
      <c r="J4" s="20" t="s">
        <v>110</v>
      </c>
      <c r="K4" s="128"/>
      <c r="L4" s="20" t="s">
        <v>84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21</v>
      </c>
      <c r="S4" s="20" t="s">
        <v>22</v>
      </c>
      <c r="T4" s="20" t="s">
        <v>23</v>
      </c>
      <c r="U4" s="20" t="s">
        <v>24</v>
      </c>
      <c r="V4" s="20" t="s">
        <v>25</v>
      </c>
      <c r="W4" s="20" t="s">
        <v>26</v>
      </c>
      <c r="X4" s="20" t="s">
        <v>27</v>
      </c>
      <c r="Y4" s="20" t="s">
        <v>28</v>
      </c>
      <c r="Z4" s="20" t="s">
        <v>29</v>
      </c>
      <c r="AA4" s="21" t="s">
        <v>30</v>
      </c>
      <c r="AB4" s="21" t="s">
        <v>31</v>
      </c>
      <c r="AC4" s="20" t="s">
        <v>32</v>
      </c>
      <c r="AD4" s="20" t="s">
        <v>33</v>
      </c>
      <c r="AE4" s="20" t="s">
        <v>34</v>
      </c>
      <c r="AF4" s="20" t="s">
        <v>85</v>
      </c>
      <c r="AG4" s="20" t="s">
        <v>35</v>
      </c>
      <c r="AH4" s="20" t="s">
        <v>36</v>
      </c>
      <c r="AI4" s="22" t="s">
        <v>37</v>
      </c>
      <c r="AJ4" s="23"/>
      <c r="AK4" s="24"/>
      <c r="AL4" s="115"/>
      <c r="AM4" s="116"/>
      <c r="AN4" s="126"/>
      <c r="AO4" s="20" t="s">
        <v>38</v>
      </c>
      <c r="AP4" s="20" t="s">
        <v>39</v>
      </c>
      <c r="AQ4" s="20" t="s">
        <v>40</v>
      </c>
      <c r="AR4" s="20" t="s">
        <v>41</v>
      </c>
      <c r="AS4" s="25" t="s">
        <v>42</v>
      </c>
      <c r="AT4" s="109"/>
      <c r="AU4" s="20" t="s">
        <v>43</v>
      </c>
      <c r="AV4" s="20" t="s">
        <v>44</v>
      </c>
      <c r="AW4" s="20" t="s">
        <v>103</v>
      </c>
      <c r="AX4" s="109"/>
      <c r="AY4" s="20" t="s">
        <v>45</v>
      </c>
      <c r="AZ4" s="20" t="s">
        <v>46</v>
      </c>
      <c r="BA4" s="20" t="s">
        <v>47</v>
      </c>
      <c r="BB4" s="25" t="s">
        <v>48</v>
      </c>
      <c r="BC4" s="109"/>
      <c r="BD4" s="20" t="s">
        <v>49</v>
      </c>
      <c r="BE4" s="20" t="s">
        <v>50</v>
      </c>
      <c r="BF4" s="20" t="s">
        <v>51</v>
      </c>
      <c r="BG4" s="25" t="s">
        <v>48</v>
      </c>
      <c r="BH4" s="109"/>
      <c r="BI4" s="25" t="s">
        <v>105</v>
      </c>
      <c r="BJ4" s="109"/>
      <c r="BK4" s="20" t="s">
        <v>52</v>
      </c>
      <c r="BL4" s="20" t="s">
        <v>53</v>
      </c>
      <c r="BM4" s="109"/>
      <c r="BN4" s="109"/>
      <c r="BO4" s="20" t="s">
        <v>54</v>
      </c>
      <c r="BP4" s="109"/>
      <c r="BQ4" s="20" t="s">
        <v>55</v>
      </c>
      <c r="BR4" s="109"/>
      <c r="BS4" s="20" t="s">
        <v>56</v>
      </c>
      <c r="BT4" s="20" t="s">
        <v>106</v>
      </c>
      <c r="BU4" s="26" t="s">
        <v>107</v>
      </c>
      <c r="BV4" s="25" t="s">
        <v>48</v>
      </c>
      <c r="BW4" s="109"/>
      <c r="BX4" s="22" t="s">
        <v>57</v>
      </c>
    </row>
    <row r="5" spans="2:76" s="5" customFormat="1" ht="22.5" customHeight="1" thickBot="1">
      <c r="B5" s="27" t="s">
        <v>58</v>
      </c>
      <c r="C5" s="28"/>
      <c r="D5" s="29">
        <f aca="true" t="shared" si="0" ref="D5:AI5">SUM(D6:D31)-D21</f>
        <v>505081.16164861096</v>
      </c>
      <c r="E5" s="30">
        <f t="shared" si="0"/>
        <v>0</v>
      </c>
      <c r="F5" s="30">
        <f t="shared" si="0"/>
        <v>0</v>
      </c>
      <c r="G5" s="31">
        <f>SUM(G6:G31)-G21</f>
        <v>27160.547648611016</v>
      </c>
      <c r="H5" s="32">
        <f>SUM(H6:H31)-H21</f>
        <v>17738.978648611013</v>
      </c>
      <c r="I5" s="32">
        <f>SUM(I6:I31)-I21</f>
        <v>74.08</v>
      </c>
      <c r="J5" s="32">
        <f>SUM(J6:J31)-J21</f>
        <v>9347.489000000001</v>
      </c>
      <c r="K5" s="31">
        <f t="shared" si="0"/>
        <v>467510.645</v>
      </c>
      <c r="L5" s="32">
        <f t="shared" si="0"/>
        <v>48994.323</v>
      </c>
      <c r="M5" s="32">
        <f t="shared" si="0"/>
        <v>6067.808</v>
      </c>
      <c r="N5" s="32">
        <f t="shared" si="0"/>
        <v>668.625</v>
      </c>
      <c r="O5" s="32">
        <f t="shared" si="0"/>
        <v>1106.4560000000001</v>
      </c>
      <c r="P5" s="32">
        <f t="shared" si="0"/>
        <v>460.58</v>
      </c>
      <c r="Q5" s="32">
        <f t="shared" si="0"/>
        <v>19274.473</v>
      </c>
      <c r="R5" s="32">
        <f t="shared" si="0"/>
        <v>18111.659</v>
      </c>
      <c r="S5" s="32">
        <f t="shared" si="0"/>
        <v>12694.169</v>
      </c>
      <c r="T5" s="32">
        <f t="shared" si="0"/>
        <v>483.014</v>
      </c>
      <c r="U5" s="32">
        <f t="shared" si="0"/>
        <v>3919.651</v>
      </c>
      <c r="V5" s="32">
        <f t="shared" si="0"/>
        <v>614.557</v>
      </c>
      <c r="W5" s="32">
        <f t="shared" si="0"/>
        <v>0</v>
      </c>
      <c r="X5" s="32">
        <f t="shared" si="0"/>
        <v>1820.432</v>
      </c>
      <c r="Y5" s="32">
        <f t="shared" si="0"/>
        <v>121341.976</v>
      </c>
      <c r="Z5" s="32">
        <f t="shared" si="0"/>
        <v>13821.050999999998</v>
      </c>
      <c r="AA5" s="32">
        <f t="shared" si="0"/>
        <v>148419.743</v>
      </c>
      <c r="AB5" s="32">
        <f t="shared" si="0"/>
        <v>4146.257</v>
      </c>
      <c r="AC5" s="32">
        <f t="shared" si="0"/>
        <v>30857.952999999998</v>
      </c>
      <c r="AD5" s="32">
        <f t="shared" si="0"/>
        <v>1702.804</v>
      </c>
      <c r="AE5" s="32">
        <f t="shared" si="0"/>
        <v>540.346</v>
      </c>
      <c r="AF5" s="32">
        <f t="shared" si="0"/>
        <v>6429.682</v>
      </c>
      <c r="AG5" s="32">
        <f t="shared" si="0"/>
        <v>116.375</v>
      </c>
      <c r="AH5" s="32">
        <f t="shared" si="0"/>
        <v>25303.834999999995</v>
      </c>
      <c r="AI5" s="34">
        <f t="shared" si="0"/>
        <v>614.876</v>
      </c>
      <c r="AJ5" s="35"/>
      <c r="AK5" s="36"/>
      <c r="AL5" s="27" t="s">
        <v>58</v>
      </c>
      <c r="AM5" s="28"/>
      <c r="AN5" s="37">
        <f aca="true" t="shared" si="1" ref="AN5:BX5">SUM(AN6:AN31)-AN21</f>
        <v>33.958999999999996</v>
      </c>
      <c r="AO5" s="32">
        <f t="shared" si="1"/>
        <v>7.359</v>
      </c>
      <c r="AP5" s="32">
        <f t="shared" si="1"/>
        <v>8.82</v>
      </c>
      <c r="AQ5" s="32">
        <f t="shared" si="1"/>
        <v>0</v>
      </c>
      <c r="AR5" s="32">
        <f t="shared" si="1"/>
        <v>1.01</v>
      </c>
      <c r="AS5" s="33">
        <f t="shared" si="1"/>
        <v>16.77</v>
      </c>
      <c r="AT5" s="31">
        <f t="shared" si="1"/>
        <v>0</v>
      </c>
      <c r="AU5" s="32">
        <f t="shared" si="1"/>
        <v>0</v>
      </c>
      <c r="AV5" s="32">
        <f t="shared" si="1"/>
        <v>0</v>
      </c>
      <c r="AW5" s="32">
        <f t="shared" si="1"/>
        <v>0</v>
      </c>
      <c r="AX5" s="31">
        <f t="shared" si="1"/>
        <v>1526.555</v>
      </c>
      <c r="AY5" s="32">
        <f t="shared" si="1"/>
        <v>582.7059999999999</v>
      </c>
      <c r="AZ5" s="32">
        <f t="shared" si="1"/>
        <v>280.016</v>
      </c>
      <c r="BA5" s="32">
        <f t="shared" si="1"/>
        <v>663.833</v>
      </c>
      <c r="BB5" s="33">
        <f t="shared" si="1"/>
        <v>0</v>
      </c>
      <c r="BC5" s="31">
        <f t="shared" si="1"/>
        <v>6644.447999999999</v>
      </c>
      <c r="BD5" s="32">
        <f t="shared" si="1"/>
        <v>464.169</v>
      </c>
      <c r="BE5" s="32">
        <f t="shared" si="1"/>
        <v>6085.07</v>
      </c>
      <c r="BF5" s="32">
        <f t="shared" si="1"/>
        <v>59.619</v>
      </c>
      <c r="BG5" s="33">
        <f t="shared" si="1"/>
        <v>35.59</v>
      </c>
      <c r="BH5" s="37">
        <f t="shared" si="1"/>
        <v>254.546</v>
      </c>
      <c r="BI5" s="33">
        <f t="shared" si="1"/>
        <v>254.546</v>
      </c>
      <c r="BJ5" s="31">
        <f t="shared" si="1"/>
        <v>57.620000000000005</v>
      </c>
      <c r="BK5" s="32">
        <f t="shared" si="1"/>
        <v>57.620000000000005</v>
      </c>
      <c r="BL5" s="32">
        <f t="shared" si="1"/>
        <v>0</v>
      </c>
      <c r="BM5" s="31">
        <f t="shared" si="1"/>
        <v>610.6800000000001</v>
      </c>
      <c r="BN5" s="31">
        <f t="shared" si="1"/>
        <v>162.363</v>
      </c>
      <c r="BO5" s="32">
        <f t="shared" si="1"/>
        <v>162.363</v>
      </c>
      <c r="BP5" s="31">
        <f t="shared" si="1"/>
        <v>0</v>
      </c>
      <c r="BQ5" s="32">
        <f t="shared" si="1"/>
        <v>0</v>
      </c>
      <c r="BR5" s="31">
        <f t="shared" si="1"/>
        <v>6.462</v>
      </c>
      <c r="BS5" s="32">
        <f t="shared" si="1"/>
        <v>4.4270000000000005</v>
      </c>
      <c r="BT5" s="32">
        <f t="shared" si="1"/>
        <v>0</v>
      </c>
      <c r="BU5" s="32">
        <f t="shared" si="1"/>
        <v>0.055</v>
      </c>
      <c r="BV5" s="33">
        <f t="shared" si="1"/>
        <v>1.98</v>
      </c>
      <c r="BW5" s="31">
        <f t="shared" si="1"/>
        <v>1113.3359999999998</v>
      </c>
      <c r="BX5" s="34">
        <f t="shared" si="1"/>
        <v>1113.3359999999998</v>
      </c>
    </row>
    <row r="6" spans="2:76" s="5" customFormat="1" ht="22.5" customHeight="1" thickTop="1">
      <c r="B6" s="38" t="s">
        <v>59</v>
      </c>
      <c r="C6" s="39"/>
      <c r="D6" s="40">
        <f>SUM(E6:G6,K6,AN6,AT6,AX6,BC6,BJ6,BM6,BN6,BP6,BR6,BW6,BH6)</f>
        <v>0.78</v>
      </c>
      <c r="E6" s="41"/>
      <c r="F6" s="42"/>
      <c r="G6" s="43">
        <f>SUM(H6:J6)</f>
        <v>0</v>
      </c>
      <c r="H6" s="44">
        <v>0</v>
      </c>
      <c r="I6" s="44">
        <v>0</v>
      </c>
      <c r="J6" s="44">
        <v>0</v>
      </c>
      <c r="K6" s="43">
        <f>SUM(L6:AI6)</f>
        <v>0.78</v>
      </c>
      <c r="L6" s="44">
        <v>0</v>
      </c>
      <c r="M6" s="44">
        <v>0</v>
      </c>
      <c r="N6" s="44">
        <v>0</v>
      </c>
      <c r="O6" s="44">
        <v>0</v>
      </c>
      <c r="P6" s="44"/>
      <c r="Q6" s="44">
        <v>0</v>
      </c>
      <c r="R6" s="44"/>
      <c r="S6" s="44">
        <v>0.78</v>
      </c>
      <c r="T6" s="44"/>
      <c r="U6" s="44">
        <v>0</v>
      </c>
      <c r="V6" s="44"/>
      <c r="W6" s="44"/>
      <c r="X6" s="44">
        <v>0</v>
      </c>
      <c r="Y6" s="44">
        <v>0</v>
      </c>
      <c r="Z6" s="44">
        <v>0</v>
      </c>
      <c r="AA6" s="44">
        <v>0</v>
      </c>
      <c r="AB6" s="44">
        <v>0</v>
      </c>
      <c r="AC6" s="44"/>
      <c r="AD6" s="44"/>
      <c r="AE6" s="44"/>
      <c r="AF6" s="44">
        <v>0</v>
      </c>
      <c r="AG6" s="44"/>
      <c r="AH6" s="44"/>
      <c r="AI6" s="46"/>
      <c r="AJ6" s="9"/>
      <c r="AK6" s="47"/>
      <c r="AL6" s="38" t="s">
        <v>59</v>
      </c>
      <c r="AM6" s="39"/>
      <c r="AN6" s="48">
        <f>SUM(AO6:AS6)</f>
        <v>0</v>
      </c>
      <c r="AO6" s="44">
        <v>0</v>
      </c>
      <c r="AP6" s="44"/>
      <c r="AQ6" s="44"/>
      <c r="AR6" s="44">
        <v>0</v>
      </c>
      <c r="AS6" s="45">
        <v>0</v>
      </c>
      <c r="AT6" s="43">
        <f>SUM(AU6:AW6)</f>
        <v>0</v>
      </c>
      <c r="AU6" s="44"/>
      <c r="AV6" s="44"/>
      <c r="AW6" s="44"/>
      <c r="AX6" s="43">
        <f>SUM(AY6:BB6)</f>
        <v>0</v>
      </c>
      <c r="AY6" s="44"/>
      <c r="AZ6" s="44"/>
      <c r="BA6" s="44">
        <v>0</v>
      </c>
      <c r="BB6" s="45"/>
      <c r="BC6" s="43">
        <f>SUM(BD6:BG6)</f>
        <v>0</v>
      </c>
      <c r="BD6" s="44"/>
      <c r="BE6" s="44"/>
      <c r="BF6" s="44"/>
      <c r="BG6" s="45"/>
      <c r="BH6" s="99">
        <f>SUM(BI6)</f>
        <v>0</v>
      </c>
      <c r="BI6" s="45"/>
      <c r="BJ6" s="43">
        <f>SUM(BK6:BL6)</f>
        <v>0</v>
      </c>
      <c r="BK6" s="44">
        <v>0</v>
      </c>
      <c r="BL6" s="44"/>
      <c r="BM6" s="43">
        <v>0</v>
      </c>
      <c r="BN6" s="43">
        <f>SUM(BO6)</f>
        <v>0</v>
      </c>
      <c r="BO6" s="44">
        <v>0</v>
      </c>
      <c r="BP6" s="43">
        <f>SUM(BQ6)</f>
        <v>0</v>
      </c>
      <c r="BQ6" s="44"/>
      <c r="BR6" s="43">
        <f>SUM(BS6:BV6)</f>
        <v>0</v>
      </c>
      <c r="BS6" s="44"/>
      <c r="BT6" s="44"/>
      <c r="BU6" s="44"/>
      <c r="BV6" s="45">
        <v>0</v>
      </c>
      <c r="BW6" s="43">
        <f>SUM(BX6)</f>
        <v>0</v>
      </c>
      <c r="BX6" s="46"/>
    </row>
    <row r="7" spans="2:76" s="5" customFormat="1" ht="22.5" customHeight="1">
      <c r="B7" s="49" t="s">
        <v>60</v>
      </c>
      <c r="C7" s="50"/>
      <c r="D7" s="51">
        <f aca="true" t="shared" si="2" ref="D7:D31">SUM(E7:G7,K7,AN7,AT7,AX7,BC7,BJ7,BM7,BN7,BP7,BR7,BW7,BH7)</f>
        <v>2733.017</v>
      </c>
      <c r="E7" s="52"/>
      <c r="F7" s="53"/>
      <c r="G7" s="54">
        <f aca="true" t="shared" si="3" ref="G7:G31">SUM(H7:J7)</f>
        <v>0</v>
      </c>
      <c r="H7" s="55">
        <v>0</v>
      </c>
      <c r="I7" s="55">
        <v>0</v>
      </c>
      <c r="J7" s="55">
        <v>0</v>
      </c>
      <c r="K7" s="54">
        <f>SUM(L7:AI7)</f>
        <v>2733.017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993.276</v>
      </c>
      <c r="T7" s="55">
        <v>0</v>
      </c>
      <c r="U7" s="55">
        <v>63</v>
      </c>
      <c r="V7" s="55">
        <v>0</v>
      </c>
      <c r="W7" s="55"/>
      <c r="X7" s="55">
        <v>0</v>
      </c>
      <c r="Y7" s="55">
        <v>1454.496</v>
      </c>
      <c r="Z7" s="55">
        <v>0</v>
      </c>
      <c r="AA7" s="55">
        <v>164.42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57.825</v>
      </c>
      <c r="AI7" s="57">
        <v>0</v>
      </c>
      <c r="AJ7" s="9"/>
      <c r="AK7" s="47"/>
      <c r="AL7" s="49" t="s">
        <v>60</v>
      </c>
      <c r="AM7" s="50"/>
      <c r="AN7" s="58">
        <f aca="true" t="shared" si="4" ref="AN7:AN31">SUM(AO7:AS7)</f>
        <v>0</v>
      </c>
      <c r="AO7" s="55">
        <v>0</v>
      </c>
      <c r="AP7" s="55">
        <v>0</v>
      </c>
      <c r="AQ7" s="55">
        <v>0</v>
      </c>
      <c r="AR7" s="55">
        <v>0</v>
      </c>
      <c r="AS7" s="56">
        <v>0</v>
      </c>
      <c r="AT7" s="54">
        <f aca="true" t="shared" si="5" ref="AT7:AT31">SUM(AU7:AW7)</f>
        <v>0</v>
      </c>
      <c r="AU7" s="55">
        <v>0</v>
      </c>
      <c r="AV7" s="55">
        <v>0</v>
      </c>
      <c r="AW7" s="55"/>
      <c r="AX7" s="54">
        <f aca="true" t="shared" si="6" ref="AX7:AX31">SUM(AY7:BB7)</f>
        <v>0</v>
      </c>
      <c r="AY7" s="55">
        <v>0</v>
      </c>
      <c r="AZ7" s="55">
        <v>0</v>
      </c>
      <c r="BA7" s="55">
        <v>0</v>
      </c>
      <c r="BB7" s="56">
        <v>0</v>
      </c>
      <c r="BC7" s="54">
        <f aca="true" t="shared" si="7" ref="BC7:BC31">SUM(BD7:BG7)</f>
        <v>0</v>
      </c>
      <c r="BD7" s="55">
        <v>0</v>
      </c>
      <c r="BE7" s="55">
        <v>0</v>
      </c>
      <c r="BF7" s="55">
        <v>0</v>
      </c>
      <c r="BG7" s="56">
        <v>0</v>
      </c>
      <c r="BH7" s="100">
        <f aca="true" t="shared" si="8" ref="BH7:BH31">SUM(BI7)</f>
        <v>0</v>
      </c>
      <c r="BI7" s="56">
        <v>0</v>
      </c>
      <c r="BJ7" s="54">
        <f aca="true" t="shared" si="9" ref="BJ7:BJ31">SUM(BK7:BL7)</f>
        <v>0</v>
      </c>
      <c r="BK7" s="55">
        <v>0</v>
      </c>
      <c r="BL7" s="55"/>
      <c r="BM7" s="54">
        <v>0</v>
      </c>
      <c r="BN7" s="54">
        <f aca="true" t="shared" si="10" ref="BN7:BN31">SUM(BO7)</f>
        <v>0</v>
      </c>
      <c r="BO7" s="55">
        <v>0</v>
      </c>
      <c r="BP7" s="54">
        <f aca="true" t="shared" si="11" ref="BP7:BP31">SUM(BQ7)</f>
        <v>0</v>
      </c>
      <c r="BQ7" s="55">
        <v>0</v>
      </c>
      <c r="BR7" s="54">
        <f>SUM(BS7:BV7)</f>
        <v>0</v>
      </c>
      <c r="BS7" s="55">
        <v>0</v>
      </c>
      <c r="BT7" s="55">
        <v>0</v>
      </c>
      <c r="BU7" s="55"/>
      <c r="BV7" s="56">
        <v>0</v>
      </c>
      <c r="BW7" s="54">
        <f aca="true" t="shared" si="12" ref="BW7:BW31">SUM(BX7)</f>
        <v>0</v>
      </c>
      <c r="BX7" s="57">
        <v>0</v>
      </c>
    </row>
    <row r="8" spans="2:76" s="5" customFormat="1" ht="22.5" customHeight="1">
      <c r="B8" s="49" t="s">
        <v>61</v>
      </c>
      <c r="C8" s="50"/>
      <c r="D8" s="51">
        <f t="shared" si="2"/>
        <v>13652.552</v>
      </c>
      <c r="E8" s="52"/>
      <c r="F8" s="53"/>
      <c r="G8" s="54">
        <f t="shared" si="3"/>
        <v>1.981</v>
      </c>
      <c r="H8" s="55">
        <v>0</v>
      </c>
      <c r="I8" s="55">
        <v>0</v>
      </c>
      <c r="J8" s="55">
        <v>1.981</v>
      </c>
      <c r="K8" s="54">
        <f aca="true" t="shared" si="13" ref="K8:K31">SUM(L8:AI8)</f>
        <v>8622.117000000002</v>
      </c>
      <c r="L8" s="55">
        <v>331.836</v>
      </c>
      <c r="M8" s="55">
        <v>1.446</v>
      </c>
      <c r="N8" s="55">
        <v>0</v>
      </c>
      <c r="O8" s="55">
        <v>45.221</v>
      </c>
      <c r="P8" s="55">
        <v>0</v>
      </c>
      <c r="Q8" s="55">
        <v>1.8</v>
      </c>
      <c r="R8" s="55">
        <v>0</v>
      </c>
      <c r="S8" s="55">
        <v>3955.239</v>
      </c>
      <c r="T8" s="55">
        <v>0</v>
      </c>
      <c r="U8" s="55">
        <v>73.267</v>
      </c>
      <c r="V8" s="55">
        <v>95.9</v>
      </c>
      <c r="W8" s="55"/>
      <c r="X8" s="55">
        <v>112.917</v>
      </c>
      <c r="Y8" s="55">
        <v>28.577</v>
      </c>
      <c r="Z8" s="55">
        <v>328.261</v>
      </c>
      <c r="AA8" s="55">
        <v>845.064</v>
      </c>
      <c r="AB8" s="55">
        <v>374.5</v>
      </c>
      <c r="AC8" s="55">
        <v>315.697</v>
      </c>
      <c r="AD8" s="55">
        <v>10.877</v>
      </c>
      <c r="AE8" s="55">
        <v>3.165</v>
      </c>
      <c r="AF8" s="55">
        <v>1700</v>
      </c>
      <c r="AG8" s="55">
        <v>0</v>
      </c>
      <c r="AH8" s="55">
        <v>398.35</v>
      </c>
      <c r="AI8" s="57">
        <v>0</v>
      </c>
      <c r="AJ8" s="9"/>
      <c r="AK8" s="47"/>
      <c r="AL8" s="49" t="s">
        <v>61</v>
      </c>
      <c r="AM8" s="50"/>
      <c r="AN8" s="58">
        <f t="shared" si="4"/>
        <v>9.99</v>
      </c>
      <c r="AO8" s="55">
        <v>0</v>
      </c>
      <c r="AP8" s="55">
        <v>0</v>
      </c>
      <c r="AQ8" s="55">
        <v>0</v>
      </c>
      <c r="AR8" s="55">
        <v>0</v>
      </c>
      <c r="AS8" s="56">
        <v>9.99</v>
      </c>
      <c r="AT8" s="54">
        <f t="shared" si="5"/>
        <v>0</v>
      </c>
      <c r="AU8" s="55"/>
      <c r="AV8" s="55">
        <v>0</v>
      </c>
      <c r="AW8" s="55">
        <v>0</v>
      </c>
      <c r="AX8" s="54">
        <f t="shared" si="6"/>
        <v>92.942</v>
      </c>
      <c r="AY8" s="55">
        <v>0</v>
      </c>
      <c r="AZ8" s="55">
        <v>92.942</v>
      </c>
      <c r="BA8" s="55">
        <v>0</v>
      </c>
      <c r="BB8" s="56">
        <v>0</v>
      </c>
      <c r="BC8" s="54">
        <f t="shared" si="7"/>
        <v>4039.062</v>
      </c>
      <c r="BD8" s="55">
        <v>254.927</v>
      </c>
      <c r="BE8" s="55">
        <v>3733.033</v>
      </c>
      <c r="BF8" s="55">
        <v>51.102</v>
      </c>
      <c r="BG8" s="56">
        <v>0</v>
      </c>
      <c r="BH8" s="100">
        <f t="shared" si="8"/>
        <v>81.094</v>
      </c>
      <c r="BI8" s="56">
        <v>81.094</v>
      </c>
      <c r="BJ8" s="54">
        <f t="shared" si="9"/>
        <v>0</v>
      </c>
      <c r="BK8" s="55">
        <v>0</v>
      </c>
      <c r="BL8" s="55"/>
      <c r="BM8" s="54">
        <v>220.68</v>
      </c>
      <c r="BN8" s="54">
        <f t="shared" si="10"/>
        <v>124.401</v>
      </c>
      <c r="BO8" s="55">
        <v>124.401</v>
      </c>
      <c r="BP8" s="54">
        <f t="shared" si="11"/>
        <v>0</v>
      </c>
      <c r="BQ8" s="55">
        <v>0</v>
      </c>
      <c r="BR8" s="54">
        <f>SUM(BS8:BV8)</f>
        <v>2.457</v>
      </c>
      <c r="BS8" s="55">
        <v>0.477</v>
      </c>
      <c r="BT8" s="55">
        <v>0</v>
      </c>
      <c r="BU8" s="55">
        <v>0</v>
      </c>
      <c r="BV8" s="56">
        <v>1.98</v>
      </c>
      <c r="BW8" s="54">
        <f t="shared" si="12"/>
        <v>457.828</v>
      </c>
      <c r="BX8" s="57">
        <v>457.828</v>
      </c>
    </row>
    <row r="9" spans="2:76" s="5" customFormat="1" ht="22.5" customHeight="1">
      <c r="B9" s="49" t="s">
        <v>62</v>
      </c>
      <c r="C9" s="50"/>
      <c r="D9" s="51">
        <f t="shared" si="2"/>
        <v>628.817</v>
      </c>
      <c r="E9" s="52"/>
      <c r="F9" s="53"/>
      <c r="G9" s="54">
        <f t="shared" si="3"/>
        <v>0</v>
      </c>
      <c r="H9" s="55">
        <v>0</v>
      </c>
      <c r="I9" s="55">
        <v>0</v>
      </c>
      <c r="J9" s="55">
        <v>0</v>
      </c>
      <c r="K9" s="54">
        <f t="shared" si="13"/>
        <v>620.4</v>
      </c>
      <c r="L9" s="55">
        <v>0</v>
      </c>
      <c r="M9" s="55">
        <v>0</v>
      </c>
      <c r="N9" s="55">
        <v>0</v>
      </c>
      <c r="O9" s="55">
        <v>0</v>
      </c>
      <c r="P9" s="55"/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/>
      <c r="X9" s="55">
        <v>0</v>
      </c>
      <c r="Y9" s="55">
        <v>0</v>
      </c>
      <c r="Z9" s="55">
        <v>0</v>
      </c>
      <c r="AA9" s="55">
        <v>555</v>
      </c>
      <c r="AB9" s="55">
        <v>0</v>
      </c>
      <c r="AC9" s="55">
        <v>0</v>
      </c>
      <c r="AD9" s="55">
        <v>0</v>
      </c>
      <c r="AE9" s="55">
        <v>65.4</v>
      </c>
      <c r="AF9" s="55">
        <v>0</v>
      </c>
      <c r="AG9" s="55">
        <v>0</v>
      </c>
      <c r="AH9" s="55">
        <v>0</v>
      </c>
      <c r="AI9" s="57">
        <v>0</v>
      </c>
      <c r="AJ9" s="9"/>
      <c r="AK9" s="47"/>
      <c r="AL9" s="49" t="s">
        <v>62</v>
      </c>
      <c r="AM9" s="50"/>
      <c r="AN9" s="58">
        <f t="shared" si="4"/>
        <v>0</v>
      </c>
      <c r="AO9" s="55">
        <v>0</v>
      </c>
      <c r="AP9" s="55"/>
      <c r="AQ9" s="55">
        <v>0</v>
      </c>
      <c r="AR9" s="55">
        <v>0</v>
      </c>
      <c r="AS9" s="56"/>
      <c r="AT9" s="54">
        <f t="shared" si="5"/>
        <v>0</v>
      </c>
      <c r="AU9" s="55"/>
      <c r="AV9" s="55"/>
      <c r="AW9" s="55"/>
      <c r="AX9" s="54">
        <f t="shared" si="6"/>
        <v>0</v>
      </c>
      <c r="AY9" s="55">
        <v>0</v>
      </c>
      <c r="AZ9" s="55"/>
      <c r="BA9" s="55">
        <v>0</v>
      </c>
      <c r="BB9" s="56"/>
      <c r="BC9" s="54">
        <f t="shared" si="7"/>
        <v>8.417</v>
      </c>
      <c r="BD9" s="55"/>
      <c r="BE9" s="55">
        <v>8.417</v>
      </c>
      <c r="BF9" s="55"/>
      <c r="BG9" s="56">
        <v>0</v>
      </c>
      <c r="BH9" s="100">
        <f t="shared" si="8"/>
        <v>0</v>
      </c>
      <c r="BI9" s="56"/>
      <c r="BJ9" s="54">
        <f t="shared" si="9"/>
        <v>0</v>
      </c>
      <c r="BK9" s="55">
        <v>0</v>
      </c>
      <c r="BL9" s="55">
        <v>0</v>
      </c>
      <c r="BM9" s="54"/>
      <c r="BN9" s="54">
        <f t="shared" si="10"/>
        <v>0</v>
      </c>
      <c r="BO9" s="55"/>
      <c r="BP9" s="54">
        <f t="shared" si="11"/>
        <v>0</v>
      </c>
      <c r="BQ9" s="55">
        <v>0</v>
      </c>
      <c r="BR9" s="54">
        <f aca="true" t="shared" si="14" ref="BR9:BR31">SUM(BS9:BV9)</f>
        <v>0</v>
      </c>
      <c r="BS9" s="55">
        <v>0</v>
      </c>
      <c r="BT9" s="55">
        <v>0</v>
      </c>
      <c r="BU9" s="55">
        <v>0</v>
      </c>
      <c r="BV9" s="56">
        <v>0</v>
      </c>
      <c r="BW9" s="54">
        <f t="shared" si="12"/>
        <v>0</v>
      </c>
      <c r="BX9" s="57">
        <v>0</v>
      </c>
    </row>
    <row r="10" spans="2:76" s="5" customFormat="1" ht="22.5" customHeight="1">
      <c r="B10" s="49" t="s">
        <v>63</v>
      </c>
      <c r="C10" s="50"/>
      <c r="D10" s="51">
        <f t="shared" si="2"/>
        <v>1418.154</v>
      </c>
      <c r="E10" s="52"/>
      <c r="F10" s="53"/>
      <c r="G10" s="54">
        <f t="shared" si="3"/>
        <v>258.771</v>
      </c>
      <c r="H10" s="55">
        <v>0</v>
      </c>
      <c r="I10" s="55">
        <v>0</v>
      </c>
      <c r="J10" s="55">
        <v>258.771</v>
      </c>
      <c r="K10" s="54">
        <f t="shared" si="13"/>
        <v>1141</v>
      </c>
      <c r="L10" s="55">
        <v>0</v>
      </c>
      <c r="M10" s="55">
        <v>0</v>
      </c>
      <c r="N10" s="55"/>
      <c r="O10" s="55">
        <v>0</v>
      </c>
      <c r="P10" s="55"/>
      <c r="Q10" s="55">
        <v>0</v>
      </c>
      <c r="R10" s="55">
        <v>0</v>
      </c>
      <c r="S10" s="55">
        <v>135</v>
      </c>
      <c r="T10" s="55">
        <v>0</v>
      </c>
      <c r="U10" s="55">
        <v>0</v>
      </c>
      <c r="V10" s="55">
        <v>0</v>
      </c>
      <c r="W10" s="55"/>
      <c r="X10" s="55">
        <v>0</v>
      </c>
      <c r="Y10" s="55">
        <v>0</v>
      </c>
      <c r="Z10" s="55">
        <v>0</v>
      </c>
      <c r="AA10" s="55">
        <v>708</v>
      </c>
      <c r="AB10" s="55">
        <v>0</v>
      </c>
      <c r="AC10" s="55">
        <v>0</v>
      </c>
      <c r="AD10" s="55">
        <v>0</v>
      </c>
      <c r="AE10" s="55">
        <v>298</v>
      </c>
      <c r="AF10" s="55">
        <v>0</v>
      </c>
      <c r="AG10" s="55">
        <v>0</v>
      </c>
      <c r="AH10" s="55">
        <v>0</v>
      </c>
      <c r="AI10" s="57">
        <v>0</v>
      </c>
      <c r="AJ10" s="9"/>
      <c r="AK10" s="47"/>
      <c r="AL10" s="49" t="s">
        <v>63</v>
      </c>
      <c r="AM10" s="50"/>
      <c r="AN10" s="58">
        <f t="shared" si="4"/>
        <v>0</v>
      </c>
      <c r="AO10" s="55">
        <v>0</v>
      </c>
      <c r="AP10" s="55"/>
      <c r="AQ10" s="55">
        <v>0</v>
      </c>
      <c r="AR10" s="55">
        <v>0</v>
      </c>
      <c r="AS10" s="56"/>
      <c r="AT10" s="54">
        <f t="shared" si="5"/>
        <v>0</v>
      </c>
      <c r="AU10" s="55"/>
      <c r="AV10" s="55"/>
      <c r="AW10" s="55">
        <v>0</v>
      </c>
      <c r="AX10" s="54">
        <f t="shared" si="6"/>
        <v>0</v>
      </c>
      <c r="AY10" s="55">
        <v>0</v>
      </c>
      <c r="AZ10" s="55">
        <v>0</v>
      </c>
      <c r="BA10" s="55">
        <v>0</v>
      </c>
      <c r="BB10" s="56">
        <v>0</v>
      </c>
      <c r="BC10" s="54">
        <f t="shared" si="7"/>
        <v>17.813</v>
      </c>
      <c r="BD10" s="55">
        <v>0</v>
      </c>
      <c r="BE10" s="55">
        <v>17.813</v>
      </c>
      <c r="BF10" s="55">
        <v>0</v>
      </c>
      <c r="BG10" s="56">
        <v>0</v>
      </c>
      <c r="BH10" s="100">
        <f t="shared" si="8"/>
        <v>0</v>
      </c>
      <c r="BI10" s="56"/>
      <c r="BJ10" s="54">
        <f t="shared" si="9"/>
        <v>0</v>
      </c>
      <c r="BK10" s="55">
        <v>0</v>
      </c>
      <c r="BL10" s="55"/>
      <c r="BM10" s="54"/>
      <c r="BN10" s="54">
        <f t="shared" si="10"/>
        <v>0</v>
      </c>
      <c r="BO10" s="55"/>
      <c r="BP10" s="54">
        <f t="shared" si="11"/>
        <v>0</v>
      </c>
      <c r="BQ10" s="55">
        <v>0</v>
      </c>
      <c r="BR10" s="54">
        <f t="shared" si="14"/>
        <v>0</v>
      </c>
      <c r="BS10" s="55">
        <v>0</v>
      </c>
      <c r="BT10" s="55">
        <v>0</v>
      </c>
      <c r="BU10" s="55">
        <v>0</v>
      </c>
      <c r="BV10" s="56">
        <v>0</v>
      </c>
      <c r="BW10" s="54">
        <f t="shared" si="12"/>
        <v>0.57</v>
      </c>
      <c r="BX10" s="57">
        <v>0.57</v>
      </c>
    </row>
    <row r="11" spans="2:76" s="5" customFormat="1" ht="22.5" customHeight="1">
      <c r="B11" s="49" t="s">
        <v>64</v>
      </c>
      <c r="C11" s="50"/>
      <c r="D11" s="51">
        <f t="shared" si="2"/>
        <v>12438.075000000003</v>
      </c>
      <c r="E11" s="52"/>
      <c r="F11" s="53"/>
      <c r="G11" s="54">
        <f t="shared" si="3"/>
        <v>440.048</v>
      </c>
      <c r="H11" s="55">
        <v>260.153</v>
      </c>
      <c r="I11" s="55">
        <v>0</v>
      </c>
      <c r="J11" s="55">
        <v>179.895</v>
      </c>
      <c r="K11" s="54">
        <f t="shared" si="13"/>
        <v>11341.095000000001</v>
      </c>
      <c r="L11" s="55">
        <v>908.787</v>
      </c>
      <c r="M11" s="55">
        <v>36.808</v>
      </c>
      <c r="N11" s="55">
        <v>13.88</v>
      </c>
      <c r="O11" s="55">
        <v>0</v>
      </c>
      <c r="P11" s="55">
        <v>0</v>
      </c>
      <c r="Q11" s="55">
        <v>922.952</v>
      </c>
      <c r="R11" s="55">
        <v>545.015</v>
      </c>
      <c r="S11" s="55">
        <v>2654.375</v>
      </c>
      <c r="T11" s="55">
        <v>0.36</v>
      </c>
      <c r="U11" s="55">
        <v>3479.499</v>
      </c>
      <c r="V11" s="55">
        <v>354.216</v>
      </c>
      <c r="W11" s="55">
        <v>0</v>
      </c>
      <c r="X11" s="55">
        <v>0</v>
      </c>
      <c r="Y11" s="55">
        <v>242.44</v>
      </c>
      <c r="Z11" s="55">
        <v>1802.684</v>
      </c>
      <c r="AA11" s="55">
        <v>38.791</v>
      </c>
      <c r="AB11" s="55">
        <v>0</v>
      </c>
      <c r="AC11" s="55">
        <v>53.027</v>
      </c>
      <c r="AD11" s="55">
        <v>149.43</v>
      </c>
      <c r="AE11" s="55">
        <v>6.003</v>
      </c>
      <c r="AF11" s="55">
        <v>75.116</v>
      </c>
      <c r="AG11" s="55">
        <v>25.932</v>
      </c>
      <c r="AH11" s="55">
        <v>0</v>
      </c>
      <c r="AI11" s="57">
        <v>31.78</v>
      </c>
      <c r="AJ11" s="9"/>
      <c r="AK11" s="47"/>
      <c r="AL11" s="49" t="s">
        <v>64</v>
      </c>
      <c r="AM11" s="50"/>
      <c r="AN11" s="58">
        <f t="shared" si="4"/>
        <v>4.11</v>
      </c>
      <c r="AO11" s="55">
        <v>4.11</v>
      </c>
      <c r="AP11" s="55">
        <v>0</v>
      </c>
      <c r="AQ11" s="55">
        <v>0</v>
      </c>
      <c r="AR11" s="55">
        <v>0</v>
      </c>
      <c r="AS11" s="56">
        <v>0</v>
      </c>
      <c r="AT11" s="54">
        <f t="shared" si="5"/>
        <v>0</v>
      </c>
      <c r="AU11" s="55">
        <v>0</v>
      </c>
      <c r="AV11" s="55">
        <v>0</v>
      </c>
      <c r="AW11" s="55">
        <v>0</v>
      </c>
      <c r="AX11" s="54">
        <f t="shared" si="6"/>
        <v>161.52999999999997</v>
      </c>
      <c r="AY11" s="55">
        <v>3.033</v>
      </c>
      <c r="AZ11" s="55">
        <v>56.589</v>
      </c>
      <c r="BA11" s="55">
        <v>101.90799999999999</v>
      </c>
      <c r="BB11" s="56">
        <v>0</v>
      </c>
      <c r="BC11" s="54">
        <f t="shared" si="7"/>
        <v>204.46900000000002</v>
      </c>
      <c r="BD11" s="55">
        <v>116.272</v>
      </c>
      <c r="BE11" s="55">
        <v>52.607</v>
      </c>
      <c r="BF11" s="55">
        <v>0</v>
      </c>
      <c r="BG11" s="56">
        <v>35.59</v>
      </c>
      <c r="BH11" s="100">
        <f t="shared" si="8"/>
        <v>90.105</v>
      </c>
      <c r="BI11" s="56">
        <v>90.105</v>
      </c>
      <c r="BJ11" s="54">
        <f t="shared" si="9"/>
        <v>1.718</v>
      </c>
      <c r="BK11" s="55">
        <v>1.718</v>
      </c>
      <c r="BL11" s="55">
        <v>0</v>
      </c>
      <c r="BM11" s="54">
        <v>195</v>
      </c>
      <c r="BN11" s="54">
        <f t="shared" si="10"/>
        <v>0</v>
      </c>
      <c r="BO11" s="55">
        <v>0</v>
      </c>
      <c r="BP11" s="54">
        <f t="shared" si="11"/>
        <v>0</v>
      </c>
      <c r="BQ11" s="55">
        <v>0</v>
      </c>
      <c r="BR11" s="54">
        <f t="shared" si="14"/>
        <v>0</v>
      </c>
      <c r="BS11" s="55">
        <v>0</v>
      </c>
      <c r="BT11" s="55">
        <v>0</v>
      </c>
      <c r="BU11" s="55">
        <v>0</v>
      </c>
      <c r="BV11" s="56">
        <v>0</v>
      </c>
      <c r="BW11" s="54">
        <f t="shared" si="12"/>
        <v>0</v>
      </c>
      <c r="BX11" s="57">
        <v>0</v>
      </c>
    </row>
    <row r="12" spans="2:76" s="5" customFormat="1" ht="22.5" customHeight="1">
      <c r="B12" s="59" t="s">
        <v>65</v>
      </c>
      <c r="C12" s="53"/>
      <c r="D12" s="51">
        <f t="shared" si="2"/>
        <v>34067.622</v>
      </c>
      <c r="E12" s="52"/>
      <c r="F12" s="53"/>
      <c r="G12" s="54">
        <f t="shared" si="3"/>
        <v>92.761</v>
      </c>
      <c r="H12" s="55">
        <v>38.19</v>
      </c>
      <c r="I12" s="55">
        <v>0</v>
      </c>
      <c r="J12" s="55">
        <v>54.571</v>
      </c>
      <c r="K12" s="54">
        <f t="shared" si="13"/>
        <v>33974.861000000004</v>
      </c>
      <c r="L12" s="55"/>
      <c r="M12" s="55"/>
      <c r="N12" s="55"/>
      <c r="O12" s="55"/>
      <c r="P12" s="55"/>
      <c r="Q12" s="55">
        <v>17798.95</v>
      </c>
      <c r="R12" s="55">
        <v>16175.911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7"/>
      <c r="AJ12" s="9"/>
      <c r="AK12" s="47"/>
      <c r="AL12" s="59" t="s">
        <v>65</v>
      </c>
      <c r="AM12" s="53"/>
      <c r="AN12" s="58">
        <f t="shared" si="4"/>
        <v>0</v>
      </c>
      <c r="AO12" s="55"/>
      <c r="AP12" s="55"/>
      <c r="AQ12" s="55"/>
      <c r="AR12" s="55"/>
      <c r="AS12" s="56"/>
      <c r="AT12" s="54">
        <f t="shared" si="5"/>
        <v>0</v>
      </c>
      <c r="AU12" s="55"/>
      <c r="AV12" s="55">
        <v>0</v>
      </c>
      <c r="AW12" s="55">
        <v>0</v>
      </c>
      <c r="AX12" s="54">
        <f t="shared" si="6"/>
        <v>0</v>
      </c>
      <c r="AY12" s="55"/>
      <c r="AZ12" s="55"/>
      <c r="BA12" s="55"/>
      <c r="BB12" s="56"/>
      <c r="BC12" s="54">
        <f t="shared" si="7"/>
        <v>0</v>
      </c>
      <c r="BD12" s="55"/>
      <c r="BE12" s="55"/>
      <c r="BF12" s="55"/>
      <c r="BG12" s="56"/>
      <c r="BH12" s="100">
        <f t="shared" si="8"/>
        <v>0</v>
      </c>
      <c r="BI12" s="56"/>
      <c r="BJ12" s="54">
        <f t="shared" si="9"/>
        <v>0</v>
      </c>
      <c r="BK12" s="55"/>
      <c r="BL12" s="55"/>
      <c r="BM12" s="54"/>
      <c r="BN12" s="54">
        <f t="shared" si="10"/>
        <v>0</v>
      </c>
      <c r="BO12" s="55"/>
      <c r="BP12" s="54">
        <f t="shared" si="11"/>
        <v>0</v>
      </c>
      <c r="BQ12" s="55"/>
      <c r="BR12" s="54">
        <f t="shared" si="14"/>
        <v>0</v>
      </c>
      <c r="BS12" s="55"/>
      <c r="BT12" s="55"/>
      <c r="BU12" s="55"/>
      <c r="BV12" s="56"/>
      <c r="BW12" s="54">
        <f t="shared" si="12"/>
        <v>0</v>
      </c>
      <c r="BX12" s="57"/>
    </row>
    <row r="13" spans="2:76" s="5" customFormat="1" ht="22.5" customHeight="1">
      <c r="B13" s="59" t="s">
        <v>66</v>
      </c>
      <c r="C13" s="53"/>
      <c r="D13" s="51">
        <f t="shared" si="2"/>
        <v>2419.315</v>
      </c>
      <c r="E13" s="52"/>
      <c r="F13" s="53"/>
      <c r="G13" s="54">
        <f t="shared" si="3"/>
        <v>996.118</v>
      </c>
      <c r="H13" s="55">
        <v>51.85</v>
      </c>
      <c r="I13" s="55">
        <v>0</v>
      </c>
      <c r="J13" s="55">
        <v>944.268</v>
      </c>
      <c r="K13" s="54">
        <f t="shared" si="13"/>
        <v>1217.2910000000002</v>
      </c>
      <c r="L13" s="55">
        <v>0</v>
      </c>
      <c r="M13" s="55">
        <v>0</v>
      </c>
      <c r="N13" s="55">
        <v>0</v>
      </c>
      <c r="O13" s="55">
        <v>1054.7</v>
      </c>
      <c r="P13" s="55">
        <v>0</v>
      </c>
      <c r="Q13" s="55">
        <v>0</v>
      </c>
      <c r="R13" s="55">
        <v>0</v>
      </c>
      <c r="S13" s="55">
        <v>142.607</v>
      </c>
      <c r="T13" s="55">
        <v>0</v>
      </c>
      <c r="U13" s="55">
        <v>0</v>
      </c>
      <c r="V13" s="55">
        <v>12.192</v>
      </c>
      <c r="W13" s="55">
        <v>0</v>
      </c>
      <c r="X13" s="55">
        <v>0</v>
      </c>
      <c r="Y13" s="55">
        <v>0.15</v>
      </c>
      <c r="Z13" s="55">
        <v>0</v>
      </c>
      <c r="AA13" s="55">
        <v>0</v>
      </c>
      <c r="AB13" s="55">
        <v>0</v>
      </c>
      <c r="AC13" s="55">
        <v>0</v>
      </c>
      <c r="AD13" s="55">
        <v>7.642</v>
      </c>
      <c r="AE13" s="55">
        <v>0</v>
      </c>
      <c r="AF13" s="55">
        <v>0</v>
      </c>
      <c r="AG13" s="55">
        <v>0</v>
      </c>
      <c r="AH13" s="55">
        <v>0</v>
      </c>
      <c r="AI13" s="57">
        <v>0</v>
      </c>
      <c r="AJ13" s="9"/>
      <c r="AK13" s="47"/>
      <c r="AL13" s="59" t="s">
        <v>66</v>
      </c>
      <c r="AM13" s="53"/>
      <c r="AN13" s="58">
        <f t="shared" si="4"/>
        <v>0</v>
      </c>
      <c r="AO13" s="55">
        <v>0</v>
      </c>
      <c r="AP13" s="55">
        <v>0</v>
      </c>
      <c r="AQ13" s="55">
        <v>0</v>
      </c>
      <c r="AR13" s="55">
        <v>0</v>
      </c>
      <c r="AS13" s="56">
        <v>0</v>
      </c>
      <c r="AT13" s="54">
        <f t="shared" si="5"/>
        <v>0</v>
      </c>
      <c r="AU13" s="55"/>
      <c r="AV13" s="55"/>
      <c r="AW13" s="55"/>
      <c r="AX13" s="54">
        <f t="shared" si="6"/>
        <v>205.906</v>
      </c>
      <c r="AY13" s="55">
        <v>0</v>
      </c>
      <c r="AZ13" s="55">
        <v>0</v>
      </c>
      <c r="BA13" s="55">
        <v>205.906</v>
      </c>
      <c r="BB13" s="56">
        <v>0</v>
      </c>
      <c r="BC13" s="54">
        <f t="shared" si="7"/>
        <v>0</v>
      </c>
      <c r="BD13" s="55"/>
      <c r="BE13" s="55">
        <v>0</v>
      </c>
      <c r="BF13" s="55"/>
      <c r="BG13" s="56">
        <v>0</v>
      </c>
      <c r="BH13" s="100">
        <f t="shared" si="8"/>
        <v>0</v>
      </c>
      <c r="BI13" s="56">
        <v>0</v>
      </c>
      <c r="BJ13" s="54">
        <f t="shared" si="9"/>
        <v>0</v>
      </c>
      <c r="BK13" s="55">
        <v>0</v>
      </c>
      <c r="BL13" s="55"/>
      <c r="BM13" s="54">
        <v>0</v>
      </c>
      <c r="BN13" s="54">
        <f t="shared" si="10"/>
        <v>0</v>
      </c>
      <c r="BO13" s="55">
        <v>0</v>
      </c>
      <c r="BP13" s="54">
        <f t="shared" si="11"/>
        <v>0</v>
      </c>
      <c r="BQ13" s="55">
        <v>0</v>
      </c>
      <c r="BR13" s="54">
        <f t="shared" si="14"/>
        <v>0</v>
      </c>
      <c r="BS13" s="55">
        <v>0</v>
      </c>
      <c r="BT13" s="55"/>
      <c r="BU13" s="55"/>
      <c r="BV13" s="56">
        <v>0</v>
      </c>
      <c r="BW13" s="54">
        <f t="shared" si="12"/>
        <v>0</v>
      </c>
      <c r="BX13" s="57">
        <v>0</v>
      </c>
    </row>
    <row r="14" spans="2:76" s="5" customFormat="1" ht="22.5" customHeight="1">
      <c r="B14" s="59" t="s">
        <v>67</v>
      </c>
      <c r="C14" s="53"/>
      <c r="D14" s="51">
        <f t="shared" si="2"/>
        <v>469.098</v>
      </c>
      <c r="E14" s="52"/>
      <c r="F14" s="53"/>
      <c r="G14" s="54">
        <f t="shared" si="3"/>
        <v>0</v>
      </c>
      <c r="H14" s="55">
        <v>0</v>
      </c>
      <c r="I14" s="55">
        <v>0</v>
      </c>
      <c r="J14" s="55">
        <v>0</v>
      </c>
      <c r="K14" s="54">
        <f t="shared" si="13"/>
        <v>469.098</v>
      </c>
      <c r="L14" s="55"/>
      <c r="M14" s="55"/>
      <c r="N14" s="55">
        <v>469.098</v>
      </c>
      <c r="O14" s="55"/>
      <c r="P14" s="55"/>
      <c r="Q14" s="55"/>
      <c r="R14" s="55"/>
      <c r="S14" s="55"/>
      <c r="T14" s="55"/>
      <c r="U14" s="55">
        <v>0</v>
      </c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7"/>
      <c r="AJ14" s="9"/>
      <c r="AK14" s="47"/>
      <c r="AL14" s="59" t="s">
        <v>67</v>
      </c>
      <c r="AM14" s="53"/>
      <c r="AN14" s="58">
        <f t="shared" si="4"/>
        <v>0</v>
      </c>
      <c r="AO14" s="55"/>
      <c r="AP14" s="55"/>
      <c r="AQ14" s="55"/>
      <c r="AR14" s="55"/>
      <c r="AS14" s="56"/>
      <c r="AT14" s="54">
        <f t="shared" si="5"/>
        <v>0</v>
      </c>
      <c r="AU14" s="55"/>
      <c r="AV14" s="55"/>
      <c r="AW14" s="55"/>
      <c r="AX14" s="54">
        <f t="shared" si="6"/>
        <v>0</v>
      </c>
      <c r="AY14" s="55"/>
      <c r="AZ14" s="55"/>
      <c r="BA14" s="55"/>
      <c r="BB14" s="56"/>
      <c r="BC14" s="54">
        <f t="shared" si="7"/>
        <v>0</v>
      </c>
      <c r="BD14" s="55"/>
      <c r="BE14" s="55"/>
      <c r="BF14" s="55"/>
      <c r="BG14" s="56"/>
      <c r="BH14" s="100">
        <f t="shared" si="8"/>
        <v>0</v>
      </c>
      <c r="BI14" s="56"/>
      <c r="BJ14" s="54">
        <f t="shared" si="9"/>
        <v>0</v>
      </c>
      <c r="BK14" s="55"/>
      <c r="BL14" s="55"/>
      <c r="BM14" s="54"/>
      <c r="BN14" s="54">
        <f t="shared" si="10"/>
        <v>0</v>
      </c>
      <c r="BO14" s="55"/>
      <c r="BP14" s="54">
        <f t="shared" si="11"/>
        <v>0</v>
      </c>
      <c r="BQ14" s="55"/>
      <c r="BR14" s="54">
        <f t="shared" si="14"/>
        <v>0</v>
      </c>
      <c r="BS14" s="55"/>
      <c r="BT14" s="55"/>
      <c r="BU14" s="55"/>
      <c r="BV14" s="56"/>
      <c r="BW14" s="54">
        <f t="shared" si="12"/>
        <v>0</v>
      </c>
      <c r="BX14" s="57"/>
    </row>
    <row r="15" spans="2:76" s="5" customFormat="1" ht="22.5" customHeight="1">
      <c r="B15" s="59" t="s">
        <v>68</v>
      </c>
      <c r="C15" s="53"/>
      <c r="D15" s="51">
        <f t="shared" si="2"/>
        <v>0</v>
      </c>
      <c r="E15" s="52"/>
      <c r="F15" s="53"/>
      <c r="G15" s="54">
        <f t="shared" si="3"/>
        <v>0</v>
      </c>
      <c r="H15" s="55">
        <v>0</v>
      </c>
      <c r="I15" s="55">
        <v>0</v>
      </c>
      <c r="J15" s="55">
        <v>0</v>
      </c>
      <c r="K15" s="54">
        <f t="shared" si="13"/>
        <v>0</v>
      </c>
      <c r="L15" s="55">
        <v>0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7"/>
      <c r="AJ15" s="9"/>
      <c r="AK15" s="47"/>
      <c r="AL15" s="59" t="s">
        <v>68</v>
      </c>
      <c r="AM15" s="53"/>
      <c r="AN15" s="58">
        <f t="shared" si="4"/>
        <v>0</v>
      </c>
      <c r="AO15" s="55"/>
      <c r="AP15" s="55"/>
      <c r="AQ15" s="55"/>
      <c r="AR15" s="55"/>
      <c r="AS15" s="56"/>
      <c r="AT15" s="54">
        <f t="shared" si="5"/>
        <v>0</v>
      </c>
      <c r="AU15" s="55"/>
      <c r="AV15" s="55"/>
      <c r="AW15" s="55"/>
      <c r="AX15" s="54">
        <f t="shared" si="6"/>
        <v>0</v>
      </c>
      <c r="AY15" s="55"/>
      <c r="AZ15" s="55"/>
      <c r="BA15" s="55"/>
      <c r="BB15" s="56"/>
      <c r="BC15" s="54">
        <f t="shared" si="7"/>
        <v>0</v>
      </c>
      <c r="BD15" s="55"/>
      <c r="BE15" s="55"/>
      <c r="BF15" s="55"/>
      <c r="BG15" s="56"/>
      <c r="BH15" s="100">
        <f t="shared" si="8"/>
        <v>0</v>
      </c>
      <c r="BI15" s="56"/>
      <c r="BJ15" s="54">
        <f t="shared" si="9"/>
        <v>0</v>
      </c>
      <c r="BK15" s="55"/>
      <c r="BL15" s="55"/>
      <c r="BM15" s="54"/>
      <c r="BN15" s="54">
        <f t="shared" si="10"/>
        <v>0</v>
      </c>
      <c r="BO15" s="55"/>
      <c r="BP15" s="54">
        <f t="shared" si="11"/>
        <v>0</v>
      </c>
      <c r="BQ15" s="55"/>
      <c r="BR15" s="54">
        <f t="shared" si="14"/>
        <v>0</v>
      </c>
      <c r="BS15" s="55"/>
      <c r="BT15" s="55"/>
      <c r="BU15" s="55"/>
      <c r="BV15" s="56"/>
      <c r="BW15" s="54">
        <f t="shared" si="12"/>
        <v>0</v>
      </c>
      <c r="BX15" s="57"/>
    </row>
    <row r="16" spans="2:76" s="5" customFormat="1" ht="22.5" customHeight="1">
      <c r="B16" s="59" t="s">
        <v>86</v>
      </c>
      <c r="C16" s="53"/>
      <c r="D16" s="51">
        <f t="shared" si="2"/>
        <v>1761.492</v>
      </c>
      <c r="E16" s="52"/>
      <c r="F16" s="53"/>
      <c r="G16" s="54">
        <f t="shared" si="3"/>
        <v>0</v>
      </c>
      <c r="H16" s="55">
        <v>0</v>
      </c>
      <c r="I16" s="55">
        <v>0</v>
      </c>
      <c r="J16" s="55">
        <v>0</v>
      </c>
      <c r="K16" s="54">
        <f t="shared" si="13"/>
        <v>1761.492</v>
      </c>
      <c r="L16" s="55">
        <v>1761.492</v>
      </c>
      <c r="M16" s="55">
        <v>0</v>
      </c>
      <c r="N16" s="55"/>
      <c r="O16" s="55"/>
      <c r="P16" s="55"/>
      <c r="Q16" s="55"/>
      <c r="R16" s="55"/>
      <c r="S16" s="55">
        <v>0</v>
      </c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7"/>
      <c r="AJ16" s="9"/>
      <c r="AK16" s="47"/>
      <c r="AL16" s="59" t="s">
        <v>86</v>
      </c>
      <c r="AM16" s="53"/>
      <c r="AN16" s="58">
        <f t="shared" si="4"/>
        <v>0</v>
      </c>
      <c r="AO16" s="55"/>
      <c r="AP16" s="55"/>
      <c r="AQ16" s="55"/>
      <c r="AR16" s="55"/>
      <c r="AS16" s="56"/>
      <c r="AT16" s="54">
        <f t="shared" si="5"/>
        <v>0</v>
      </c>
      <c r="AU16" s="55"/>
      <c r="AV16" s="55"/>
      <c r="AW16" s="55"/>
      <c r="AX16" s="54">
        <f t="shared" si="6"/>
        <v>0</v>
      </c>
      <c r="AY16" s="55"/>
      <c r="AZ16" s="55"/>
      <c r="BA16" s="55"/>
      <c r="BB16" s="56"/>
      <c r="BC16" s="54">
        <f t="shared" si="7"/>
        <v>0</v>
      </c>
      <c r="BD16" s="55"/>
      <c r="BE16" s="55"/>
      <c r="BF16" s="55"/>
      <c r="BG16" s="56"/>
      <c r="BH16" s="100">
        <f t="shared" si="8"/>
        <v>0</v>
      </c>
      <c r="BI16" s="56"/>
      <c r="BJ16" s="54">
        <f t="shared" si="9"/>
        <v>0</v>
      </c>
      <c r="BK16" s="55"/>
      <c r="BL16" s="55"/>
      <c r="BM16" s="54"/>
      <c r="BN16" s="54">
        <f t="shared" si="10"/>
        <v>0</v>
      </c>
      <c r="BO16" s="55"/>
      <c r="BP16" s="54">
        <f t="shared" si="11"/>
        <v>0</v>
      </c>
      <c r="BQ16" s="55"/>
      <c r="BR16" s="54">
        <f t="shared" si="14"/>
        <v>0</v>
      </c>
      <c r="BS16" s="55"/>
      <c r="BT16" s="55"/>
      <c r="BU16" s="55"/>
      <c r="BV16" s="56"/>
      <c r="BW16" s="54">
        <f t="shared" si="12"/>
        <v>0</v>
      </c>
      <c r="BX16" s="57"/>
    </row>
    <row r="17" spans="2:76" s="5" customFormat="1" ht="22.5" customHeight="1">
      <c r="B17" s="59" t="s">
        <v>69</v>
      </c>
      <c r="C17" s="53"/>
      <c r="D17" s="51">
        <f t="shared" si="2"/>
        <v>0</v>
      </c>
      <c r="E17" s="52"/>
      <c r="F17" s="53"/>
      <c r="G17" s="54">
        <f t="shared" si="3"/>
        <v>0</v>
      </c>
      <c r="H17" s="55">
        <v>0</v>
      </c>
      <c r="I17" s="55">
        <v>0</v>
      </c>
      <c r="J17" s="55">
        <v>0</v>
      </c>
      <c r="K17" s="54">
        <f t="shared" si="13"/>
        <v>0</v>
      </c>
      <c r="L17" s="55">
        <v>0</v>
      </c>
      <c r="M17" s="55"/>
      <c r="N17" s="55"/>
      <c r="O17" s="55"/>
      <c r="P17" s="55">
        <v>0</v>
      </c>
      <c r="Q17" s="55"/>
      <c r="R17" s="55">
        <v>0</v>
      </c>
      <c r="S17" s="55"/>
      <c r="T17" s="55"/>
      <c r="U17" s="55">
        <v>0</v>
      </c>
      <c r="V17" s="55">
        <v>0</v>
      </c>
      <c r="W17" s="55"/>
      <c r="X17" s="55"/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/>
      <c r="AF17" s="55">
        <v>0</v>
      </c>
      <c r="AG17" s="55"/>
      <c r="AH17" s="55">
        <v>0</v>
      </c>
      <c r="AI17" s="57">
        <v>0</v>
      </c>
      <c r="AJ17" s="9"/>
      <c r="AK17" s="47"/>
      <c r="AL17" s="59" t="s">
        <v>69</v>
      </c>
      <c r="AM17" s="53"/>
      <c r="AN17" s="58">
        <f t="shared" si="4"/>
        <v>0</v>
      </c>
      <c r="AO17" s="55"/>
      <c r="AP17" s="55"/>
      <c r="AQ17" s="55"/>
      <c r="AR17" s="55"/>
      <c r="AS17" s="56"/>
      <c r="AT17" s="54">
        <f t="shared" si="5"/>
        <v>0</v>
      </c>
      <c r="AU17" s="55"/>
      <c r="AV17" s="55"/>
      <c r="AW17" s="55"/>
      <c r="AX17" s="54">
        <f t="shared" si="6"/>
        <v>0</v>
      </c>
      <c r="AY17" s="55">
        <v>0</v>
      </c>
      <c r="AZ17" s="55">
        <v>0</v>
      </c>
      <c r="BA17" s="55">
        <v>0</v>
      </c>
      <c r="BB17" s="56"/>
      <c r="BC17" s="54">
        <f t="shared" si="7"/>
        <v>0</v>
      </c>
      <c r="BD17" s="55"/>
      <c r="BE17" s="55">
        <v>0</v>
      </c>
      <c r="BF17" s="55"/>
      <c r="BG17" s="56"/>
      <c r="BH17" s="100">
        <f t="shared" si="8"/>
        <v>0</v>
      </c>
      <c r="BI17" s="56">
        <v>0</v>
      </c>
      <c r="BJ17" s="54">
        <f t="shared" si="9"/>
        <v>0</v>
      </c>
      <c r="BK17" s="55"/>
      <c r="BL17" s="55"/>
      <c r="BM17" s="54"/>
      <c r="BN17" s="54">
        <f t="shared" si="10"/>
        <v>0</v>
      </c>
      <c r="BO17" s="55"/>
      <c r="BP17" s="54">
        <f t="shared" si="11"/>
        <v>0</v>
      </c>
      <c r="BQ17" s="55"/>
      <c r="BR17" s="54">
        <f t="shared" si="14"/>
        <v>0</v>
      </c>
      <c r="BS17" s="55">
        <v>0</v>
      </c>
      <c r="BT17" s="55"/>
      <c r="BU17" s="55">
        <v>0</v>
      </c>
      <c r="BV17" s="56"/>
      <c r="BW17" s="54">
        <f t="shared" si="12"/>
        <v>0</v>
      </c>
      <c r="BX17" s="57">
        <v>0</v>
      </c>
    </row>
    <row r="18" spans="2:76" s="5" customFormat="1" ht="22.5" customHeight="1">
      <c r="B18" s="59" t="s">
        <v>70</v>
      </c>
      <c r="C18" s="53"/>
      <c r="D18" s="51">
        <f t="shared" si="2"/>
        <v>428535.87399999995</v>
      </c>
      <c r="E18" s="52"/>
      <c r="F18" s="53"/>
      <c r="G18" s="54">
        <f t="shared" si="3"/>
        <v>25337.747000000003</v>
      </c>
      <c r="H18" s="55">
        <v>17370.523</v>
      </c>
      <c r="I18" s="55">
        <v>74.08</v>
      </c>
      <c r="J18" s="55">
        <v>7893.144</v>
      </c>
      <c r="K18" s="54">
        <f t="shared" si="13"/>
        <v>399791.801</v>
      </c>
      <c r="L18" s="55">
        <v>45980.768</v>
      </c>
      <c r="M18" s="55">
        <v>5906.119</v>
      </c>
      <c r="N18" s="55">
        <v>182.434</v>
      </c>
      <c r="O18" s="55">
        <v>6.535</v>
      </c>
      <c r="P18" s="55">
        <v>460.58</v>
      </c>
      <c r="Q18" s="55">
        <v>550.771</v>
      </c>
      <c r="R18" s="55">
        <v>1390.733</v>
      </c>
      <c r="S18" s="55">
        <v>4804.274</v>
      </c>
      <c r="T18" s="55">
        <v>482.654</v>
      </c>
      <c r="U18" s="55">
        <v>303.885</v>
      </c>
      <c r="V18" s="55">
        <v>152.249</v>
      </c>
      <c r="W18" s="55">
        <v>0</v>
      </c>
      <c r="X18" s="55">
        <v>1685.9</v>
      </c>
      <c r="Y18" s="55">
        <v>115693.313</v>
      </c>
      <c r="Z18" s="55">
        <v>10459.264</v>
      </c>
      <c r="AA18" s="55">
        <v>146108.31</v>
      </c>
      <c r="AB18" s="55">
        <v>3770.326</v>
      </c>
      <c r="AC18" s="55">
        <v>30294.947</v>
      </c>
      <c r="AD18" s="55">
        <v>1533.861</v>
      </c>
      <c r="AE18" s="55">
        <v>167.778</v>
      </c>
      <c r="AF18" s="55">
        <v>4336.91</v>
      </c>
      <c r="AG18" s="55">
        <v>90.443</v>
      </c>
      <c r="AH18" s="55">
        <v>24846.650999999998</v>
      </c>
      <c r="AI18" s="57">
        <v>583.096</v>
      </c>
      <c r="AJ18" s="9"/>
      <c r="AK18" s="47"/>
      <c r="AL18" s="59" t="s">
        <v>70</v>
      </c>
      <c r="AM18" s="53"/>
      <c r="AN18" s="58">
        <f t="shared" si="4"/>
        <v>19.129</v>
      </c>
      <c r="AO18" s="55">
        <v>2.519</v>
      </c>
      <c r="AP18" s="55">
        <v>8.82</v>
      </c>
      <c r="AQ18" s="55">
        <v>0</v>
      </c>
      <c r="AR18" s="55">
        <v>1.01</v>
      </c>
      <c r="AS18" s="56">
        <v>6.78</v>
      </c>
      <c r="AT18" s="54">
        <f t="shared" si="5"/>
        <v>0</v>
      </c>
      <c r="AU18" s="55">
        <v>0</v>
      </c>
      <c r="AV18" s="55">
        <v>0</v>
      </c>
      <c r="AW18" s="55">
        <v>0</v>
      </c>
      <c r="AX18" s="54">
        <f t="shared" si="6"/>
        <v>999.2579999999999</v>
      </c>
      <c r="AY18" s="55">
        <v>577.5889999999999</v>
      </c>
      <c r="AZ18" s="55">
        <v>65.65</v>
      </c>
      <c r="BA18" s="55">
        <v>356.019</v>
      </c>
      <c r="BB18" s="56">
        <v>0</v>
      </c>
      <c r="BC18" s="54">
        <f t="shared" si="7"/>
        <v>1495.24</v>
      </c>
      <c r="BD18" s="55">
        <v>41.616</v>
      </c>
      <c r="BE18" s="55">
        <v>1445.107</v>
      </c>
      <c r="BF18" s="55">
        <v>8.517</v>
      </c>
      <c r="BG18" s="56">
        <v>0</v>
      </c>
      <c r="BH18" s="100">
        <f t="shared" si="8"/>
        <v>83.347</v>
      </c>
      <c r="BI18" s="56">
        <v>83.347</v>
      </c>
      <c r="BJ18" s="54">
        <f t="shared" si="9"/>
        <v>55.566</v>
      </c>
      <c r="BK18" s="55">
        <v>55.566</v>
      </c>
      <c r="BL18" s="55"/>
      <c r="BM18" s="54">
        <v>163</v>
      </c>
      <c r="BN18" s="54">
        <f t="shared" si="10"/>
        <v>37.962</v>
      </c>
      <c r="BO18" s="55">
        <v>37.962</v>
      </c>
      <c r="BP18" s="54">
        <f t="shared" si="11"/>
        <v>0</v>
      </c>
      <c r="BQ18" s="55">
        <v>0</v>
      </c>
      <c r="BR18" s="54">
        <f t="shared" si="14"/>
        <v>4.005</v>
      </c>
      <c r="BS18" s="55">
        <v>3.95</v>
      </c>
      <c r="BT18" s="55">
        <v>0</v>
      </c>
      <c r="BU18" s="55">
        <v>0.055</v>
      </c>
      <c r="BV18" s="56">
        <v>0</v>
      </c>
      <c r="BW18" s="54">
        <f t="shared" si="12"/>
        <v>548.819</v>
      </c>
      <c r="BX18" s="57">
        <v>548.819</v>
      </c>
    </row>
    <row r="19" spans="2:76" s="5" customFormat="1" ht="22.5" customHeight="1">
      <c r="B19" s="59" t="s">
        <v>71</v>
      </c>
      <c r="C19" s="53"/>
      <c r="D19" s="51">
        <f t="shared" si="2"/>
        <v>377.89799999999997</v>
      </c>
      <c r="E19" s="52"/>
      <c r="F19" s="53"/>
      <c r="G19" s="54">
        <f t="shared" si="3"/>
        <v>0</v>
      </c>
      <c r="H19" s="55">
        <v>0</v>
      </c>
      <c r="I19" s="55">
        <v>0</v>
      </c>
      <c r="J19" s="55">
        <v>0</v>
      </c>
      <c r="K19" s="54">
        <f t="shared" si="13"/>
        <v>292.46</v>
      </c>
      <c r="L19" s="55">
        <v>11.44</v>
      </c>
      <c r="M19" s="55">
        <v>123.435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0.105</v>
      </c>
      <c r="T19" s="55">
        <v>0</v>
      </c>
      <c r="U19" s="55">
        <v>0</v>
      </c>
      <c r="V19" s="55">
        <v>0</v>
      </c>
      <c r="W19" s="55">
        <v>0</v>
      </c>
      <c r="X19" s="55">
        <v>21.615</v>
      </c>
      <c r="Y19" s="55">
        <v>61</v>
      </c>
      <c r="Z19" s="55">
        <v>41.05</v>
      </c>
      <c r="AA19" s="55">
        <v>0</v>
      </c>
      <c r="AB19" s="55">
        <v>0</v>
      </c>
      <c r="AC19" s="55">
        <v>33.815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7">
        <v>0</v>
      </c>
      <c r="AJ19" s="9"/>
      <c r="AK19" s="47"/>
      <c r="AL19" s="59" t="s">
        <v>71</v>
      </c>
      <c r="AM19" s="53"/>
      <c r="AN19" s="58">
        <f t="shared" si="4"/>
        <v>0</v>
      </c>
      <c r="AO19" s="55">
        <v>0</v>
      </c>
      <c r="AP19" s="55">
        <v>0</v>
      </c>
      <c r="AQ19" s="55">
        <v>0</v>
      </c>
      <c r="AR19" s="55">
        <v>0</v>
      </c>
      <c r="AS19" s="56">
        <v>0</v>
      </c>
      <c r="AT19" s="54">
        <f t="shared" si="5"/>
        <v>0</v>
      </c>
      <c r="AU19" s="55"/>
      <c r="AV19" s="55">
        <v>0</v>
      </c>
      <c r="AW19" s="55"/>
      <c r="AX19" s="54">
        <f t="shared" si="6"/>
        <v>2.084</v>
      </c>
      <c r="AY19" s="55">
        <v>2.084</v>
      </c>
      <c r="AZ19" s="55">
        <v>0</v>
      </c>
      <c r="BA19" s="55">
        <v>0</v>
      </c>
      <c r="BB19" s="56">
        <v>0</v>
      </c>
      <c r="BC19" s="54">
        <f t="shared" si="7"/>
        <v>51.354</v>
      </c>
      <c r="BD19" s="55">
        <v>51.354</v>
      </c>
      <c r="BE19" s="55">
        <v>0</v>
      </c>
      <c r="BF19" s="55">
        <v>0</v>
      </c>
      <c r="BG19" s="56">
        <v>0</v>
      </c>
      <c r="BH19" s="100">
        <f t="shared" si="8"/>
        <v>0</v>
      </c>
      <c r="BI19" s="56">
        <v>0</v>
      </c>
      <c r="BJ19" s="54">
        <f t="shared" si="9"/>
        <v>0</v>
      </c>
      <c r="BK19" s="55">
        <v>0</v>
      </c>
      <c r="BL19" s="55"/>
      <c r="BM19" s="54">
        <v>32</v>
      </c>
      <c r="BN19" s="54">
        <f t="shared" si="10"/>
        <v>0</v>
      </c>
      <c r="BO19" s="55">
        <v>0</v>
      </c>
      <c r="BP19" s="54">
        <f t="shared" si="11"/>
        <v>0</v>
      </c>
      <c r="BQ19" s="55">
        <v>0</v>
      </c>
      <c r="BR19" s="54">
        <f t="shared" si="14"/>
        <v>0</v>
      </c>
      <c r="BS19" s="55">
        <v>0</v>
      </c>
      <c r="BT19" s="55">
        <v>0</v>
      </c>
      <c r="BU19" s="55">
        <v>0</v>
      </c>
      <c r="BV19" s="56">
        <v>0</v>
      </c>
      <c r="BW19" s="54">
        <f t="shared" si="12"/>
        <v>0</v>
      </c>
      <c r="BX19" s="57">
        <v>0</v>
      </c>
    </row>
    <row r="20" spans="2:76" s="5" customFormat="1" ht="22.5" customHeight="1">
      <c r="B20" s="49" t="s">
        <v>72</v>
      </c>
      <c r="C20" s="50"/>
      <c r="D20" s="51">
        <f t="shared" si="2"/>
        <v>5159.549</v>
      </c>
      <c r="E20" s="52"/>
      <c r="F20" s="53"/>
      <c r="G20" s="54">
        <f t="shared" si="3"/>
        <v>0</v>
      </c>
      <c r="H20" s="55">
        <v>0</v>
      </c>
      <c r="I20" s="55">
        <v>0</v>
      </c>
      <c r="J20" s="55">
        <v>0</v>
      </c>
      <c r="K20" s="54">
        <f t="shared" si="13"/>
        <v>5159.549</v>
      </c>
      <c r="L20" s="55"/>
      <c r="M20" s="55"/>
      <c r="N20" s="55"/>
      <c r="O20" s="55"/>
      <c r="P20" s="55"/>
      <c r="Q20" s="55"/>
      <c r="R20" s="55"/>
      <c r="S20" s="55">
        <v>0</v>
      </c>
      <c r="T20" s="55">
        <v>0</v>
      </c>
      <c r="U20" s="55"/>
      <c r="V20" s="55"/>
      <c r="W20" s="55"/>
      <c r="X20" s="55">
        <v>0</v>
      </c>
      <c r="Y20" s="55">
        <v>3862</v>
      </c>
      <c r="Z20" s="55">
        <v>1143.745</v>
      </c>
      <c r="AA20" s="55">
        <v>0</v>
      </c>
      <c r="AB20" s="55">
        <v>0</v>
      </c>
      <c r="AC20" s="55">
        <v>153.804</v>
      </c>
      <c r="AD20" s="55">
        <v>0</v>
      </c>
      <c r="AE20" s="55"/>
      <c r="AF20" s="55">
        <v>0</v>
      </c>
      <c r="AG20" s="55"/>
      <c r="AH20" s="55">
        <v>0</v>
      </c>
      <c r="AI20" s="57"/>
      <c r="AJ20" s="9"/>
      <c r="AK20" s="47"/>
      <c r="AL20" s="49" t="s">
        <v>72</v>
      </c>
      <c r="AM20" s="50"/>
      <c r="AN20" s="58">
        <f t="shared" si="4"/>
        <v>0</v>
      </c>
      <c r="AO20" s="55"/>
      <c r="AP20" s="55"/>
      <c r="AQ20" s="55"/>
      <c r="AR20" s="55"/>
      <c r="AS20" s="56"/>
      <c r="AT20" s="54">
        <f t="shared" si="5"/>
        <v>0</v>
      </c>
      <c r="AU20" s="55"/>
      <c r="AV20" s="55"/>
      <c r="AW20" s="55"/>
      <c r="AX20" s="54">
        <f t="shared" si="6"/>
        <v>0</v>
      </c>
      <c r="AY20" s="55"/>
      <c r="AZ20" s="55"/>
      <c r="BA20" s="55"/>
      <c r="BB20" s="56"/>
      <c r="BC20" s="54">
        <f t="shared" si="7"/>
        <v>0</v>
      </c>
      <c r="BD20" s="55"/>
      <c r="BE20" s="55"/>
      <c r="BF20" s="55"/>
      <c r="BG20" s="56"/>
      <c r="BH20" s="100">
        <f t="shared" si="8"/>
        <v>0</v>
      </c>
      <c r="BI20" s="56"/>
      <c r="BJ20" s="54">
        <f t="shared" si="9"/>
        <v>0</v>
      </c>
      <c r="BK20" s="55"/>
      <c r="BL20" s="55"/>
      <c r="BM20" s="54"/>
      <c r="BN20" s="54">
        <f t="shared" si="10"/>
        <v>0</v>
      </c>
      <c r="BO20" s="55">
        <v>0</v>
      </c>
      <c r="BP20" s="54">
        <f t="shared" si="11"/>
        <v>0</v>
      </c>
      <c r="BQ20" s="55"/>
      <c r="BR20" s="54">
        <f t="shared" si="14"/>
        <v>0</v>
      </c>
      <c r="BS20" s="55"/>
      <c r="BT20" s="55"/>
      <c r="BU20" s="55"/>
      <c r="BV20" s="56"/>
      <c r="BW20" s="54">
        <f t="shared" si="12"/>
        <v>0</v>
      </c>
      <c r="BX20" s="57"/>
    </row>
    <row r="21" spans="2:76" s="5" customFormat="1" ht="22.5" customHeight="1">
      <c r="B21" s="49" t="s">
        <v>73</v>
      </c>
      <c r="C21" s="50"/>
      <c r="D21" s="60">
        <f t="shared" si="2"/>
        <v>1</v>
      </c>
      <c r="E21" s="61">
        <f aca="true" t="shared" si="15" ref="E21:AI21">SUM(E22:E24)</f>
        <v>0</v>
      </c>
      <c r="F21" s="50">
        <f t="shared" si="15"/>
        <v>0</v>
      </c>
      <c r="G21" s="62">
        <f t="shared" si="3"/>
        <v>1</v>
      </c>
      <c r="H21" s="63">
        <v>1</v>
      </c>
      <c r="I21" s="63">
        <v>0</v>
      </c>
      <c r="J21" s="63">
        <v>0</v>
      </c>
      <c r="K21" s="62">
        <f t="shared" si="15"/>
        <v>0</v>
      </c>
      <c r="L21" s="63">
        <f t="shared" si="15"/>
        <v>0</v>
      </c>
      <c r="M21" s="63">
        <f t="shared" si="15"/>
        <v>0</v>
      </c>
      <c r="N21" s="63">
        <f t="shared" si="15"/>
        <v>0</v>
      </c>
      <c r="O21" s="63">
        <f t="shared" si="15"/>
        <v>0</v>
      </c>
      <c r="P21" s="63">
        <f t="shared" si="15"/>
        <v>0</v>
      </c>
      <c r="Q21" s="63">
        <f t="shared" si="15"/>
        <v>0</v>
      </c>
      <c r="R21" s="63">
        <f t="shared" si="15"/>
        <v>0</v>
      </c>
      <c r="S21" s="63">
        <f t="shared" si="15"/>
        <v>0</v>
      </c>
      <c r="T21" s="63">
        <f t="shared" si="15"/>
        <v>0</v>
      </c>
      <c r="U21" s="63">
        <f t="shared" si="15"/>
        <v>0</v>
      </c>
      <c r="V21" s="63">
        <f t="shared" si="15"/>
        <v>0</v>
      </c>
      <c r="W21" s="63">
        <f t="shared" si="15"/>
        <v>0</v>
      </c>
      <c r="X21" s="63">
        <f t="shared" si="15"/>
        <v>0</v>
      </c>
      <c r="Y21" s="63">
        <f t="shared" si="15"/>
        <v>0</v>
      </c>
      <c r="Z21" s="63">
        <f t="shared" si="15"/>
        <v>0</v>
      </c>
      <c r="AA21" s="63">
        <f t="shared" si="15"/>
        <v>0</v>
      </c>
      <c r="AB21" s="63">
        <f t="shared" si="15"/>
        <v>0</v>
      </c>
      <c r="AC21" s="63">
        <f t="shared" si="15"/>
        <v>0</v>
      </c>
      <c r="AD21" s="63">
        <f t="shared" si="15"/>
        <v>0</v>
      </c>
      <c r="AE21" s="63">
        <f t="shared" si="15"/>
        <v>0</v>
      </c>
      <c r="AF21" s="63">
        <f t="shared" si="15"/>
        <v>0</v>
      </c>
      <c r="AG21" s="63">
        <f t="shared" si="15"/>
        <v>0</v>
      </c>
      <c r="AH21" s="63">
        <f t="shared" si="15"/>
        <v>0</v>
      </c>
      <c r="AI21" s="65">
        <f t="shared" si="15"/>
        <v>0</v>
      </c>
      <c r="AJ21" s="9"/>
      <c r="AK21" s="47"/>
      <c r="AL21" s="49" t="s">
        <v>73</v>
      </c>
      <c r="AM21" s="50"/>
      <c r="AN21" s="66">
        <f aca="true" t="shared" si="16" ref="AN21:BX21">SUM(AN22:AN24)</f>
        <v>0</v>
      </c>
      <c r="AO21" s="63">
        <f t="shared" si="16"/>
        <v>0</v>
      </c>
      <c r="AP21" s="63">
        <f t="shared" si="16"/>
        <v>0</v>
      </c>
      <c r="AQ21" s="63">
        <f t="shared" si="16"/>
        <v>0</v>
      </c>
      <c r="AR21" s="63">
        <f t="shared" si="16"/>
        <v>0</v>
      </c>
      <c r="AS21" s="64">
        <f t="shared" si="16"/>
        <v>0</v>
      </c>
      <c r="AT21" s="62">
        <f t="shared" si="16"/>
        <v>0</v>
      </c>
      <c r="AU21" s="63">
        <f t="shared" si="16"/>
        <v>0</v>
      </c>
      <c r="AV21" s="63">
        <f t="shared" si="16"/>
        <v>0</v>
      </c>
      <c r="AW21" s="63">
        <f t="shared" si="16"/>
        <v>0</v>
      </c>
      <c r="AX21" s="62">
        <f t="shared" si="16"/>
        <v>0</v>
      </c>
      <c r="AY21" s="63">
        <f t="shared" si="16"/>
        <v>0</v>
      </c>
      <c r="AZ21" s="63">
        <f t="shared" si="16"/>
        <v>0</v>
      </c>
      <c r="BA21" s="63">
        <f t="shared" si="16"/>
        <v>0</v>
      </c>
      <c r="BB21" s="64">
        <f t="shared" si="16"/>
        <v>0</v>
      </c>
      <c r="BC21" s="62">
        <f t="shared" si="16"/>
        <v>0</v>
      </c>
      <c r="BD21" s="63">
        <f t="shared" si="16"/>
        <v>0</v>
      </c>
      <c r="BE21" s="63">
        <f t="shared" si="16"/>
        <v>0</v>
      </c>
      <c r="BF21" s="63">
        <f t="shared" si="16"/>
        <v>0</v>
      </c>
      <c r="BG21" s="64">
        <f t="shared" si="16"/>
        <v>0</v>
      </c>
      <c r="BH21" s="101">
        <f t="shared" si="16"/>
        <v>0</v>
      </c>
      <c r="BI21" s="64">
        <f t="shared" si="16"/>
        <v>0</v>
      </c>
      <c r="BJ21" s="62">
        <f t="shared" si="16"/>
        <v>0</v>
      </c>
      <c r="BK21" s="63">
        <f t="shared" si="16"/>
        <v>0</v>
      </c>
      <c r="BL21" s="63">
        <f t="shared" si="16"/>
        <v>0</v>
      </c>
      <c r="BM21" s="62">
        <f t="shared" si="16"/>
        <v>0</v>
      </c>
      <c r="BN21" s="62">
        <f t="shared" si="16"/>
        <v>0</v>
      </c>
      <c r="BO21" s="63">
        <f t="shared" si="16"/>
        <v>0</v>
      </c>
      <c r="BP21" s="62">
        <f t="shared" si="16"/>
        <v>0</v>
      </c>
      <c r="BQ21" s="63">
        <f t="shared" si="16"/>
        <v>0</v>
      </c>
      <c r="BR21" s="62">
        <f t="shared" si="16"/>
        <v>0</v>
      </c>
      <c r="BS21" s="63">
        <f t="shared" si="16"/>
        <v>0</v>
      </c>
      <c r="BT21" s="63">
        <f t="shared" si="16"/>
        <v>0</v>
      </c>
      <c r="BU21" s="63">
        <f t="shared" si="16"/>
        <v>0</v>
      </c>
      <c r="BV21" s="64">
        <f t="shared" si="16"/>
        <v>0</v>
      </c>
      <c r="BW21" s="62">
        <f t="shared" si="16"/>
        <v>0</v>
      </c>
      <c r="BX21" s="65">
        <f t="shared" si="16"/>
        <v>0</v>
      </c>
    </row>
    <row r="22" spans="2:76" s="5" customFormat="1" ht="22.5" customHeight="1">
      <c r="B22" s="67"/>
      <c r="C22" s="68" t="s">
        <v>74</v>
      </c>
      <c r="D22" s="69">
        <f t="shared" si="2"/>
        <v>0</v>
      </c>
      <c r="E22" s="70"/>
      <c r="F22" s="71"/>
      <c r="G22" s="72">
        <f t="shared" si="3"/>
        <v>0</v>
      </c>
      <c r="H22" s="73">
        <v>0</v>
      </c>
      <c r="I22" s="73">
        <v>0</v>
      </c>
      <c r="J22" s="73">
        <v>0</v>
      </c>
      <c r="K22" s="72">
        <f t="shared" si="13"/>
        <v>0</v>
      </c>
      <c r="L22" s="73"/>
      <c r="M22" s="73"/>
      <c r="N22" s="73"/>
      <c r="O22" s="73"/>
      <c r="P22" s="73"/>
      <c r="Q22" s="73"/>
      <c r="R22" s="73"/>
      <c r="S22" s="73">
        <v>0</v>
      </c>
      <c r="T22" s="73">
        <v>0</v>
      </c>
      <c r="U22" s="73"/>
      <c r="V22" s="73"/>
      <c r="W22" s="73"/>
      <c r="X22" s="73">
        <v>0</v>
      </c>
      <c r="Y22" s="73">
        <v>0</v>
      </c>
      <c r="Z22" s="73"/>
      <c r="AA22" s="73">
        <v>0</v>
      </c>
      <c r="AB22" s="73"/>
      <c r="AC22" s="73">
        <v>0</v>
      </c>
      <c r="AD22" s="73"/>
      <c r="AE22" s="73">
        <v>0</v>
      </c>
      <c r="AF22" s="73">
        <v>0</v>
      </c>
      <c r="AG22" s="73"/>
      <c r="AH22" s="73">
        <v>0</v>
      </c>
      <c r="AI22" s="74">
        <v>0</v>
      </c>
      <c r="AJ22" s="9"/>
      <c r="AK22" s="47"/>
      <c r="AL22" s="67"/>
      <c r="AM22" s="68" t="s">
        <v>74</v>
      </c>
      <c r="AN22" s="75">
        <f t="shared" si="4"/>
        <v>0</v>
      </c>
      <c r="AO22" s="73">
        <v>0</v>
      </c>
      <c r="AP22" s="73">
        <v>0</v>
      </c>
      <c r="AQ22" s="73"/>
      <c r="AR22" s="73"/>
      <c r="AS22" s="68">
        <v>0</v>
      </c>
      <c r="AT22" s="72">
        <f t="shared" si="5"/>
        <v>0</v>
      </c>
      <c r="AU22" s="73"/>
      <c r="AV22" s="73"/>
      <c r="AW22" s="73"/>
      <c r="AX22" s="72">
        <f t="shared" si="6"/>
        <v>0</v>
      </c>
      <c r="AY22" s="73">
        <v>0</v>
      </c>
      <c r="AZ22" s="73"/>
      <c r="BA22" s="73"/>
      <c r="BB22" s="68"/>
      <c r="BC22" s="72">
        <f t="shared" si="7"/>
        <v>0</v>
      </c>
      <c r="BD22" s="73"/>
      <c r="BE22" s="73"/>
      <c r="BF22" s="73"/>
      <c r="BG22" s="68"/>
      <c r="BH22" s="102">
        <f t="shared" si="8"/>
        <v>0</v>
      </c>
      <c r="BI22" s="68"/>
      <c r="BJ22" s="72">
        <f t="shared" si="9"/>
        <v>0</v>
      </c>
      <c r="BK22" s="73">
        <v>0</v>
      </c>
      <c r="BL22" s="73"/>
      <c r="BM22" s="72"/>
      <c r="BN22" s="72">
        <f t="shared" si="10"/>
        <v>0</v>
      </c>
      <c r="BO22" s="73">
        <v>0</v>
      </c>
      <c r="BP22" s="72">
        <f t="shared" si="11"/>
        <v>0</v>
      </c>
      <c r="BQ22" s="73">
        <v>0</v>
      </c>
      <c r="BR22" s="72">
        <f t="shared" si="14"/>
        <v>0</v>
      </c>
      <c r="BS22" s="73"/>
      <c r="BT22" s="73"/>
      <c r="BU22" s="73"/>
      <c r="BV22" s="68"/>
      <c r="BW22" s="72">
        <f t="shared" si="12"/>
        <v>0</v>
      </c>
      <c r="BX22" s="74"/>
    </row>
    <row r="23" spans="2:76" s="5" customFormat="1" ht="22.5" customHeight="1">
      <c r="B23" s="67"/>
      <c r="C23" s="68" t="s">
        <v>75</v>
      </c>
      <c r="D23" s="69">
        <f t="shared" si="2"/>
        <v>1.027648611014061</v>
      </c>
      <c r="E23" s="70"/>
      <c r="F23" s="71"/>
      <c r="G23" s="72">
        <f t="shared" si="3"/>
        <v>1.027648611014061</v>
      </c>
      <c r="H23" s="73">
        <v>1.027648611014061</v>
      </c>
      <c r="I23" s="73">
        <v>0</v>
      </c>
      <c r="J23" s="73">
        <v>0</v>
      </c>
      <c r="K23" s="72">
        <f t="shared" si="13"/>
        <v>0</v>
      </c>
      <c r="L23" s="73"/>
      <c r="M23" s="73"/>
      <c r="N23" s="73"/>
      <c r="O23" s="73"/>
      <c r="P23" s="73"/>
      <c r="Q23" s="73"/>
      <c r="R23" s="73"/>
      <c r="S23" s="73">
        <v>0</v>
      </c>
      <c r="T23" s="73">
        <v>0</v>
      </c>
      <c r="U23" s="73"/>
      <c r="V23" s="73"/>
      <c r="W23" s="73"/>
      <c r="X23" s="73">
        <v>0</v>
      </c>
      <c r="Y23" s="73">
        <v>0</v>
      </c>
      <c r="Z23" s="73"/>
      <c r="AA23" s="73"/>
      <c r="AB23" s="73"/>
      <c r="AC23" s="73"/>
      <c r="AD23" s="73"/>
      <c r="AE23" s="73"/>
      <c r="AF23" s="73"/>
      <c r="AG23" s="73"/>
      <c r="AH23" s="73"/>
      <c r="AI23" s="74">
        <v>0</v>
      </c>
      <c r="AJ23" s="9"/>
      <c r="AK23" s="47"/>
      <c r="AL23" s="67"/>
      <c r="AM23" s="68" t="s">
        <v>75</v>
      </c>
      <c r="AN23" s="75">
        <f t="shared" si="4"/>
        <v>0</v>
      </c>
      <c r="AO23" s="73"/>
      <c r="AP23" s="73">
        <v>0</v>
      </c>
      <c r="AQ23" s="73"/>
      <c r="AR23" s="73">
        <v>0</v>
      </c>
      <c r="AS23" s="68"/>
      <c r="AT23" s="72">
        <f t="shared" si="5"/>
        <v>0</v>
      </c>
      <c r="AU23" s="73"/>
      <c r="AV23" s="73"/>
      <c r="AW23" s="73"/>
      <c r="AX23" s="72">
        <f t="shared" si="6"/>
        <v>0</v>
      </c>
      <c r="AY23" s="73">
        <v>0</v>
      </c>
      <c r="AZ23" s="73"/>
      <c r="BA23" s="73"/>
      <c r="BB23" s="68"/>
      <c r="BC23" s="72">
        <f t="shared" si="7"/>
        <v>0</v>
      </c>
      <c r="BD23" s="73"/>
      <c r="BE23" s="73"/>
      <c r="BF23" s="73"/>
      <c r="BG23" s="68"/>
      <c r="BH23" s="102">
        <f t="shared" si="8"/>
        <v>0</v>
      </c>
      <c r="BI23" s="68"/>
      <c r="BJ23" s="72">
        <f t="shared" si="9"/>
        <v>0</v>
      </c>
      <c r="BK23" s="73"/>
      <c r="BL23" s="73"/>
      <c r="BM23" s="72"/>
      <c r="BN23" s="72">
        <f t="shared" si="10"/>
        <v>0</v>
      </c>
      <c r="BO23" s="73">
        <v>0</v>
      </c>
      <c r="BP23" s="72">
        <f t="shared" si="11"/>
        <v>0</v>
      </c>
      <c r="BQ23" s="73"/>
      <c r="BR23" s="72">
        <f t="shared" si="14"/>
        <v>0</v>
      </c>
      <c r="BS23" s="73"/>
      <c r="BT23" s="73"/>
      <c r="BU23" s="73"/>
      <c r="BV23" s="68"/>
      <c r="BW23" s="72">
        <f t="shared" si="12"/>
        <v>0</v>
      </c>
      <c r="BX23" s="74"/>
    </row>
    <row r="24" spans="2:76" s="5" customFormat="1" ht="22.5" customHeight="1">
      <c r="B24" s="76"/>
      <c r="C24" s="77" t="s">
        <v>76</v>
      </c>
      <c r="D24" s="78">
        <f t="shared" si="2"/>
        <v>0</v>
      </c>
      <c r="E24" s="79"/>
      <c r="F24" s="80"/>
      <c r="G24" s="81">
        <f t="shared" si="3"/>
        <v>0</v>
      </c>
      <c r="H24" s="82">
        <v>0</v>
      </c>
      <c r="I24" s="82">
        <v>0</v>
      </c>
      <c r="J24" s="82">
        <v>0</v>
      </c>
      <c r="K24" s="81">
        <f t="shared" si="13"/>
        <v>0</v>
      </c>
      <c r="L24" s="82">
        <v>0</v>
      </c>
      <c r="M24" s="82"/>
      <c r="N24" s="82">
        <v>0</v>
      </c>
      <c r="O24" s="82"/>
      <c r="P24" s="82">
        <v>0</v>
      </c>
      <c r="Q24" s="82"/>
      <c r="R24" s="82"/>
      <c r="S24" s="82">
        <v>0</v>
      </c>
      <c r="T24" s="82">
        <v>0</v>
      </c>
      <c r="U24" s="82">
        <v>0</v>
      </c>
      <c r="V24" s="82"/>
      <c r="W24" s="82"/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/>
      <c r="AE24" s="82"/>
      <c r="AF24" s="82">
        <v>0</v>
      </c>
      <c r="AG24" s="82"/>
      <c r="AH24" s="82"/>
      <c r="AI24" s="83">
        <v>0</v>
      </c>
      <c r="AJ24" s="9"/>
      <c r="AK24" s="47"/>
      <c r="AL24" s="76"/>
      <c r="AM24" s="77" t="s">
        <v>76</v>
      </c>
      <c r="AN24" s="84">
        <f t="shared" si="4"/>
        <v>0</v>
      </c>
      <c r="AO24" s="82">
        <v>0</v>
      </c>
      <c r="AP24" s="82">
        <v>0</v>
      </c>
      <c r="AQ24" s="82"/>
      <c r="AR24" s="82"/>
      <c r="AS24" s="77">
        <v>0</v>
      </c>
      <c r="AT24" s="81">
        <f t="shared" si="5"/>
        <v>0</v>
      </c>
      <c r="AU24" s="82"/>
      <c r="AV24" s="82"/>
      <c r="AW24" s="82"/>
      <c r="AX24" s="81">
        <f t="shared" si="6"/>
        <v>0</v>
      </c>
      <c r="AY24" s="82">
        <v>0</v>
      </c>
      <c r="AZ24" s="82"/>
      <c r="BA24" s="82">
        <v>0</v>
      </c>
      <c r="BB24" s="77"/>
      <c r="BC24" s="81">
        <f t="shared" si="7"/>
        <v>0</v>
      </c>
      <c r="BD24" s="82"/>
      <c r="BE24" s="82">
        <v>0</v>
      </c>
      <c r="BF24" s="82"/>
      <c r="BG24" s="77">
        <v>0</v>
      </c>
      <c r="BH24" s="103">
        <f t="shared" si="8"/>
        <v>0</v>
      </c>
      <c r="BI24" s="77">
        <v>0</v>
      </c>
      <c r="BJ24" s="81">
        <f t="shared" si="9"/>
        <v>0</v>
      </c>
      <c r="BK24" s="82">
        <v>0</v>
      </c>
      <c r="BL24" s="82"/>
      <c r="BM24" s="81"/>
      <c r="BN24" s="81">
        <f t="shared" si="10"/>
        <v>0</v>
      </c>
      <c r="BO24" s="82">
        <v>0</v>
      </c>
      <c r="BP24" s="81">
        <f t="shared" si="11"/>
        <v>0</v>
      </c>
      <c r="BQ24" s="82">
        <v>0</v>
      </c>
      <c r="BR24" s="81">
        <f t="shared" si="14"/>
        <v>0</v>
      </c>
      <c r="BS24" s="82">
        <v>0</v>
      </c>
      <c r="BT24" s="82"/>
      <c r="BU24" s="82">
        <v>0</v>
      </c>
      <c r="BV24" s="77"/>
      <c r="BW24" s="81">
        <f t="shared" si="12"/>
        <v>0</v>
      </c>
      <c r="BX24" s="83">
        <v>0</v>
      </c>
    </row>
    <row r="25" spans="2:76" s="5" customFormat="1" ht="22.5" customHeight="1">
      <c r="B25" s="59" t="s">
        <v>77</v>
      </c>
      <c r="C25" s="53"/>
      <c r="D25" s="51">
        <f t="shared" si="2"/>
        <v>0</v>
      </c>
      <c r="E25" s="52"/>
      <c r="F25" s="53"/>
      <c r="G25" s="54">
        <f t="shared" si="3"/>
        <v>0</v>
      </c>
      <c r="H25" s="55">
        <v>0</v>
      </c>
      <c r="I25" s="55">
        <v>0</v>
      </c>
      <c r="J25" s="55">
        <v>0</v>
      </c>
      <c r="K25" s="54">
        <f t="shared" si="13"/>
        <v>0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7"/>
      <c r="AJ25" s="9"/>
      <c r="AK25" s="47"/>
      <c r="AL25" s="59" t="s">
        <v>77</v>
      </c>
      <c r="AM25" s="53"/>
      <c r="AN25" s="58">
        <f t="shared" si="4"/>
        <v>0</v>
      </c>
      <c r="AO25" s="55"/>
      <c r="AP25" s="55"/>
      <c r="AQ25" s="55"/>
      <c r="AR25" s="55"/>
      <c r="AS25" s="56"/>
      <c r="AT25" s="54">
        <f t="shared" si="5"/>
        <v>0</v>
      </c>
      <c r="AU25" s="55"/>
      <c r="AV25" s="55"/>
      <c r="AW25" s="55"/>
      <c r="AX25" s="54">
        <f t="shared" si="6"/>
        <v>0</v>
      </c>
      <c r="AY25" s="55"/>
      <c r="AZ25" s="55"/>
      <c r="BA25" s="55"/>
      <c r="BB25" s="56"/>
      <c r="BC25" s="54">
        <f t="shared" si="7"/>
        <v>0</v>
      </c>
      <c r="BD25" s="55"/>
      <c r="BE25" s="55"/>
      <c r="BF25" s="55"/>
      <c r="BG25" s="56"/>
      <c r="BH25" s="100">
        <f t="shared" si="8"/>
        <v>0</v>
      </c>
      <c r="BI25" s="56"/>
      <c r="BJ25" s="54">
        <f t="shared" si="9"/>
        <v>0</v>
      </c>
      <c r="BK25" s="55">
        <v>0</v>
      </c>
      <c r="BL25" s="55"/>
      <c r="BM25" s="54"/>
      <c r="BN25" s="54">
        <f t="shared" si="10"/>
        <v>0</v>
      </c>
      <c r="BO25" s="55">
        <v>0</v>
      </c>
      <c r="BP25" s="54">
        <f t="shared" si="11"/>
        <v>0</v>
      </c>
      <c r="BQ25" s="55"/>
      <c r="BR25" s="54">
        <f t="shared" si="14"/>
        <v>0</v>
      </c>
      <c r="BS25" s="55"/>
      <c r="BT25" s="55"/>
      <c r="BU25" s="55"/>
      <c r="BV25" s="56"/>
      <c r="BW25" s="54">
        <f t="shared" si="12"/>
        <v>0</v>
      </c>
      <c r="BX25" s="57"/>
    </row>
    <row r="26" spans="2:76" s="5" customFormat="1" ht="22.5" customHeight="1">
      <c r="B26" s="59" t="s">
        <v>79</v>
      </c>
      <c r="C26" s="53"/>
      <c r="D26" s="51">
        <f t="shared" si="2"/>
        <v>0</v>
      </c>
      <c r="E26" s="52"/>
      <c r="F26" s="53"/>
      <c r="G26" s="54">
        <f t="shared" si="3"/>
        <v>0</v>
      </c>
      <c r="H26" s="55">
        <v>0</v>
      </c>
      <c r="I26" s="55">
        <v>0</v>
      </c>
      <c r="J26" s="55">
        <v>0</v>
      </c>
      <c r="K26" s="54">
        <f t="shared" si="13"/>
        <v>0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7"/>
      <c r="AJ26" s="9"/>
      <c r="AK26" s="47"/>
      <c r="AL26" s="59" t="s">
        <v>79</v>
      </c>
      <c r="AM26" s="53"/>
      <c r="AN26" s="58">
        <f t="shared" si="4"/>
        <v>0</v>
      </c>
      <c r="AO26" s="55"/>
      <c r="AP26" s="55"/>
      <c r="AQ26" s="55"/>
      <c r="AR26" s="55"/>
      <c r="AS26" s="56"/>
      <c r="AT26" s="54">
        <f t="shared" si="5"/>
        <v>0</v>
      </c>
      <c r="AU26" s="55"/>
      <c r="AV26" s="55"/>
      <c r="AW26" s="55"/>
      <c r="AX26" s="54">
        <f t="shared" si="6"/>
        <v>0</v>
      </c>
      <c r="AY26" s="55"/>
      <c r="AZ26" s="55"/>
      <c r="BA26" s="55"/>
      <c r="BB26" s="56"/>
      <c r="BC26" s="54">
        <f t="shared" si="7"/>
        <v>0</v>
      </c>
      <c r="BD26" s="55"/>
      <c r="BE26" s="55"/>
      <c r="BF26" s="55"/>
      <c r="BG26" s="56"/>
      <c r="BH26" s="100">
        <f t="shared" si="8"/>
        <v>0</v>
      </c>
      <c r="BI26" s="56"/>
      <c r="BJ26" s="54">
        <f t="shared" si="9"/>
        <v>0</v>
      </c>
      <c r="BK26" s="55"/>
      <c r="BL26" s="55"/>
      <c r="BM26" s="54"/>
      <c r="BN26" s="54">
        <f t="shared" si="10"/>
        <v>0</v>
      </c>
      <c r="BO26" s="55">
        <v>0</v>
      </c>
      <c r="BP26" s="54">
        <f t="shared" si="11"/>
        <v>0</v>
      </c>
      <c r="BQ26" s="55"/>
      <c r="BR26" s="54">
        <f t="shared" si="14"/>
        <v>0</v>
      </c>
      <c r="BS26" s="55"/>
      <c r="BT26" s="55"/>
      <c r="BU26" s="55"/>
      <c r="BV26" s="56"/>
      <c r="BW26" s="54">
        <f t="shared" si="12"/>
        <v>0</v>
      </c>
      <c r="BX26" s="57"/>
    </row>
    <row r="27" spans="2:76" s="5" customFormat="1" ht="22.5" customHeight="1">
      <c r="B27" s="49" t="s">
        <v>78</v>
      </c>
      <c r="C27" s="50"/>
      <c r="D27" s="51">
        <f t="shared" si="2"/>
        <v>46.047</v>
      </c>
      <c r="E27" s="52"/>
      <c r="F27" s="53"/>
      <c r="G27" s="54">
        <f t="shared" si="3"/>
        <v>0</v>
      </c>
      <c r="H27" s="55">
        <v>0</v>
      </c>
      <c r="I27" s="55">
        <v>0</v>
      </c>
      <c r="J27" s="55">
        <v>0</v>
      </c>
      <c r="K27" s="54">
        <f t="shared" si="13"/>
        <v>46.047</v>
      </c>
      <c r="L27" s="55"/>
      <c r="M27" s="55"/>
      <c r="N27" s="55"/>
      <c r="O27" s="55">
        <v>0</v>
      </c>
      <c r="P27" s="55"/>
      <c r="Q27" s="55"/>
      <c r="R27" s="55"/>
      <c r="S27" s="55">
        <v>0</v>
      </c>
      <c r="T27" s="55">
        <v>0</v>
      </c>
      <c r="U27" s="55"/>
      <c r="V27" s="55"/>
      <c r="W27" s="55"/>
      <c r="X27" s="55">
        <v>0</v>
      </c>
      <c r="Y27" s="55">
        <v>0</v>
      </c>
      <c r="Z27" s="55">
        <v>46.047</v>
      </c>
      <c r="AA27" s="55">
        <v>0</v>
      </c>
      <c r="AB27" s="55">
        <v>0</v>
      </c>
      <c r="AC27" s="55">
        <v>0</v>
      </c>
      <c r="AD27" s="55"/>
      <c r="AE27" s="55">
        <v>0</v>
      </c>
      <c r="AF27" s="55"/>
      <c r="AG27" s="55"/>
      <c r="AH27" s="55"/>
      <c r="AI27" s="57"/>
      <c r="AJ27" s="9"/>
      <c r="AK27" s="47"/>
      <c r="AL27" s="49" t="s">
        <v>78</v>
      </c>
      <c r="AM27" s="50"/>
      <c r="AN27" s="58">
        <f t="shared" si="4"/>
        <v>0</v>
      </c>
      <c r="AO27" s="55">
        <v>0</v>
      </c>
      <c r="AP27" s="55"/>
      <c r="AQ27" s="55"/>
      <c r="AR27" s="55"/>
      <c r="AS27" s="56"/>
      <c r="AT27" s="54">
        <f t="shared" si="5"/>
        <v>0</v>
      </c>
      <c r="AU27" s="55"/>
      <c r="AV27" s="55"/>
      <c r="AW27" s="55"/>
      <c r="AX27" s="54">
        <f t="shared" si="6"/>
        <v>0</v>
      </c>
      <c r="AY27" s="55"/>
      <c r="AZ27" s="55"/>
      <c r="BA27" s="55"/>
      <c r="BB27" s="56"/>
      <c r="BC27" s="54">
        <f t="shared" si="7"/>
        <v>0</v>
      </c>
      <c r="BD27" s="55"/>
      <c r="BE27" s="55"/>
      <c r="BF27" s="55"/>
      <c r="BG27" s="56"/>
      <c r="BH27" s="100">
        <f t="shared" si="8"/>
        <v>0</v>
      </c>
      <c r="BI27" s="56"/>
      <c r="BJ27" s="54">
        <f t="shared" si="9"/>
        <v>0</v>
      </c>
      <c r="BK27" s="55"/>
      <c r="BL27" s="55"/>
      <c r="BM27" s="54"/>
      <c r="BN27" s="54">
        <f t="shared" si="10"/>
        <v>0</v>
      </c>
      <c r="BO27" s="55">
        <v>0</v>
      </c>
      <c r="BP27" s="54">
        <f t="shared" si="11"/>
        <v>0</v>
      </c>
      <c r="BQ27" s="55"/>
      <c r="BR27" s="54">
        <f t="shared" si="14"/>
        <v>0</v>
      </c>
      <c r="BS27" s="55"/>
      <c r="BT27" s="55"/>
      <c r="BU27" s="55"/>
      <c r="BV27" s="56"/>
      <c r="BW27" s="54">
        <f t="shared" si="12"/>
        <v>0</v>
      </c>
      <c r="BX27" s="57"/>
    </row>
    <row r="28" spans="2:76" s="5" customFormat="1" ht="22.5" customHeight="1">
      <c r="B28" s="66" t="s">
        <v>104</v>
      </c>
      <c r="C28" s="61"/>
      <c r="D28" s="51">
        <f t="shared" si="2"/>
        <v>17.235</v>
      </c>
      <c r="E28" s="52"/>
      <c r="F28" s="53"/>
      <c r="G28" s="54">
        <f t="shared" si="3"/>
        <v>17.235</v>
      </c>
      <c r="H28" s="55">
        <v>17.235</v>
      </c>
      <c r="I28" s="55">
        <v>0</v>
      </c>
      <c r="J28" s="55">
        <v>0</v>
      </c>
      <c r="K28" s="54">
        <f t="shared" si="13"/>
        <v>0</v>
      </c>
      <c r="L28" s="55">
        <v>0</v>
      </c>
      <c r="M28" s="55">
        <v>0</v>
      </c>
      <c r="N28" s="55">
        <v>0</v>
      </c>
      <c r="O28" s="55"/>
      <c r="P28" s="55"/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/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7">
        <v>0</v>
      </c>
      <c r="AJ28" s="9"/>
      <c r="AK28" s="47"/>
      <c r="AL28" s="66" t="s">
        <v>104</v>
      </c>
      <c r="AM28" s="61"/>
      <c r="AN28" s="58">
        <f t="shared" si="4"/>
        <v>0</v>
      </c>
      <c r="AO28" s="55">
        <v>0</v>
      </c>
      <c r="AP28" s="55">
        <v>0</v>
      </c>
      <c r="AQ28" s="55">
        <v>0</v>
      </c>
      <c r="AR28" s="55">
        <v>0</v>
      </c>
      <c r="AS28" s="56">
        <v>0</v>
      </c>
      <c r="AT28" s="54">
        <f t="shared" si="5"/>
        <v>0</v>
      </c>
      <c r="AU28" s="55">
        <v>0</v>
      </c>
      <c r="AV28" s="55">
        <v>0</v>
      </c>
      <c r="AW28" s="55"/>
      <c r="AX28" s="54">
        <f t="shared" si="6"/>
        <v>0</v>
      </c>
      <c r="AY28" s="55">
        <v>0</v>
      </c>
      <c r="AZ28" s="55">
        <v>0</v>
      </c>
      <c r="BA28" s="55">
        <v>0</v>
      </c>
      <c r="BB28" s="56">
        <v>0</v>
      </c>
      <c r="BC28" s="54">
        <f t="shared" si="7"/>
        <v>0</v>
      </c>
      <c r="BD28" s="55">
        <v>0</v>
      </c>
      <c r="BE28" s="55">
        <v>0</v>
      </c>
      <c r="BF28" s="55">
        <v>0</v>
      </c>
      <c r="BG28" s="56">
        <v>0</v>
      </c>
      <c r="BH28" s="100">
        <f t="shared" si="8"/>
        <v>0</v>
      </c>
      <c r="BI28" s="56">
        <v>0</v>
      </c>
      <c r="BJ28" s="54">
        <f t="shared" si="9"/>
        <v>0</v>
      </c>
      <c r="BK28" s="55">
        <v>0</v>
      </c>
      <c r="BL28" s="55"/>
      <c r="BM28" s="54">
        <v>0</v>
      </c>
      <c r="BN28" s="54">
        <f t="shared" si="10"/>
        <v>0</v>
      </c>
      <c r="BO28" s="55"/>
      <c r="BP28" s="54">
        <f t="shared" si="11"/>
        <v>0</v>
      </c>
      <c r="BQ28" s="55">
        <v>0</v>
      </c>
      <c r="BR28" s="54">
        <f t="shared" si="14"/>
        <v>0</v>
      </c>
      <c r="BS28" s="55">
        <v>0</v>
      </c>
      <c r="BT28" s="55">
        <v>0</v>
      </c>
      <c r="BU28" s="55"/>
      <c r="BV28" s="56">
        <v>0</v>
      </c>
      <c r="BW28" s="54">
        <f t="shared" si="12"/>
        <v>0</v>
      </c>
      <c r="BX28" s="57">
        <v>0</v>
      </c>
    </row>
    <row r="29" spans="2:76" s="5" customFormat="1" ht="22.5" customHeight="1">
      <c r="B29" s="58" t="s">
        <v>80</v>
      </c>
      <c r="C29" s="52"/>
      <c r="D29" s="51">
        <f t="shared" si="2"/>
        <v>1354.609</v>
      </c>
      <c r="E29" s="52"/>
      <c r="F29" s="53">
        <v>0</v>
      </c>
      <c r="G29" s="54">
        <f t="shared" si="3"/>
        <v>14.859</v>
      </c>
      <c r="H29" s="55">
        <v>0</v>
      </c>
      <c r="I29" s="55">
        <v>0</v>
      </c>
      <c r="J29" s="55">
        <v>14.859</v>
      </c>
      <c r="K29" s="54">
        <f t="shared" si="13"/>
        <v>339.637</v>
      </c>
      <c r="L29" s="55">
        <v>0</v>
      </c>
      <c r="M29" s="55">
        <v>0</v>
      </c>
      <c r="N29" s="55">
        <v>3.213</v>
      </c>
      <c r="O29" s="55">
        <v>0</v>
      </c>
      <c r="P29" s="55">
        <v>0</v>
      </c>
      <c r="Q29" s="55">
        <v>0</v>
      </c>
      <c r="R29" s="55">
        <v>0</v>
      </c>
      <c r="S29" s="55">
        <v>8.513</v>
      </c>
      <c r="T29" s="55">
        <v>0</v>
      </c>
      <c r="U29" s="55">
        <v>0</v>
      </c>
      <c r="V29" s="55">
        <v>0</v>
      </c>
      <c r="W29" s="55"/>
      <c r="X29" s="55">
        <v>0</v>
      </c>
      <c r="Y29" s="55">
        <v>0</v>
      </c>
      <c r="Z29" s="55">
        <v>0</v>
      </c>
      <c r="AA29" s="55">
        <v>0.158</v>
      </c>
      <c r="AB29" s="55">
        <v>1.431</v>
      </c>
      <c r="AC29" s="55">
        <v>6.663</v>
      </c>
      <c r="AD29" s="55">
        <v>0.994</v>
      </c>
      <c r="AE29" s="55">
        <v>0</v>
      </c>
      <c r="AF29" s="55">
        <v>317.656</v>
      </c>
      <c r="AG29" s="55">
        <v>0</v>
      </c>
      <c r="AH29" s="55">
        <v>1.009</v>
      </c>
      <c r="AI29" s="57">
        <v>0</v>
      </c>
      <c r="AJ29" s="9"/>
      <c r="AK29" s="47"/>
      <c r="AL29" s="58" t="s">
        <v>80</v>
      </c>
      <c r="AM29" s="52"/>
      <c r="AN29" s="58">
        <f t="shared" si="4"/>
        <v>0.73</v>
      </c>
      <c r="AO29" s="55">
        <v>0.73</v>
      </c>
      <c r="AP29" s="55">
        <v>0</v>
      </c>
      <c r="AQ29" s="55">
        <v>0</v>
      </c>
      <c r="AR29" s="55">
        <v>0</v>
      </c>
      <c r="AS29" s="56">
        <v>0</v>
      </c>
      <c r="AT29" s="54">
        <f t="shared" si="5"/>
        <v>0</v>
      </c>
      <c r="AU29" s="55">
        <v>0</v>
      </c>
      <c r="AV29" s="55">
        <v>0</v>
      </c>
      <c r="AW29" s="55">
        <v>0</v>
      </c>
      <c r="AX29" s="54">
        <f t="shared" si="6"/>
        <v>64.835</v>
      </c>
      <c r="AY29" s="55">
        <v>0</v>
      </c>
      <c r="AZ29" s="55">
        <v>64.835</v>
      </c>
      <c r="BA29" s="55">
        <v>0</v>
      </c>
      <c r="BB29" s="56">
        <v>0</v>
      </c>
      <c r="BC29" s="54">
        <f t="shared" si="7"/>
        <v>828.093</v>
      </c>
      <c r="BD29" s="55">
        <v>0</v>
      </c>
      <c r="BE29" s="55">
        <v>828.093</v>
      </c>
      <c r="BF29" s="55">
        <v>0</v>
      </c>
      <c r="BG29" s="56">
        <v>0</v>
      </c>
      <c r="BH29" s="100">
        <f t="shared" si="8"/>
        <v>0</v>
      </c>
      <c r="BI29" s="56">
        <v>0</v>
      </c>
      <c r="BJ29" s="54">
        <f t="shared" si="9"/>
        <v>0.336</v>
      </c>
      <c r="BK29" s="55">
        <v>0.336</v>
      </c>
      <c r="BL29" s="55"/>
      <c r="BM29" s="54">
        <v>0</v>
      </c>
      <c r="BN29" s="54">
        <f t="shared" si="10"/>
        <v>0</v>
      </c>
      <c r="BO29" s="55">
        <v>0</v>
      </c>
      <c r="BP29" s="54">
        <f t="shared" si="11"/>
        <v>0</v>
      </c>
      <c r="BQ29" s="55">
        <v>0</v>
      </c>
      <c r="BR29" s="54">
        <f t="shared" si="14"/>
        <v>0</v>
      </c>
      <c r="BS29" s="55">
        <v>0</v>
      </c>
      <c r="BT29" s="55">
        <v>0</v>
      </c>
      <c r="BU29" s="55">
        <v>0</v>
      </c>
      <c r="BV29" s="56">
        <v>0</v>
      </c>
      <c r="BW29" s="54">
        <f t="shared" si="12"/>
        <v>106.119</v>
      </c>
      <c r="BX29" s="57">
        <v>106.119</v>
      </c>
    </row>
    <row r="30" spans="2:76" s="5" customFormat="1" ht="22.5" customHeight="1">
      <c r="B30" s="58" t="s">
        <v>81</v>
      </c>
      <c r="C30" s="52"/>
      <c r="D30" s="51">
        <f t="shared" si="2"/>
        <v>0</v>
      </c>
      <c r="E30" s="52"/>
      <c r="F30" s="53"/>
      <c r="G30" s="54">
        <f t="shared" si="3"/>
        <v>0</v>
      </c>
      <c r="H30" s="55">
        <v>0</v>
      </c>
      <c r="I30" s="55">
        <v>0</v>
      </c>
      <c r="J30" s="55">
        <v>0</v>
      </c>
      <c r="K30" s="54">
        <f t="shared" si="13"/>
        <v>0</v>
      </c>
      <c r="L30" s="55">
        <v>0</v>
      </c>
      <c r="M30" s="55">
        <v>0</v>
      </c>
      <c r="N30" s="55">
        <v>0</v>
      </c>
      <c r="O30" s="55"/>
      <c r="P30" s="55"/>
      <c r="Q30" s="55"/>
      <c r="R30" s="55"/>
      <c r="S30" s="55">
        <v>0</v>
      </c>
      <c r="T30" s="55">
        <v>0</v>
      </c>
      <c r="U30" s="55">
        <v>0</v>
      </c>
      <c r="V30" s="55">
        <v>0</v>
      </c>
      <c r="W30" s="55"/>
      <c r="X30" s="55"/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/>
      <c r="AE30" s="55"/>
      <c r="AF30" s="55">
        <v>0</v>
      </c>
      <c r="AG30" s="55">
        <v>0</v>
      </c>
      <c r="AH30" s="55">
        <v>0</v>
      </c>
      <c r="AI30" s="57">
        <v>0</v>
      </c>
      <c r="AJ30" s="9"/>
      <c r="AK30" s="47"/>
      <c r="AL30" s="58" t="s">
        <v>81</v>
      </c>
      <c r="AM30" s="52"/>
      <c r="AN30" s="58">
        <f t="shared" si="4"/>
        <v>0</v>
      </c>
      <c r="AO30" s="55"/>
      <c r="AP30" s="55"/>
      <c r="AQ30" s="55"/>
      <c r="AR30" s="55"/>
      <c r="AS30" s="56"/>
      <c r="AT30" s="54">
        <f t="shared" si="5"/>
        <v>0</v>
      </c>
      <c r="AU30" s="55"/>
      <c r="AV30" s="55">
        <v>0</v>
      </c>
      <c r="AW30" s="55"/>
      <c r="AX30" s="54">
        <f t="shared" si="6"/>
        <v>0</v>
      </c>
      <c r="AY30" s="55">
        <v>0</v>
      </c>
      <c r="AZ30" s="55"/>
      <c r="BA30" s="55"/>
      <c r="BB30" s="56"/>
      <c r="BC30" s="54">
        <f t="shared" si="7"/>
        <v>0</v>
      </c>
      <c r="BD30" s="55"/>
      <c r="BE30" s="55"/>
      <c r="BF30" s="55"/>
      <c r="BG30" s="56">
        <v>0</v>
      </c>
      <c r="BH30" s="100">
        <f t="shared" si="8"/>
        <v>0</v>
      </c>
      <c r="BI30" s="56">
        <v>0</v>
      </c>
      <c r="BJ30" s="54">
        <f t="shared" si="9"/>
        <v>0</v>
      </c>
      <c r="BK30" s="55">
        <v>0</v>
      </c>
      <c r="BL30" s="55"/>
      <c r="BM30" s="54"/>
      <c r="BN30" s="54">
        <f t="shared" si="10"/>
        <v>0</v>
      </c>
      <c r="BO30" s="55">
        <v>0</v>
      </c>
      <c r="BP30" s="54">
        <f t="shared" si="11"/>
        <v>0</v>
      </c>
      <c r="BQ30" s="55">
        <v>0</v>
      </c>
      <c r="BR30" s="54">
        <f t="shared" si="14"/>
        <v>0</v>
      </c>
      <c r="BS30" s="55">
        <v>0</v>
      </c>
      <c r="BT30" s="55">
        <v>0</v>
      </c>
      <c r="BU30" s="55">
        <v>0</v>
      </c>
      <c r="BV30" s="56">
        <v>0</v>
      </c>
      <c r="BW30" s="54">
        <f t="shared" si="12"/>
        <v>0</v>
      </c>
      <c r="BX30" s="57"/>
    </row>
    <row r="31" spans="2:76" s="5" customFormat="1" ht="22.5" customHeight="1" thickBot="1">
      <c r="B31" s="85" t="s">
        <v>82</v>
      </c>
      <c r="C31" s="86"/>
      <c r="D31" s="87">
        <f t="shared" si="2"/>
        <v>0</v>
      </c>
      <c r="E31" s="88"/>
      <c r="F31" s="86"/>
      <c r="G31" s="89">
        <f t="shared" si="3"/>
        <v>0</v>
      </c>
      <c r="H31" s="90">
        <v>0</v>
      </c>
      <c r="I31" s="90">
        <v>0</v>
      </c>
      <c r="J31" s="90">
        <v>0</v>
      </c>
      <c r="K31" s="89">
        <f t="shared" si="13"/>
        <v>0</v>
      </c>
      <c r="L31" s="90"/>
      <c r="M31" s="90"/>
      <c r="N31" s="90"/>
      <c r="O31" s="90"/>
      <c r="P31" s="90"/>
      <c r="Q31" s="90"/>
      <c r="R31" s="90"/>
      <c r="S31" s="90">
        <v>0</v>
      </c>
      <c r="T31" s="90">
        <v>0</v>
      </c>
      <c r="U31" s="90">
        <v>0</v>
      </c>
      <c r="V31" s="90"/>
      <c r="W31" s="90"/>
      <c r="X31" s="90"/>
      <c r="Y31" s="90">
        <v>0</v>
      </c>
      <c r="Z31" s="90">
        <v>0</v>
      </c>
      <c r="AA31" s="90">
        <v>0</v>
      </c>
      <c r="AB31" s="90"/>
      <c r="AC31" s="90">
        <v>0</v>
      </c>
      <c r="AD31" s="90"/>
      <c r="AE31" s="90"/>
      <c r="AF31" s="90"/>
      <c r="AG31" s="90"/>
      <c r="AH31" s="90">
        <v>0</v>
      </c>
      <c r="AI31" s="92"/>
      <c r="AJ31" s="9"/>
      <c r="AK31" s="47"/>
      <c r="AL31" s="85" t="s">
        <v>82</v>
      </c>
      <c r="AM31" s="86"/>
      <c r="AN31" s="93">
        <f t="shared" si="4"/>
        <v>0</v>
      </c>
      <c r="AO31" s="90"/>
      <c r="AP31" s="90"/>
      <c r="AQ31" s="90"/>
      <c r="AR31" s="90"/>
      <c r="AS31" s="91"/>
      <c r="AT31" s="89">
        <f t="shared" si="5"/>
        <v>0</v>
      </c>
      <c r="AU31" s="90"/>
      <c r="AV31" s="90"/>
      <c r="AW31" s="90"/>
      <c r="AX31" s="89">
        <f t="shared" si="6"/>
        <v>0</v>
      </c>
      <c r="AY31" s="90"/>
      <c r="AZ31" s="90"/>
      <c r="BA31" s="90"/>
      <c r="BB31" s="91"/>
      <c r="BC31" s="89">
        <f t="shared" si="7"/>
        <v>0</v>
      </c>
      <c r="BD31" s="90"/>
      <c r="BE31" s="90"/>
      <c r="BF31" s="90"/>
      <c r="BG31" s="91"/>
      <c r="BH31" s="104">
        <f t="shared" si="8"/>
        <v>0</v>
      </c>
      <c r="BI31" s="91"/>
      <c r="BJ31" s="89">
        <f t="shared" si="9"/>
        <v>0</v>
      </c>
      <c r="BK31" s="90"/>
      <c r="BL31" s="90"/>
      <c r="BM31" s="89"/>
      <c r="BN31" s="89">
        <f t="shared" si="10"/>
        <v>0</v>
      </c>
      <c r="BO31" s="90">
        <v>0</v>
      </c>
      <c r="BP31" s="89">
        <f t="shared" si="11"/>
        <v>0</v>
      </c>
      <c r="BQ31" s="90">
        <v>0</v>
      </c>
      <c r="BR31" s="89">
        <f t="shared" si="14"/>
        <v>0</v>
      </c>
      <c r="BS31" s="90"/>
      <c r="BT31" s="90"/>
      <c r="BU31" s="90"/>
      <c r="BV31" s="91"/>
      <c r="BW31" s="89">
        <f t="shared" si="12"/>
        <v>0</v>
      </c>
      <c r="BX31" s="92"/>
    </row>
    <row r="32" spans="36:37" s="94" customFormat="1" ht="15" customHeight="1">
      <c r="AJ32" s="95"/>
      <c r="AK32" s="95"/>
    </row>
    <row r="33" spans="36:37" ht="15" customHeight="1">
      <c r="AJ33" s="97"/>
      <c r="AK33" s="97"/>
    </row>
  </sheetData>
  <sheetProtection/>
  <mergeCells count="22">
    <mergeCell ref="BW3:BW4"/>
    <mergeCell ref="BN3:BN4"/>
    <mergeCell ref="BP3:BP4"/>
    <mergeCell ref="BR3:BR4"/>
    <mergeCell ref="BS3:BV3"/>
    <mergeCell ref="AY3:BB3"/>
    <mergeCell ref="K3:K4"/>
    <mergeCell ref="AX3:AX4"/>
    <mergeCell ref="BC3:BC4"/>
    <mergeCell ref="AL3:AM4"/>
    <mergeCell ref="AO3:AS3"/>
    <mergeCell ref="BM3:BM4"/>
    <mergeCell ref="G3:G4"/>
    <mergeCell ref="B3:C4"/>
    <mergeCell ref="D3:D4"/>
    <mergeCell ref="E3:E4"/>
    <mergeCell ref="F3:F4"/>
    <mergeCell ref="BJ3:BJ4"/>
    <mergeCell ref="AN3:AN4"/>
    <mergeCell ref="BD3:BG3"/>
    <mergeCell ref="AT3:AT4"/>
    <mergeCell ref="BH3:BH4"/>
  </mergeCells>
  <printOptions horizontalCentered="1" vertic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48" r:id="rId1"/>
  <colBreaks count="1" manualBreakCount="1">
    <brk id="36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X32"/>
  <sheetViews>
    <sheetView showZeros="0" view="pageBreakPreview" zoomScale="80" zoomScaleNormal="70" zoomScaleSheetLayoutView="80" zoomScalePageLayoutView="0" workbookViewId="0" topLeftCell="A1">
      <selection activeCell="A1" sqref="A1"/>
    </sheetView>
  </sheetViews>
  <sheetFormatPr defaultColWidth="9.00390625" defaultRowHeight="13.5" customHeight="1"/>
  <cols>
    <col min="1" max="1" width="2.75390625" style="96" customWidth="1"/>
    <col min="2" max="2" width="3.00390625" style="96" customWidth="1"/>
    <col min="3" max="3" width="19.375" style="96" bestFit="1" customWidth="1"/>
    <col min="4" max="4" width="10.875" style="96" customWidth="1"/>
    <col min="5" max="6" width="8.00390625" style="96" customWidth="1"/>
    <col min="7" max="7" width="10.875" style="96" customWidth="1"/>
    <col min="8" max="8" width="12.25390625" style="96" bestFit="1" customWidth="1"/>
    <col min="9" max="9" width="9.125" style="96" bestFit="1" customWidth="1"/>
    <col min="10" max="10" width="10.375" style="96" bestFit="1" customWidth="1"/>
    <col min="11" max="11" width="11.125" style="96" customWidth="1"/>
    <col min="12" max="12" width="10.375" style="96" bestFit="1" customWidth="1"/>
    <col min="13" max="15" width="9.125" style="96" bestFit="1" customWidth="1"/>
    <col min="16" max="16" width="8.375" style="96" bestFit="1" customWidth="1"/>
    <col min="17" max="17" width="10.375" style="96" bestFit="1" customWidth="1"/>
    <col min="18" max="18" width="9.125" style="96" bestFit="1" customWidth="1"/>
    <col min="19" max="19" width="10.375" style="96" bestFit="1" customWidth="1"/>
    <col min="20" max="22" width="9.125" style="96" bestFit="1" customWidth="1"/>
    <col min="23" max="23" width="4.75390625" style="96" customWidth="1"/>
    <col min="24" max="25" width="10.375" style="96" bestFit="1" customWidth="1"/>
    <col min="26" max="26" width="9.125" style="96" bestFit="1" customWidth="1"/>
    <col min="27" max="27" width="10.375" style="96" bestFit="1" customWidth="1"/>
    <col min="28" max="29" width="9.625" style="96" bestFit="1" customWidth="1"/>
    <col min="30" max="30" width="8.00390625" style="96" bestFit="1" customWidth="1"/>
    <col min="31" max="32" width="9.125" style="96" bestFit="1" customWidth="1"/>
    <col min="33" max="33" width="9.375" style="96" bestFit="1" customWidth="1"/>
    <col min="34" max="34" width="9.125" style="96" bestFit="1" customWidth="1"/>
    <col min="35" max="35" width="8.00390625" style="96" bestFit="1" customWidth="1"/>
    <col min="36" max="36" width="2.75390625" style="97" customWidth="1"/>
    <col min="37" max="37" width="2.75390625" style="96" customWidth="1"/>
    <col min="38" max="38" width="3.00390625" style="96" customWidth="1"/>
    <col min="39" max="39" width="19.375" style="96" bestFit="1" customWidth="1"/>
    <col min="40" max="40" width="9.75390625" style="96" customWidth="1"/>
    <col min="41" max="41" width="8.125" style="96" bestFit="1" customWidth="1"/>
    <col min="42" max="42" width="6.375" style="96" bestFit="1" customWidth="1"/>
    <col min="43" max="43" width="4.75390625" style="96" customWidth="1"/>
    <col min="44" max="44" width="8.875" style="96" customWidth="1"/>
    <col min="45" max="45" width="10.25390625" style="96" customWidth="1"/>
    <col min="46" max="46" width="6.75390625" style="96" customWidth="1"/>
    <col min="47" max="49" width="8.00390625" style="96" bestFit="1" customWidth="1"/>
    <col min="50" max="50" width="8.375" style="96" customWidth="1"/>
    <col min="51" max="51" width="9.125" style="96" customWidth="1"/>
    <col min="52" max="52" width="8.00390625" style="96" bestFit="1" customWidth="1"/>
    <col min="53" max="53" width="9.125" style="96" customWidth="1"/>
    <col min="54" max="54" width="8.00390625" style="96" bestFit="1" customWidth="1"/>
    <col min="55" max="55" width="9.25390625" style="96" bestFit="1" customWidth="1"/>
    <col min="56" max="56" width="8.00390625" style="96" bestFit="1" customWidth="1"/>
    <col min="57" max="57" width="9.125" style="96" customWidth="1"/>
    <col min="58" max="58" width="8.00390625" style="96" bestFit="1" customWidth="1"/>
    <col min="59" max="61" width="9.125" style="96" customWidth="1"/>
    <col min="62" max="62" width="6.75390625" style="96" customWidth="1"/>
    <col min="63" max="63" width="8.00390625" style="96" bestFit="1" customWidth="1"/>
    <col min="64" max="64" width="6.25390625" style="96" bestFit="1" customWidth="1"/>
    <col min="65" max="65" width="7.875" style="96" customWidth="1"/>
    <col min="66" max="66" width="8.625" style="96" customWidth="1"/>
    <col min="67" max="67" width="9.125" style="96" customWidth="1"/>
    <col min="68" max="68" width="6.75390625" style="96" customWidth="1"/>
    <col min="69" max="69" width="8.00390625" style="96" bestFit="1" customWidth="1"/>
    <col min="70" max="70" width="8.375" style="96" customWidth="1"/>
    <col min="71" max="73" width="9.125" style="96" customWidth="1"/>
    <col min="74" max="74" width="8.00390625" style="96" bestFit="1" customWidth="1"/>
    <col min="75" max="75" width="7.25390625" style="96" customWidth="1"/>
    <col min="76" max="76" width="7.375" style="96" customWidth="1"/>
    <col min="77" max="16384" width="9.125" style="96" customWidth="1"/>
  </cols>
  <sheetData>
    <row r="1" spans="2:38" s="1" customFormat="1" ht="17.25" customHeight="1">
      <c r="B1" s="2" t="s">
        <v>91</v>
      </c>
      <c r="Z1" s="3"/>
      <c r="AJ1" s="4"/>
      <c r="AL1" s="2" t="s">
        <v>92</v>
      </c>
    </row>
    <row r="2" spans="23:76" s="5" customFormat="1" ht="16.5" customHeight="1" thickBot="1">
      <c r="W2" s="6"/>
      <c r="X2" s="6"/>
      <c r="AI2" s="7" t="s">
        <v>0</v>
      </c>
      <c r="AJ2" s="8"/>
      <c r="BX2" s="7" t="s">
        <v>0</v>
      </c>
    </row>
    <row r="3" spans="2:76" s="10" customFormat="1" ht="13.5" customHeight="1">
      <c r="B3" s="113" t="s">
        <v>1</v>
      </c>
      <c r="C3" s="114"/>
      <c r="D3" s="117" t="s">
        <v>2</v>
      </c>
      <c r="E3" s="119" t="s">
        <v>3</v>
      </c>
      <c r="F3" s="121" t="s">
        <v>83</v>
      </c>
      <c r="G3" s="123" t="s">
        <v>4</v>
      </c>
      <c r="H3" s="107"/>
      <c r="I3" s="12"/>
      <c r="J3" s="106"/>
      <c r="K3" s="127" t="s">
        <v>5</v>
      </c>
      <c r="L3" s="12"/>
      <c r="M3" s="12"/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  <c r="AJ3" s="15"/>
      <c r="AK3" s="16"/>
      <c r="AL3" s="113" t="s">
        <v>1</v>
      </c>
      <c r="AM3" s="114"/>
      <c r="AN3" s="125" t="s">
        <v>6</v>
      </c>
      <c r="AO3" s="111"/>
      <c r="AP3" s="111"/>
      <c r="AQ3" s="111"/>
      <c r="AR3" s="111"/>
      <c r="AS3" s="112"/>
      <c r="AT3" s="127" t="s">
        <v>7</v>
      </c>
      <c r="AU3" s="11"/>
      <c r="AV3" s="11"/>
      <c r="AW3" s="11"/>
      <c r="AX3" s="110" t="s">
        <v>8</v>
      </c>
      <c r="AY3" s="111"/>
      <c r="AZ3" s="111"/>
      <c r="BA3" s="111"/>
      <c r="BB3" s="112"/>
      <c r="BC3" s="110" t="s">
        <v>9</v>
      </c>
      <c r="BD3" s="111"/>
      <c r="BE3" s="111"/>
      <c r="BF3" s="111"/>
      <c r="BG3" s="112"/>
      <c r="BH3" s="110" t="s">
        <v>105</v>
      </c>
      <c r="BI3" s="98"/>
      <c r="BJ3" s="108" t="s">
        <v>10</v>
      </c>
      <c r="BK3" s="17"/>
      <c r="BL3" s="18"/>
      <c r="BM3" s="108" t="s">
        <v>11</v>
      </c>
      <c r="BN3" s="108" t="s">
        <v>12</v>
      </c>
      <c r="BO3" s="17"/>
      <c r="BP3" s="108" t="s">
        <v>13</v>
      </c>
      <c r="BQ3" s="17"/>
      <c r="BR3" s="110" t="s">
        <v>14</v>
      </c>
      <c r="BS3" s="111"/>
      <c r="BT3" s="111"/>
      <c r="BU3" s="111"/>
      <c r="BV3" s="112"/>
      <c r="BW3" s="108" t="s">
        <v>15</v>
      </c>
      <c r="BX3" s="19"/>
    </row>
    <row r="4" spans="2:76" s="10" customFormat="1" ht="146.25" customHeight="1" thickBot="1">
      <c r="B4" s="115"/>
      <c r="C4" s="116"/>
      <c r="D4" s="118"/>
      <c r="E4" s="120"/>
      <c r="F4" s="122"/>
      <c r="G4" s="124"/>
      <c r="H4" s="105" t="s">
        <v>108</v>
      </c>
      <c r="I4" s="20" t="s">
        <v>109</v>
      </c>
      <c r="J4" s="20" t="s">
        <v>110</v>
      </c>
      <c r="K4" s="128"/>
      <c r="L4" s="20" t="s">
        <v>84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21</v>
      </c>
      <c r="S4" s="20" t="s">
        <v>22</v>
      </c>
      <c r="T4" s="20" t="s">
        <v>23</v>
      </c>
      <c r="U4" s="20" t="s">
        <v>24</v>
      </c>
      <c r="V4" s="20" t="s">
        <v>25</v>
      </c>
      <c r="W4" s="20" t="s">
        <v>26</v>
      </c>
      <c r="X4" s="20" t="s">
        <v>27</v>
      </c>
      <c r="Y4" s="20" t="s">
        <v>28</v>
      </c>
      <c r="Z4" s="20" t="s">
        <v>29</v>
      </c>
      <c r="AA4" s="21" t="s">
        <v>30</v>
      </c>
      <c r="AB4" s="21" t="s">
        <v>31</v>
      </c>
      <c r="AC4" s="20" t="s">
        <v>32</v>
      </c>
      <c r="AD4" s="20" t="s">
        <v>33</v>
      </c>
      <c r="AE4" s="20" t="s">
        <v>34</v>
      </c>
      <c r="AF4" s="20" t="s">
        <v>85</v>
      </c>
      <c r="AG4" s="20" t="s">
        <v>35</v>
      </c>
      <c r="AH4" s="20" t="s">
        <v>36</v>
      </c>
      <c r="AI4" s="22" t="s">
        <v>37</v>
      </c>
      <c r="AJ4" s="23"/>
      <c r="AK4" s="24"/>
      <c r="AL4" s="115"/>
      <c r="AM4" s="116"/>
      <c r="AN4" s="126"/>
      <c r="AO4" s="20" t="s">
        <v>38</v>
      </c>
      <c r="AP4" s="20" t="s">
        <v>39</v>
      </c>
      <c r="AQ4" s="20" t="s">
        <v>40</v>
      </c>
      <c r="AR4" s="20" t="s">
        <v>41</v>
      </c>
      <c r="AS4" s="25" t="s">
        <v>42</v>
      </c>
      <c r="AT4" s="109"/>
      <c r="AU4" s="20" t="s">
        <v>43</v>
      </c>
      <c r="AV4" s="20" t="s">
        <v>44</v>
      </c>
      <c r="AW4" s="20" t="s">
        <v>103</v>
      </c>
      <c r="AX4" s="109"/>
      <c r="AY4" s="20" t="s">
        <v>45</v>
      </c>
      <c r="AZ4" s="20" t="s">
        <v>46</v>
      </c>
      <c r="BA4" s="20" t="s">
        <v>47</v>
      </c>
      <c r="BB4" s="25" t="s">
        <v>48</v>
      </c>
      <c r="BC4" s="109"/>
      <c r="BD4" s="20" t="s">
        <v>49</v>
      </c>
      <c r="BE4" s="20" t="s">
        <v>50</v>
      </c>
      <c r="BF4" s="20" t="s">
        <v>51</v>
      </c>
      <c r="BG4" s="25" t="s">
        <v>48</v>
      </c>
      <c r="BH4" s="109"/>
      <c r="BI4" s="25" t="s">
        <v>105</v>
      </c>
      <c r="BJ4" s="109"/>
      <c r="BK4" s="20" t="s">
        <v>52</v>
      </c>
      <c r="BL4" s="20" t="s">
        <v>53</v>
      </c>
      <c r="BM4" s="109"/>
      <c r="BN4" s="109"/>
      <c r="BO4" s="20" t="s">
        <v>54</v>
      </c>
      <c r="BP4" s="109"/>
      <c r="BQ4" s="20" t="s">
        <v>55</v>
      </c>
      <c r="BR4" s="109"/>
      <c r="BS4" s="20" t="s">
        <v>56</v>
      </c>
      <c r="BT4" s="20" t="s">
        <v>106</v>
      </c>
      <c r="BU4" s="26" t="s">
        <v>107</v>
      </c>
      <c r="BV4" s="25" t="s">
        <v>48</v>
      </c>
      <c r="BW4" s="109"/>
      <c r="BX4" s="22" t="s">
        <v>57</v>
      </c>
    </row>
    <row r="5" spans="2:76" s="5" customFormat="1" ht="22.5" customHeight="1" thickBot="1">
      <c r="B5" s="27" t="s">
        <v>58</v>
      </c>
      <c r="C5" s="28"/>
      <c r="D5" s="29">
        <f>SUM(D6:D31)-D21</f>
        <v>13573038.507110003</v>
      </c>
      <c r="E5" s="30">
        <f aca="true" t="shared" si="0" ref="E5:AI5">SUM(E6:E31)-E21</f>
        <v>39902.22211</v>
      </c>
      <c r="F5" s="30">
        <f t="shared" si="0"/>
        <v>10379.082000000002</v>
      </c>
      <c r="G5" s="31">
        <f>SUM(G6:G31)-G21</f>
        <v>3663841.264</v>
      </c>
      <c r="H5" s="32">
        <f>SUM(H6:H31)-H21</f>
        <v>3411967.4739999995</v>
      </c>
      <c r="I5" s="32">
        <f>SUM(I6:I31)-I21</f>
        <v>71624.948</v>
      </c>
      <c r="J5" s="32">
        <f>SUM(J6:J31)-J21</f>
        <v>180248.84199999998</v>
      </c>
      <c r="K5" s="31">
        <f t="shared" si="0"/>
        <v>2109188.8030000003</v>
      </c>
      <c r="L5" s="32">
        <f t="shared" si="0"/>
        <v>262868.99999999994</v>
      </c>
      <c r="M5" s="32">
        <f t="shared" si="0"/>
        <v>33946.4</v>
      </c>
      <c r="N5" s="32">
        <f t="shared" si="0"/>
        <v>17327.939000000002</v>
      </c>
      <c r="O5" s="32">
        <f t="shared" si="0"/>
        <v>29157.682999999997</v>
      </c>
      <c r="P5" s="32">
        <f t="shared" si="0"/>
        <v>3979.8199999999997</v>
      </c>
      <c r="Q5" s="32">
        <f t="shared" si="0"/>
        <v>217083.77500000002</v>
      </c>
      <c r="R5" s="32">
        <f t="shared" si="0"/>
        <v>40382.113</v>
      </c>
      <c r="S5" s="32">
        <f t="shared" si="0"/>
        <v>352036.17800000013</v>
      </c>
      <c r="T5" s="32">
        <f t="shared" si="0"/>
        <v>55833.581</v>
      </c>
      <c r="U5" s="32">
        <f t="shared" si="0"/>
        <v>64016.676000000014</v>
      </c>
      <c r="V5" s="32">
        <f t="shared" si="0"/>
        <v>10217.062</v>
      </c>
      <c r="W5" s="32">
        <f t="shared" si="0"/>
        <v>209.194</v>
      </c>
      <c r="X5" s="32">
        <f t="shared" si="0"/>
        <v>155262.972</v>
      </c>
      <c r="Y5" s="32">
        <f t="shared" si="0"/>
        <v>472095.267</v>
      </c>
      <c r="Z5" s="32">
        <f t="shared" si="0"/>
        <v>38947.547000000006</v>
      </c>
      <c r="AA5" s="32">
        <f t="shared" si="0"/>
        <v>154842.06999999998</v>
      </c>
      <c r="AB5" s="32">
        <f t="shared" si="0"/>
        <v>36857.473</v>
      </c>
      <c r="AC5" s="32">
        <f t="shared" si="0"/>
        <v>40238.54000000001</v>
      </c>
      <c r="AD5" s="32">
        <f t="shared" si="0"/>
        <v>5363.525</v>
      </c>
      <c r="AE5" s="32">
        <f t="shared" si="0"/>
        <v>45644.489</v>
      </c>
      <c r="AF5" s="32">
        <f t="shared" si="0"/>
        <v>10770.918</v>
      </c>
      <c r="AG5" s="32">
        <f t="shared" si="0"/>
        <v>3327.9809999999998</v>
      </c>
      <c r="AH5" s="32">
        <f t="shared" si="0"/>
        <v>52150.475</v>
      </c>
      <c r="AI5" s="34">
        <f t="shared" si="0"/>
        <v>6628.124999999999</v>
      </c>
      <c r="AJ5" s="35"/>
      <c r="AK5" s="36"/>
      <c r="AL5" s="27" t="s">
        <v>58</v>
      </c>
      <c r="AM5" s="28"/>
      <c r="AN5" s="37">
        <f aca="true" t="shared" si="1" ref="AN5:BX5">SUM(AN6:AN31)-AN21</f>
        <v>7516982.157999998</v>
      </c>
      <c r="AO5" s="32">
        <f t="shared" si="1"/>
        <v>8460.588</v>
      </c>
      <c r="AP5" s="32">
        <f t="shared" si="1"/>
        <v>419.063</v>
      </c>
      <c r="AQ5" s="32">
        <f t="shared" si="1"/>
        <v>5.143</v>
      </c>
      <c r="AR5" s="32">
        <f t="shared" si="1"/>
        <v>807913.7810000001</v>
      </c>
      <c r="AS5" s="33">
        <f t="shared" si="1"/>
        <v>6700183.583</v>
      </c>
      <c r="AT5" s="31">
        <f t="shared" si="1"/>
        <v>1344.681</v>
      </c>
      <c r="AU5" s="32">
        <f t="shared" si="1"/>
        <v>201.64299999999997</v>
      </c>
      <c r="AV5" s="32">
        <f t="shared" si="1"/>
        <v>494.04999999999995</v>
      </c>
      <c r="AW5" s="32">
        <f t="shared" si="1"/>
        <v>648.9879999999999</v>
      </c>
      <c r="AX5" s="31">
        <f t="shared" si="1"/>
        <v>18642.051999999996</v>
      </c>
      <c r="AY5" s="32">
        <f t="shared" si="1"/>
        <v>6775.209000000002</v>
      </c>
      <c r="AZ5" s="32">
        <f t="shared" si="1"/>
        <v>1250.548</v>
      </c>
      <c r="BA5" s="32">
        <f t="shared" si="1"/>
        <v>8981.921</v>
      </c>
      <c r="BB5" s="33">
        <f t="shared" si="1"/>
        <v>1634.3740000000003</v>
      </c>
      <c r="BC5" s="31">
        <f t="shared" si="1"/>
        <v>49303.865</v>
      </c>
      <c r="BD5" s="32">
        <f t="shared" si="1"/>
        <v>3331.1169999999997</v>
      </c>
      <c r="BE5" s="32">
        <f t="shared" si="1"/>
        <v>24277.590000000004</v>
      </c>
      <c r="BF5" s="32">
        <f t="shared" si="1"/>
        <v>2979.2140000000004</v>
      </c>
      <c r="BG5" s="33">
        <f t="shared" si="1"/>
        <v>18715.944</v>
      </c>
      <c r="BH5" s="37">
        <f t="shared" si="1"/>
        <v>6955.840999999999</v>
      </c>
      <c r="BI5" s="33">
        <f t="shared" si="1"/>
        <v>6955.840999999999</v>
      </c>
      <c r="BJ5" s="31">
        <f t="shared" si="1"/>
        <v>9561.27</v>
      </c>
      <c r="BK5" s="32">
        <f t="shared" si="1"/>
        <v>9441.637999999999</v>
      </c>
      <c r="BL5" s="32">
        <f t="shared" si="1"/>
        <v>119.632</v>
      </c>
      <c r="BM5" s="31">
        <f t="shared" si="1"/>
        <v>60656.032999999996</v>
      </c>
      <c r="BN5" s="31">
        <f t="shared" si="1"/>
        <v>14138.949999999999</v>
      </c>
      <c r="BO5" s="32">
        <f t="shared" si="1"/>
        <v>14138.949999999999</v>
      </c>
      <c r="BP5" s="31">
        <f t="shared" si="1"/>
        <v>9053.599000000002</v>
      </c>
      <c r="BQ5" s="32">
        <f t="shared" si="1"/>
        <v>9053.599000000002</v>
      </c>
      <c r="BR5" s="31">
        <f t="shared" si="1"/>
        <v>53516.25999999999</v>
      </c>
      <c r="BS5" s="32">
        <f t="shared" si="1"/>
        <v>43421.97900000001</v>
      </c>
      <c r="BT5" s="32">
        <f t="shared" si="1"/>
        <v>4222.294000000001</v>
      </c>
      <c r="BU5" s="32">
        <f t="shared" si="1"/>
        <v>1460.3759999999997</v>
      </c>
      <c r="BV5" s="33">
        <f t="shared" si="1"/>
        <v>4411.611000000001</v>
      </c>
      <c r="BW5" s="31">
        <f t="shared" si="1"/>
        <v>9572.427000000001</v>
      </c>
      <c r="BX5" s="34">
        <f t="shared" si="1"/>
        <v>9572.427000000001</v>
      </c>
    </row>
    <row r="6" spans="2:76" s="5" customFormat="1" ht="22.5" customHeight="1" thickTop="1">
      <c r="B6" s="38" t="s">
        <v>59</v>
      </c>
      <c r="C6" s="39"/>
      <c r="D6" s="40">
        <f>SUM(E6:G6,K6,AN6,AT6,AX6,BC6,BJ6,BM6,BN6,BP6,BR6,BW6,BH6)</f>
        <v>7133.366</v>
      </c>
      <c r="E6" s="41"/>
      <c r="F6" s="42"/>
      <c r="G6" s="43">
        <f>SUM(H6:J6)</f>
        <v>551.133</v>
      </c>
      <c r="H6" s="44">
        <v>75.472</v>
      </c>
      <c r="I6" s="44">
        <v>191.792</v>
      </c>
      <c r="J6" s="44">
        <v>283.869</v>
      </c>
      <c r="K6" s="43">
        <f>SUM(L6:AI6)</f>
        <v>2263.8979999999997</v>
      </c>
      <c r="L6" s="44">
        <v>315.134</v>
      </c>
      <c r="M6" s="44">
        <v>0.07</v>
      </c>
      <c r="N6" s="44">
        <v>154.224</v>
      </c>
      <c r="O6" s="44">
        <v>1347.907</v>
      </c>
      <c r="P6" s="44"/>
      <c r="Q6" s="44">
        <v>2.13</v>
      </c>
      <c r="R6" s="44"/>
      <c r="S6" s="44">
        <v>101.728</v>
      </c>
      <c r="T6" s="44"/>
      <c r="U6" s="44">
        <v>38.541</v>
      </c>
      <c r="V6" s="44"/>
      <c r="W6" s="44"/>
      <c r="X6" s="44">
        <v>115.407</v>
      </c>
      <c r="Y6" s="44">
        <v>3.557</v>
      </c>
      <c r="Z6" s="44">
        <v>73.602</v>
      </c>
      <c r="AA6" s="44">
        <v>88.019</v>
      </c>
      <c r="AB6" s="44">
        <v>4.61</v>
      </c>
      <c r="AC6" s="44"/>
      <c r="AD6" s="44"/>
      <c r="AE6" s="44"/>
      <c r="AF6" s="44">
        <v>18.969</v>
      </c>
      <c r="AG6" s="44"/>
      <c r="AH6" s="44"/>
      <c r="AI6" s="46"/>
      <c r="AJ6" s="9"/>
      <c r="AK6" s="47"/>
      <c r="AL6" s="38" t="s">
        <v>59</v>
      </c>
      <c r="AM6" s="39"/>
      <c r="AN6" s="48">
        <f>SUM(AO6:AS6)</f>
        <v>3202</v>
      </c>
      <c r="AO6" s="44">
        <v>2407</v>
      </c>
      <c r="AP6" s="44"/>
      <c r="AQ6" s="44"/>
      <c r="AR6" s="44">
        <v>90</v>
      </c>
      <c r="AS6" s="45">
        <v>705</v>
      </c>
      <c r="AT6" s="43">
        <f>SUM(AU6:AW6)</f>
        <v>0</v>
      </c>
      <c r="AU6" s="44"/>
      <c r="AV6" s="44"/>
      <c r="AW6" s="44"/>
      <c r="AX6" s="43">
        <f>SUM(AY6:BB6)</f>
        <v>11.017</v>
      </c>
      <c r="AY6" s="44"/>
      <c r="AZ6" s="44"/>
      <c r="BA6" s="44">
        <v>11.017</v>
      </c>
      <c r="BB6" s="45"/>
      <c r="BC6" s="43">
        <f>SUM(BD6:BG6)</f>
        <v>0</v>
      </c>
      <c r="BD6" s="44"/>
      <c r="BE6" s="44"/>
      <c r="BF6" s="44"/>
      <c r="BG6" s="45"/>
      <c r="BH6" s="99">
        <f>SUM(BI6)</f>
        <v>0</v>
      </c>
      <c r="BI6" s="45"/>
      <c r="BJ6" s="43">
        <f>SUM(BK6:BL6)</f>
        <v>3.33</v>
      </c>
      <c r="BK6" s="44">
        <v>3.33</v>
      </c>
      <c r="BL6" s="44"/>
      <c r="BM6" s="43">
        <v>150.045</v>
      </c>
      <c r="BN6" s="43">
        <f>SUM(BO6)</f>
        <v>925.178</v>
      </c>
      <c r="BO6" s="44">
        <v>925.178</v>
      </c>
      <c r="BP6" s="43">
        <f>SUM(BQ6)</f>
        <v>0</v>
      </c>
      <c r="BQ6" s="44"/>
      <c r="BR6" s="43">
        <f>SUM(BS6:BV6)</f>
        <v>26.765</v>
      </c>
      <c r="BS6" s="44"/>
      <c r="BT6" s="44"/>
      <c r="BU6" s="44"/>
      <c r="BV6" s="45">
        <v>26.765</v>
      </c>
      <c r="BW6" s="43">
        <f>SUM(BX6)</f>
        <v>0</v>
      </c>
      <c r="BX6" s="46"/>
    </row>
    <row r="7" spans="2:76" s="5" customFormat="1" ht="22.5" customHeight="1">
      <c r="B7" s="49" t="s">
        <v>60</v>
      </c>
      <c r="C7" s="50"/>
      <c r="D7" s="51">
        <f aca="true" t="shared" si="2" ref="D7:D30">SUM(E7:G7,K7,AN7,AT7,AX7,BC7,BJ7,BM7,BN7,BP7,BR7,BW7,BH7)</f>
        <v>9291611.250000002</v>
      </c>
      <c r="E7" s="52"/>
      <c r="F7" s="53">
        <v>10304.480000000001</v>
      </c>
      <c r="G7" s="54">
        <f aca="true" t="shared" si="3" ref="G7:G31">SUM(H7:J7)</f>
        <v>862653.037</v>
      </c>
      <c r="H7" s="55">
        <v>855345.834</v>
      </c>
      <c r="I7" s="55">
        <v>1355.613</v>
      </c>
      <c r="J7" s="55">
        <v>5951.59</v>
      </c>
      <c r="K7" s="54">
        <f>SUM(L7:AI7)</f>
        <v>867563.6500000001</v>
      </c>
      <c r="L7" s="55">
        <v>199041.52</v>
      </c>
      <c r="M7" s="55">
        <v>30773.738</v>
      </c>
      <c r="N7" s="55">
        <v>4125.312</v>
      </c>
      <c r="O7" s="55">
        <v>573.951</v>
      </c>
      <c r="P7" s="55">
        <v>308.30999999999995</v>
      </c>
      <c r="Q7" s="55">
        <v>187763.066</v>
      </c>
      <c r="R7" s="55">
        <v>822.97</v>
      </c>
      <c r="S7" s="55">
        <v>109172.31600000002</v>
      </c>
      <c r="T7" s="55">
        <v>29470.989</v>
      </c>
      <c r="U7" s="55">
        <v>7649.3240000000005</v>
      </c>
      <c r="V7" s="55">
        <v>1827.5059999999999</v>
      </c>
      <c r="W7" s="55"/>
      <c r="X7" s="55">
        <v>58959.603</v>
      </c>
      <c r="Y7" s="55">
        <v>94430.469</v>
      </c>
      <c r="Z7" s="55">
        <v>16627.079999999998</v>
      </c>
      <c r="AA7" s="55">
        <v>87512.557</v>
      </c>
      <c r="AB7" s="55">
        <v>10830.475999999999</v>
      </c>
      <c r="AC7" s="55">
        <v>7565.012000000001</v>
      </c>
      <c r="AD7" s="55">
        <v>157.691</v>
      </c>
      <c r="AE7" s="55">
        <v>9335.128999999999</v>
      </c>
      <c r="AF7" s="55">
        <v>1303.604</v>
      </c>
      <c r="AG7" s="55">
        <v>34.299</v>
      </c>
      <c r="AH7" s="55">
        <v>8994.618999999999</v>
      </c>
      <c r="AI7" s="57">
        <v>284.10900000000004</v>
      </c>
      <c r="AJ7" s="9"/>
      <c r="AK7" s="47"/>
      <c r="AL7" s="49" t="s">
        <v>60</v>
      </c>
      <c r="AM7" s="50"/>
      <c r="AN7" s="58">
        <f aca="true" t="shared" si="4" ref="AN7:AN31">SUM(AO7:AS7)</f>
        <v>7506610.562</v>
      </c>
      <c r="AO7" s="55">
        <v>103.303</v>
      </c>
      <c r="AP7" s="55">
        <v>0.91</v>
      </c>
      <c r="AQ7" s="55">
        <v>0.10600000000000001</v>
      </c>
      <c r="AR7" s="55">
        <v>807653.76</v>
      </c>
      <c r="AS7" s="56">
        <v>6698852.483</v>
      </c>
      <c r="AT7" s="54">
        <f aca="true" t="shared" si="5" ref="AT7:AT31">SUM(AU7:AW7)</f>
        <v>7.243</v>
      </c>
      <c r="AU7" s="55">
        <v>5.354</v>
      </c>
      <c r="AV7" s="55">
        <v>1.889</v>
      </c>
      <c r="AW7" s="55"/>
      <c r="AX7" s="54">
        <f aca="true" t="shared" si="6" ref="AX7:AX31">SUM(AY7:BB7)</f>
        <v>1062.574</v>
      </c>
      <c r="AY7" s="55">
        <v>695.787</v>
      </c>
      <c r="AZ7" s="55">
        <v>252.42000000000002</v>
      </c>
      <c r="BA7" s="55">
        <v>62.821</v>
      </c>
      <c r="BB7" s="56">
        <v>51.54600000000001</v>
      </c>
      <c r="BC7" s="54">
        <f aca="true" t="shared" si="7" ref="BC7:BC31">SUM(BD7:BG7)</f>
        <v>8686.491000000002</v>
      </c>
      <c r="BD7" s="55">
        <v>264.277</v>
      </c>
      <c r="BE7" s="55">
        <v>3264.3940000000002</v>
      </c>
      <c r="BF7" s="55">
        <v>1078.14</v>
      </c>
      <c r="BG7" s="56">
        <v>4079.6800000000003</v>
      </c>
      <c r="BH7" s="100">
        <f aca="true" t="shared" si="8" ref="BH7:BH31">SUM(BI7)</f>
        <v>30.762</v>
      </c>
      <c r="BI7" s="56">
        <v>30.762</v>
      </c>
      <c r="BJ7" s="54">
        <f aca="true" t="shared" si="9" ref="BJ7:BJ31">SUM(BK7:BL7)</f>
        <v>610.914</v>
      </c>
      <c r="BK7" s="55">
        <v>610.914</v>
      </c>
      <c r="BL7" s="55"/>
      <c r="BM7" s="54">
        <v>25267.595</v>
      </c>
      <c r="BN7" s="54">
        <f aca="true" t="shared" si="10" ref="BN7:BN31">SUM(BO7)</f>
        <v>6956.670999999999</v>
      </c>
      <c r="BO7" s="55">
        <v>6956.670999999999</v>
      </c>
      <c r="BP7" s="54">
        <f aca="true" t="shared" si="11" ref="BP7:BP31">SUM(BQ7)</f>
        <v>126.89699999999999</v>
      </c>
      <c r="BQ7" s="55">
        <v>126.89699999999999</v>
      </c>
      <c r="BR7" s="54">
        <f>SUM(BS7:BV7)</f>
        <v>1206.012</v>
      </c>
      <c r="BS7" s="55">
        <v>426.115</v>
      </c>
      <c r="BT7" s="55">
        <v>1.082</v>
      </c>
      <c r="BU7" s="55"/>
      <c r="BV7" s="56">
        <v>778.8149999999999</v>
      </c>
      <c r="BW7" s="54">
        <f aca="true" t="shared" si="12" ref="BW7:BW31">SUM(BX7)</f>
        <v>524.3620000000001</v>
      </c>
      <c r="BX7" s="57">
        <v>524.3620000000001</v>
      </c>
    </row>
    <row r="8" spans="2:76" s="5" customFormat="1" ht="22.5" customHeight="1">
      <c r="B8" s="49" t="s">
        <v>61</v>
      </c>
      <c r="C8" s="50"/>
      <c r="D8" s="51">
        <f t="shared" si="2"/>
        <v>124244.547</v>
      </c>
      <c r="E8" s="52"/>
      <c r="F8" s="53"/>
      <c r="G8" s="54">
        <f t="shared" si="3"/>
        <v>7476.835999999999</v>
      </c>
      <c r="H8" s="55">
        <v>2522.0389999999998</v>
      </c>
      <c r="I8" s="55">
        <v>77.142</v>
      </c>
      <c r="J8" s="55">
        <v>4877.655</v>
      </c>
      <c r="K8" s="54">
        <f aca="true" t="shared" si="13" ref="K8:K31">SUM(L8:AI8)</f>
        <v>90734.34100000001</v>
      </c>
      <c r="L8" s="55">
        <v>7175.069</v>
      </c>
      <c r="M8" s="55">
        <v>2.569</v>
      </c>
      <c r="N8" s="55">
        <v>191.657</v>
      </c>
      <c r="O8" s="55">
        <v>243.324</v>
      </c>
      <c r="P8" s="55">
        <v>42.528</v>
      </c>
      <c r="Q8" s="55">
        <v>372.776</v>
      </c>
      <c r="R8" s="55">
        <v>2742.1459999999997</v>
      </c>
      <c r="S8" s="55">
        <v>26268.511000000006</v>
      </c>
      <c r="T8" s="55">
        <v>1892.496</v>
      </c>
      <c r="U8" s="55">
        <v>4533.388000000001</v>
      </c>
      <c r="V8" s="55">
        <v>1146.884</v>
      </c>
      <c r="W8" s="55"/>
      <c r="X8" s="55">
        <v>381.55100000000004</v>
      </c>
      <c r="Y8" s="55">
        <v>8334.185</v>
      </c>
      <c r="Z8" s="55">
        <v>4988.1050000000005</v>
      </c>
      <c r="AA8" s="55">
        <v>13114.71</v>
      </c>
      <c r="AB8" s="55">
        <v>1982.873</v>
      </c>
      <c r="AC8" s="55">
        <v>10853.389000000001</v>
      </c>
      <c r="AD8" s="55">
        <v>336.69399999999996</v>
      </c>
      <c r="AE8" s="55">
        <v>229.297</v>
      </c>
      <c r="AF8" s="55">
        <v>467.687</v>
      </c>
      <c r="AG8" s="55">
        <v>31.805999999999997</v>
      </c>
      <c r="AH8" s="55">
        <v>5299.719</v>
      </c>
      <c r="AI8" s="57">
        <v>102.977</v>
      </c>
      <c r="AJ8" s="9"/>
      <c r="AK8" s="47"/>
      <c r="AL8" s="49" t="s">
        <v>61</v>
      </c>
      <c r="AM8" s="50"/>
      <c r="AN8" s="58">
        <f t="shared" si="4"/>
        <v>93.137</v>
      </c>
      <c r="AO8" s="55">
        <v>11.52</v>
      </c>
      <c r="AP8" s="55">
        <v>16.238</v>
      </c>
      <c r="AQ8" s="55">
        <v>0.9610000000000001</v>
      </c>
      <c r="AR8" s="55">
        <v>7.877999999999999</v>
      </c>
      <c r="AS8" s="56">
        <v>56.54</v>
      </c>
      <c r="AT8" s="54">
        <f t="shared" si="5"/>
        <v>0.657</v>
      </c>
      <c r="AU8" s="55"/>
      <c r="AV8" s="55">
        <v>0.118</v>
      </c>
      <c r="AW8" s="55">
        <v>0.539</v>
      </c>
      <c r="AX8" s="54">
        <f t="shared" si="6"/>
        <v>397.79400000000004</v>
      </c>
      <c r="AY8" s="55">
        <v>211.111</v>
      </c>
      <c r="AZ8" s="55">
        <v>95.062</v>
      </c>
      <c r="BA8" s="55">
        <v>68.451</v>
      </c>
      <c r="BB8" s="56">
        <v>23.17</v>
      </c>
      <c r="BC8" s="54">
        <f t="shared" si="7"/>
        <v>3520.9970000000003</v>
      </c>
      <c r="BD8" s="55">
        <v>229.92</v>
      </c>
      <c r="BE8" s="55">
        <v>2754.306</v>
      </c>
      <c r="BF8" s="55">
        <v>356.509</v>
      </c>
      <c r="BG8" s="56">
        <v>180.262</v>
      </c>
      <c r="BH8" s="100">
        <f t="shared" si="8"/>
        <v>46.819</v>
      </c>
      <c r="BI8" s="56">
        <v>46.819</v>
      </c>
      <c r="BJ8" s="54">
        <f t="shared" si="9"/>
        <v>896.309</v>
      </c>
      <c r="BK8" s="55">
        <v>896.309</v>
      </c>
      <c r="BL8" s="55"/>
      <c r="BM8" s="54">
        <v>16394.900999999998</v>
      </c>
      <c r="BN8" s="54">
        <f t="shared" si="10"/>
        <v>1797.444</v>
      </c>
      <c r="BO8" s="55">
        <v>1797.444</v>
      </c>
      <c r="BP8" s="54">
        <f t="shared" si="11"/>
        <v>308.586</v>
      </c>
      <c r="BQ8" s="55">
        <v>308.586</v>
      </c>
      <c r="BR8" s="54">
        <f>SUM(BS8:BV8)</f>
        <v>772.9799999999999</v>
      </c>
      <c r="BS8" s="55">
        <v>639.1519999999999</v>
      </c>
      <c r="BT8" s="55">
        <v>124.914</v>
      </c>
      <c r="BU8" s="55">
        <v>0.177</v>
      </c>
      <c r="BV8" s="56">
        <v>8.737</v>
      </c>
      <c r="BW8" s="54">
        <f t="shared" si="12"/>
        <v>1803.746</v>
      </c>
      <c r="BX8" s="57">
        <v>1803.746</v>
      </c>
    </row>
    <row r="9" spans="2:76" s="5" customFormat="1" ht="22.5" customHeight="1">
      <c r="B9" s="49" t="s">
        <v>62</v>
      </c>
      <c r="C9" s="50"/>
      <c r="D9" s="51">
        <f t="shared" si="2"/>
        <v>150313.90300000005</v>
      </c>
      <c r="E9" s="52"/>
      <c r="F9" s="53"/>
      <c r="G9" s="54">
        <f t="shared" si="3"/>
        <v>58.678</v>
      </c>
      <c r="H9" s="55">
        <v>31.238999999999997</v>
      </c>
      <c r="I9" s="55">
        <v>0</v>
      </c>
      <c r="J9" s="55">
        <v>27.439</v>
      </c>
      <c r="K9" s="54">
        <f t="shared" si="13"/>
        <v>149075.17800000004</v>
      </c>
      <c r="L9" s="55">
        <v>2555.591</v>
      </c>
      <c r="M9" s="55">
        <v>0.474</v>
      </c>
      <c r="N9" s="55">
        <v>23.712</v>
      </c>
      <c r="O9" s="55">
        <v>112.77</v>
      </c>
      <c r="P9" s="55"/>
      <c r="Q9" s="55">
        <v>91.143</v>
      </c>
      <c r="R9" s="55">
        <v>630.288</v>
      </c>
      <c r="S9" s="55">
        <v>99647.174</v>
      </c>
      <c r="T9" s="55">
        <v>2013.854</v>
      </c>
      <c r="U9" s="55">
        <v>495.678</v>
      </c>
      <c r="V9" s="55">
        <v>1.486</v>
      </c>
      <c r="W9" s="55"/>
      <c r="X9" s="55">
        <v>659.552</v>
      </c>
      <c r="Y9" s="55">
        <v>17042.921</v>
      </c>
      <c r="Z9" s="55">
        <v>3189.019</v>
      </c>
      <c r="AA9" s="55">
        <v>12162.002</v>
      </c>
      <c r="AB9" s="55">
        <v>87.484</v>
      </c>
      <c r="AC9" s="55">
        <v>470.14</v>
      </c>
      <c r="AD9" s="55">
        <v>11.055</v>
      </c>
      <c r="AE9" s="55">
        <v>8798.983</v>
      </c>
      <c r="AF9" s="55">
        <v>499.725</v>
      </c>
      <c r="AG9" s="55">
        <v>42.26</v>
      </c>
      <c r="AH9" s="55">
        <v>189.75900000000001</v>
      </c>
      <c r="AI9" s="57">
        <v>350.10799999999995</v>
      </c>
      <c r="AJ9" s="9"/>
      <c r="AK9" s="47"/>
      <c r="AL9" s="49" t="s">
        <v>62</v>
      </c>
      <c r="AM9" s="50"/>
      <c r="AN9" s="58">
        <f t="shared" si="4"/>
        <v>23.232</v>
      </c>
      <c r="AO9" s="55">
        <v>22.34</v>
      </c>
      <c r="AP9" s="55"/>
      <c r="AQ9" s="55">
        <v>0.014</v>
      </c>
      <c r="AR9" s="55">
        <v>0.878</v>
      </c>
      <c r="AS9" s="56"/>
      <c r="AT9" s="54">
        <f t="shared" si="5"/>
        <v>0</v>
      </c>
      <c r="AU9" s="55"/>
      <c r="AV9" s="55"/>
      <c r="AW9" s="55"/>
      <c r="AX9" s="54">
        <f t="shared" si="6"/>
        <v>712.994</v>
      </c>
      <c r="AY9" s="55">
        <v>0</v>
      </c>
      <c r="AZ9" s="55"/>
      <c r="BA9" s="55">
        <v>712.994</v>
      </c>
      <c r="BB9" s="56"/>
      <c r="BC9" s="54">
        <f t="shared" si="7"/>
        <v>176.70800000000003</v>
      </c>
      <c r="BD9" s="55"/>
      <c r="BE9" s="55">
        <v>87.01</v>
      </c>
      <c r="BF9" s="55"/>
      <c r="BG9" s="56">
        <v>89.69800000000001</v>
      </c>
      <c r="BH9" s="100">
        <f t="shared" si="8"/>
        <v>0</v>
      </c>
      <c r="BI9" s="56"/>
      <c r="BJ9" s="54">
        <f t="shared" si="9"/>
        <v>71.069</v>
      </c>
      <c r="BK9" s="55">
        <v>41.217</v>
      </c>
      <c r="BL9" s="55">
        <v>29.852</v>
      </c>
      <c r="BM9" s="54"/>
      <c r="BN9" s="54">
        <f t="shared" si="10"/>
        <v>0</v>
      </c>
      <c r="BO9" s="55"/>
      <c r="BP9" s="54">
        <f t="shared" si="11"/>
        <v>90.34800000000001</v>
      </c>
      <c r="BQ9" s="55">
        <v>90.34800000000001</v>
      </c>
      <c r="BR9" s="54">
        <f aca="true" t="shared" si="14" ref="BR9:BR31">SUM(BS9:BV9)</f>
        <v>50.491</v>
      </c>
      <c r="BS9" s="55">
        <v>26.273000000000003</v>
      </c>
      <c r="BT9" s="55">
        <v>4.648000000000001</v>
      </c>
      <c r="BU9" s="55">
        <v>3.9350000000000005</v>
      </c>
      <c r="BV9" s="56">
        <v>15.635</v>
      </c>
      <c r="BW9" s="54">
        <f t="shared" si="12"/>
        <v>55.205000000000005</v>
      </c>
      <c r="BX9" s="57">
        <v>55.205000000000005</v>
      </c>
    </row>
    <row r="10" spans="2:76" s="5" customFormat="1" ht="22.5" customHeight="1">
      <c r="B10" s="49" t="s">
        <v>63</v>
      </c>
      <c r="C10" s="50"/>
      <c r="D10" s="51">
        <f t="shared" si="2"/>
        <v>137419.05200000003</v>
      </c>
      <c r="E10" s="52"/>
      <c r="F10" s="53"/>
      <c r="G10" s="54">
        <f t="shared" si="3"/>
        <v>1177.214</v>
      </c>
      <c r="H10" s="55">
        <v>959.41</v>
      </c>
      <c r="I10" s="55">
        <v>0</v>
      </c>
      <c r="J10" s="55">
        <v>217.804</v>
      </c>
      <c r="K10" s="54">
        <f t="shared" si="13"/>
        <v>134353.35400000002</v>
      </c>
      <c r="L10" s="55">
        <v>863.643</v>
      </c>
      <c r="M10" s="55">
        <v>0.112</v>
      </c>
      <c r="N10" s="55"/>
      <c r="O10" s="55">
        <v>22.988</v>
      </c>
      <c r="P10" s="55"/>
      <c r="Q10" s="55">
        <v>44.639</v>
      </c>
      <c r="R10" s="55">
        <v>934.732</v>
      </c>
      <c r="S10" s="55">
        <v>96393.97600000001</v>
      </c>
      <c r="T10" s="55">
        <v>3922.058</v>
      </c>
      <c r="U10" s="55">
        <v>52.217</v>
      </c>
      <c r="V10" s="55">
        <v>0.965</v>
      </c>
      <c r="W10" s="55"/>
      <c r="X10" s="55">
        <v>78.363</v>
      </c>
      <c r="Y10" s="55">
        <v>2895.799</v>
      </c>
      <c r="Z10" s="55">
        <v>1151.241</v>
      </c>
      <c r="AA10" s="55">
        <v>3994.929</v>
      </c>
      <c r="AB10" s="55">
        <v>131.432</v>
      </c>
      <c r="AC10" s="55">
        <v>491.736</v>
      </c>
      <c r="AD10" s="55">
        <v>89.227</v>
      </c>
      <c r="AE10" s="55">
        <v>22601.028</v>
      </c>
      <c r="AF10" s="55">
        <v>358.21400000000006</v>
      </c>
      <c r="AG10" s="55">
        <v>13.161</v>
      </c>
      <c r="AH10" s="55">
        <v>16.147</v>
      </c>
      <c r="AI10" s="57">
        <v>296.747</v>
      </c>
      <c r="AJ10" s="9"/>
      <c r="AK10" s="47"/>
      <c r="AL10" s="49" t="s">
        <v>63</v>
      </c>
      <c r="AM10" s="50"/>
      <c r="AN10" s="58">
        <f t="shared" si="4"/>
        <v>8.386</v>
      </c>
      <c r="AO10" s="55">
        <v>7.95</v>
      </c>
      <c r="AP10" s="55"/>
      <c r="AQ10" s="55">
        <v>0.27199999999999996</v>
      </c>
      <c r="AR10" s="55">
        <v>0.164</v>
      </c>
      <c r="AS10" s="56"/>
      <c r="AT10" s="54">
        <f t="shared" si="5"/>
        <v>0.539</v>
      </c>
      <c r="AU10" s="55"/>
      <c r="AV10" s="55"/>
      <c r="AW10" s="55">
        <v>0.539</v>
      </c>
      <c r="AX10" s="54">
        <f t="shared" si="6"/>
        <v>13.011000000000001</v>
      </c>
      <c r="AY10" s="55">
        <v>0</v>
      </c>
      <c r="AZ10" s="55">
        <v>9.213000000000001</v>
      </c>
      <c r="BA10" s="55">
        <v>0.558</v>
      </c>
      <c r="BB10" s="56">
        <v>3.24</v>
      </c>
      <c r="BC10" s="54">
        <f t="shared" si="7"/>
        <v>969.9590000000001</v>
      </c>
      <c r="BD10" s="55"/>
      <c r="BE10" s="55">
        <v>574.955</v>
      </c>
      <c r="BF10" s="55">
        <v>25.022</v>
      </c>
      <c r="BG10" s="56">
        <v>369.982</v>
      </c>
      <c r="BH10" s="100">
        <f t="shared" si="8"/>
        <v>0</v>
      </c>
      <c r="BI10" s="56"/>
      <c r="BJ10" s="54">
        <f t="shared" si="9"/>
        <v>107.727</v>
      </c>
      <c r="BK10" s="55">
        <v>107.727</v>
      </c>
      <c r="BL10" s="55"/>
      <c r="BM10" s="54"/>
      <c r="BN10" s="54">
        <f t="shared" si="10"/>
        <v>0</v>
      </c>
      <c r="BO10" s="55"/>
      <c r="BP10" s="54">
        <f t="shared" si="11"/>
        <v>13.617</v>
      </c>
      <c r="BQ10" s="55">
        <v>13.617</v>
      </c>
      <c r="BR10" s="54">
        <f t="shared" si="14"/>
        <v>544.8580000000001</v>
      </c>
      <c r="BS10" s="55">
        <v>2.51</v>
      </c>
      <c r="BT10" s="55">
        <v>4.401</v>
      </c>
      <c r="BU10" s="55">
        <v>6.128</v>
      </c>
      <c r="BV10" s="56">
        <v>531.8190000000001</v>
      </c>
      <c r="BW10" s="54">
        <f t="shared" si="12"/>
        <v>230.387</v>
      </c>
      <c r="BX10" s="57">
        <v>230.387</v>
      </c>
    </row>
    <row r="11" spans="2:76" s="5" customFormat="1" ht="22.5" customHeight="1">
      <c r="B11" s="49" t="s">
        <v>64</v>
      </c>
      <c r="C11" s="50"/>
      <c r="D11" s="51">
        <f t="shared" si="2"/>
        <v>272260.322</v>
      </c>
      <c r="E11" s="52"/>
      <c r="F11" s="53"/>
      <c r="G11" s="54">
        <f t="shared" si="3"/>
        <v>43147.395000000004</v>
      </c>
      <c r="H11" s="55">
        <v>30574.876</v>
      </c>
      <c r="I11" s="55">
        <v>4101.269</v>
      </c>
      <c r="J11" s="55">
        <v>8471.25</v>
      </c>
      <c r="K11" s="54">
        <f t="shared" si="13"/>
        <v>155736.513</v>
      </c>
      <c r="L11" s="55">
        <v>14758.704999999998</v>
      </c>
      <c r="M11" s="55">
        <v>632.5169999999999</v>
      </c>
      <c r="N11" s="55">
        <v>8651.912</v>
      </c>
      <c r="O11" s="55">
        <v>1193.263</v>
      </c>
      <c r="P11" s="55">
        <v>433.642</v>
      </c>
      <c r="Q11" s="55">
        <v>8070.188</v>
      </c>
      <c r="R11" s="55">
        <v>17329.798</v>
      </c>
      <c r="S11" s="55">
        <v>9139.82199999999</v>
      </c>
      <c r="T11" s="55">
        <v>1948.682</v>
      </c>
      <c r="U11" s="55">
        <v>44621.824</v>
      </c>
      <c r="V11" s="55">
        <v>4855.442</v>
      </c>
      <c r="W11" s="55">
        <v>116.792</v>
      </c>
      <c r="X11" s="55">
        <v>2006.692</v>
      </c>
      <c r="Y11" s="55">
        <v>3555.0159999999996</v>
      </c>
      <c r="Z11" s="55">
        <v>6270.121</v>
      </c>
      <c r="AA11" s="55">
        <v>8266.006</v>
      </c>
      <c r="AB11" s="55">
        <v>1742.29</v>
      </c>
      <c r="AC11" s="55">
        <v>7031.0019999999995</v>
      </c>
      <c r="AD11" s="55">
        <v>1073.9569999999999</v>
      </c>
      <c r="AE11" s="55">
        <v>773.211</v>
      </c>
      <c r="AF11" s="55">
        <v>3474.094</v>
      </c>
      <c r="AG11" s="55">
        <v>1008.2</v>
      </c>
      <c r="AH11" s="55">
        <v>6661.4220000000005</v>
      </c>
      <c r="AI11" s="57">
        <v>2121.915</v>
      </c>
      <c r="AJ11" s="9"/>
      <c r="AK11" s="47"/>
      <c r="AL11" s="49" t="s">
        <v>64</v>
      </c>
      <c r="AM11" s="50"/>
      <c r="AN11" s="58">
        <f t="shared" si="4"/>
        <v>333.222</v>
      </c>
      <c r="AO11" s="55">
        <v>138.15300000000002</v>
      </c>
      <c r="AP11" s="55">
        <v>124.50999999999999</v>
      </c>
      <c r="AQ11" s="55">
        <v>0.64</v>
      </c>
      <c r="AR11" s="55">
        <v>52.238</v>
      </c>
      <c r="AS11" s="56">
        <v>17.681</v>
      </c>
      <c r="AT11" s="54">
        <f t="shared" si="5"/>
        <v>125.117</v>
      </c>
      <c r="AU11" s="55">
        <v>89.654</v>
      </c>
      <c r="AV11" s="55">
        <v>34.144</v>
      </c>
      <c r="AW11" s="55">
        <v>1.319</v>
      </c>
      <c r="AX11" s="54">
        <f t="shared" si="6"/>
        <v>7432.164</v>
      </c>
      <c r="AY11" s="55">
        <v>2751.715</v>
      </c>
      <c r="AZ11" s="55">
        <v>656.37</v>
      </c>
      <c r="BA11" s="55">
        <v>3635.4230000000002</v>
      </c>
      <c r="BB11" s="56">
        <v>388.656</v>
      </c>
      <c r="BC11" s="54">
        <f t="shared" si="7"/>
        <v>19509.932</v>
      </c>
      <c r="BD11" s="55">
        <v>1746.5369999999998</v>
      </c>
      <c r="BE11" s="55">
        <v>11315.86</v>
      </c>
      <c r="BF11" s="55">
        <v>1105.2730000000001</v>
      </c>
      <c r="BG11" s="56">
        <v>5342.262</v>
      </c>
      <c r="BH11" s="100">
        <f t="shared" si="8"/>
        <v>1469.5459999999998</v>
      </c>
      <c r="BI11" s="56">
        <v>1469.5459999999998</v>
      </c>
      <c r="BJ11" s="54">
        <f t="shared" si="9"/>
        <v>2287.005</v>
      </c>
      <c r="BK11" s="55">
        <v>2197.225</v>
      </c>
      <c r="BL11" s="55">
        <v>89.78</v>
      </c>
      <c r="BM11" s="54">
        <v>13399.154</v>
      </c>
      <c r="BN11" s="54">
        <f t="shared" si="10"/>
        <v>3897.594</v>
      </c>
      <c r="BO11" s="55">
        <v>3897.594</v>
      </c>
      <c r="BP11" s="54">
        <f t="shared" si="11"/>
        <v>2065.187</v>
      </c>
      <c r="BQ11" s="55">
        <v>2065.187</v>
      </c>
      <c r="BR11" s="54">
        <f t="shared" si="14"/>
        <v>19030.039999999997</v>
      </c>
      <c r="BS11" s="55">
        <v>16021.636999999999</v>
      </c>
      <c r="BT11" s="55">
        <v>1339.138</v>
      </c>
      <c r="BU11" s="55">
        <v>105.773</v>
      </c>
      <c r="BV11" s="56">
        <v>1563.492</v>
      </c>
      <c r="BW11" s="54">
        <f t="shared" si="12"/>
        <v>3827.453</v>
      </c>
      <c r="BX11" s="57">
        <v>3827.453</v>
      </c>
    </row>
    <row r="12" spans="2:76" s="5" customFormat="1" ht="22.5" customHeight="1">
      <c r="B12" s="59" t="s">
        <v>65</v>
      </c>
      <c r="C12" s="53"/>
      <c r="D12" s="51">
        <f t="shared" si="2"/>
        <v>42646.32199999999</v>
      </c>
      <c r="E12" s="52"/>
      <c r="F12" s="53"/>
      <c r="G12" s="54">
        <f t="shared" si="3"/>
        <v>8530.965</v>
      </c>
      <c r="H12" s="55">
        <v>6614.282999999999</v>
      </c>
      <c r="I12" s="55">
        <v>492.858</v>
      </c>
      <c r="J12" s="55">
        <v>1423.824</v>
      </c>
      <c r="K12" s="54">
        <f t="shared" si="13"/>
        <v>33386.439</v>
      </c>
      <c r="L12" s="55"/>
      <c r="M12" s="55"/>
      <c r="N12" s="55"/>
      <c r="O12" s="55"/>
      <c r="P12" s="55"/>
      <c r="Q12" s="55">
        <v>17262.798</v>
      </c>
      <c r="R12" s="55">
        <v>16123.641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7"/>
      <c r="AJ12" s="9"/>
      <c r="AK12" s="47"/>
      <c r="AL12" s="59" t="s">
        <v>65</v>
      </c>
      <c r="AM12" s="53"/>
      <c r="AN12" s="58">
        <f t="shared" si="4"/>
        <v>0</v>
      </c>
      <c r="AO12" s="55"/>
      <c r="AP12" s="55"/>
      <c r="AQ12" s="55"/>
      <c r="AR12" s="55"/>
      <c r="AS12" s="56"/>
      <c r="AT12" s="54">
        <f t="shared" si="5"/>
        <v>728.918</v>
      </c>
      <c r="AU12" s="55"/>
      <c r="AV12" s="55">
        <v>83.484</v>
      </c>
      <c r="AW12" s="55">
        <v>645.434</v>
      </c>
      <c r="AX12" s="54">
        <f t="shared" si="6"/>
        <v>0</v>
      </c>
      <c r="AY12" s="55"/>
      <c r="AZ12" s="55"/>
      <c r="BA12" s="55"/>
      <c r="BB12" s="56"/>
      <c r="BC12" s="54">
        <f t="shared" si="7"/>
        <v>0</v>
      </c>
      <c r="BD12" s="55"/>
      <c r="BE12" s="55"/>
      <c r="BF12" s="55"/>
      <c r="BG12" s="56"/>
      <c r="BH12" s="100">
        <f t="shared" si="8"/>
        <v>0</v>
      </c>
      <c r="BI12" s="56"/>
      <c r="BJ12" s="54">
        <f t="shared" si="9"/>
        <v>0</v>
      </c>
      <c r="BK12" s="55"/>
      <c r="BL12" s="55"/>
      <c r="BM12" s="54"/>
      <c r="BN12" s="54">
        <f t="shared" si="10"/>
        <v>0</v>
      </c>
      <c r="BO12" s="55"/>
      <c r="BP12" s="54">
        <f t="shared" si="11"/>
        <v>0</v>
      </c>
      <c r="BQ12" s="55"/>
      <c r="BR12" s="54">
        <f t="shared" si="14"/>
        <v>0</v>
      </c>
      <c r="BS12" s="55"/>
      <c r="BT12" s="55"/>
      <c r="BU12" s="55"/>
      <c r="BV12" s="56"/>
      <c r="BW12" s="54">
        <f t="shared" si="12"/>
        <v>0</v>
      </c>
      <c r="BX12" s="57"/>
    </row>
    <row r="13" spans="2:76" s="5" customFormat="1" ht="22.5" customHeight="1">
      <c r="B13" s="59" t="s">
        <v>66</v>
      </c>
      <c r="C13" s="53"/>
      <c r="D13" s="51">
        <f t="shared" si="2"/>
        <v>182930.724</v>
      </c>
      <c r="E13" s="52"/>
      <c r="F13" s="53"/>
      <c r="G13" s="54">
        <f t="shared" si="3"/>
        <v>124417.229</v>
      </c>
      <c r="H13" s="55">
        <v>114987.288</v>
      </c>
      <c r="I13" s="55">
        <v>4583.512</v>
      </c>
      <c r="J13" s="55">
        <v>4846.429</v>
      </c>
      <c r="K13" s="54">
        <f t="shared" si="13"/>
        <v>51281.246999999996</v>
      </c>
      <c r="L13" s="55">
        <v>57.491</v>
      </c>
      <c r="M13" s="55">
        <v>5.31</v>
      </c>
      <c r="N13" s="55">
        <v>214.77300000000002</v>
      </c>
      <c r="O13" s="55">
        <v>21478.766</v>
      </c>
      <c r="P13" s="55">
        <v>2268.71</v>
      </c>
      <c r="Q13" s="55">
        <v>689.143</v>
      </c>
      <c r="R13" s="55">
        <v>380.785</v>
      </c>
      <c r="S13" s="55">
        <v>950.566</v>
      </c>
      <c r="T13" s="55">
        <v>54.83</v>
      </c>
      <c r="U13" s="55">
        <v>2140.0519999999997</v>
      </c>
      <c r="V13" s="55">
        <v>177.964</v>
      </c>
      <c r="W13" s="55">
        <v>9.104</v>
      </c>
      <c r="X13" s="55">
        <v>1629.2420000000002</v>
      </c>
      <c r="Y13" s="55">
        <v>2765.433</v>
      </c>
      <c r="Z13" s="55">
        <v>954.5999999999999</v>
      </c>
      <c r="AA13" s="55">
        <v>4868.848</v>
      </c>
      <c r="AB13" s="55">
        <v>1122.266</v>
      </c>
      <c r="AC13" s="55">
        <v>3638.879</v>
      </c>
      <c r="AD13" s="55">
        <v>560.694</v>
      </c>
      <c r="AE13" s="55">
        <v>55.219</v>
      </c>
      <c r="AF13" s="55">
        <v>1326.303</v>
      </c>
      <c r="AG13" s="55">
        <v>166.82600000000002</v>
      </c>
      <c r="AH13" s="55">
        <v>5186.703</v>
      </c>
      <c r="AI13" s="57">
        <v>578.74</v>
      </c>
      <c r="AJ13" s="9"/>
      <c r="AK13" s="47"/>
      <c r="AL13" s="59" t="s">
        <v>66</v>
      </c>
      <c r="AM13" s="53"/>
      <c r="AN13" s="58">
        <f t="shared" si="4"/>
        <v>46.3</v>
      </c>
      <c r="AO13" s="55">
        <v>0.14</v>
      </c>
      <c r="AP13" s="55">
        <v>27.52</v>
      </c>
      <c r="AQ13" s="55">
        <v>0.04</v>
      </c>
      <c r="AR13" s="55">
        <v>17.6</v>
      </c>
      <c r="AS13" s="56">
        <v>1</v>
      </c>
      <c r="AT13" s="54">
        <f t="shared" si="5"/>
        <v>0</v>
      </c>
      <c r="AU13" s="55"/>
      <c r="AV13" s="55"/>
      <c r="AW13" s="55"/>
      <c r="AX13" s="54">
        <f t="shared" si="6"/>
        <v>3983.835</v>
      </c>
      <c r="AY13" s="55">
        <v>414.512</v>
      </c>
      <c r="AZ13" s="55">
        <v>11.417</v>
      </c>
      <c r="BA13" s="55">
        <v>2549.023</v>
      </c>
      <c r="BB13" s="56">
        <v>1008.883</v>
      </c>
      <c r="BC13" s="54">
        <f t="shared" si="7"/>
        <v>1748.4859999999999</v>
      </c>
      <c r="BD13" s="55"/>
      <c r="BE13" s="55">
        <v>8.891</v>
      </c>
      <c r="BF13" s="55"/>
      <c r="BG13" s="56">
        <v>1739.5949999999998</v>
      </c>
      <c r="BH13" s="100">
        <f t="shared" si="8"/>
        <v>714.237</v>
      </c>
      <c r="BI13" s="56">
        <v>714.237</v>
      </c>
      <c r="BJ13" s="54">
        <f t="shared" si="9"/>
        <v>79.78</v>
      </c>
      <c r="BK13" s="55">
        <v>79.78</v>
      </c>
      <c r="BL13" s="55"/>
      <c r="BM13" s="54">
        <v>166.018</v>
      </c>
      <c r="BN13" s="54">
        <f t="shared" si="10"/>
        <v>101.915</v>
      </c>
      <c r="BO13" s="55">
        <v>101.915</v>
      </c>
      <c r="BP13" s="54">
        <f t="shared" si="11"/>
        <v>204.927</v>
      </c>
      <c r="BQ13" s="55">
        <v>204.927</v>
      </c>
      <c r="BR13" s="54">
        <f t="shared" si="14"/>
        <v>82.20599999999999</v>
      </c>
      <c r="BS13" s="55">
        <v>35.568</v>
      </c>
      <c r="BT13" s="55"/>
      <c r="BU13" s="55"/>
      <c r="BV13" s="56">
        <v>46.638</v>
      </c>
      <c r="BW13" s="54">
        <f t="shared" si="12"/>
        <v>104.544</v>
      </c>
      <c r="BX13" s="57">
        <v>104.544</v>
      </c>
    </row>
    <row r="14" spans="2:76" s="5" customFormat="1" ht="22.5" customHeight="1">
      <c r="B14" s="59" t="s">
        <v>67</v>
      </c>
      <c r="C14" s="53"/>
      <c r="D14" s="51">
        <f t="shared" si="2"/>
        <v>8584.658</v>
      </c>
      <c r="E14" s="52"/>
      <c r="F14" s="53"/>
      <c r="G14" s="54">
        <f t="shared" si="3"/>
        <v>5463.8</v>
      </c>
      <c r="H14" s="55">
        <v>5356.527</v>
      </c>
      <c r="I14" s="55">
        <v>80.7</v>
      </c>
      <c r="J14" s="55">
        <v>26.572999999999997</v>
      </c>
      <c r="K14" s="54">
        <f t="shared" si="13"/>
        <v>3120.8579999999997</v>
      </c>
      <c r="L14" s="55"/>
      <c r="M14" s="55"/>
      <c r="N14" s="55">
        <v>3120.524</v>
      </c>
      <c r="O14" s="55"/>
      <c r="P14" s="55"/>
      <c r="Q14" s="55"/>
      <c r="R14" s="55"/>
      <c r="S14" s="55"/>
      <c r="T14" s="55"/>
      <c r="U14" s="55">
        <v>0.334</v>
      </c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7"/>
      <c r="AJ14" s="9"/>
      <c r="AK14" s="47"/>
      <c r="AL14" s="59" t="s">
        <v>67</v>
      </c>
      <c r="AM14" s="53"/>
      <c r="AN14" s="58">
        <f t="shared" si="4"/>
        <v>0</v>
      </c>
      <c r="AO14" s="55"/>
      <c r="AP14" s="55"/>
      <c r="AQ14" s="55"/>
      <c r="AR14" s="55"/>
      <c r="AS14" s="56"/>
      <c r="AT14" s="54">
        <f t="shared" si="5"/>
        <v>0</v>
      </c>
      <c r="AU14" s="55"/>
      <c r="AV14" s="55"/>
      <c r="AW14" s="55"/>
      <c r="AX14" s="54">
        <f t="shared" si="6"/>
        <v>0</v>
      </c>
      <c r="AY14" s="55"/>
      <c r="AZ14" s="55"/>
      <c r="BA14" s="55"/>
      <c r="BB14" s="56"/>
      <c r="BC14" s="54">
        <f t="shared" si="7"/>
        <v>0</v>
      </c>
      <c r="BD14" s="55"/>
      <c r="BE14" s="55"/>
      <c r="BF14" s="55"/>
      <c r="BG14" s="56"/>
      <c r="BH14" s="100">
        <f t="shared" si="8"/>
        <v>0</v>
      </c>
      <c r="BI14" s="56"/>
      <c r="BJ14" s="54">
        <f t="shared" si="9"/>
        <v>0</v>
      </c>
      <c r="BK14" s="55"/>
      <c r="BL14" s="55"/>
      <c r="BM14" s="54"/>
      <c r="BN14" s="54">
        <f t="shared" si="10"/>
        <v>0</v>
      </c>
      <c r="BO14" s="55"/>
      <c r="BP14" s="54">
        <f t="shared" si="11"/>
        <v>0</v>
      </c>
      <c r="BQ14" s="55"/>
      <c r="BR14" s="54">
        <f t="shared" si="14"/>
        <v>0</v>
      </c>
      <c r="BS14" s="55"/>
      <c r="BT14" s="55"/>
      <c r="BU14" s="55"/>
      <c r="BV14" s="56"/>
      <c r="BW14" s="54">
        <f t="shared" si="12"/>
        <v>0</v>
      </c>
      <c r="BX14" s="57"/>
    </row>
    <row r="15" spans="2:76" s="5" customFormat="1" ht="22.5" customHeight="1">
      <c r="B15" s="59" t="s">
        <v>68</v>
      </c>
      <c r="C15" s="53"/>
      <c r="D15" s="51">
        <f t="shared" si="2"/>
        <v>298.775</v>
      </c>
      <c r="E15" s="52"/>
      <c r="F15" s="53"/>
      <c r="G15" s="54">
        <f t="shared" si="3"/>
        <v>0</v>
      </c>
      <c r="H15" s="55">
        <v>0</v>
      </c>
      <c r="I15" s="55">
        <v>0</v>
      </c>
      <c r="J15" s="55">
        <v>0</v>
      </c>
      <c r="K15" s="54">
        <f t="shared" si="13"/>
        <v>298.775</v>
      </c>
      <c r="L15" s="55">
        <v>298.775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7"/>
      <c r="AJ15" s="9"/>
      <c r="AK15" s="47"/>
      <c r="AL15" s="59" t="s">
        <v>68</v>
      </c>
      <c r="AM15" s="53"/>
      <c r="AN15" s="58">
        <f t="shared" si="4"/>
        <v>0</v>
      </c>
      <c r="AO15" s="55"/>
      <c r="AP15" s="55"/>
      <c r="AQ15" s="55"/>
      <c r="AR15" s="55"/>
      <c r="AS15" s="56"/>
      <c r="AT15" s="54">
        <f t="shared" si="5"/>
        <v>0</v>
      </c>
      <c r="AU15" s="55"/>
      <c r="AV15" s="55"/>
      <c r="AW15" s="55"/>
      <c r="AX15" s="54">
        <f t="shared" si="6"/>
        <v>0</v>
      </c>
      <c r="AY15" s="55"/>
      <c r="AZ15" s="55"/>
      <c r="BA15" s="55"/>
      <c r="BB15" s="56"/>
      <c r="BC15" s="54">
        <f t="shared" si="7"/>
        <v>0</v>
      </c>
      <c r="BD15" s="55"/>
      <c r="BE15" s="55"/>
      <c r="BF15" s="55"/>
      <c r="BG15" s="56"/>
      <c r="BH15" s="100">
        <f t="shared" si="8"/>
        <v>0</v>
      </c>
      <c r="BI15" s="56"/>
      <c r="BJ15" s="54">
        <f t="shared" si="9"/>
        <v>0</v>
      </c>
      <c r="BK15" s="55"/>
      <c r="BL15" s="55"/>
      <c r="BM15" s="54"/>
      <c r="BN15" s="54">
        <f t="shared" si="10"/>
        <v>0</v>
      </c>
      <c r="BO15" s="55"/>
      <c r="BP15" s="54">
        <f t="shared" si="11"/>
        <v>0</v>
      </c>
      <c r="BQ15" s="55"/>
      <c r="BR15" s="54">
        <f t="shared" si="14"/>
        <v>0</v>
      </c>
      <c r="BS15" s="55"/>
      <c r="BT15" s="55"/>
      <c r="BU15" s="55"/>
      <c r="BV15" s="56"/>
      <c r="BW15" s="54">
        <f t="shared" si="12"/>
        <v>0</v>
      </c>
      <c r="BX15" s="57"/>
    </row>
    <row r="16" spans="2:76" s="5" customFormat="1" ht="22.5" customHeight="1">
      <c r="B16" s="59" t="s">
        <v>86</v>
      </c>
      <c r="C16" s="53"/>
      <c r="D16" s="51">
        <f t="shared" si="2"/>
        <v>41305.23</v>
      </c>
      <c r="E16" s="52"/>
      <c r="F16" s="53"/>
      <c r="G16" s="54">
        <f t="shared" si="3"/>
        <v>0</v>
      </c>
      <c r="H16" s="55">
        <v>0</v>
      </c>
      <c r="I16" s="55">
        <v>0</v>
      </c>
      <c r="J16" s="55">
        <v>0</v>
      </c>
      <c r="K16" s="54">
        <f t="shared" si="13"/>
        <v>41305.23</v>
      </c>
      <c r="L16" s="55">
        <v>35326.486000000004</v>
      </c>
      <c r="M16" s="55">
        <v>304</v>
      </c>
      <c r="N16" s="55"/>
      <c r="O16" s="55"/>
      <c r="P16" s="55"/>
      <c r="Q16" s="55"/>
      <c r="R16" s="55"/>
      <c r="S16" s="55">
        <v>5674.744</v>
      </c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7"/>
      <c r="AJ16" s="9"/>
      <c r="AK16" s="47"/>
      <c r="AL16" s="59" t="s">
        <v>86</v>
      </c>
      <c r="AM16" s="53"/>
      <c r="AN16" s="58">
        <f t="shared" si="4"/>
        <v>0</v>
      </c>
      <c r="AO16" s="55"/>
      <c r="AP16" s="55"/>
      <c r="AQ16" s="55"/>
      <c r="AR16" s="55"/>
      <c r="AS16" s="56"/>
      <c r="AT16" s="54">
        <f t="shared" si="5"/>
        <v>0</v>
      </c>
      <c r="AU16" s="55"/>
      <c r="AV16" s="55"/>
      <c r="AW16" s="55"/>
      <c r="AX16" s="54">
        <f t="shared" si="6"/>
        <v>0</v>
      </c>
      <c r="AY16" s="55"/>
      <c r="AZ16" s="55"/>
      <c r="BA16" s="55"/>
      <c r="BB16" s="56"/>
      <c r="BC16" s="54">
        <f t="shared" si="7"/>
        <v>0</v>
      </c>
      <c r="BD16" s="55"/>
      <c r="BE16" s="55"/>
      <c r="BF16" s="55"/>
      <c r="BG16" s="56"/>
      <c r="BH16" s="100">
        <f t="shared" si="8"/>
        <v>0</v>
      </c>
      <c r="BI16" s="56"/>
      <c r="BJ16" s="54">
        <f t="shared" si="9"/>
        <v>0</v>
      </c>
      <c r="BK16" s="55"/>
      <c r="BL16" s="55"/>
      <c r="BM16" s="54"/>
      <c r="BN16" s="54">
        <f t="shared" si="10"/>
        <v>0</v>
      </c>
      <c r="BO16" s="55"/>
      <c r="BP16" s="54">
        <f t="shared" si="11"/>
        <v>0</v>
      </c>
      <c r="BQ16" s="55"/>
      <c r="BR16" s="54">
        <f t="shared" si="14"/>
        <v>0</v>
      </c>
      <c r="BS16" s="55"/>
      <c r="BT16" s="55"/>
      <c r="BU16" s="55"/>
      <c r="BV16" s="56"/>
      <c r="BW16" s="54">
        <f t="shared" si="12"/>
        <v>0</v>
      </c>
      <c r="BX16" s="57"/>
    </row>
    <row r="17" spans="2:76" s="5" customFormat="1" ht="22.5" customHeight="1">
      <c r="B17" s="59" t="s">
        <v>69</v>
      </c>
      <c r="C17" s="53"/>
      <c r="D17" s="51">
        <f t="shared" si="2"/>
        <v>2008.1650000000002</v>
      </c>
      <c r="E17" s="52"/>
      <c r="F17" s="53"/>
      <c r="G17" s="54">
        <f t="shared" si="3"/>
        <v>62.721000000000004</v>
      </c>
      <c r="H17" s="55">
        <v>6.04</v>
      </c>
      <c r="I17" s="55">
        <v>0</v>
      </c>
      <c r="J17" s="55">
        <v>56.681000000000004</v>
      </c>
      <c r="K17" s="54">
        <f t="shared" si="13"/>
        <v>1677.568</v>
      </c>
      <c r="L17" s="55">
        <v>0.472</v>
      </c>
      <c r="M17" s="55"/>
      <c r="N17" s="55"/>
      <c r="O17" s="55"/>
      <c r="P17" s="55">
        <v>0.01</v>
      </c>
      <c r="Q17" s="55"/>
      <c r="R17" s="55">
        <v>3.296</v>
      </c>
      <c r="S17" s="55"/>
      <c r="T17" s="55"/>
      <c r="U17" s="55">
        <v>39.192</v>
      </c>
      <c r="V17" s="55">
        <v>1619.047</v>
      </c>
      <c r="W17" s="55"/>
      <c r="X17" s="55"/>
      <c r="Y17" s="55">
        <v>1.772</v>
      </c>
      <c r="Z17" s="55">
        <v>0.186</v>
      </c>
      <c r="AA17" s="55">
        <v>0.396</v>
      </c>
      <c r="AB17" s="55">
        <v>2.202</v>
      </c>
      <c r="AC17" s="55">
        <v>1.353</v>
      </c>
      <c r="AD17" s="55">
        <v>0.016</v>
      </c>
      <c r="AE17" s="55"/>
      <c r="AF17" s="55">
        <v>4.268</v>
      </c>
      <c r="AG17" s="55"/>
      <c r="AH17" s="55">
        <v>3.682</v>
      </c>
      <c r="AI17" s="57">
        <v>1.676</v>
      </c>
      <c r="AJ17" s="9"/>
      <c r="AK17" s="47"/>
      <c r="AL17" s="59" t="s">
        <v>69</v>
      </c>
      <c r="AM17" s="53"/>
      <c r="AN17" s="58">
        <f t="shared" si="4"/>
        <v>0</v>
      </c>
      <c r="AO17" s="55"/>
      <c r="AP17" s="55"/>
      <c r="AQ17" s="55"/>
      <c r="AR17" s="55"/>
      <c r="AS17" s="56"/>
      <c r="AT17" s="54">
        <f t="shared" si="5"/>
        <v>0</v>
      </c>
      <c r="AU17" s="55"/>
      <c r="AV17" s="55"/>
      <c r="AW17" s="55"/>
      <c r="AX17" s="54">
        <f t="shared" si="6"/>
        <v>27.959999999999997</v>
      </c>
      <c r="AY17" s="55">
        <v>17</v>
      </c>
      <c r="AZ17" s="55">
        <v>0.993</v>
      </c>
      <c r="BA17" s="55">
        <v>9.966999999999999</v>
      </c>
      <c r="BB17" s="56"/>
      <c r="BC17" s="54">
        <f t="shared" si="7"/>
        <v>1.651</v>
      </c>
      <c r="BD17" s="55"/>
      <c r="BE17" s="55">
        <v>1.651</v>
      </c>
      <c r="BF17" s="55"/>
      <c r="BG17" s="56"/>
      <c r="BH17" s="100">
        <f t="shared" si="8"/>
        <v>120.14</v>
      </c>
      <c r="BI17" s="56">
        <v>120.14</v>
      </c>
      <c r="BJ17" s="54">
        <f t="shared" si="9"/>
        <v>0</v>
      </c>
      <c r="BK17" s="55"/>
      <c r="BL17" s="55"/>
      <c r="BM17" s="54"/>
      <c r="BN17" s="54">
        <f t="shared" si="10"/>
        <v>0</v>
      </c>
      <c r="BO17" s="55"/>
      <c r="BP17" s="54">
        <f t="shared" si="11"/>
        <v>0</v>
      </c>
      <c r="BQ17" s="55"/>
      <c r="BR17" s="54">
        <f t="shared" si="14"/>
        <v>40.891000000000005</v>
      </c>
      <c r="BS17" s="55">
        <v>1.005</v>
      </c>
      <c r="BT17" s="55"/>
      <c r="BU17" s="55">
        <v>39.886</v>
      </c>
      <c r="BV17" s="56"/>
      <c r="BW17" s="54">
        <f t="shared" si="12"/>
        <v>77.234</v>
      </c>
      <c r="BX17" s="57">
        <v>77.234</v>
      </c>
    </row>
    <row r="18" spans="2:76" s="5" customFormat="1" ht="22.5" customHeight="1">
      <c r="B18" s="59" t="s">
        <v>70</v>
      </c>
      <c r="C18" s="53"/>
      <c r="D18" s="51">
        <f t="shared" si="2"/>
        <v>186898.70199999996</v>
      </c>
      <c r="E18" s="52"/>
      <c r="F18" s="53"/>
      <c r="G18" s="54">
        <f t="shared" si="3"/>
        <v>32612.32</v>
      </c>
      <c r="H18" s="55">
        <v>12688.845</v>
      </c>
      <c r="I18" s="55">
        <v>1936.232</v>
      </c>
      <c r="J18" s="55">
        <v>17987.243</v>
      </c>
      <c r="K18" s="54">
        <f t="shared" si="13"/>
        <v>131687.82899999997</v>
      </c>
      <c r="L18" s="55">
        <v>850.4590000000001</v>
      </c>
      <c r="M18" s="55">
        <v>126.183</v>
      </c>
      <c r="N18" s="55">
        <v>367.534</v>
      </c>
      <c r="O18" s="55">
        <v>278.389</v>
      </c>
      <c r="P18" s="55">
        <v>37.99</v>
      </c>
      <c r="Q18" s="55">
        <v>1252.63</v>
      </c>
      <c r="R18" s="55">
        <v>477.52000000000004</v>
      </c>
      <c r="S18" s="55">
        <v>1847.749</v>
      </c>
      <c r="T18" s="55">
        <v>1636.53</v>
      </c>
      <c r="U18" s="55">
        <v>2096.366</v>
      </c>
      <c r="V18" s="55">
        <v>196.535</v>
      </c>
      <c r="W18" s="55">
        <v>55.532</v>
      </c>
      <c r="X18" s="55">
        <v>85.146</v>
      </c>
      <c r="Y18" s="55">
        <v>46448.92</v>
      </c>
      <c r="Z18" s="55">
        <v>1633.6670000000001</v>
      </c>
      <c r="AA18" s="55">
        <v>20672.878</v>
      </c>
      <c r="AB18" s="55">
        <v>20180.105</v>
      </c>
      <c r="AC18" s="55">
        <v>7466.8330000000005</v>
      </c>
      <c r="AD18" s="55">
        <v>229.71599999999998</v>
      </c>
      <c r="AE18" s="55">
        <v>352.468</v>
      </c>
      <c r="AF18" s="55">
        <v>1405.176</v>
      </c>
      <c r="AG18" s="55">
        <v>1982.953</v>
      </c>
      <c r="AH18" s="55">
        <v>21541.701</v>
      </c>
      <c r="AI18" s="57">
        <v>464.849</v>
      </c>
      <c r="AJ18" s="9"/>
      <c r="AK18" s="47"/>
      <c r="AL18" s="59" t="s">
        <v>70</v>
      </c>
      <c r="AM18" s="53"/>
      <c r="AN18" s="58">
        <f t="shared" si="4"/>
        <v>249.174</v>
      </c>
      <c r="AO18" s="55">
        <v>25.037000000000003</v>
      </c>
      <c r="AP18" s="55">
        <v>128.085</v>
      </c>
      <c r="AQ18" s="55">
        <v>1.51</v>
      </c>
      <c r="AR18" s="55">
        <v>43.863</v>
      </c>
      <c r="AS18" s="56">
        <v>50.679</v>
      </c>
      <c r="AT18" s="54">
        <f t="shared" si="5"/>
        <v>90.206</v>
      </c>
      <c r="AU18" s="55">
        <v>40.637</v>
      </c>
      <c r="AV18" s="55">
        <v>48.472</v>
      </c>
      <c r="AW18" s="55">
        <v>1.097</v>
      </c>
      <c r="AX18" s="54">
        <f t="shared" si="6"/>
        <v>2505.1829999999995</v>
      </c>
      <c r="AY18" s="55">
        <v>1995.969</v>
      </c>
      <c r="AZ18" s="55">
        <v>182.7</v>
      </c>
      <c r="BA18" s="55">
        <v>263.084</v>
      </c>
      <c r="BB18" s="56">
        <v>63.43</v>
      </c>
      <c r="BC18" s="54">
        <f t="shared" si="7"/>
        <v>7012.777999999999</v>
      </c>
      <c r="BD18" s="55">
        <v>34.416</v>
      </c>
      <c r="BE18" s="55">
        <v>5538.735</v>
      </c>
      <c r="BF18" s="55">
        <v>157.097</v>
      </c>
      <c r="BG18" s="56">
        <v>1282.53</v>
      </c>
      <c r="BH18" s="100">
        <f t="shared" si="8"/>
        <v>1275.306</v>
      </c>
      <c r="BI18" s="56">
        <v>1275.306</v>
      </c>
      <c r="BJ18" s="54">
        <f t="shared" si="9"/>
        <v>2588.487</v>
      </c>
      <c r="BK18" s="55">
        <v>2588.487</v>
      </c>
      <c r="BL18" s="55"/>
      <c r="BM18" s="54">
        <v>1226.3220000000001</v>
      </c>
      <c r="BN18" s="54">
        <f t="shared" si="10"/>
        <v>417.349</v>
      </c>
      <c r="BO18" s="55">
        <v>417.349</v>
      </c>
      <c r="BP18" s="54">
        <f t="shared" si="11"/>
        <v>3683.323</v>
      </c>
      <c r="BQ18" s="55">
        <v>3683.323</v>
      </c>
      <c r="BR18" s="54">
        <f t="shared" si="14"/>
        <v>2667.986</v>
      </c>
      <c r="BS18" s="55">
        <v>1915.0600000000002</v>
      </c>
      <c r="BT18" s="55">
        <v>32.745</v>
      </c>
      <c r="BU18" s="55">
        <v>11.719999999999999</v>
      </c>
      <c r="BV18" s="56">
        <v>708.461</v>
      </c>
      <c r="BW18" s="54">
        <f t="shared" si="12"/>
        <v>882.439</v>
      </c>
      <c r="BX18" s="57">
        <v>882.439</v>
      </c>
    </row>
    <row r="19" spans="2:76" s="5" customFormat="1" ht="22.5" customHeight="1">
      <c r="B19" s="59" t="s">
        <v>71</v>
      </c>
      <c r="C19" s="53"/>
      <c r="D19" s="51">
        <f t="shared" si="2"/>
        <v>182813.049</v>
      </c>
      <c r="E19" s="52"/>
      <c r="F19" s="53"/>
      <c r="G19" s="54">
        <f t="shared" si="3"/>
        <v>90130.575</v>
      </c>
      <c r="H19" s="55">
        <v>79689.132</v>
      </c>
      <c r="I19" s="55">
        <v>3113.5040000000004</v>
      </c>
      <c r="J19" s="55">
        <v>7327.939</v>
      </c>
      <c r="K19" s="54">
        <f t="shared" si="13"/>
        <v>84088.257</v>
      </c>
      <c r="L19" s="55">
        <v>33.186</v>
      </c>
      <c r="M19" s="55">
        <v>2096.624</v>
      </c>
      <c r="N19" s="55">
        <v>4.193</v>
      </c>
      <c r="O19" s="55">
        <v>10.008</v>
      </c>
      <c r="P19" s="55">
        <v>11.735</v>
      </c>
      <c r="Q19" s="55">
        <v>1246.461</v>
      </c>
      <c r="R19" s="55">
        <v>245.792</v>
      </c>
      <c r="S19" s="55">
        <v>366.591</v>
      </c>
      <c r="T19" s="55">
        <v>3902.63</v>
      </c>
      <c r="U19" s="55">
        <v>132.97</v>
      </c>
      <c r="V19" s="55">
        <v>7.153</v>
      </c>
      <c r="W19" s="55">
        <v>27.766</v>
      </c>
      <c r="X19" s="55">
        <v>61200.111</v>
      </c>
      <c r="Y19" s="55">
        <v>8569.764000000001</v>
      </c>
      <c r="Z19" s="55">
        <v>979.808</v>
      </c>
      <c r="AA19" s="55">
        <v>679.075</v>
      </c>
      <c r="AB19" s="55">
        <v>190.945</v>
      </c>
      <c r="AC19" s="55">
        <v>638.739</v>
      </c>
      <c r="AD19" s="55">
        <v>24.784999999999997</v>
      </c>
      <c r="AE19" s="55">
        <v>3302.015</v>
      </c>
      <c r="AF19" s="55">
        <v>273.7</v>
      </c>
      <c r="AG19" s="55">
        <v>8.901</v>
      </c>
      <c r="AH19" s="55">
        <v>85.215</v>
      </c>
      <c r="AI19" s="57">
        <v>50.089999999999996</v>
      </c>
      <c r="AJ19" s="9"/>
      <c r="AK19" s="47"/>
      <c r="AL19" s="59" t="s">
        <v>71</v>
      </c>
      <c r="AM19" s="53"/>
      <c r="AN19" s="58">
        <f t="shared" si="4"/>
        <v>208.39499999999995</v>
      </c>
      <c r="AO19" s="55">
        <v>200.053</v>
      </c>
      <c r="AP19" s="55">
        <v>3.14</v>
      </c>
      <c r="AQ19" s="55">
        <v>0.01</v>
      </c>
      <c r="AR19" s="55">
        <v>5.022</v>
      </c>
      <c r="AS19" s="56">
        <v>0.17</v>
      </c>
      <c r="AT19" s="54">
        <f t="shared" si="5"/>
        <v>5.177</v>
      </c>
      <c r="AU19" s="55"/>
      <c r="AV19" s="55">
        <v>5.177</v>
      </c>
      <c r="AW19" s="55"/>
      <c r="AX19" s="54">
        <f t="shared" si="6"/>
        <v>342.933</v>
      </c>
      <c r="AY19" s="55">
        <v>261.585</v>
      </c>
      <c r="AZ19" s="55">
        <v>1.911</v>
      </c>
      <c r="BA19" s="55">
        <v>76.18</v>
      </c>
      <c r="BB19" s="56">
        <v>3.257</v>
      </c>
      <c r="BC19" s="54">
        <f t="shared" si="7"/>
        <v>128.632</v>
      </c>
      <c r="BD19" s="55">
        <v>12.461</v>
      </c>
      <c r="BE19" s="55">
        <v>3.512</v>
      </c>
      <c r="BF19" s="55">
        <v>5.678</v>
      </c>
      <c r="BG19" s="56">
        <v>106.981</v>
      </c>
      <c r="BH19" s="100">
        <f t="shared" si="8"/>
        <v>1580.737</v>
      </c>
      <c r="BI19" s="56">
        <v>1580.737</v>
      </c>
      <c r="BJ19" s="54">
        <f t="shared" si="9"/>
        <v>1832.522</v>
      </c>
      <c r="BK19" s="55">
        <v>1832.522</v>
      </c>
      <c r="BL19" s="55"/>
      <c r="BM19" s="54">
        <v>1988.1789999999999</v>
      </c>
      <c r="BN19" s="54">
        <f t="shared" si="10"/>
        <v>10.113</v>
      </c>
      <c r="BO19" s="55">
        <v>10.113</v>
      </c>
      <c r="BP19" s="54">
        <f t="shared" si="11"/>
        <v>547.615</v>
      </c>
      <c r="BQ19" s="55">
        <v>547.615</v>
      </c>
      <c r="BR19" s="54">
        <f t="shared" si="14"/>
        <v>1307.102</v>
      </c>
      <c r="BS19" s="55">
        <v>578.267</v>
      </c>
      <c r="BT19" s="55">
        <v>22.592</v>
      </c>
      <c r="BU19" s="55">
        <v>624.405</v>
      </c>
      <c r="BV19" s="56">
        <v>81.838</v>
      </c>
      <c r="BW19" s="54">
        <f t="shared" si="12"/>
        <v>642.812</v>
      </c>
      <c r="BX19" s="57">
        <v>642.812</v>
      </c>
    </row>
    <row r="20" spans="2:76" s="5" customFormat="1" ht="22.5" customHeight="1">
      <c r="B20" s="49" t="s">
        <v>72</v>
      </c>
      <c r="C20" s="50"/>
      <c r="D20" s="51">
        <f t="shared" si="2"/>
        <v>254540.08799999996</v>
      </c>
      <c r="E20" s="52"/>
      <c r="F20" s="53"/>
      <c r="G20" s="54">
        <f t="shared" si="3"/>
        <v>4667.17</v>
      </c>
      <c r="H20" s="55">
        <v>4166.897</v>
      </c>
      <c r="I20" s="55">
        <v>0</v>
      </c>
      <c r="J20" s="55">
        <v>500.273</v>
      </c>
      <c r="K20" s="54">
        <f t="shared" si="13"/>
        <v>249872.91799999995</v>
      </c>
      <c r="L20" s="55"/>
      <c r="M20" s="55"/>
      <c r="N20" s="55"/>
      <c r="O20" s="55"/>
      <c r="P20" s="55"/>
      <c r="Q20" s="55"/>
      <c r="R20" s="55"/>
      <c r="S20" s="55">
        <v>7.52</v>
      </c>
      <c r="T20" s="55">
        <v>0.24</v>
      </c>
      <c r="U20" s="55"/>
      <c r="V20" s="55"/>
      <c r="W20" s="55"/>
      <c r="X20" s="55">
        <v>5430.281</v>
      </c>
      <c r="Y20" s="55">
        <v>237066.302</v>
      </c>
      <c r="Z20" s="55">
        <v>1331.177</v>
      </c>
      <c r="AA20" s="55">
        <v>810.74</v>
      </c>
      <c r="AB20" s="55">
        <v>341.56</v>
      </c>
      <c r="AC20" s="55">
        <v>922.99</v>
      </c>
      <c r="AD20" s="55">
        <v>1635.4679999999998</v>
      </c>
      <c r="AE20" s="55"/>
      <c r="AF20" s="55">
        <v>169.96</v>
      </c>
      <c r="AG20" s="55"/>
      <c r="AH20" s="55">
        <v>2156.68</v>
      </c>
      <c r="AI20" s="57"/>
      <c r="AJ20" s="9"/>
      <c r="AK20" s="47"/>
      <c r="AL20" s="49" t="s">
        <v>72</v>
      </c>
      <c r="AM20" s="50"/>
      <c r="AN20" s="58">
        <f t="shared" si="4"/>
        <v>0</v>
      </c>
      <c r="AO20" s="55"/>
      <c r="AP20" s="55"/>
      <c r="AQ20" s="55"/>
      <c r="AR20" s="55"/>
      <c r="AS20" s="56"/>
      <c r="AT20" s="54">
        <f t="shared" si="5"/>
        <v>0</v>
      </c>
      <c r="AU20" s="55"/>
      <c r="AV20" s="55"/>
      <c r="AW20" s="55"/>
      <c r="AX20" s="54">
        <f t="shared" si="6"/>
        <v>0</v>
      </c>
      <c r="AY20" s="55"/>
      <c r="AZ20" s="55"/>
      <c r="BA20" s="55"/>
      <c r="BB20" s="56"/>
      <c r="BC20" s="54">
        <f t="shared" si="7"/>
        <v>0</v>
      </c>
      <c r="BD20" s="55"/>
      <c r="BE20" s="55"/>
      <c r="BF20" s="55"/>
      <c r="BG20" s="56"/>
      <c r="BH20" s="100">
        <f t="shared" si="8"/>
        <v>0</v>
      </c>
      <c r="BI20" s="56"/>
      <c r="BJ20" s="54">
        <f t="shared" si="9"/>
        <v>0</v>
      </c>
      <c r="BK20" s="55"/>
      <c r="BL20" s="55"/>
      <c r="BM20" s="54"/>
      <c r="BN20" s="54">
        <f t="shared" si="10"/>
        <v>0</v>
      </c>
      <c r="BO20" s="55"/>
      <c r="BP20" s="54">
        <f t="shared" si="11"/>
        <v>0</v>
      </c>
      <c r="BQ20" s="55"/>
      <c r="BR20" s="54">
        <f t="shared" si="14"/>
        <v>0</v>
      </c>
      <c r="BS20" s="55"/>
      <c r="BT20" s="55"/>
      <c r="BU20" s="55"/>
      <c r="BV20" s="56"/>
      <c r="BW20" s="54">
        <f t="shared" si="12"/>
        <v>0</v>
      </c>
      <c r="BX20" s="57"/>
    </row>
    <row r="21" spans="2:76" s="5" customFormat="1" ht="22.5" customHeight="1">
      <c r="B21" s="49" t="s">
        <v>73</v>
      </c>
      <c r="C21" s="50"/>
      <c r="D21" s="60">
        <f t="shared" si="2"/>
        <v>2307078.874</v>
      </c>
      <c r="E21" s="61">
        <f>SUM(E22:E24)</f>
        <v>0</v>
      </c>
      <c r="F21" s="50">
        <f aca="true" t="shared" si="15" ref="F21:AI21">SUM(F22:F24)</f>
        <v>0</v>
      </c>
      <c r="G21" s="62">
        <f t="shared" si="3"/>
        <v>2263426.571</v>
      </c>
      <c r="H21" s="63">
        <v>2118572.006</v>
      </c>
      <c r="I21" s="63">
        <v>44685.91499999999</v>
      </c>
      <c r="J21" s="63">
        <v>100168.65</v>
      </c>
      <c r="K21" s="62">
        <f t="shared" si="15"/>
        <v>39693.86</v>
      </c>
      <c r="L21" s="63">
        <f t="shared" si="15"/>
        <v>1.428</v>
      </c>
      <c r="M21" s="63">
        <f t="shared" si="15"/>
        <v>0</v>
      </c>
      <c r="N21" s="63">
        <f t="shared" si="15"/>
        <v>6.683</v>
      </c>
      <c r="O21" s="63">
        <f t="shared" si="15"/>
        <v>0</v>
      </c>
      <c r="P21" s="63">
        <f t="shared" si="15"/>
        <v>870.24</v>
      </c>
      <c r="Q21" s="63">
        <f t="shared" si="15"/>
        <v>0</v>
      </c>
      <c r="R21" s="63">
        <f t="shared" si="15"/>
        <v>0</v>
      </c>
      <c r="S21" s="63">
        <f t="shared" si="15"/>
        <v>113.15</v>
      </c>
      <c r="T21" s="63">
        <f t="shared" si="15"/>
        <v>10227.49</v>
      </c>
      <c r="U21" s="63">
        <f t="shared" si="15"/>
        <v>0.12</v>
      </c>
      <c r="V21" s="63">
        <f t="shared" si="15"/>
        <v>0</v>
      </c>
      <c r="W21" s="63">
        <f t="shared" si="15"/>
        <v>0</v>
      </c>
      <c r="X21" s="63">
        <f t="shared" si="15"/>
        <v>19098.940000000002</v>
      </c>
      <c r="Y21" s="63">
        <f t="shared" si="15"/>
        <v>6853.059</v>
      </c>
      <c r="Z21" s="63">
        <f t="shared" si="15"/>
        <v>110.728</v>
      </c>
      <c r="AA21" s="63">
        <f t="shared" si="15"/>
        <v>519.8009999999999</v>
      </c>
      <c r="AB21" s="63">
        <f t="shared" si="15"/>
        <v>10.975</v>
      </c>
      <c r="AC21" s="63">
        <f t="shared" si="15"/>
        <v>29.209</v>
      </c>
      <c r="AD21" s="63">
        <f t="shared" si="15"/>
        <v>0</v>
      </c>
      <c r="AE21" s="63">
        <f t="shared" si="15"/>
        <v>8.502</v>
      </c>
      <c r="AF21" s="63">
        <f t="shared" si="15"/>
        <v>347.75</v>
      </c>
      <c r="AG21" s="63">
        <f t="shared" si="15"/>
        <v>0</v>
      </c>
      <c r="AH21" s="63">
        <f t="shared" si="15"/>
        <v>6.651</v>
      </c>
      <c r="AI21" s="65">
        <f t="shared" si="15"/>
        <v>1489.134</v>
      </c>
      <c r="AJ21" s="9"/>
      <c r="AK21" s="47"/>
      <c r="AL21" s="49" t="s">
        <v>73</v>
      </c>
      <c r="AM21" s="50"/>
      <c r="AN21" s="66">
        <f aca="true" t="shared" si="16" ref="AN21:BX21">SUM(AN22:AN24)</f>
        <v>3710.1899999999996</v>
      </c>
      <c r="AO21" s="63">
        <f t="shared" si="16"/>
        <v>3636.04</v>
      </c>
      <c r="AP21" s="63">
        <f t="shared" si="16"/>
        <v>43.3</v>
      </c>
      <c r="AQ21" s="63">
        <f t="shared" si="16"/>
        <v>0</v>
      </c>
      <c r="AR21" s="63">
        <f t="shared" si="16"/>
        <v>25</v>
      </c>
      <c r="AS21" s="64">
        <f t="shared" si="16"/>
        <v>5.85</v>
      </c>
      <c r="AT21" s="62">
        <f t="shared" si="16"/>
        <v>0</v>
      </c>
      <c r="AU21" s="63">
        <f t="shared" si="16"/>
        <v>0</v>
      </c>
      <c r="AV21" s="63">
        <f t="shared" si="16"/>
        <v>0</v>
      </c>
      <c r="AW21" s="63">
        <f t="shared" si="16"/>
        <v>0</v>
      </c>
      <c r="AX21" s="62">
        <f t="shared" si="16"/>
        <v>108.004</v>
      </c>
      <c r="AY21" s="63">
        <f t="shared" si="16"/>
        <v>87.02</v>
      </c>
      <c r="AZ21" s="63">
        <f t="shared" si="16"/>
        <v>0</v>
      </c>
      <c r="BA21" s="63">
        <f t="shared" si="16"/>
        <v>20.984</v>
      </c>
      <c r="BB21" s="64">
        <f t="shared" si="16"/>
        <v>0</v>
      </c>
      <c r="BC21" s="62">
        <f t="shared" si="16"/>
        <v>25.448999999999998</v>
      </c>
      <c r="BD21" s="63">
        <f t="shared" si="16"/>
        <v>0</v>
      </c>
      <c r="BE21" s="63">
        <f t="shared" si="16"/>
        <v>9.808</v>
      </c>
      <c r="BF21" s="63">
        <f t="shared" si="16"/>
        <v>0</v>
      </c>
      <c r="BG21" s="64">
        <f t="shared" si="16"/>
        <v>15.641</v>
      </c>
      <c r="BH21" s="101">
        <f t="shared" si="16"/>
        <v>4.445</v>
      </c>
      <c r="BI21" s="64">
        <f t="shared" si="16"/>
        <v>4.445</v>
      </c>
      <c r="BJ21" s="62">
        <f t="shared" si="16"/>
        <v>42.376999999999995</v>
      </c>
      <c r="BK21" s="63">
        <f t="shared" si="16"/>
        <v>42.376999999999995</v>
      </c>
      <c r="BL21" s="63">
        <f t="shared" si="16"/>
        <v>0</v>
      </c>
      <c r="BM21" s="62">
        <f t="shared" si="16"/>
        <v>0</v>
      </c>
      <c r="BN21" s="62">
        <f t="shared" si="16"/>
        <v>0</v>
      </c>
      <c r="BO21" s="63">
        <f t="shared" si="16"/>
        <v>0</v>
      </c>
      <c r="BP21" s="62">
        <f t="shared" si="16"/>
        <v>52.578</v>
      </c>
      <c r="BQ21" s="63">
        <f t="shared" si="16"/>
        <v>52.578</v>
      </c>
      <c r="BR21" s="62">
        <f t="shared" si="16"/>
        <v>2.73</v>
      </c>
      <c r="BS21" s="63">
        <f t="shared" si="16"/>
        <v>0.08</v>
      </c>
      <c r="BT21" s="63">
        <f t="shared" si="16"/>
        <v>0</v>
      </c>
      <c r="BU21" s="63">
        <f t="shared" si="16"/>
        <v>2.65</v>
      </c>
      <c r="BV21" s="64">
        <f t="shared" si="16"/>
        <v>0</v>
      </c>
      <c r="BW21" s="62">
        <f t="shared" si="16"/>
        <v>12.67</v>
      </c>
      <c r="BX21" s="65">
        <f t="shared" si="16"/>
        <v>12.67</v>
      </c>
    </row>
    <row r="22" spans="2:76" s="5" customFormat="1" ht="22.5" customHeight="1">
      <c r="B22" s="67"/>
      <c r="C22" s="68" t="s">
        <v>74</v>
      </c>
      <c r="D22" s="69">
        <f t="shared" si="2"/>
        <v>1277160.0569999998</v>
      </c>
      <c r="E22" s="70"/>
      <c r="F22" s="71"/>
      <c r="G22" s="72">
        <f t="shared" si="3"/>
        <v>1264149.0359999998</v>
      </c>
      <c r="H22" s="73">
        <v>1208137.93</v>
      </c>
      <c r="I22" s="73">
        <v>38327.916</v>
      </c>
      <c r="J22" s="73">
        <v>17683.19</v>
      </c>
      <c r="K22" s="72">
        <f t="shared" si="13"/>
        <v>9735.317</v>
      </c>
      <c r="L22" s="73"/>
      <c r="M22" s="73"/>
      <c r="N22" s="73"/>
      <c r="O22" s="73"/>
      <c r="P22" s="73"/>
      <c r="Q22" s="73"/>
      <c r="R22" s="73"/>
      <c r="S22" s="73">
        <v>14.047</v>
      </c>
      <c r="T22" s="73">
        <v>2118</v>
      </c>
      <c r="U22" s="73"/>
      <c r="V22" s="73"/>
      <c r="W22" s="73"/>
      <c r="X22" s="73">
        <v>6384.102</v>
      </c>
      <c r="Y22" s="73">
        <v>42.45</v>
      </c>
      <c r="Z22" s="73"/>
      <c r="AA22" s="73">
        <v>210.64</v>
      </c>
      <c r="AB22" s="73"/>
      <c r="AC22" s="73">
        <v>0.703</v>
      </c>
      <c r="AD22" s="73"/>
      <c r="AE22" s="73">
        <v>8.502</v>
      </c>
      <c r="AF22" s="73">
        <v>45.222</v>
      </c>
      <c r="AG22" s="73"/>
      <c r="AH22" s="73">
        <v>6.651</v>
      </c>
      <c r="AI22" s="74">
        <v>905</v>
      </c>
      <c r="AJ22" s="9"/>
      <c r="AK22" s="47"/>
      <c r="AL22" s="67"/>
      <c r="AM22" s="68" t="s">
        <v>74</v>
      </c>
      <c r="AN22" s="75">
        <f t="shared" si="4"/>
        <v>3227.7999999999997</v>
      </c>
      <c r="AO22" s="73">
        <v>3203.97</v>
      </c>
      <c r="AP22" s="73">
        <v>18.83</v>
      </c>
      <c r="AQ22" s="73"/>
      <c r="AR22" s="73"/>
      <c r="AS22" s="68">
        <v>5</v>
      </c>
      <c r="AT22" s="72">
        <f t="shared" si="5"/>
        <v>0</v>
      </c>
      <c r="AU22" s="73"/>
      <c r="AV22" s="73"/>
      <c r="AW22" s="73"/>
      <c r="AX22" s="72">
        <f t="shared" si="6"/>
        <v>1</v>
      </c>
      <c r="AY22" s="73">
        <v>1</v>
      </c>
      <c r="AZ22" s="73"/>
      <c r="BA22" s="73"/>
      <c r="BB22" s="68"/>
      <c r="BC22" s="72">
        <f t="shared" si="7"/>
        <v>0</v>
      </c>
      <c r="BD22" s="73"/>
      <c r="BE22" s="73"/>
      <c r="BF22" s="73"/>
      <c r="BG22" s="68"/>
      <c r="BH22" s="102">
        <f t="shared" si="8"/>
        <v>0</v>
      </c>
      <c r="BI22" s="68"/>
      <c r="BJ22" s="72">
        <f t="shared" si="9"/>
        <v>26.764</v>
      </c>
      <c r="BK22" s="73">
        <v>26.764</v>
      </c>
      <c r="BL22" s="73"/>
      <c r="BM22" s="72"/>
      <c r="BN22" s="72">
        <f t="shared" si="10"/>
        <v>0</v>
      </c>
      <c r="BO22" s="73"/>
      <c r="BP22" s="72">
        <f t="shared" si="11"/>
        <v>20.14</v>
      </c>
      <c r="BQ22" s="73">
        <v>20.14</v>
      </c>
      <c r="BR22" s="72">
        <f t="shared" si="14"/>
        <v>0</v>
      </c>
      <c r="BS22" s="73"/>
      <c r="BT22" s="73"/>
      <c r="BU22" s="73"/>
      <c r="BV22" s="68"/>
      <c r="BW22" s="72">
        <f t="shared" si="12"/>
        <v>0</v>
      </c>
      <c r="BX22" s="74"/>
    </row>
    <row r="23" spans="2:76" s="5" customFormat="1" ht="22.5" customHeight="1">
      <c r="B23" s="67"/>
      <c r="C23" s="68" t="s">
        <v>75</v>
      </c>
      <c r="D23" s="69">
        <f t="shared" si="2"/>
        <v>694776.1320000001</v>
      </c>
      <c r="E23" s="70"/>
      <c r="F23" s="71"/>
      <c r="G23" s="72">
        <f t="shared" si="3"/>
        <v>688185.0480000001</v>
      </c>
      <c r="H23" s="73">
        <v>627355.895</v>
      </c>
      <c r="I23" s="73">
        <v>2817.393</v>
      </c>
      <c r="J23" s="73">
        <v>58011.76</v>
      </c>
      <c r="K23" s="72">
        <f t="shared" si="13"/>
        <v>6563.794000000001</v>
      </c>
      <c r="L23" s="73"/>
      <c r="M23" s="73"/>
      <c r="N23" s="73"/>
      <c r="O23" s="73"/>
      <c r="P23" s="73"/>
      <c r="Q23" s="73"/>
      <c r="R23" s="73"/>
      <c r="S23" s="73">
        <v>9.024</v>
      </c>
      <c r="T23" s="73">
        <v>6362.1</v>
      </c>
      <c r="U23" s="73"/>
      <c r="V23" s="73"/>
      <c r="W23" s="73"/>
      <c r="X23" s="73">
        <v>187.96</v>
      </c>
      <c r="Y23" s="73">
        <v>2.71</v>
      </c>
      <c r="Z23" s="73"/>
      <c r="AA23" s="73"/>
      <c r="AB23" s="73"/>
      <c r="AC23" s="73"/>
      <c r="AD23" s="73"/>
      <c r="AE23" s="73"/>
      <c r="AF23" s="73"/>
      <c r="AG23" s="73"/>
      <c r="AH23" s="73"/>
      <c r="AI23" s="74">
        <v>2</v>
      </c>
      <c r="AJ23" s="9"/>
      <c r="AK23" s="47"/>
      <c r="AL23" s="67"/>
      <c r="AM23" s="68" t="s">
        <v>75</v>
      </c>
      <c r="AN23" s="75">
        <f t="shared" si="4"/>
        <v>27.27</v>
      </c>
      <c r="AO23" s="73"/>
      <c r="AP23" s="73">
        <v>2.27</v>
      </c>
      <c r="AQ23" s="73"/>
      <c r="AR23" s="73">
        <v>25</v>
      </c>
      <c r="AS23" s="68"/>
      <c r="AT23" s="72">
        <f t="shared" si="5"/>
        <v>0</v>
      </c>
      <c r="AU23" s="73"/>
      <c r="AV23" s="73"/>
      <c r="AW23" s="73"/>
      <c r="AX23" s="72">
        <f t="shared" si="6"/>
        <v>0.02</v>
      </c>
      <c r="AY23" s="73">
        <v>0.02</v>
      </c>
      <c r="AZ23" s="73"/>
      <c r="BA23" s="73"/>
      <c r="BB23" s="68"/>
      <c r="BC23" s="72">
        <f t="shared" si="7"/>
        <v>0</v>
      </c>
      <c r="BD23" s="73"/>
      <c r="BE23" s="73"/>
      <c r="BF23" s="73"/>
      <c r="BG23" s="68"/>
      <c r="BH23" s="102">
        <f t="shared" si="8"/>
        <v>0</v>
      </c>
      <c r="BI23" s="68"/>
      <c r="BJ23" s="72">
        <f t="shared" si="9"/>
        <v>0</v>
      </c>
      <c r="BK23" s="73"/>
      <c r="BL23" s="73"/>
      <c r="BM23" s="72"/>
      <c r="BN23" s="72">
        <f t="shared" si="10"/>
        <v>0</v>
      </c>
      <c r="BO23" s="73"/>
      <c r="BP23" s="72">
        <f t="shared" si="11"/>
        <v>0</v>
      </c>
      <c r="BQ23" s="73"/>
      <c r="BR23" s="72">
        <f t="shared" si="14"/>
        <v>0</v>
      </c>
      <c r="BS23" s="73"/>
      <c r="BT23" s="73"/>
      <c r="BU23" s="73"/>
      <c r="BV23" s="68"/>
      <c r="BW23" s="72">
        <f t="shared" si="12"/>
        <v>0</v>
      </c>
      <c r="BX23" s="74"/>
    </row>
    <row r="24" spans="2:76" s="5" customFormat="1" ht="22.5" customHeight="1">
      <c r="B24" s="76"/>
      <c r="C24" s="77" t="s">
        <v>76</v>
      </c>
      <c r="D24" s="78">
        <f t="shared" si="2"/>
        <v>335142.6850000001</v>
      </c>
      <c r="E24" s="79"/>
      <c r="F24" s="80"/>
      <c r="G24" s="81">
        <f t="shared" si="3"/>
        <v>311092.4870000001</v>
      </c>
      <c r="H24" s="82">
        <v>283078.18100000004</v>
      </c>
      <c r="I24" s="82">
        <v>3540.606</v>
      </c>
      <c r="J24" s="82">
        <v>24473.7</v>
      </c>
      <c r="K24" s="81">
        <f t="shared" si="13"/>
        <v>23394.748999999996</v>
      </c>
      <c r="L24" s="82">
        <v>1.428</v>
      </c>
      <c r="M24" s="82"/>
      <c r="N24" s="82">
        <v>6.683</v>
      </c>
      <c r="O24" s="82"/>
      <c r="P24" s="82">
        <v>870.24</v>
      </c>
      <c r="Q24" s="82"/>
      <c r="R24" s="82"/>
      <c r="S24" s="82">
        <v>90.07900000000001</v>
      </c>
      <c r="T24" s="82">
        <v>1747.39</v>
      </c>
      <c r="U24" s="82">
        <v>0.12</v>
      </c>
      <c r="V24" s="82"/>
      <c r="W24" s="82"/>
      <c r="X24" s="82">
        <v>12526.878</v>
      </c>
      <c r="Y24" s="82">
        <v>6807.899</v>
      </c>
      <c r="Z24" s="82">
        <v>110.728</v>
      </c>
      <c r="AA24" s="82">
        <v>309.161</v>
      </c>
      <c r="AB24" s="82">
        <v>10.975</v>
      </c>
      <c r="AC24" s="82">
        <v>28.506</v>
      </c>
      <c r="AD24" s="82"/>
      <c r="AE24" s="82"/>
      <c r="AF24" s="82">
        <v>302.528</v>
      </c>
      <c r="AG24" s="82"/>
      <c r="AH24" s="82"/>
      <c r="AI24" s="83">
        <v>582.134</v>
      </c>
      <c r="AJ24" s="9"/>
      <c r="AK24" s="47"/>
      <c r="AL24" s="76"/>
      <c r="AM24" s="77" t="s">
        <v>76</v>
      </c>
      <c r="AN24" s="84">
        <f t="shared" si="4"/>
        <v>455.12</v>
      </c>
      <c r="AO24" s="82">
        <v>432.07</v>
      </c>
      <c r="AP24" s="82">
        <v>22.2</v>
      </c>
      <c r="AQ24" s="82"/>
      <c r="AR24" s="82"/>
      <c r="AS24" s="77">
        <v>0.85</v>
      </c>
      <c r="AT24" s="81">
        <f t="shared" si="5"/>
        <v>0</v>
      </c>
      <c r="AU24" s="82"/>
      <c r="AV24" s="82"/>
      <c r="AW24" s="82"/>
      <c r="AX24" s="81">
        <f t="shared" si="6"/>
        <v>106.98400000000001</v>
      </c>
      <c r="AY24" s="82">
        <v>86</v>
      </c>
      <c r="AZ24" s="82"/>
      <c r="BA24" s="82">
        <v>20.984</v>
      </c>
      <c r="BB24" s="77"/>
      <c r="BC24" s="81">
        <f t="shared" si="7"/>
        <v>25.448999999999998</v>
      </c>
      <c r="BD24" s="82"/>
      <c r="BE24" s="82">
        <v>9.808</v>
      </c>
      <c r="BF24" s="82"/>
      <c r="BG24" s="77">
        <v>15.641</v>
      </c>
      <c r="BH24" s="103">
        <f t="shared" si="8"/>
        <v>4.445</v>
      </c>
      <c r="BI24" s="77">
        <v>4.445</v>
      </c>
      <c r="BJ24" s="81">
        <f t="shared" si="9"/>
        <v>15.613</v>
      </c>
      <c r="BK24" s="82">
        <v>15.613</v>
      </c>
      <c r="BL24" s="82"/>
      <c r="BM24" s="81"/>
      <c r="BN24" s="81">
        <f t="shared" si="10"/>
        <v>0</v>
      </c>
      <c r="BO24" s="82"/>
      <c r="BP24" s="81">
        <f t="shared" si="11"/>
        <v>32.438</v>
      </c>
      <c r="BQ24" s="82">
        <v>32.438</v>
      </c>
      <c r="BR24" s="81">
        <f t="shared" si="14"/>
        <v>2.73</v>
      </c>
      <c r="BS24" s="82">
        <v>0.08</v>
      </c>
      <c r="BT24" s="82"/>
      <c r="BU24" s="82">
        <v>2.65</v>
      </c>
      <c r="BV24" s="77"/>
      <c r="BW24" s="81">
        <f t="shared" si="12"/>
        <v>12.67</v>
      </c>
      <c r="BX24" s="83">
        <v>12.67</v>
      </c>
    </row>
    <row r="25" spans="2:76" s="5" customFormat="1" ht="22.5" customHeight="1">
      <c r="B25" s="59" t="s">
        <v>77</v>
      </c>
      <c r="C25" s="53"/>
      <c r="D25" s="51">
        <f t="shared" si="2"/>
        <v>39778.065</v>
      </c>
      <c r="E25" s="52">
        <v>39778.065</v>
      </c>
      <c r="F25" s="53"/>
      <c r="G25" s="54">
        <f t="shared" si="3"/>
        <v>0</v>
      </c>
      <c r="H25" s="55">
        <v>0</v>
      </c>
      <c r="I25" s="55">
        <v>0</v>
      </c>
      <c r="J25" s="55">
        <v>0</v>
      </c>
      <c r="K25" s="54">
        <f t="shared" si="13"/>
        <v>0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7"/>
      <c r="AJ25" s="9"/>
      <c r="AK25" s="47"/>
      <c r="AL25" s="59" t="s">
        <v>77</v>
      </c>
      <c r="AM25" s="53"/>
      <c r="AN25" s="58">
        <f t="shared" si="4"/>
        <v>0</v>
      </c>
      <c r="AO25" s="55"/>
      <c r="AP25" s="55"/>
      <c r="AQ25" s="55"/>
      <c r="AR25" s="55"/>
      <c r="AS25" s="56"/>
      <c r="AT25" s="54">
        <f t="shared" si="5"/>
        <v>0</v>
      </c>
      <c r="AU25" s="55"/>
      <c r="AV25" s="55"/>
      <c r="AW25" s="55"/>
      <c r="AX25" s="54">
        <f t="shared" si="6"/>
        <v>0</v>
      </c>
      <c r="AY25" s="55"/>
      <c r="AZ25" s="55"/>
      <c r="BA25" s="55"/>
      <c r="BB25" s="56"/>
      <c r="BC25" s="54">
        <f t="shared" si="7"/>
        <v>0</v>
      </c>
      <c r="BD25" s="55"/>
      <c r="BE25" s="55"/>
      <c r="BF25" s="55"/>
      <c r="BG25" s="56"/>
      <c r="BH25" s="100">
        <f t="shared" si="8"/>
        <v>0</v>
      </c>
      <c r="BI25" s="56"/>
      <c r="BJ25" s="54">
        <f t="shared" si="9"/>
        <v>0</v>
      </c>
      <c r="BK25" s="55"/>
      <c r="BL25" s="55"/>
      <c r="BM25" s="54"/>
      <c r="BN25" s="54">
        <f t="shared" si="10"/>
        <v>0</v>
      </c>
      <c r="BO25" s="55"/>
      <c r="BP25" s="54">
        <f t="shared" si="11"/>
        <v>0</v>
      </c>
      <c r="BQ25" s="55"/>
      <c r="BR25" s="54">
        <f t="shared" si="14"/>
        <v>0</v>
      </c>
      <c r="BS25" s="55"/>
      <c r="BT25" s="55"/>
      <c r="BU25" s="55"/>
      <c r="BV25" s="56"/>
      <c r="BW25" s="54">
        <f t="shared" si="12"/>
        <v>0</v>
      </c>
      <c r="BX25" s="57"/>
    </row>
    <row r="26" spans="2:76" s="5" customFormat="1" ht="22.5" customHeight="1">
      <c r="B26" s="59" t="s">
        <v>79</v>
      </c>
      <c r="C26" s="53"/>
      <c r="D26" s="51">
        <f t="shared" si="2"/>
        <v>124.66111</v>
      </c>
      <c r="E26" s="52">
        <v>124.15710999999999</v>
      </c>
      <c r="F26" s="53"/>
      <c r="G26" s="54">
        <f t="shared" si="3"/>
        <v>0</v>
      </c>
      <c r="H26" s="55">
        <v>0</v>
      </c>
      <c r="I26" s="55">
        <v>0</v>
      </c>
      <c r="J26" s="55">
        <v>0</v>
      </c>
      <c r="K26" s="54">
        <f t="shared" si="13"/>
        <v>0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7"/>
      <c r="AJ26" s="9"/>
      <c r="AK26" s="47"/>
      <c r="AL26" s="59" t="s">
        <v>79</v>
      </c>
      <c r="AM26" s="53"/>
      <c r="AN26" s="58">
        <f t="shared" si="4"/>
        <v>0</v>
      </c>
      <c r="AO26" s="55"/>
      <c r="AP26" s="55"/>
      <c r="AQ26" s="55"/>
      <c r="AR26" s="55"/>
      <c r="AS26" s="56"/>
      <c r="AT26" s="54">
        <f t="shared" si="5"/>
        <v>0</v>
      </c>
      <c r="AU26" s="55"/>
      <c r="AV26" s="55"/>
      <c r="AW26" s="55"/>
      <c r="AX26" s="54">
        <f t="shared" si="6"/>
        <v>0</v>
      </c>
      <c r="AY26" s="55"/>
      <c r="AZ26" s="55"/>
      <c r="BA26" s="55"/>
      <c r="BB26" s="56"/>
      <c r="BC26" s="54">
        <f t="shared" si="7"/>
        <v>0</v>
      </c>
      <c r="BD26" s="55"/>
      <c r="BE26" s="55"/>
      <c r="BF26" s="55"/>
      <c r="BG26" s="56"/>
      <c r="BH26" s="100">
        <f t="shared" si="8"/>
        <v>0</v>
      </c>
      <c r="BI26" s="56"/>
      <c r="BJ26" s="54">
        <f t="shared" si="9"/>
        <v>0.504</v>
      </c>
      <c r="BK26" s="55">
        <v>0.504</v>
      </c>
      <c r="BL26" s="55"/>
      <c r="BM26" s="54"/>
      <c r="BN26" s="54">
        <f t="shared" si="10"/>
        <v>0</v>
      </c>
      <c r="BO26" s="55"/>
      <c r="BP26" s="54">
        <f t="shared" si="11"/>
        <v>0</v>
      </c>
      <c r="BQ26" s="55"/>
      <c r="BR26" s="54">
        <f t="shared" si="14"/>
        <v>0</v>
      </c>
      <c r="BS26" s="55"/>
      <c r="BT26" s="55"/>
      <c r="BU26" s="55"/>
      <c r="BV26" s="56"/>
      <c r="BW26" s="54">
        <f t="shared" si="12"/>
        <v>0</v>
      </c>
      <c r="BX26" s="57"/>
    </row>
    <row r="27" spans="2:76" s="5" customFormat="1" ht="22.5" customHeight="1">
      <c r="B27" s="49" t="s">
        <v>78</v>
      </c>
      <c r="C27" s="50"/>
      <c r="D27" s="51">
        <f t="shared" si="2"/>
        <v>41591.301</v>
      </c>
      <c r="E27" s="52"/>
      <c r="F27" s="53"/>
      <c r="G27" s="54">
        <f t="shared" si="3"/>
        <v>0</v>
      </c>
      <c r="H27" s="55">
        <v>0</v>
      </c>
      <c r="I27" s="55">
        <v>0</v>
      </c>
      <c r="J27" s="55">
        <v>0</v>
      </c>
      <c r="K27" s="54">
        <f t="shared" si="13"/>
        <v>39802.301</v>
      </c>
      <c r="L27" s="55"/>
      <c r="M27" s="55"/>
      <c r="N27" s="55"/>
      <c r="O27" s="55">
        <v>1161.82</v>
      </c>
      <c r="P27" s="55"/>
      <c r="Q27" s="55"/>
      <c r="R27" s="55"/>
      <c r="S27" s="55">
        <v>833.89</v>
      </c>
      <c r="T27" s="55">
        <v>658.91</v>
      </c>
      <c r="U27" s="55"/>
      <c r="V27" s="55"/>
      <c r="W27" s="55"/>
      <c r="X27" s="55">
        <v>45</v>
      </c>
      <c r="Y27" s="55">
        <v>36504.439</v>
      </c>
      <c r="Z27" s="55">
        <v>492.367</v>
      </c>
      <c r="AA27" s="55">
        <v>29.875</v>
      </c>
      <c r="AB27" s="55">
        <v>1.26</v>
      </c>
      <c r="AC27" s="55">
        <v>47.74</v>
      </c>
      <c r="AD27" s="55"/>
      <c r="AE27" s="55">
        <v>27</v>
      </c>
      <c r="AF27" s="55"/>
      <c r="AG27" s="55"/>
      <c r="AH27" s="55"/>
      <c r="AI27" s="57"/>
      <c r="AJ27" s="9"/>
      <c r="AK27" s="47"/>
      <c r="AL27" s="49" t="s">
        <v>78</v>
      </c>
      <c r="AM27" s="50"/>
      <c r="AN27" s="58">
        <f t="shared" si="4"/>
        <v>1789</v>
      </c>
      <c r="AO27" s="55">
        <v>1789</v>
      </c>
      <c r="AP27" s="55"/>
      <c r="AQ27" s="55"/>
      <c r="AR27" s="55"/>
      <c r="AS27" s="56"/>
      <c r="AT27" s="54">
        <f t="shared" si="5"/>
        <v>0</v>
      </c>
      <c r="AU27" s="55"/>
      <c r="AV27" s="55"/>
      <c r="AW27" s="55"/>
      <c r="AX27" s="54">
        <f t="shared" si="6"/>
        <v>0</v>
      </c>
      <c r="AY27" s="55"/>
      <c r="AZ27" s="55"/>
      <c r="BA27" s="55"/>
      <c r="BB27" s="56"/>
      <c r="BC27" s="54">
        <f t="shared" si="7"/>
        <v>0</v>
      </c>
      <c r="BD27" s="55"/>
      <c r="BE27" s="55"/>
      <c r="BF27" s="55"/>
      <c r="BG27" s="56"/>
      <c r="BH27" s="100">
        <f t="shared" si="8"/>
        <v>0</v>
      </c>
      <c r="BI27" s="56"/>
      <c r="BJ27" s="54">
        <f t="shared" si="9"/>
        <v>0</v>
      </c>
      <c r="BK27" s="55"/>
      <c r="BL27" s="55"/>
      <c r="BM27" s="54"/>
      <c r="BN27" s="54">
        <f t="shared" si="10"/>
        <v>0</v>
      </c>
      <c r="BO27" s="55"/>
      <c r="BP27" s="54">
        <f t="shared" si="11"/>
        <v>0</v>
      </c>
      <c r="BQ27" s="55"/>
      <c r="BR27" s="54">
        <f t="shared" si="14"/>
        <v>0</v>
      </c>
      <c r="BS27" s="55"/>
      <c r="BT27" s="55"/>
      <c r="BU27" s="55"/>
      <c r="BV27" s="56"/>
      <c r="BW27" s="54">
        <f t="shared" si="12"/>
        <v>0</v>
      </c>
      <c r="BX27" s="57"/>
    </row>
    <row r="28" spans="2:76" s="5" customFormat="1" ht="22.5" customHeight="1">
      <c r="B28" s="66" t="s">
        <v>104</v>
      </c>
      <c r="C28" s="61"/>
      <c r="D28" s="51">
        <f t="shared" si="2"/>
        <v>2653.4320000000002</v>
      </c>
      <c r="E28" s="52"/>
      <c r="F28" s="53"/>
      <c r="G28" s="54">
        <f t="shared" si="3"/>
        <v>1439.805</v>
      </c>
      <c r="H28" s="55">
        <v>1110.703</v>
      </c>
      <c r="I28" s="55">
        <v>4.71</v>
      </c>
      <c r="J28" s="55">
        <v>324.392</v>
      </c>
      <c r="K28" s="54">
        <f t="shared" si="13"/>
        <v>500.73199999999997</v>
      </c>
      <c r="L28" s="55">
        <v>11.982</v>
      </c>
      <c r="M28" s="55">
        <v>0.184</v>
      </c>
      <c r="N28" s="55">
        <v>0.945</v>
      </c>
      <c r="O28" s="55"/>
      <c r="P28" s="55"/>
      <c r="Q28" s="55">
        <v>3.463</v>
      </c>
      <c r="R28" s="55">
        <v>3.945</v>
      </c>
      <c r="S28" s="55">
        <v>9.943</v>
      </c>
      <c r="T28" s="55">
        <v>4.845999999999999</v>
      </c>
      <c r="U28" s="55">
        <v>3.948</v>
      </c>
      <c r="V28" s="55">
        <v>0.597</v>
      </c>
      <c r="W28" s="55"/>
      <c r="X28" s="55">
        <v>1.457</v>
      </c>
      <c r="Y28" s="55">
        <v>2.971</v>
      </c>
      <c r="Z28" s="55">
        <v>4.498</v>
      </c>
      <c r="AA28" s="55">
        <v>10.531</v>
      </c>
      <c r="AB28" s="55">
        <v>3.189</v>
      </c>
      <c r="AC28" s="55">
        <v>5.209</v>
      </c>
      <c r="AD28" s="55">
        <v>3.178</v>
      </c>
      <c r="AE28" s="55">
        <v>0.405</v>
      </c>
      <c r="AF28" s="55">
        <v>423.591</v>
      </c>
      <c r="AG28" s="55">
        <v>0.853</v>
      </c>
      <c r="AH28" s="55">
        <v>4.59</v>
      </c>
      <c r="AI28" s="57">
        <v>0.407</v>
      </c>
      <c r="AJ28" s="9"/>
      <c r="AK28" s="47"/>
      <c r="AL28" s="66" t="s">
        <v>104</v>
      </c>
      <c r="AM28" s="61"/>
      <c r="AN28" s="58">
        <f t="shared" si="4"/>
        <v>8.139999999999999</v>
      </c>
      <c r="AO28" s="55">
        <v>3.613</v>
      </c>
      <c r="AP28" s="55">
        <v>0.716</v>
      </c>
      <c r="AQ28" s="55">
        <v>0.1</v>
      </c>
      <c r="AR28" s="55">
        <v>0.011</v>
      </c>
      <c r="AS28" s="56">
        <v>3.6999999999999997</v>
      </c>
      <c r="AT28" s="54">
        <f t="shared" si="5"/>
        <v>2.953</v>
      </c>
      <c r="AU28" s="55">
        <v>2.929</v>
      </c>
      <c r="AV28" s="55">
        <v>0.024</v>
      </c>
      <c r="AW28" s="55"/>
      <c r="AX28" s="54">
        <f t="shared" si="6"/>
        <v>15.126999999999999</v>
      </c>
      <c r="AY28" s="55">
        <v>6.955</v>
      </c>
      <c r="AZ28" s="55">
        <v>0.055</v>
      </c>
      <c r="BA28" s="55">
        <v>7.212999999999999</v>
      </c>
      <c r="BB28" s="56">
        <v>0.904</v>
      </c>
      <c r="BC28" s="54">
        <f t="shared" si="7"/>
        <v>61.533</v>
      </c>
      <c r="BD28" s="55">
        <v>32.943999999999996</v>
      </c>
      <c r="BE28" s="55">
        <v>25.139000000000003</v>
      </c>
      <c r="BF28" s="55">
        <v>0.057</v>
      </c>
      <c r="BG28" s="56">
        <v>3.393</v>
      </c>
      <c r="BH28" s="100">
        <f t="shared" si="8"/>
        <v>0.264</v>
      </c>
      <c r="BI28" s="56">
        <v>0.264</v>
      </c>
      <c r="BJ28" s="54">
        <f t="shared" si="9"/>
        <v>1.127</v>
      </c>
      <c r="BK28" s="55">
        <v>1.127</v>
      </c>
      <c r="BL28" s="55"/>
      <c r="BM28" s="54">
        <v>16.319</v>
      </c>
      <c r="BN28" s="54">
        <f t="shared" si="10"/>
        <v>0.394</v>
      </c>
      <c r="BO28" s="55">
        <v>0.394</v>
      </c>
      <c r="BP28" s="54">
        <f t="shared" si="11"/>
        <v>13.964</v>
      </c>
      <c r="BQ28" s="55">
        <v>13.964</v>
      </c>
      <c r="BR28" s="54">
        <f t="shared" si="14"/>
        <v>575.6089999999999</v>
      </c>
      <c r="BS28" s="55">
        <v>573.093</v>
      </c>
      <c r="BT28" s="55">
        <v>0.573</v>
      </c>
      <c r="BU28" s="55"/>
      <c r="BV28" s="56">
        <v>1.943</v>
      </c>
      <c r="BW28" s="54">
        <f t="shared" si="12"/>
        <v>17.465</v>
      </c>
      <c r="BX28" s="57">
        <v>17.465</v>
      </c>
    </row>
    <row r="29" spans="2:76" s="5" customFormat="1" ht="22.5" customHeight="1">
      <c r="B29" s="58" t="s">
        <v>80</v>
      </c>
      <c r="C29" s="52"/>
      <c r="D29" s="51">
        <f t="shared" si="2"/>
        <v>268804.336</v>
      </c>
      <c r="E29" s="52"/>
      <c r="F29" s="53">
        <v>74.602</v>
      </c>
      <c r="G29" s="54">
        <f t="shared" si="3"/>
        <v>216510.105</v>
      </c>
      <c r="H29" s="55">
        <v>178271.837</v>
      </c>
      <c r="I29" s="55">
        <v>10763.059</v>
      </c>
      <c r="J29" s="55">
        <v>27475.209000000003</v>
      </c>
      <c r="K29" s="54">
        <f t="shared" si="13"/>
        <v>32423.281</v>
      </c>
      <c r="L29" s="55">
        <v>1576.383</v>
      </c>
      <c r="M29" s="55">
        <v>4.494</v>
      </c>
      <c r="N29" s="55">
        <v>466.293</v>
      </c>
      <c r="O29" s="55">
        <v>2734.497</v>
      </c>
      <c r="P29" s="55">
        <v>6.655</v>
      </c>
      <c r="Q29" s="55">
        <v>285.338</v>
      </c>
      <c r="R29" s="55">
        <v>687.2</v>
      </c>
      <c r="S29" s="55">
        <v>1264.211</v>
      </c>
      <c r="T29" s="55">
        <v>87.91</v>
      </c>
      <c r="U29" s="55">
        <v>2210.1800000000003</v>
      </c>
      <c r="V29" s="55">
        <v>383.27799999999996</v>
      </c>
      <c r="W29" s="55"/>
      <c r="X29" s="55">
        <v>5571.6269999999995</v>
      </c>
      <c r="Y29" s="55">
        <v>7615.288</v>
      </c>
      <c r="Z29" s="55">
        <v>1141.2079999999999</v>
      </c>
      <c r="AA29" s="55">
        <v>2109.8379999999997</v>
      </c>
      <c r="AB29" s="55">
        <v>225.618</v>
      </c>
      <c r="AC29" s="55">
        <v>1076.284</v>
      </c>
      <c r="AD29" s="55">
        <v>1241.044</v>
      </c>
      <c r="AE29" s="55">
        <v>161.232</v>
      </c>
      <c r="AF29" s="55">
        <v>697.865</v>
      </c>
      <c r="AG29" s="55">
        <v>38.711</v>
      </c>
      <c r="AH29" s="55">
        <v>1950.8110000000001</v>
      </c>
      <c r="AI29" s="57">
        <v>887.316</v>
      </c>
      <c r="AJ29" s="9"/>
      <c r="AK29" s="47"/>
      <c r="AL29" s="58" t="s">
        <v>80</v>
      </c>
      <c r="AM29" s="52"/>
      <c r="AN29" s="58">
        <f t="shared" si="4"/>
        <v>700.4200000000001</v>
      </c>
      <c r="AO29" s="55">
        <v>116.43900000000001</v>
      </c>
      <c r="AP29" s="55">
        <v>74.644</v>
      </c>
      <c r="AQ29" s="55">
        <v>1.49</v>
      </c>
      <c r="AR29" s="55">
        <v>17.367</v>
      </c>
      <c r="AS29" s="56">
        <v>490.48</v>
      </c>
      <c r="AT29" s="54">
        <f t="shared" si="5"/>
        <v>383.716</v>
      </c>
      <c r="AU29" s="55">
        <v>63.069</v>
      </c>
      <c r="AV29" s="55">
        <v>320.587</v>
      </c>
      <c r="AW29" s="55">
        <v>0.06</v>
      </c>
      <c r="AX29" s="54">
        <f t="shared" si="6"/>
        <v>1883.456</v>
      </c>
      <c r="AY29" s="55">
        <v>187.555</v>
      </c>
      <c r="AZ29" s="55">
        <v>40.407</v>
      </c>
      <c r="BA29" s="55">
        <v>1564.206</v>
      </c>
      <c r="BB29" s="56">
        <v>91.288</v>
      </c>
      <c r="BC29" s="54">
        <f t="shared" si="7"/>
        <v>7460.449</v>
      </c>
      <c r="BD29" s="55">
        <v>1010.5619999999999</v>
      </c>
      <c r="BE29" s="55">
        <v>693.329</v>
      </c>
      <c r="BF29" s="55">
        <v>251.438</v>
      </c>
      <c r="BG29" s="56">
        <v>5505.12</v>
      </c>
      <c r="BH29" s="100">
        <f t="shared" si="8"/>
        <v>1713.567</v>
      </c>
      <c r="BI29" s="56">
        <v>1713.567</v>
      </c>
      <c r="BJ29" s="54">
        <f t="shared" si="9"/>
        <v>914.823</v>
      </c>
      <c r="BK29" s="55">
        <v>914.823</v>
      </c>
      <c r="BL29" s="55"/>
      <c r="BM29" s="54">
        <v>2047.5</v>
      </c>
      <c r="BN29" s="54">
        <f t="shared" si="10"/>
        <v>32.292</v>
      </c>
      <c r="BO29" s="55">
        <v>32.292</v>
      </c>
      <c r="BP29" s="54">
        <f t="shared" si="11"/>
        <v>1702.2649999999999</v>
      </c>
      <c r="BQ29" s="55">
        <v>1702.2649999999999</v>
      </c>
      <c r="BR29" s="54">
        <f t="shared" si="14"/>
        <v>1563.75</v>
      </c>
      <c r="BS29" s="55">
        <v>1318.375</v>
      </c>
      <c r="BT29" s="55">
        <v>0.563</v>
      </c>
      <c r="BU29" s="55">
        <v>19.472</v>
      </c>
      <c r="BV29" s="56">
        <v>225.34</v>
      </c>
      <c r="BW29" s="54">
        <f t="shared" si="12"/>
        <v>1394.11</v>
      </c>
      <c r="BX29" s="57">
        <v>1394.11</v>
      </c>
    </row>
    <row r="30" spans="2:76" s="5" customFormat="1" ht="22.5" customHeight="1">
      <c r="B30" s="58" t="s">
        <v>81</v>
      </c>
      <c r="C30" s="52"/>
      <c r="D30" s="51">
        <f t="shared" si="2"/>
        <v>26404.278</v>
      </c>
      <c r="E30" s="52"/>
      <c r="F30" s="53"/>
      <c r="G30" s="54">
        <f t="shared" si="3"/>
        <v>0</v>
      </c>
      <c r="H30" s="55">
        <v>0</v>
      </c>
      <c r="I30" s="55">
        <v>0</v>
      </c>
      <c r="J30" s="55">
        <v>0</v>
      </c>
      <c r="K30" s="54">
        <f t="shared" si="13"/>
        <v>250.47699999999998</v>
      </c>
      <c r="L30" s="55">
        <v>2.676</v>
      </c>
      <c r="M30" s="55">
        <v>0.125</v>
      </c>
      <c r="N30" s="55">
        <v>0.177</v>
      </c>
      <c r="O30" s="55"/>
      <c r="P30" s="55"/>
      <c r="Q30" s="55"/>
      <c r="R30" s="55"/>
      <c r="S30" s="55">
        <v>243.821</v>
      </c>
      <c r="T30" s="55">
        <v>0.006</v>
      </c>
      <c r="U30" s="55">
        <v>1.882</v>
      </c>
      <c r="V30" s="55">
        <v>0.205</v>
      </c>
      <c r="W30" s="55"/>
      <c r="X30" s="55"/>
      <c r="Y30" s="55">
        <v>1.018</v>
      </c>
      <c r="Z30" s="55">
        <v>0.016</v>
      </c>
      <c r="AA30" s="55">
        <v>0.042</v>
      </c>
      <c r="AB30" s="55">
        <v>0.188</v>
      </c>
      <c r="AC30" s="55">
        <v>0.021</v>
      </c>
      <c r="AD30" s="55"/>
      <c r="AE30" s="55"/>
      <c r="AF30" s="55">
        <v>0.012</v>
      </c>
      <c r="AG30" s="55">
        <v>0.011</v>
      </c>
      <c r="AH30" s="55">
        <v>0.22</v>
      </c>
      <c r="AI30" s="57">
        <v>0.057</v>
      </c>
      <c r="AJ30" s="9"/>
      <c r="AK30" s="47"/>
      <c r="AL30" s="58" t="s">
        <v>81</v>
      </c>
      <c r="AM30" s="52"/>
      <c r="AN30" s="58">
        <f t="shared" si="4"/>
        <v>0</v>
      </c>
      <c r="AO30" s="55"/>
      <c r="AP30" s="55"/>
      <c r="AQ30" s="55"/>
      <c r="AR30" s="55"/>
      <c r="AS30" s="56"/>
      <c r="AT30" s="54">
        <f t="shared" si="5"/>
        <v>0.155</v>
      </c>
      <c r="AU30" s="55"/>
      <c r="AV30" s="55">
        <v>0.155</v>
      </c>
      <c r="AW30" s="55"/>
      <c r="AX30" s="54">
        <f t="shared" si="6"/>
        <v>146</v>
      </c>
      <c r="AY30" s="55">
        <v>146</v>
      </c>
      <c r="AZ30" s="55"/>
      <c r="BA30" s="55"/>
      <c r="BB30" s="56"/>
      <c r="BC30" s="54">
        <f t="shared" si="7"/>
        <v>0.8</v>
      </c>
      <c r="BD30" s="55"/>
      <c r="BE30" s="55"/>
      <c r="BF30" s="55"/>
      <c r="BG30" s="56">
        <v>0.8</v>
      </c>
      <c r="BH30" s="100">
        <f t="shared" si="8"/>
        <v>0.018</v>
      </c>
      <c r="BI30" s="56">
        <v>0.018</v>
      </c>
      <c r="BJ30" s="54">
        <f t="shared" si="9"/>
        <v>125.296</v>
      </c>
      <c r="BK30" s="55">
        <v>125.296</v>
      </c>
      <c r="BL30" s="55"/>
      <c r="BM30" s="54"/>
      <c r="BN30" s="54">
        <f t="shared" si="10"/>
        <v>0</v>
      </c>
      <c r="BO30" s="55"/>
      <c r="BP30" s="54">
        <f t="shared" si="11"/>
        <v>236.692</v>
      </c>
      <c r="BQ30" s="55">
        <v>236.692</v>
      </c>
      <c r="BR30" s="54">
        <f t="shared" si="14"/>
        <v>25644.84</v>
      </c>
      <c r="BS30" s="55">
        <v>21884.844</v>
      </c>
      <c r="BT30" s="55">
        <v>2691.6380000000004</v>
      </c>
      <c r="BU30" s="55">
        <v>646.23</v>
      </c>
      <c r="BV30" s="56">
        <v>422.12800000000004</v>
      </c>
      <c r="BW30" s="54">
        <f t="shared" si="12"/>
        <v>0</v>
      </c>
      <c r="BX30" s="57"/>
    </row>
    <row r="31" spans="2:76" s="5" customFormat="1" ht="22.5" customHeight="1" thickBot="1">
      <c r="B31" s="85" t="s">
        <v>82</v>
      </c>
      <c r="C31" s="86"/>
      <c r="D31" s="87">
        <f>SUM(E31:G31,K31,AN31,AT31,AX31,BC31,BJ31,BM31,BN31,BP31,BR31,BW31,BH31)</f>
        <v>1595.407</v>
      </c>
      <c r="E31" s="88"/>
      <c r="F31" s="86"/>
      <c r="G31" s="89">
        <f t="shared" si="3"/>
        <v>1515.71</v>
      </c>
      <c r="H31" s="90">
        <v>995.046</v>
      </c>
      <c r="I31" s="90">
        <v>238.642</v>
      </c>
      <c r="J31" s="90">
        <v>282.022</v>
      </c>
      <c r="K31" s="89">
        <f t="shared" si="13"/>
        <v>72.097</v>
      </c>
      <c r="L31" s="90"/>
      <c r="M31" s="90"/>
      <c r="N31" s="90"/>
      <c r="O31" s="90"/>
      <c r="P31" s="90"/>
      <c r="Q31" s="90"/>
      <c r="R31" s="90"/>
      <c r="S31" s="90">
        <v>0.466</v>
      </c>
      <c r="T31" s="90">
        <v>12.11</v>
      </c>
      <c r="U31" s="90">
        <v>0.66</v>
      </c>
      <c r="V31" s="90"/>
      <c r="W31" s="90"/>
      <c r="X31" s="90"/>
      <c r="Y31" s="90">
        <v>4.354</v>
      </c>
      <c r="Z31" s="90">
        <v>0.124</v>
      </c>
      <c r="AA31" s="90">
        <v>1.823</v>
      </c>
      <c r="AB31" s="90"/>
      <c r="AC31" s="90">
        <v>0.004</v>
      </c>
      <c r="AD31" s="90"/>
      <c r="AE31" s="90"/>
      <c r="AF31" s="90"/>
      <c r="AG31" s="90"/>
      <c r="AH31" s="90">
        <v>52.556</v>
      </c>
      <c r="AI31" s="92"/>
      <c r="AJ31" s="9"/>
      <c r="AK31" s="47"/>
      <c r="AL31" s="85" t="s">
        <v>82</v>
      </c>
      <c r="AM31" s="86"/>
      <c r="AN31" s="93">
        <f t="shared" si="4"/>
        <v>0</v>
      </c>
      <c r="AO31" s="90"/>
      <c r="AP31" s="90"/>
      <c r="AQ31" s="90"/>
      <c r="AR31" s="90"/>
      <c r="AS31" s="91"/>
      <c r="AT31" s="89">
        <f t="shared" si="5"/>
        <v>0</v>
      </c>
      <c r="AU31" s="90"/>
      <c r="AV31" s="90"/>
      <c r="AW31" s="90"/>
      <c r="AX31" s="89">
        <f t="shared" si="6"/>
        <v>0</v>
      </c>
      <c r="AY31" s="90"/>
      <c r="AZ31" s="90"/>
      <c r="BA31" s="90"/>
      <c r="BB31" s="91"/>
      <c r="BC31" s="89">
        <f t="shared" si="7"/>
        <v>0</v>
      </c>
      <c r="BD31" s="90"/>
      <c r="BE31" s="90"/>
      <c r="BF31" s="90"/>
      <c r="BG31" s="91"/>
      <c r="BH31" s="104">
        <f t="shared" si="8"/>
        <v>0</v>
      </c>
      <c r="BI31" s="91"/>
      <c r="BJ31" s="89">
        <f t="shared" si="9"/>
        <v>0</v>
      </c>
      <c r="BK31" s="90"/>
      <c r="BL31" s="90"/>
      <c r="BM31" s="89"/>
      <c r="BN31" s="89">
        <f t="shared" si="10"/>
        <v>0</v>
      </c>
      <c r="BO31" s="90"/>
      <c r="BP31" s="89">
        <f t="shared" si="11"/>
        <v>7.6</v>
      </c>
      <c r="BQ31" s="90">
        <v>7.6</v>
      </c>
      <c r="BR31" s="89">
        <f t="shared" si="14"/>
        <v>0</v>
      </c>
      <c r="BS31" s="90"/>
      <c r="BT31" s="90"/>
      <c r="BU31" s="90"/>
      <c r="BV31" s="91"/>
      <c r="BW31" s="89">
        <f t="shared" si="12"/>
        <v>0</v>
      </c>
      <c r="BX31" s="92"/>
    </row>
    <row r="32" s="94" customFormat="1" ht="15" customHeight="1">
      <c r="AJ32" s="95"/>
    </row>
    <row r="33" ht="15" customHeight="1"/>
  </sheetData>
  <sheetProtection/>
  <mergeCells count="22">
    <mergeCell ref="AX3:AX4"/>
    <mergeCell ref="AO3:AS3"/>
    <mergeCell ref="G3:G4"/>
    <mergeCell ref="BM3:BM4"/>
    <mergeCell ref="BJ3:BJ4"/>
    <mergeCell ref="AN3:AN4"/>
    <mergeCell ref="BD3:BG3"/>
    <mergeCell ref="AT3:AT4"/>
    <mergeCell ref="BH3:BH4"/>
    <mergeCell ref="BC3:BC4"/>
    <mergeCell ref="AY3:BB3"/>
    <mergeCell ref="K3:K4"/>
    <mergeCell ref="BW3:BW4"/>
    <mergeCell ref="BN3:BN4"/>
    <mergeCell ref="BP3:BP4"/>
    <mergeCell ref="BR3:BR4"/>
    <mergeCell ref="BS3:BV3"/>
    <mergeCell ref="B3:C4"/>
    <mergeCell ref="D3:D4"/>
    <mergeCell ref="E3:E4"/>
    <mergeCell ref="F3:F4"/>
    <mergeCell ref="AL3:AM4"/>
  </mergeCells>
  <printOptions horizontalCentered="1" vertic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48" r:id="rId1"/>
  <colBreaks count="1" manualBreakCount="1">
    <brk id="36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X32"/>
  <sheetViews>
    <sheetView showZeros="0" view="pageBreakPreview" zoomScale="80" zoomScaleNormal="70" zoomScaleSheetLayoutView="80" zoomScalePageLayoutView="0" workbookViewId="0" topLeftCell="A1">
      <selection activeCell="A1" sqref="A1"/>
    </sheetView>
  </sheetViews>
  <sheetFormatPr defaultColWidth="9.00390625" defaultRowHeight="13.5" customHeight="1"/>
  <cols>
    <col min="1" max="1" width="2.75390625" style="96" customWidth="1"/>
    <col min="2" max="2" width="3.00390625" style="96" customWidth="1"/>
    <col min="3" max="3" width="19.375" style="96" bestFit="1" customWidth="1"/>
    <col min="4" max="4" width="10.875" style="96" customWidth="1"/>
    <col min="5" max="6" width="8.00390625" style="96" customWidth="1"/>
    <col min="7" max="7" width="10.875" style="96" customWidth="1"/>
    <col min="8" max="8" width="12.25390625" style="96" bestFit="1" customWidth="1"/>
    <col min="9" max="9" width="9.125" style="96" bestFit="1" customWidth="1"/>
    <col min="10" max="10" width="10.375" style="96" bestFit="1" customWidth="1"/>
    <col min="11" max="11" width="11.125" style="96" customWidth="1"/>
    <col min="12" max="12" width="10.375" style="96" bestFit="1" customWidth="1"/>
    <col min="13" max="15" width="9.125" style="96" bestFit="1" customWidth="1"/>
    <col min="16" max="16" width="8.375" style="96" bestFit="1" customWidth="1"/>
    <col min="17" max="17" width="10.375" style="96" bestFit="1" customWidth="1"/>
    <col min="18" max="18" width="9.125" style="96" bestFit="1" customWidth="1"/>
    <col min="19" max="19" width="10.375" style="96" bestFit="1" customWidth="1"/>
    <col min="20" max="22" width="9.125" style="96" bestFit="1" customWidth="1"/>
    <col min="23" max="23" width="4.75390625" style="96" customWidth="1"/>
    <col min="24" max="25" width="10.375" style="96" bestFit="1" customWidth="1"/>
    <col min="26" max="26" width="9.125" style="96" bestFit="1" customWidth="1"/>
    <col min="27" max="27" width="10.375" style="96" bestFit="1" customWidth="1"/>
    <col min="28" max="29" width="9.625" style="96" bestFit="1" customWidth="1"/>
    <col min="30" max="30" width="8.00390625" style="96" bestFit="1" customWidth="1"/>
    <col min="31" max="32" width="9.125" style="96" bestFit="1" customWidth="1"/>
    <col min="33" max="33" width="9.375" style="96" bestFit="1" customWidth="1"/>
    <col min="34" max="34" width="9.125" style="96" bestFit="1" customWidth="1"/>
    <col min="35" max="35" width="8.00390625" style="96" bestFit="1" customWidth="1"/>
    <col min="36" max="37" width="2.75390625" style="97" customWidth="1"/>
    <col min="38" max="38" width="3.00390625" style="96" customWidth="1"/>
    <col min="39" max="39" width="19.375" style="96" bestFit="1" customWidth="1"/>
    <col min="40" max="40" width="9.75390625" style="96" customWidth="1"/>
    <col min="41" max="41" width="8.125" style="96" bestFit="1" customWidth="1"/>
    <col min="42" max="42" width="6.375" style="96" bestFit="1" customWidth="1"/>
    <col min="43" max="43" width="4.75390625" style="96" customWidth="1"/>
    <col min="44" max="44" width="8.875" style="96" customWidth="1"/>
    <col min="45" max="45" width="10.25390625" style="96" customWidth="1"/>
    <col min="46" max="46" width="6.75390625" style="96" customWidth="1"/>
    <col min="47" max="49" width="8.00390625" style="96" bestFit="1" customWidth="1"/>
    <col min="50" max="50" width="8.375" style="96" customWidth="1"/>
    <col min="51" max="51" width="9.125" style="96" customWidth="1"/>
    <col min="52" max="52" width="8.00390625" style="96" bestFit="1" customWidth="1"/>
    <col min="53" max="53" width="9.125" style="96" customWidth="1"/>
    <col min="54" max="54" width="8.00390625" style="96" bestFit="1" customWidth="1"/>
    <col min="55" max="55" width="9.25390625" style="96" bestFit="1" customWidth="1"/>
    <col min="56" max="56" width="8.00390625" style="96" bestFit="1" customWidth="1"/>
    <col min="57" max="57" width="9.125" style="96" customWidth="1"/>
    <col min="58" max="58" width="8.00390625" style="96" bestFit="1" customWidth="1"/>
    <col min="59" max="61" width="9.125" style="96" customWidth="1"/>
    <col min="62" max="62" width="6.75390625" style="96" customWidth="1"/>
    <col min="63" max="63" width="8.00390625" style="96" bestFit="1" customWidth="1"/>
    <col min="64" max="64" width="6.25390625" style="96" bestFit="1" customWidth="1"/>
    <col min="65" max="65" width="7.875" style="96" customWidth="1"/>
    <col min="66" max="66" width="8.625" style="96" customWidth="1"/>
    <col min="67" max="67" width="9.125" style="96" customWidth="1"/>
    <col min="68" max="68" width="6.75390625" style="96" customWidth="1"/>
    <col min="69" max="69" width="8.00390625" style="96" bestFit="1" customWidth="1"/>
    <col min="70" max="70" width="8.375" style="96" customWidth="1"/>
    <col min="71" max="73" width="9.125" style="96" customWidth="1"/>
    <col min="74" max="74" width="8.00390625" style="96" bestFit="1" customWidth="1"/>
    <col min="75" max="75" width="7.25390625" style="96" customWidth="1"/>
    <col min="76" max="76" width="7.375" style="96" customWidth="1"/>
    <col min="77" max="16384" width="9.125" style="96" customWidth="1"/>
  </cols>
  <sheetData>
    <row r="1" spans="2:38" s="1" customFormat="1" ht="17.25" customHeight="1">
      <c r="B1" s="2" t="s">
        <v>93</v>
      </c>
      <c r="Z1" s="3"/>
      <c r="AJ1" s="4"/>
      <c r="AK1" s="4"/>
      <c r="AL1" s="2" t="s">
        <v>94</v>
      </c>
    </row>
    <row r="2" spans="23:76" s="5" customFormat="1" ht="16.5" customHeight="1" thickBot="1">
      <c r="W2" s="6"/>
      <c r="X2" s="6"/>
      <c r="AI2" s="7" t="s">
        <v>0</v>
      </c>
      <c r="AJ2" s="8"/>
      <c r="AK2" s="9"/>
      <c r="BX2" s="7" t="s">
        <v>0</v>
      </c>
    </row>
    <row r="3" spans="2:76" s="10" customFormat="1" ht="13.5" customHeight="1">
      <c r="B3" s="113" t="s">
        <v>1</v>
      </c>
      <c r="C3" s="114"/>
      <c r="D3" s="117" t="s">
        <v>2</v>
      </c>
      <c r="E3" s="119" t="s">
        <v>3</v>
      </c>
      <c r="F3" s="121" t="s">
        <v>83</v>
      </c>
      <c r="G3" s="123" t="s">
        <v>4</v>
      </c>
      <c r="H3" s="107"/>
      <c r="I3" s="12"/>
      <c r="J3" s="106"/>
      <c r="K3" s="127" t="s">
        <v>5</v>
      </c>
      <c r="L3" s="12"/>
      <c r="M3" s="12"/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  <c r="AJ3" s="15"/>
      <c r="AK3" s="16"/>
      <c r="AL3" s="113" t="s">
        <v>1</v>
      </c>
      <c r="AM3" s="114"/>
      <c r="AN3" s="125" t="s">
        <v>6</v>
      </c>
      <c r="AO3" s="111"/>
      <c r="AP3" s="111"/>
      <c r="AQ3" s="111"/>
      <c r="AR3" s="111"/>
      <c r="AS3" s="112"/>
      <c r="AT3" s="127" t="s">
        <v>7</v>
      </c>
      <c r="AU3" s="11"/>
      <c r="AV3" s="11"/>
      <c r="AW3" s="11"/>
      <c r="AX3" s="110" t="s">
        <v>8</v>
      </c>
      <c r="AY3" s="111"/>
      <c r="AZ3" s="111"/>
      <c r="BA3" s="111"/>
      <c r="BB3" s="112"/>
      <c r="BC3" s="110" t="s">
        <v>9</v>
      </c>
      <c r="BD3" s="111"/>
      <c r="BE3" s="111"/>
      <c r="BF3" s="111"/>
      <c r="BG3" s="112"/>
      <c r="BH3" s="110" t="s">
        <v>105</v>
      </c>
      <c r="BI3" s="98"/>
      <c r="BJ3" s="108" t="s">
        <v>10</v>
      </c>
      <c r="BK3" s="17"/>
      <c r="BL3" s="18"/>
      <c r="BM3" s="108" t="s">
        <v>11</v>
      </c>
      <c r="BN3" s="108" t="s">
        <v>12</v>
      </c>
      <c r="BO3" s="17"/>
      <c r="BP3" s="108" t="s">
        <v>13</v>
      </c>
      <c r="BQ3" s="17"/>
      <c r="BR3" s="110" t="s">
        <v>14</v>
      </c>
      <c r="BS3" s="111"/>
      <c r="BT3" s="111"/>
      <c r="BU3" s="111"/>
      <c r="BV3" s="112"/>
      <c r="BW3" s="108" t="s">
        <v>15</v>
      </c>
      <c r="BX3" s="19"/>
    </row>
    <row r="4" spans="2:76" s="10" customFormat="1" ht="146.25" customHeight="1" thickBot="1">
      <c r="B4" s="115"/>
      <c r="C4" s="116"/>
      <c r="D4" s="118"/>
      <c r="E4" s="120"/>
      <c r="F4" s="122"/>
      <c r="G4" s="124"/>
      <c r="H4" s="105" t="s">
        <v>108</v>
      </c>
      <c r="I4" s="20" t="s">
        <v>109</v>
      </c>
      <c r="J4" s="20" t="s">
        <v>110</v>
      </c>
      <c r="K4" s="128"/>
      <c r="L4" s="20" t="s">
        <v>84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21</v>
      </c>
      <c r="S4" s="20" t="s">
        <v>22</v>
      </c>
      <c r="T4" s="20" t="s">
        <v>23</v>
      </c>
      <c r="U4" s="20" t="s">
        <v>24</v>
      </c>
      <c r="V4" s="20" t="s">
        <v>25</v>
      </c>
      <c r="W4" s="20" t="s">
        <v>26</v>
      </c>
      <c r="X4" s="20" t="s">
        <v>27</v>
      </c>
      <c r="Y4" s="20" t="s">
        <v>28</v>
      </c>
      <c r="Z4" s="20" t="s">
        <v>29</v>
      </c>
      <c r="AA4" s="21" t="s">
        <v>30</v>
      </c>
      <c r="AB4" s="21" t="s">
        <v>31</v>
      </c>
      <c r="AC4" s="20" t="s">
        <v>32</v>
      </c>
      <c r="AD4" s="20" t="s">
        <v>33</v>
      </c>
      <c r="AE4" s="20" t="s">
        <v>34</v>
      </c>
      <c r="AF4" s="20" t="s">
        <v>85</v>
      </c>
      <c r="AG4" s="20" t="s">
        <v>35</v>
      </c>
      <c r="AH4" s="20" t="s">
        <v>36</v>
      </c>
      <c r="AI4" s="22" t="s">
        <v>37</v>
      </c>
      <c r="AJ4" s="23"/>
      <c r="AK4" s="24"/>
      <c r="AL4" s="115"/>
      <c r="AM4" s="116"/>
      <c r="AN4" s="126"/>
      <c r="AO4" s="20" t="s">
        <v>38</v>
      </c>
      <c r="AP4" s="20" t="s">
        <v>39</v>
      </c>
      <c r="AQ4" s="20" t="s">
        <v>40</v>
      </c>
      <c r="AR4" s="20" t="s">
        <v>41</v>
      </c>
      <c r="AS4" s="25" t="s">
        <v>42</v>
      </c>
      <c r="AT4" s="109"/>
      <c r="AU4" s="20" t="s">
        <v>43</v>
      </c>
      <c r="AV4" s="20" t="s">
        <v>44</v>
      </c>
      <c r="AW4" s="20" t="s">
        <v>103</v>
      </c>
      <c r="AX4" s="109"/>
      <c r="AY4" s="20" t="s">
        <v>45</v>
      </c>
      <c r="AZ4" s="20" t="s">
        <v>46</v>
      </c>
      <c r="BA4" s="20" t="s">
        <v>47</v>
      </c>
      <c r="BB4" s="25" t="s">
        <v>48</v>
      </c>
      <c r="BC4" s="109"/>
      <c r="BD4" s="20" t="s">
        <v>49</v>
      </c>
      <c r="BE4" s="20" t="s">
        <v>50</v>
      </c>
      <c r="BF4" s="20" t="s">
        <v>51</v>
      </c>
      <c r="BG4" s="25" t="s">
        <v>48</v>
      </c>
      <c r="BH4" s="109"/>
      <c r="BI4" s="25" t="s">
        <v>105</v>
      </c>
      <c r="BJ4" s="109"/>
      <c r="BK4" s="20" t="s">
        <v>52</v>
      </c>
      <c r="BL4" s="20" t="s">
        <v>53</v>
      </c>
      <c r="BM4" s="109"/>
      <c r="BN4" s="109"/>
      <c r="BO4" s="20" t="s">
        <v>54</v>
      </c>
      <c r="BP4" s="109"/>
      <c r="BQ4" s="20" t="s">
        <v>55</v>
      </c>
      <c r="BR4" s="109"/>
      <c r="BS4" s="20" t="s">
        <v>56</v>
      </c>
      <c r="BT4" s="20" t="s">
        <v>106</v>
      </c>
      <c r="BU4" s="26" t="s">
        <v>107</v>
      </c>
      <c r="BV4" s="25" t="s">
        <v>48</v>
      </c>
      <c r="BW4" s="109"/>
      <c r="BX4" s="22" t="s">
        <v>57</v>
      </c>
    </row>
    <row r="5" spans="2:76" s="5" customFormat="1" ht="22.5" customHeight="1" thickBot="1">
      <c r="B5" s="27" t="s">
        <v>58</v>
      </c>
      <c r="C5" s="28"/>
      <c r="D5" s="29">
        <f aca="true" t="shared" si="0" ref="D5:AI5">SUM(D6:D31)-D21</f>
        <v>6202093.348109998</v>
      </c>
      <c r="E5" s="30">
        <f t="shared" si="0"/>
        <v>124.15710999999999</v>
      </c>
      <c r="F5" s="30">
        <f t="shared" si="0"/>
        <v>74.602</v>
      </c>
      <c r="G5" s="31">
        <f>SUM(G6:G31)-G21</f>
        <v>3633773.6529999985</v>
      </c>
      <c r="H5" s="32">
        <f>SUM(H6:H31)-H21</f>
        <v>3385946.678999999</v>
      </c>
      <c r="I5" s="32">
        <f>SUM(I6:I31)-I21</f>
        <v>71383.864</v>
      </c>
      <c r="J5" s="32">
        <f>SUM(J6:J31)-J21</f>
        <v>176443.11</v>
      </c>
      <c r="K5" s="31">
        <f t="shared" si="0"/>
        <v>1157314.514</v>
      </c>
      <c r="L5" s="32">
        <f t="shared" si="0"/>
        <v>85305.29000000001</v>
      </c>
      <c r="M5" s="32">
        <f t="shared" si="0"/>
        <v>5630.317000000001</v>
      </c>
      <c r="N5" s="32">
        <f t="shared" si="0"/>
        <v>11698.447999999999</v>
      </c>
      <c r="O5" s="32">
        <f t="shared" si="0"/>
        <v>26663.832000000002</v>
      </c>
      <c r="P5" s="32">
        <f t="shared" si="0"/>
        <v>3722.227</v>
      </c>
      <c r="Q5" s="32">
        <f t="shared" si="0"/>
        <v>28109.133</v>
      </c>
      <c r="R5" s="32">
        <f t="shared" si="0"/>
        <v>34866.923</v>
      </c>
      <c r="S5" s="32">
        <f t="shared" si="0"/>
        <v>121213.719</v>
      </c>
      <c r="T5" s="32">
        <f t="shared" si="0"/>
        <v>16285.513</v>
      </c>
      <c r="U5" s="32">
        <f t="shared" si="0"/>
        <v>53452.746000000014</v>
      </c>
      <c r="V5" s="32">
        <f t="shared" si="0"/>
        <v>8272.112</v>
      </c>
      <c r="W5" s="32">
        <f t="shared" si="0"/>
        <v>209.194</v>
      </c>
      <c r="X5" s="32">
        <f t="shared" si="0"/>
        <v>113849.577</v>
      </c>
      <c r="Y5" s="32">
        <f t="shared" si="0"/>
        <v>384468.83800000005</v>
      </c>
      <c r="Z5" s="32">
        <f t="shared" si="0"/>
        <v>25234.894999999997</v>
      </c>
      <c r="AA5" s="32">
        <f t="shared" si="0"/>
        <v>83630.775</v>
      </c>
      <c r="AB5" s="32">
        <f t="shared" si="0"/>
        <v>20929.641999999993</v>
      </c>
      <c r="AC5" s="32">
        <f t="shared" si="0"/>
        <v>34706.09699999999</v>
      </c>
      <c r="AD5" s="32">
        <f t="shared" si="0"/>
        <v>5296.442999999999</v>
      </c>
      <c r="AE5" s="32">
        <f t="shared" si="0"/>
        <v>45153.045</v>
      </c>
      <c r="AF5" s="32">
        <f t="shared" si="0"/>
        <v>9792.42</v>
      </c>
      <c r="AG5" s="32">
        <f t="shared" si="0"/>
        <v>1884.813</v>
      </c>
      <c r="AH5" s="32">
        <f t="shared" si="0"/>
        <v>30606.04700000001</v>
      </c>
      <c r="AI5" s="34">
        <f t="shared" si="0"/>
        <v>6332.467999999999</v>
      </c>
      <c r="AJ5" s="35"/>
      <c r="AK5" s="36"/>
      <c r="AL5" s="27" t="s">
        <v>58</v>
      </c>
      <c r="AM5" s="28"/>
      <c r="AN5" s="37">
        <f aca="true" t="shared" si="1" ref="AN5:BX5">SUM(AN6:AN31)-AN21</f>
        <v>1191423.3150000006</v>
      </c>
      <c r="AO5" s="32">
        <f t="shared" si="1"/>
        <v>8370.785</v>
      </c>
      <c r="AP5" s="32">
        <f t="shared" si="1"/>
        <v>418.98299999999995</v>
      </c>
      <c r="AQ5" s="32">
        <f t="shared" si="1"/>
        <v>5.143</v>
      </c>
      <c r="AR5" s="32">
        <f t="shared" si="1"/>
        <v>31824.581000000002</v>
      </c>
      <c r="AS5" s="33">
        <f t="shared" si="1"/>
        <v>1150803.823</v>
      </c>
      <c r="AT5" s="31">
        <f t="shared" si="1"/>
        <v>1255.8500000000001</v>
      </c>
      <c r="AU5" s="32">
        <f t="shared" si="1"/>
        <v>201.64299999999997</v>
      </c>
      <c r="AV5" s="32">
        <f t="shared" si="1"/>
        <v>494.04999999999995</v>
      </c>
      <c r="AW5" s="32">
        <f t="shared" si="1"/>
        <v>560.1569999999999</v>
      </c>
      <c r="AX5" s="31">
        <f t="shared" si="1"/>
        <v>17306.897999999997</v>
      </c>
      <c r="AY5" s="32">
        <f t="shared" si="1"/>
        <v>5769.902</v>
      </c>
      <c r="AZ5" s="32">
        <f t="shared" si="1"/>
        <v>1135.814</v>
      </c>
      <c r="BA5" s="32">
        <f t="shared" si="1"/>
        <v>8766.808</v>
      </c>
      <c r="BB5" s="33">
        <f t="shared" si="1"/>
        <v>1634.3740000000003</v>
      </c>
      <c r="BC5" s="31">
        <f t="shared" si="1"/>
        <v>47579.51899999999</v>
      </c>
      <c r="BD5" s="32">
        <f t="shared" si="1"/>
        <v>3290.9049999999997</v>
      </c>
      <c r="BE5" s="32">
        <f t="shared" si="1"/>
        <v>23715.329</v>
      </c>
      <c r="BF5" s="32">
        <f t="shared" si="1"/>
        <v>2820.27</v>
      </c>
      <c r="BG5" s="33">
        <f t="shared" si="1"/>
        <v>17753.015</v>
      </c>
      <c r="BH5" s="37">
        <f t="shared" si="1"/>
        <v>5093.457</v>
      </c>
      <c r="BI5" s="33">
        <f t="shared" si="1"/>
        <v>5093.457</v>
      </c>
      <c r="BJ5" s="31">
        <f t="shared" si="1"/>
        <v>9547.190000000002</v>
      </c>
      <c r="BK5" s="32">
        <f t="shared" si="1"/>
        <v>9427.558</v>
      </c>
      <c r="BL5" s="32">
        <f t="shared" si="1"/>
        <v>119.632</v>
      </c>
      <c r="BM5" s="31">
        <f t="shared" si="1"/>
        <v>58575.816999999995</v>
      </c>
      <c r="BN5" s="31">
        <f t="shared" si="1"/>
        <v>9366.600000000002</v>
      </c>
      <c r="BO5" s="32">
        <f t="shared" si="1"/>
        <v>9366.600000000002</v>
      </c>
      <c r="BP5" s="31">
        <f t="shared" si="1"/>
        <v>9048.580000000002</v>
      </c>
      <c r="BQ5" s="32">
        <f t="shared" si="1"/>
        <v>9048.580000000002</v>
      </c>
      <c r="BR5" s="31">
        <f t="shared" si="1"/>
        <v>52626.77899999999</v>
      </c>
      <c r="BS5" s="32">
        <f t="shared" si="1"/>
        <v>42960.880000000005</v>
      </c>
      <c r="BT5" s="32">
        <f t="shared" si="1"/>
        <v>3926.799000000001</v>
      </c>
      <c r="BU5" s="32">
        <f t="shared" si="1"/>
        <v>1458.2559999999999</v>
      </c>
      <c r="BV5" s="33">
        <f t="shared" si="1"/>
        <v>4280.844</v>
      </c>
      <c r="BW5" s="31">
        <f t="shared" si="1"/>
        <v>8982.417000000001</v>
      </c>
      <c r="BX5" s="34">
        <f t="shared" si="1"/>
        <v>8982.417000000001</v>
      </c>
    </row>
    <row r="6" spans="2:76" s="5" customFormat="1" ht="22.5" customHeight="1" thickTop="1">
      <c r="B6" s="38" t="s">
        <v>59</v>
      </c>
      <c r="C6" s="39"/>
      <c r="D6" s="40">
        <f>SUM(E6:G6,K6,AN6,AT6,AX6,BC6,BJ6,BM6,BN6,BP6,BR6,BW6,BH6)</f>
        <v>7018.1140000000005</v>
      </c>
      <c r="E6" s="41"/>
      <c r="F6" s="42"/>
      <c r="G6" s="43">
        <f>SUM(H6:J6)</f>
        <v>551.133</v>
      </c>
      <c r="H6" s="44">
        <v>75.472</v>
      </c>
      <c r="I6" s="44">
        <v>191.792</v>
      </c>
      <c r="J6" s="44">
        <v>283.869</v>
      </c>
      <c r="K6" s="43">
        <f>SUM(L6:AI6)</f>
        <v>2111.7490000000003</v>
      </c>
      <c r="L6" s="44">
        <v>315.134</v>
      </c>
      <c r="M6" s="44">
        <v>0.07</v>
      </c>
      <c r="N6" s="44">
        <v>28.917</v>
      </c>
      <c r="O6" s="44">
        <v>1347.907</v>
      </c>
      <c r="P6" s="44"/>
      <c r="Q6" s="44">
        <v>2.13</v>
      </c>
      <c r="R6" s="44"/>
      <c r="S6" s="44">
        <v>101.728</v>
      </c>
      <c r="T6" s="44"/>
      <c r="U6" s="44">
        <v>21.191</v>
      </c>
      <c r="V6" s="44"/>
      <c r="W6" s="44"/>
      <c r="X6" s="44">
        <v>115.407</v>
      </c>
      <c r="Y6" s="44">
        <v>3.557</v>
      </c>
      <c r="Z6" s="44">
        <v>73.602</v>
      </c>
      <c r="AA6" s="44">
        <v>78.527</v>
      </c>
      <c r="AB6" s="44">
        <v>4.61</v>
      </c>
      <c r="AC6" s="44"/>
      <c r="AD6" s="44"/>
      <c r="AE6" s="44"/>
      <c r="AF6" s="44">
        <v>18.969</v>
      </c>
      <c r="AG6" s="44"/>
      <c r="AH6" s="44"/>
      <c r="AI6" s="46"/>
      <c r="AJ6" s="9"/>
      <c r="AK6" s="47"/>
      <c r="AL6" s="38" t="s">
        <v>59</v>
      </c>
      <c r="AM6" s="39"/>
      <c r="AN6" s="48">
        <f>SUM(AO6:AS6)</f>
        <v>3112</v>
      </c>
      <c r="AO6" s="44">
        <v>2407</v>
      </c>
      <c r="AP6" s="44"/>
      <c r="AQ6" s="44"/>
      <c r="AR6" s="44">
        <v>0</v>
      </c>
      <c r="AS6" s="45">
        <v>705</v>
      </c>
      <c r="AT6" s="43">
        <f>SUM(AU6:AW6)</f>
        <v>0</v>
      </c>
      <c r="AU6" s="44"/>
      <c r="AV6" s="44"/>
      <c r="AW6" s="44"/>
      <c r="AX6" s="43">
        <f>SUM(AY6:BB6)</f>
        <v>11.017</v>
      </c>
      <c r="AY6" s="44"/>
      <c r="AZ6" s="44"/>
      <c r="BA6" s="44">
        <v>11.017</v>
      </c>
      <c r="BB6" s="45"/>
      <c r="BC6" s="43">
        <f>SUM(BD6:BG6)</f>
        <v>0</v>
      </c>
      <c r="BD6" s="44"/>
      <c r="BE6" s="44"/>
      <c r="BF6" s="44"/>
      <c r="BG6" s="45"/>
      <c r="BH6" s="99">
        <f>SUM(BI6)</f>
        <v>0</v>
      </c>
      <c r="BI6" s="45"/>
      <c r="BJ6" s="43">
        <f>SUM(BK6:BL6)</f>
        <v>3.33</v>
      </c>
      <c r="BK6" s="44">
        <v>3.33</v>
      </c>
      <c r="BL6" s="44"/>
      <c r="BM6" s="43">
        <v>150.045</v>
      </c>
      <c r="BN6" s="43">
        <f>SUM(BO6)</f>
        <v>925.178</v>
      </c>
      <c r="BO6" s="44">
        <v>925.178</v>
      </c>
      <c r="BP6" s="43">
        <f>SUM(BQ6)</f>
        <v>126.89699999999999</v>
      </c>
      <c r="BQ6" s="44">
        <v>126.89699999999999</v>
      </c>
      <c r="BR6" s="43">
        <f>SUM(BS6:BV6)</f>
        <v>26.765</v>
      </c>
      <c r="BS6" s="44"/>
      <c r="BT6" s="44"/>
      <c r="BU6" s="44"/>
      <c r="BV6" s="45">
        <v>26.765</v>
      </c>
      <c r="BW6" s="43">
        <f>SUM(BX6)</f>
        <v>0</v>
      </c>
      <c r="BX6" s="46"/>
    </row>
    <row r="7" spans="2:76" s="5" customFormat="1" ht="22.5" customHeight="1">
      <c r="B7" s="49" t="s">
        <v>60</v>
      </c>
      <c r="C7" s="50"/>
      <c r="D7" s="51">
        <f aca="true" t="shared" si="2" ref="D7:D31">SUM(E7:G7,K7,AN7,AT7,AX7,BC7,BJ7,BM7,BN7,BP7,BR7,BW7,BH7)</f>
        <v>2268440.824</v>
      </c>
      <c r="E7" s="52"/>
      <c r="F7" s="53"/>
      <c r="G7" s="54">
        <f aca="true" t="shared" si="3" ref="G7:G31">SUM(H7:J7)</f>
        <v>861611.1569999999</v>
      </c>
      <c r="H7" s="55">
        <v>854525.994</v>
      </c>
      <c r="I7" s="55">
        <v>1133.573</v>
      </c>
      <c r="J7" s="55">
        <v>5951.59</v>
      </c>
      <c r="K7" s="54">
        <f>SUM(L7:AI7)</f>
        <v>186216.34399999998</v>
      </c>
      <c r="L7" s="55">
        <v>32532.153</v>
      </c>
      <c r="M7" s="55">
        <v>2483.738</v>
      </c>
      <c r="N7" s="55">
        <v>1388.671</v>
      </c>
      <c r="O7" s="55">
        <v>573.951</v>
      </c>
      <c r="P7" s="55">
        <v>74.31</v>
      </c>
      <c r="Q7" s="55">
        <v>7656.563</v>
      </c>
      <c r="R7" s="55">
        <v>822.97</v>
      </c>
      <c r="S7" s="55">
        <v>38441.464000000014</v>
      </c>
      <c r="T7" s="55">
        <v>5396.549</v>
      </c>
      <c r="U7" s="55">
        <v>3780.3239999999996</v>
      </c>
      <c r="V7" s="55">
        <v>317.73</v>
      </c>
      <c r="W7" s="55"/>
      <c r="X7" s="55">
        <v>22567.603</v>
      </c>
      <c r="Y7" s="55">
        <v>22930.01</v>
      </c>
      <c r="Z7" s="55">
        <v>3023.81</v>
      </c>
      <c r="AA7" s="55">
        <v>24037.424</v>
      </c>
      <c r="AB7" s="55">
        <v>2043.166</v>
      </c>
      <c r="AC7" s="55">
        <v>5306.535000000001</v>
      </c>
      <c r="AD7" s="55">
        <v>100.693</v>
      </c>
      <c r="AE7" s="55">
        <v>8897.444</v>
      </c>
      <c r="AF7" s="55">
        <v>1235.604</v>
      </c>
      <c r="AG7" s="55">
        <v>34.299</v>
      </c>
      <c r="AH7" s="55">
        <v>2340.95</v>
      </c>
      <c r="AI7" s="57">
        <v>230.38299999999998</v>
      </c>
      <c r="AJ7" s="9"/>
      <c r="AK7" s="47"/>
      <c r="AL7" s="49" t="s">
        <v>60</v>
      </c>
      <c r="AM7" s="50"/>
      <c r="AN7" s="58">
        <f aca="true" t="shared" si="4" ref="AN7:AN31">SUM(AO7:AS7)</f>
        <v>1181220.549</v>
      </c>
      <c r="AO7" s="55">
        <v>67.49000000000001</v>
      </c>
      <c r="AP7" s="55">
        <v>0.91</v>
      </c>
      <c r="AQ7" s="55">
        <v>0.10600000000000001</v>
      </c>
      <c r="AR7" s="55">
        <v>31654.56</v>
      </c>
      <c r="AS7" s="56">
        <v>1149497.483</v>
      </c>
      <c r="AT7" s="54">
        <f aca="true" t="shared" si="5" ref="AT7:AT31">SUM(AU7:AW7)</f>
        <v>7.243</v>
      </c>
      <c r="AU7" s="55">
        <v>5.354</v>
      </c>
      <c r="AV7" s="55">
        <v>1.889</v>
      </c>
      <c r="AW7" s="55"/>
      <c r="AX7" s="54">
        <f aca="true" t="shared" si="6" ref="AX7:AX31">SUM(AY7:BB7)</f>
        <v>1041.3700000000001</v>
      </c>
      <c r="AY7" s="55">
        <v>676.817</v>
      </c>
      <c r="AZ7" s="55">
        <v>250.186</v>
      </c>
      <c r="BA7" s="55">
        <v>62.821</v>
      </c>
      <c r="BB7" s="56">
        <v>51.54600000000001</v>
      </c>
      <c r="BC7" s="54">
        <f aca="true" t="shared" si="7" ref="BC7:BC31">SUM(BD7:BG7)</f>
        <v>7786.491000000001</v>
      </c>
      <c r="BD7" s="55">
        <v>264.277</v>
      </c>
      <c r="BE7" s="55">
        <v>3264.3940000000002</v>
      </c>
      <c r="BF7" s="55">
        <v>1078.14</v>
      </c>
      <c r="BG7" s="56">
        <v>3179.6800000000003</v>
      </c>
      <c r="BH7" s="100">
        <f aca="true" t="shared" si="8" ref="BH7:BH31">SUM(BI7)</f>
        <v>30.762</v>
      </c>
      <c r="BI7" s="56">
        <v>30.762</v>
      </c>
      <c r="BJ7" s="54">
        <f aca="true" t="shared" si="9" ref="BJ7:BJ31">SUM(BK7:BL7)</f>
        <v>610.914</v>
      </c>
      <c r="BK7" s="55">
        <v>610.914</v>
      </c>
      <c r="BL7" s="55"/>
      <c r="BM7" s="54">
        <v>23878.554</v>
      </c>
      <c r="BN7" s="54">
        <f aca="true" t="shared" si="10" ref="BN7:BN31">SUM(BO7)</f>
        <v>4026.145</v>
      </c>
      <c r="BO7" s="55">
        <v>4026.145</v>
      </c>
      <c r="BP7" s="54">
        <f aca="true" t="shared" si="11" ref="BP7:BP31">SUM(BQ7)</f>
        <v>308.382</v>
      </c>
      <c r="BQ7" s="55">
        <v>308.382</v>
      </c>
      <c r="BR7" s="54">
        <f>SUM(BS7:BV7)</f>
        <v>1206.012</v>
      </c>
      <c r="BS7" s="55">
        <v>426.115</v>
      </c>
      <c r="BT7" s="55">
        <v>1.082</v>
      </c>
      <c r="BU7" s="55"/>
      <c r="BV7" s="56">
        <v>778.8149999999999</v>
      </c>
      <c r="BW7" s="54">
        <f aca="true" t="shared" si="12" ref="BW7:BW31">SUM(BX7)</f>
        <v>496.901</v>
      </c>
      <c r="BX7" s="57">
        <v>496.901</v>
      </c>
    </row>
    <row r="8" spans="2:76" s="5" customFormat="1" ht="22.5" customHeight="1">
      <c r="B8" s="49" t="s">
        <v>61</v>
      </c>
      <c r="C8" s="50"/>
      <c r="D8" s="51">
        <f t="shared" si="2"/>
        <v>104424.84999999999</v>
      </c>
      <c r="E8" s="52"/>
      <c r="F8" s="53"/>
      <c r="G8" s="54">
        <f t="shared" si="3"/>
        <v>6827.795999999999</v>
      </c>
      <c r="H8" s="55">
        <v>2522.0389999999998</v>
      </c>
      <c r="I8" s="55">
        <v>77.142</v>
      </c>
      <c r="J8" s="55">
        <v>4228.615</v>
      </c>
      <c r="K8" s="54">
        <f aca="true" t="shared" si="13" ref="K8:K31">SUM(L8:AI8)</f>
        <v>73916.71899999998</v>
      </c>
      <c r="L8" s="55">
        <v>7102.545</v>
      </c>
      <c r="M8" s="55">
        <v>2.569</v>
      </c>
      <c r="N8" s="55">
        <v>191.553</v>
      </c>
      <c r="O8" s="55">
        <v>243.324</v>
      </c>
      <c r="P8" s="55">
        <v>42.47</v>
      </c>
      <c r="Q8" s="55">
        <v>352.89300000000003</v>
      </c>
      <c r="R8" s="55">
        <v>2568.701</v>
      </c>
      <c r="S8" s="55">
        <v>14486.189999999999</v>
      </c>
      <c r="T8" s="55">
        <v>1872.968</v>
      </c>
      <c r="U8" s="55">
        <v>4474.736000000001</v>
      </c>
      <c r="V8" s="55">
        <v>1146.152</v>
      </c>
      <c r="W8" s="55"/>
      <c r="X8" s="55">
        <v>381.55100000000004</v>
      </c>
      <c r="Y8" s="55">
        <v>8322.268</v>
      </c>
      <c r="Z8" s="55">
        <v>4906.258000000001</v>
      </c>
      <c r="AA8" s="55">
        <v>11993.026000000002</v>
      </c>
      <c r="AB8" s="55">
        <v>944.8309999999999</v>
      </c>
      <c r="AC8" s="55">
        <v>10297.28799999999</v>
      </c>
      <c r="AD8" s="55">
        <v>328.377</v>
      </c>
      <c r="AE8" s="55">
        <v>229.297</v>
      </c>
      <c r="AF8" s="55">
        <v>453.119</v>
      </c>
      <c r="AG8" s="55">
        <v>26.226</v>
      </c>
      <c r="AH8" s="55">
        <v>3447.594</v>
      </c>
      <c r="AI8" s="57">
        <v>102.78300000000002</v>
      </c>
      <c r="AJ8" s="9"/>
      <c r="AK8" s="47"/>
      <c r="AL8" s="49" t="s">
        <v>61</v>
      </c>
      <c r="AM8" s="50"/>
      <c r="AN8" s="58">
        <f t="shared" si="4"/>
        <v>76.467</v>
      </c>
      <c r="AO8" s="55">
        <v>11.16</v>
      </c>
      <c r="AP8" s="55">
        <v>16.158</v>
      </c>
      <c r="AQ8" s="55">
        <v>0.9610000000000001</v>
      </c>
      <c r="AR8" s="55">
        <v>7.877999999999999</v>
      </c>
      <c r="AS8" s="56">
        <v>40.31</v>
      </c>
      <c r="AT8" s="54">
        <f t="shared" si="5"/>
        <v>0.657</v>
      </c>
      <c r="AU8" s="55"/>
      <c r="AV8" s="55">
        <v>0.118</v>
      </c>
      <c r="AW8" s="55">
        <v>0.539</v>
      </c>
      <c r="AX8" s="54">
        <f t="shared" si="6"/>
        <v>383.12000000000006</v>
      </c>
      <c r="AY8" s="55">
        <v>202.692</v>
      </c>
      <c r="AZ8" s="55">
        <v>88.80699999999999</v>
      </c>
      <c r="BA8" s="55">
        <v>68.451</v>
      </c>
      <c r="BB8" s="56">
        <v>23.17</v>
      </c>
      <c r="BC8" s="54">
        <f t="shared" si="7"/>
        <v>3423.281</v>
      </c>
      <c r="BD8" s="55">
        <v>213.41</v>
      </c>
      <c r="BE8" s="55">
        <v>2703.761</v>
      </c>
      <c r="BF8" s="55">
        <v>325.848</v>
      </c>
      <c r="BG8" s="56">
        <v>180.262</v>
      </c>
      <c r="BH8" s="100">
        <f t="shared" si="8"/>
        <v>44.873000000000005</v>
      </c>
      <c r="BI8" s="56">
        <v>44.873000000000005</v>
      </c>
      <c r="BJ8" s="54">
        <f t="shared" si="9"/>
        <v>896.309</v>
      </c>
      <c r="BK8" s="55">
        <v>896.309</v>
      </c>
      <c r="BL8" s="55"/>
      <c r="BM8" s="54">
        <v>16165.011</v>
      </c>
      <c r="BN8" s="54">
        <f t="shared" si="10"/>
        <v>55.943999999999996</v>
      </c>
      <c r="BO8" s="55">
        <v>55.943999999999996</v>
      </c>
      <c r="BP8" s="54">
        <f t="shared" si="11"/>
        <v>90.34800000000001</v>
      </c>
      <c r="BQ8" s="55">
        <v>90.34800000000001</v>
      </c>
      <c r="BR8" s="54">
        <f>SUM(BS8:BV8)</f>
        <v>768.5199999999999</v>
      </c>
      <c r="BS8" s="55">
        <v>634.6919999999999</v>
      </c>
      <c r="BT8" s="55">
        <v>124.914</v>
      </c>
      <c r="BU8" s="55">
        <v>0.177</v>
      </c>
      <c r="BV8" s="56">
        <v>8.737</v>
      </c>
      <c r="BW8" s="54">
        <f t="shared" si="12"/>
        <v>1775.805</v>
      </c>
      <c r="BX8" s="57">
        <v>1775.805</v>
      </c>
    </row>
    <row r="9" spans="2:76" s="5" customFormat="1" ht="22.5" customHeight="1">
      <c r="B9" s="49" t="s">
        <v>62</v>
      </c>
      <c r="C9" s="50"/>
      <c r="D9" s="51">
        <f t="shared" si="2"/>
        <v>62791.932</v>
      </c>
      <c r="E9" s="52"/>
      <c r="F9" s="53"/>
      <c r="G9" s="54">
        <f t="shared" si="3"/>
        <v>58.678</v>
      </c>
      <c r="H9" s="55">
        <v>31.238999999999997</v>
      </c>
      <c r="I9" s="55">
        <v>0</v>
      </c>
      <c r="J9" s="55">
        <v>27.439</v>
      </c>
      <c r="K9" s="54">
        <f t="shared" si="13"/>
        <v>61630.43899999999</v>
      </c>
      <c r="L9" s="55">
        <v>2555.591</v>
      </c>
      <c r="M9" s="55">
        <v>0.474</v>
      </c>
      <c r="N9" s="55">
        <v>23.712</v>
      </c>
      <c r="O9" s="55">
        <v>112.77</v>
      </c>
      <c r="P9" s="55"/>
      <c r="Q9" s="55">
        <v>91.143</v>
      </c>
      <c r="R9" s="55">
        <v>630.288</v>
      </c>
      <c r="S9" s="55">
        <v>13122.173999999999</v>
      </c>
      <c r="T9" s="55">
        <v>1480.854</v>
      </c>
      <c r="U9" s="55">
        <v>495.678</v>
      </c>
      <c r="V9" s="55">
        <v>1.486</v>
      </c>
      <c r="W9" s="55"/>
      <c r="X9" s="55">
        <v>659.552</v>
      </c>
      <c r="Y9" s="55">
        <v>16965.686</v>
      </c>
      <c r="Z9" s="55">
        <v>3186.009</v>
      </c>
      <c r="AA9" s="55">
        <v>11931.508000000002</v>
      </c>
      <c r="AB9" s="55">
        <v>87.484</v>
      </c>
      <c r="AC9" s="55">
        <v>470.14</v>
      </c>
      <c r="AD9" s="55">
        <v>11.055</v>
      </c>
      <c r="AE9" s="55">
        <v>8798.983</v>
      </c>
      <c r="AF9" s="55">
        <v>423.725</v>
      </c>
      <c r="AG9" s="55">
        <v>42.26</v>
      </c>
      <c r="AH9" s="55">
        <v>189.75900000000001</v>
      </c>
      <c r="AI9" s="57">
        <v>350.10799999999995</v>
      </c>
      <c r="AJ9" s="9"/>
      <c r="AK9" s="47"/>
      <c r="AL9" s="49" t="s">
        <v>62</v>
      </c>
      <c r="AM9" s="50"/>
      <c r="AN9" s="58">
        <f t="shared" si="4"/>
        <v>23.232</v>
      </c>
      <c r="AO9" s="55">
        <v>22.34</v>
      </c>
      <c r="AP9" s="55"/>
      <c r="AQ9" s="55">
        <v>0.014</v>
      </c>
      <c r="AR9" s="55">
        <v>0.878</v>
      </c>
      <c r="AS9" s="56"/>
      <c r="AT9" s="54">
        <f t="shared" si="5"/>
        <v>0</v>
      </c>
      <c r="AU9" s="55"/>
      <c r="AV9" s="55"/>
      <c r="AW9" s="55"/>
      <c r="AX9" s="54">
        <f t="shared" si="6"/>
        <v>712.994</v>
      </c>
      <c r="AY9" s="55">
        <v>0</v>
      </c>
      <c r="AZ9" s="55"/>
      <c r="BA9" s="55">
        <v>712.994</v>
      </c>
      <c r="BB9" s="56"/>
      <c r="BC9" s="54">
        <f t="shared" si="7"/>
        <v>176.70800000000003</v>
      </c>
      <c r="BD9" s="55"/>
      <c r="BE9" s="55">
        <v>87.01</v>
      </c>
      <c r="BF9" s="55"/>
      <c r="BG9" s="56">
        <v>89.69800000000001</v>
      </c>
      <c r="BH9" s="100">
        <f t="shared" si="8"/>
        <v>0</v>
      </c>
      <c r="BI9" s="56"/>
      <c r="BJ9" s="54">
        <f t="shared" si="9"/>
        <v>71.069</v>
      </c>
      <c r="BK9" s="55">
        <v>41.217</v>
      </c>
      <c r="BL9" s="55">
        <v>29.852</v>
      </c>
      <c r="BM9" s="54"/>
      <c r="BN9" s="54">
        <f t="shared" si="10"/>
        <v>0</v>
      </c>
      <c r="BO9" s="55"/>
      <c r="BP9" s="54">
        <f t="shared" si="11"/>
        <v>13.610000000000001</v>
      </c>
      <c r="BQ9" s="55">
        <v>13.610000000000001</v>
      </c>
      <c r="BR9" s="54">
        <f aca="true" t="shared" si="14" ref="BR9:BR31">SUM(BS9:BV9)</f>
        <v>49.997</v>
      </c>
      <c r="BS9" s="55">
        <v>25.779000000000003</v>
      </c>
      <c r="BT9" s="55">
        <v>4.648000000000001</v>
      </c>
      <c r="BU9" s="55">
        <v>3.9350000000000005</v>
      </c>
      <c r="BV9" s="56">
        <v>15.635</v>
      </c>
      <c r="BW9" s="54">
        <f t="shared" si="12"/>
        <v>55.205000000000005</v>
      </c>
      <c r="BX9" s="57">
        <v>55.205000000000005</v>
      </c>
    </row>
    <row r="10" spans="2:76" s="5" customFormat="1" ht="22.5" customHeight="1">
      <c r="B10" s="49" t="s">
        <v>63</v>
      </c>
      <c r="C10" s="50"/>
      <c r="D10" s="51">
        <f t="shared" si="2"/>
        <v>78485.78099999994</v>
      </c>
      <c r="E10" s="52"/>
      <c r="F10" s="53"/>
      <c r="G10" s="54">
        <f t="shared" si="3"/>
        <v>1177.214</v>
      </c>
      <c r="H10" s="55">
        <v>959.41</v>
      </c>
      <c r="I10" s="55">
        <v>0</v>
      </c>
      <c r="J10" s="55">
        <v>217.804</v>
      </c>
      <c r="K10" s="54">
        <f t="shared" si="13"/>
        <v>73381.70499999997</v>
      </c>
      <c r="L10" s="55">
        <v>863.643</v>
      </c>
      <c r="M10" s="55">
        <v>0.112</v>
      </c>
      <c r="N10" s="55"/>
      <c r="O10" s="55">
        <v>22.988</v>
      </c>
      <c r="P10" s="55"/>
      <c r="Q10" s="55">
        <v>44.639</v>
      </c>
      <c r="R10" s="55">
        <v>931.991</v>
      </c>
      <c r="S10" s="55">
        <v>35449.316</v>
      </c>
      <c r="T10" s="55">
        <v>3922.058</v>
      </c>
      <c r="U10" s="55">
        <v>52.217</v>
      </c>
      <c r="V10" s="55">
        <v>0.965</v>
      </c>
      <c r="W10" s="55"/>
      <c r="X10" s="55">
        <v>78.363</v>
      </c>
      <c r="Y10" s="55">
        <v>2895.799</v>
      </c>
      <c r="Z10" s="55">
        <v>1131.741</v>
      </c>
      <c r="AA10" s="55">
        <v>3990.579</v>
      </c>
      <c r="AB10" s="55">
        <v>131.432</v>
      </c>
      <c r="AC10" s="55">
        <v>491.736</v>
      </c>
      <c r="AD10" s="55">
        <v>89.227</v>
      </c>
      <c r="AE10" s="55">
        <v>22601.028</v>
      </c>
      <c r="AF10" s="55">
        <v>358.21400000000006</v>
      </c>
      <c r="AG10" s="55">
        <v>13.161</v>
      </c>
      <c r="AH10" s="55">
        <v>15.749</v>
      </c>
      <c r="AI10" s="57">
        <v>296.747</v>
      </c>
      <c r="AJ10" s="9"/>
      <c r="AK10" s="47"/>
      <c r="AL10" s="49" t="s">
        <v>63</v>
      </c>
      <c r="AM10" s="50"/>
      <c r="AN10" s="58">
        <f t="shared" si="4"/>
        <v>8.386</v>
      </c>
      <c r="AO10" s="55">
        <v>7.95</v>
      </c>
      <c r="AP10" s="55"/>
      <c r="AQ10" s="55">
        <v>0.27199999999999996</v>
      </c>
      <c r="AR10" s="55">
        <v>0.164</v>
      </c>
      <c r="AS10" s="56"/>
      <c r="AT10" s="54">
        <f t="shared" si="5"/>
        <v>0.539</v>
      </c>
      <c r="AU10" s="55"/>
      <c r="AV10" s="55"/>
      <c r="AW10" s="55">
        <v>0.539</v>
      </c>
      <c r="AX10" s="54">
        <f t="shared" si="6"/>
        <v>13.011000000000001</v>
      </c>
      <c r="AY10" s="55">
        <v>0</v>
      </c>
      <c r="AZ10" s="55">
        <v>9.213000000000001</v>
      </c>
      <c r="BA10" s="55">
        <v>0.558</v>
      </c>
      <c r="BB10" s="56">
        <v>3.24</v>
      </c>
      <c r="BC10" s="54">
        <f t="shared" si="7"/>
        <v>969.0100000000002</v>
      </c>
      <c r="BD10" s="55"/>
      <c r="BE10" s="55">
        <v>574.0060000000001</v>
      </c>
      <c r="BF10" s="55">
        <v>25.022</v>
      </c>
      <c r="BG10" s="56">
        <v>369.982</v>
      </c>
      <c r="BH10" s="100">
        <f t="shared" si="8"/>
        <v>0</v>
      </c>
      <c r="BI10" s="56"/>
      <c r="BJ10" s="54">
        <f t="shared" si="9"/>
        <v>107.727</v>
      </c>
      <c r="BK10" s="55">
        <v>107.727</v>
      </c>
      <c r="BL10" s="55"/>
      <c r="BM10" s="54"/>
      <c r="BN10" s="54">
        <f t="shared" si="10"/>
        <v>0</v>
      </c>
      <c r="BO10" s="55"/>
      <c r="BP10" s="54">
        <f t="shared" si="11"/>
        <v>2065.059</v>
      </c>
      <c r="BQ10" s="55">
        <v>2065.059</v>
      </c>
      <c r="BR10" s="54">
        <f t="shared" si="14"/>
        <v>544.7070000000001</v>
      </c>
      <c r="BS10" s="55">
        <v>2.359</v>
      </c>
      <c r="BT10" s="55">
        <v>4.401</v>
      </c>
      <c r="BU10" s="55">
        <v>6.128</v>
      </c>
      <c r="BV10" s="56">
        <v>531.8190000000001</v>
      </c>
      <c r="BW10" s="54">
        <f t="shared" si="12"/>
        <v>218.423</v>
      </c>
      <c r="BX10" s="57">
        <v>218.423</v>
      </c>
    </row>
    <row r="11" spans="2:76" s="5" customFormat="1" ht="22.5" customHeight="1">
      <c r="B11" s="49" t="s">
        <v>64</v>
      </c>
      <c r="C11" s="50"/>
      <c r="D11" s="51">
        <f t="shared" si="2"/>
        <v>256837.48400000003</v>
      </c>
      <c r="E11" s="52"/>
      <c r="F11" s="53"/>
      <c r="G11" s="54">
        <f t="shared" si="3"/>
        <v>43053.617000000006</v>
      </c>
      <c r="H11" s="55">
        <v>30574.876</v>
      </c>
      <c r="I11" s="55">
        <v>4101.269</v>
      </c>
      <c r="J11" s="55">
        <v>8377.472</v>
      </c>
      <c r="K11" s="54">
        <f t="shared" si="13"/>
        <v>144967.16000000003</v>
      </c>
      <c r="L11" s="55">
        <v>14516.804</v>
      </c>
      <c r="M11" s="55">
        <v>632.5169999999999</v>
      </c>
      <c r="N11" s="55">
        <v>6511.732999999999</v>
      </c>
      <c r="O11" s="55">
        <v>1190.964</v>
      </c>
      <c r="P11" s="55">
        <v>433.642</v>
      </c>
      <c r="Q11" s="55">
        <v>6351.5470000000005</v>
      </c>
      <c r="R11" s="55">
        <v>17214.226</v>
      </c>
      <c r="S11" s="55">
        <v>9077.623999999989</v>
      </c>
      <c r="T11" s="55">
        <v>1945.682</v>
      </c>
      <c r="U11" s="55">
        <v>39478.302</v>
      </c>
      <c r="V11" s="55">
        <v>4588.112</v>
      </c>
      <c r="W11" s="55">
        <v>116.792</v>
      </c>
      <c r="X11" s="55">
        <v>2000.16</v>
      </c>
      <c r="Y11" s="55">
        <v>3313.624</v>
      </c>
      <c r="Z11" s="55">
        <v>6270.096</v>
      </c>
      <c r="AA11" s="55">
        <v>8078.370999999999</v>
      </c>
      <c r="AB11" s="55">
        <v>1733.8899999999999</v>
      </c>
      <c r="AC11" s="55">
        <v>6925.133</v>
      </c>
      <c r="AD11" s="55">
        <v>1072.295</v>
      </c>
      <c r="AE11" s="55">
        <v>771.7719999999999</v>
      </c>
      <c r="AF11" s="55">
        <v>3402.575</v>
      </c>
      <c r="AG11" s="55">
        <v>1008.2</v>
      </c>
      <c r="AH11" s="55">
        <v>6265.385</v>
      </c>
      <c r="AI11" s="57">
        <v>2067.714</v>
      </c>
      <c r="AJ11" s="9"/>
      <c r="AK11" s="47"/>
      <c r="AL11" s="49" t="s">
        <v>64</v>
      </c>
      <c r="AM11" s="50"/>
      <c r="AN11" s="58">
        <f t="shared" si="4"/>
        <v>328.702</v>
      </c>
      <c r="AO11" s="55">
        <v>133.633</v>
      </c>
      <c r="AP11" s="55">
        <v>124.50999999999999</v>
      </c>
      <c r="AQ11" s="55">
        <v>0.64</v>
      </c>
      <c r="AR11" s="55">
        <v>52.238</v>
      </c>
      <c r="AS11" s="56">
        <v>17.681</v>
      </c>
      <c r="AT11" s="54">
        <f t="shared" si="5"/>
        <v>125.117</v>
      </c>
      <c r="AU11" s="55">
        <v>89.654</v>
      </c>
      <c r="AV11" s="55">
        <v>34.144</v>
      </c>
      <c r="AW11" s="55">
        <v>1.319</v>
      </c>
      <c r="AX11" s="54">
        <f t="shared" si="6"/>
        <v>7165.6140000000005</v>
      </c>
      <c r="AY11" s="55">
        <v>2709.49</v>
      </c>
      <c r="AZ11" s="55">
        <v>555.143</v>
      </c>
      <c r="BA11" s="55">
        <v>3512.3250000000003</v>
      </c>
      <c r="BB11" s="56">
        <v>388.656</v>
      </c>
      <c r="BC11" s="54">
        <f t="shared" si="7"/>
        <v>18807.785</v>
      </c>
      <c r="BD11" s="55">
        <v>1722.8349999999998</v>
      </c>
      <c r="BE11" s="55">
        <v>10816.703</v>
      </c>
      <c r="BF11" s="55">
        <v>988.914</v>
      </c>
      <c r="BG11" s="56">
        <v>5279.3330000000005</v>
      </c>
      <c r="BH11" s="100">
        <f t="shared" si="8"/>
        <v>1451.8249999999998</v>
      </c>
      <c r="BI11" s="56">
        <v>1451.8249999999998</v>
      </c>
      <c r="BJ11" s="54">
        <f t="shared" si="9"/>
        <v>2287.005</v>
      </c>
      <c r="BK11" s="55">
        <v>2197.225</v>
      </c>
      <c r="BL11" s="55">
        <v>89.78</v>
      </c>
      <c r="BM11" s="54">
        <v>12949.627999999999</v>
      </c>
      <c r="BN11" s="54">
        <f t="shared" si="10"/>
        <v>3817.1960000000004</v>
      </c>
      <c r="BO11" s="55">
        <v>3817.1960000000004</v>
      </c>
      <c r="BP11" s="54">
        <f t="shared" si="11"/>
        <v>0</v>
      </c>
      <c r="BQ11" s="55"/>
      <c r="BR11" s="54">
        <f t="shared" si="14"/>
        <v>18507.087</v>
      </c>
      <c r="BS11" s="55">
        <v>15831.229</v>
      </c>
      <c r="BT11" s="55">
        <v>1043.643</v>
      </c>
      <c r="BU11" s="55">
        <v>105.773</v>
      </c>
      <c r="BV11" s="56">
        <v>1526.442</v>
      </c>
      <c r="BW11" s="54">
        <f t="shared" si="12"/>
        <v>3376.748</v>
      </c>
      <c r="BX11" s="57">
        <v>3376.748</v>
      </c>
    </row>
    <row r="12" spans="2:76" s="5" customFormat="1" ht="22.5" customHeight="1">
      <c r="B12" s="59" t="s">
        <v>65</v>
      </c>
      <c r="C12" s="53"/>
      <c r="D12" s="51">
        <f t="shared" si="2"/>
        <v>28824.733000000004</v>
      </c>
      <c r="E12" s="52"/>
      <c r="F12" s="53"/>
      <c r="G12" s="54">
        <f t="shared" si="3"/>
        <v>6859.489</v>
      </c>
      <c r="H12" s="55">
        <v>5490.007</v>
      </c>
      <c r="I12" s="55">
        <v>492.858</v>
      </c>
      <c r="J12" s="55">
        <v>876.624</v>
      </c>
      <c r="K12" s="54">
        <f t="shared" si="13"/>
        <v>21120.230000000003</v>
      </c>
      <c r="L12" s="55"/>
      <c r="M12" s="55"/>
      <c r="N12" s="55"/>
      <c r="O12" s="55"/>
      <c r="P12" s="55"/>
      <c r="Q12" s="55">
        <v>10134.241</v>
      </c>
      <c r="R12" s="55">
        <v>10985.989000000001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7"/>
      <c r="AJ12" s="9"/>
      <c r="AK12" s="47"/>
      <c r="AL12" s="59" t="s">
        <v>65</v>
      </c>
      <c r="AM12" s="53"/>
      <c r="AN12" s="58">
        <f t="shared" si="4"/>
        <v>0</v>
      </c>
      <c r="AO12" s="55"/>
      <c r="AP12" s="55"/>
      <c r="AQ12" s="55"/>
      <c r="AR12" s="55"/>
      <c r="AS12" s="56"/>
      <c r="AT12" s="54">
        <f t="shared" si="5"/>
        <v>640.087</v>
      </c>
      <c r="AU12" s="55"/>
      <c r="AV12" s="55">
        <v>83.484</v>
      </c>
      <c r="AW12" s="55">
        <v>556.603</v>
      </c>
      <c r="AX12" s="54">
        <f t="shared" si="6"/>
        <v>0</v>
      </c>
      <c r="AY12" s="55"/>
      <c r="AZ12" s="55"/>
      <c r="BA12" s="55"/>
      <c r="BB12" s="56"/>
      <c r="BC12" s="54">
        <f t="shared" si="7"/>
        <v>0</v>
      </c>
      <c r="BD12" s="55"/>
      <c r="BE12" s="55"/>
      <c r="BF12" s="55"/>
      <c r="BG12" s="56"/>
      <c r="BH12" s="100">
        <f t="shared" si="8"/>
        <v>0</v>
      </c>
      <c r="BI12" s="56"/>
      <c r="BJ12" s="54">
        <f t="shared" si="9"/>
        <v>0</v>
      </c>
      <c r="BK12" s="55"/>
      <c r="BL12" s="55"/>
      <c r="BM12" s="54"/>
      <c r="BN12" s="54">
        <f t="shared" si="10"/>
        <v>0</v>
      </c>
      <c r="BO12" s="55"/>
      <c r="BP12" s="54">
        <f t="shared" si="11"/>
        <v>204.927</v>
      </c>
      <c r="BQ12" s="55">
        <v>204.927</v>
      </c>
      <c r="BR12" s="54">
        <f t="shared" si="14"/>
        <v>0</v>
      </c>
      <c r="BS12" s="55"/>
      <c r="BT12" s="55"/>
      <c r="BU12" s="55"/>
      <c r="BV12" s="56"/>
      <c r="BW12" s="54">
        <f t="shared" si="12"/>
        <v>0</v>
      </c>
      <c r="BX12" s="57"/>
    </row>
    <row r="13" spans="2:76" s="5" customFormat="1" ht="22.5" customHeight="1">
      <c r="B13" s="59" t="s">
        <v>66</v>
      </c>
      <c r="C13" s="53"/>
      <c r="D13" s="51">
        <f t="shared" si="2"/>
        <v>178283.73800000004</v>
      </c>
      <c r="E13" s="52"/>
      <c r="F13" s="53"/>
      <c r="G13" s="54">
        <f t="shared" si="3"/>
        <v>123796.76700000002</v>
      </c>
      <c r="H13" s="55">
        <v>114632.54800000001</v>
      </c>
      <c r="I13" s="55">
        <v>4583.085</v>
      </c>
      <c r="J13" s="55">
        <v>4581.134</v>
      </c>
      <c r="K13" s="54">
        <f t="shared" si="13"/>
        <v>47544.21800000001</v>
      </c>
      <c r="L13" s="55">
        <v>57.491</v>
      </c>
      <c r="M13" s="55">
        <v>5.31</v>
      </c>
      <c r="N13" s="55">
        <v>153.726</v>
      </c>
      <c r="O13" s="55">
        <v>19107.422000000002</v>
      </c>
      <c r="P13" s="55">
        <v>2247.93</v>
      </c>
      <c r="Q13" s="55">
        <v>688.085</v>
      </c>
      <c r="R13" s="55">
        <v>376.249</v>
      </c>
      <c r="S13" s="55">
        <v>944.61</v>
      </c>
      <c r="T13" s="55">
        <v>54.83</v>
      </c>
      <c r="U13" s="55">
        <v>2097.953</v>
      </c>
      <c r="V13" s="55">
        <v>177.964</v>
      </c>
      <c r="W13" s="55">
        <v>9.104</v>
      </c>
      <c r="X13" s="55">
        <v>1629.2420000000002</v>
      </c>
      <c r="Y13" s="55">
        <v>2407.713</v>
      </c>
      <c r="Z13" s="55">
        <v>949.5999999999999</v>
      </c>
      <c r="AA13" s="55">
        <v>4441.075</v>
      </c>
      <c r="AB13" s="55">
        <v>994.846</v>
      </c>
      <c r="AC13" s="55">
        <v>3496.201</v>
      </c>
      <c r="AD13" s="55">
        <v>560.694</v>
      </c>
      <c r="AE13" s="55">
        <v>55.219</v>
      </c>
      <c r="AF13" s="55">
        <v>1269.124</v>
      </c>
      <c r="AG13" s="55">
        <v>166.82600000000002</v>
      </c>
      <c r="AH13" s="55">
        <v>5074.266</v>
      </c>
      <c r="AI13" s="57">
        <v>578.7379999999999</v>
      </c>
      <c r="AJ13" s="9"/>
      <c r="AK13" s="47"/>
      <c r="AL13" s="59" t="s">
        <v>66</v>
      </c>
      <c r="AM13" s="53"/>
      <c r="AN13" s="58">
        <f t="shared" si="4"/>
        <v>46.3</v>
      </c>
      <c r="AO13" s="55">
        <v>0.14</v>
      </c>
      <c r="AP13" s="55">
        <v>27.52</v>
      </c>
      <c r="AQ13" s="55">
        <v>0.04</v>
      </c>
      <c r="AR13" s="55">
        <v>17.6</v>
      </c>
      <c r="AS13" s="56">
        <v>1</v>
      </c>
      <c r="AT13" s="54">
        <f t="shared" si="5"/>
        <v>0</v>
      </c>
      <c r="AU13" s="55"/>
      <c r="AV13" s="55"/>
      <c r="AW13" s="55"/>
      <c r="AX13" s="54">
        <f t="shared" si="6"/>
        <v>3899.267</v>
      </c>
      <c r="AY13" s="55">
        <v>414.142</v>
      </c>
      <c r="AZ13" s="55">
        <v>11.417</v>
      </c>
      <c r="BA13" s="55">
        <v>2464.825</v>
      </c>
      <c r="BB13" s="56">
        <v>1008.883</v>
      </c>
      <c r="BC13" s="54">
        <f t="shared" si="7"/>
        <v>1748.4859999999999</v>
      </c>
      <c r="BD13" s="55"/>
      <c r="BE13" s="55">
        <v>8.891</v>
      </c>
      <c r="BF13" s="55"/>
      <c r="BG13" s="56">
        <v>1739.5949999999998</v>
      </c>
      <c r="BH13" s="100">
        <f t="shared" si="8"/>
        <v>714.237</v>
      </c>
      <c r="BI13" s="56">
        <v>714.237</v>
      </c>
      <c r="BJ13" s="54">
        <f t="shared" si="9"/>
        <v>79.78</v>
      </c>
      <c r="BK13" s="55">
        <v>79.78</v>
      </c>
      <c r="BL13" s="55"/>
      <c r="BM13" s="54">
        <v>166.018</v>
      </c>
      <c r="BN13" s="54">
        <f t="shared" si="10"/>
        <v>101.915</v>
      </c>
      <c r="BO13" s="55">
        <v>101.915</v>
      </c>
      <c r="BP13" s="54">
        <f t="shared" si="11"/>
        <v>0</v>
      </c>
      <c r="BQ13" s="55"/>
      <c r="BR13" s="54">
        <f t="shared" si="14"/>
        <v>82.20599999999999</v>
      </c>
      <c r="BS13" s="55">
        <v>35.568</v>
      </c>
      <c r="BT13" s="55"/>
      <c r="BU13" s="55"/>
      <c r="BV13" s="56">
        <v>46.638</v>
      </c>
      <c r="BW13" s="54">
        <f t="shared" si="12"/>
        <v>104.544</v>
      </c>
      <c r="BX13" s="57">
        <v>104.544</v>
      </c>
    </row>
    <row r="14" spans="2:76" s="5" customFormat="1" ht="22.5" customHeight="1">
      <c r="B14" s="59" t="s">
        <v>67</v>
      </c>
      <c r="C14" s="53"/>
      <c r="D14" s="51">
        <f t="shared" si="2"/>
        <v>8268.991</v>
      </c>
      <c r="E14" s="52"/>
      <c r="F14" s="53"/>
      <c r="G14" s="54">
        <f t="shared" si="3"/>
        <v>5459.8</v>
      </c>
      <c r="H14" s="55">
        <v>5352.527</v>
      </c>
      <c r="I14" s="55">
        <v>80.7</v>
      </c>
      <c r="J14" s="55">
        <v>26.572999999999997</v>
      </c>
      <c r="K14" s="54">
        <f t="shared" si="13"/>
        <v>2809.191</v>
      </c>
      <c r="L14" s="55"/>
      <c r="M14" s="55"/>
      <c r="N14" s="55">
        <v>2808.857</v>
      </c>
      <c r="O14" s="55"/>
      <c r="P14" s="55"/>
      <c r="Q14" s="55"/>
      <c r="R14" s="55"/>
      <c r="S14" s="55"/>
      <c r="T14" s="55"/>
      <c r="U14" s="55">
        <v>0.334</v>
      </c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7"/>
      <c r="AJ14" s="9"/>
      <c r="AK14" s="47"/>
      <c r="AL14" s="59" t="s">
        <v>67</v>
      </c>
      <c r="AM14" s="53"/>
      <c r="AN14" s="58">
        <f t="shared" si="4"/>
        <v>0</v>
      </c>
      <c r="AO14" s="55"/>
      <c r="AP14" s="55"/>
      <c r="AQ14" s="55"/>
      <c r="AR14" s="55"/>
      <c r="AS14" s="56"/>
      <c r="AT14" s="54">
        <f t="shared" si="5"/>
        <v>0</v>
      </c>
      <c r="AU14" s="55"/>
      <c r="AV14" s="55"/>
      <c r="AW14" s="55"/>
      <c r="AX14" s="54">
        <f t="shared" si="6"/>
        <v>0</v>
      </c>
      <c r="AY14" s="55"/>
      <c r="AZ14" s="55"/>
      <c r="BA14" s="55"/>
      <c r="BB14" s="56"/>
      <c r="BC14" s="54">
        <f t="shared" si="7"/>
        <v>0</v>
      </c>
      <c r="BD14" s="55"/>
      <c r="BE14" s="55"/>
      <c r="BF14" s="55"/>
      <c r="BG14" s="56"/>
      <c r="BH14" s="100">
        <f t="shared" si="8"/>
        <v>0</v>
      </c>
      <c r="BI14" s="56"/>
      <c r="BJ14" s="54">
        <f t="shared" si="9"/>
        <v>0</v>
      </c>
      <c r="BK14" s="55"/>
      <c r="BL14" s="55"/>
      <c r="BM14" s="54"/>
      <c r="BN14" s="54">
        <f t="shared" si="10"/>
        <v>0</v>
      </c>
      <c r="BO14" s="55"/>
      <c r="BP14" s="54">
        <f t="shared" si="11"/>
        <v>0</v>
      </c>
      <c r="BQ14" s="55"/>
      <c r="BR14" s="54">
        <f t="shared" si="14"/>
        <v>0</v>
      </c>
      <c r="BS14" s="55"/>
      <c r="BT14" s="55"/>
      <c r="BU14" s="55"/>
      <c r="BV14" s="56"/>
      <c r="BW14" s="54">
        <f t="shared" si="12"/>
        <v>0</v>
      </c>
      <c r="BX14" s="57"/>
    </row>
    <row r="15" spans="2:76" s="5" customFormat="1" ht="22.5" customHeight="1">
      <c r="B15" s="59" t="s">
        <v>68</v>
      </c>
      <c r="C15" s="53"/>
      <c r="D15" s="51">
        <f t="shared" si="2"/>
        <v>298.775</v>
      </c>
      <c r="E15" s="52"/>
      <c r="F15" s="53"/>
      <c r="G15" s="54">
        <f t="shared" si="3"/>
        <v>0</v>
      </c>
      <c r="H15" s="55">
        <v>0</v>
      </c>
      <c r="I15" s="55">
        <v>0</v>
      </c>
      <c r="J15" s="55">
        <v>0</v>
      </c>
      <c r="K15" s="54">
        <f t="shared" si="13"/>
        <v>298.775</v>
      </c>
      <c r="L15" s="55">
        <v>298.775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7"/>
      <c r="AJ15" s="9"/>
      <c r="AK15" s="47"/>
      <c r="AL15" s="59" t="s">
        <v>68</v>
      </c>
      <c r="AM15" s="53"/>
      <c r="AN15" s="58">
        <f t="shared" si="4"/>
        <v>0</v>
      </c>
      <c r="AO15" s="55"/>
      <c r="AP15" s="55"/>
      <c r="AQ15" s="55"/>
      <c r="AR15" s="55"/>
      <c r="AS15" s="56"/>
      <c r="AT15" s="54">
        <f t="shared" si="5"/>
        <v>0</v>
      </c>
      <c r="AU15" s="55"/>
      <c r="AV15" s="55"/>
      <c r="AW15" s="55"/>
      <c r="AX15" s="54">
        <f t="shared" si="6"/>
        <v>0</v>
      </c>
      <c r="AY15" s="55"/>
      <c r="AZ15" s="55"/>
      <c r="BA15" s="55"/>
      <c r="BB15" s="56"/>
      <c r="BC15" s="54">
        <f t="shared" si="7"/>
        <v>0</v>
      </c>
      <c r="BD15" s="55"/>
      <c r="BE15" s="55"/>
      <c r="BF15" s="55"/>
      <c r="BG15" s="56"/>
      <c r="BH15" s="100">
        <f t="shared" si="8"/>
        <v>0</v>
      </c>
      <c r="BI15" s="56"/>
      <c r="BJ15" s="54">
        <f t="shared" si="9"/>
        <v>0</v>
      </c>
      <c r="BK15" s="55"/>
      <c r="BL15" s="55"/>
      <c r="BM15" s="54"/>
      <c r="BN15" s="54">
        <f t="shared" si="10"/>
        <v>0</v>
      </c>
      <c r="BO15" s="55"/>
      <c r="BP15" s="54">
        <f t="shared" si="11"/>
        <v>0</v>
      </c>
      <c r="BQ15" s="55"/>
      <c r="BR15" s="54">
        <f t="shared" si="14"/>
        <v>0</v>
      </c>
      <c r="BS15" s="55"/>
      <c r="BT15" s="55"/>
      <c r="BU15" s="55"/>
      <c r="BV15" s="56"/>
      <c r="BW15" s="54">
        <f t="shared" si="12"/>
        <v>0</v>
      </c>
      <c r="BX15" s="57"/>
    </row>
    <row r="16" spans="2:76" s="5" customFormat="1" ht="22.5" customHeight="1">
      <c r="B16" s="59" t="s">
        <v>86</v>
      </c>
      <c r="C16" s="53"/>
      <c r="D16" s="51">
        <f t="shared" si="2"/>
        <v>30496.245</v>
      </c>
      <c r="E16" s="52"/>
      <c r="F16" s="53"/>
      <c r="G16" s="54">
        <f t="shared" si="3"/>
        <v>0</v>
      </c>
      <c r="H16" s="55">
        <v>0</v>
      </c>
      <c r="I16" s="55">
        <v>0</v>
      </c>
      <c r="J16" s="55">
        <v>0</v>
      </c>
      <c r="K16" s="54">
        <f t="shared" si="13"/>
        <v>30496.245</v>
      </c>
      <c r="L16" s="55">
        <v>24641.235</v>
      </c>
      <c r="M16" s="55">
        <v>304</v>
      </c>
      <c r="N16" s="55"/>
      <c r="O16" s="55"/>
      <c r="P16" s="55"/>
      <c r="Q16" s="55"/>
      <c r="R16" s="55"/>
      <c r="S16" s="55">
        <v>5551.009999999999</v>
      </c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7"/>
      <c r="AJ16" s="9"/>
      <c r="AK16" s="47"/>
      <c r="AL16" s="59" t="s">
        <v>86</v>
      </c>
      <c r="AM16" s="53"/>
      <c r="AN16" s="58">
        <f t="shared" si="4"/>
        <v>0</v>
      </c>
      <c r="AO16" s="55"/>
      <c r="AP16" s="55"/>
      <c r="AQ16" s="55"/>
      <c r="AR16" s="55"/>
      <c r="AS16" s="56"/>
      <c r="AT16" s="54">
        <f t="shared" si="5"/>
        <v>0</v>
      </c>
      <c r="AU16" s="55"/>
      <c r="AV16" s="55"/>
      <c r="AW16" s="55"/>
      <c r="AX16" s="54">
        <f t="shared" si="6"/>
        <v>0</v>
      </c>
      <c r="AY16" s="55"/>
      <c r="AZ16" s="55"/>
      <c r="BA16" s="55"/>
      <c r="BB16" s="56"/>
      <c r="BC16" s="54">
        <f t="shared" si="7"/>
        <v>0</v>
      </c>
      <c r="BD16" s="55"/>
      <c r="BE16" s="55"/>
      <c r="BF16" s="55"/>
      <c r="BG16" s="56"/>
      <c r="BH16" s="100">
        <f t="shared" si="8"/>
        <v>0</v>
      </c>
      <c r="BI16" s="56"/>
      <c r="BJ16" s="54">
        <f t="shared" si="9"/>
        <v>0</v>
      </c>
      <c r="BK16" s="55"/>
      <c r="BL16" s="55"/>
      <c r="BM16" s="54"/>
      <c r="BN16" s="54">
        <f t="shared" si="10"/>
        <v>0</v>
      </c>
      <c r="BO16" s="55"/>
      <c r="BP16" s="54">
        <f t="shared" si="11"/>
        <v>0</v>
      </c>
      <c r="BQ16" s="55"/>
      <c r="BR16" s="54">
        <f t="shared" si="14"/>
        <v>0</v>
      </c>
      <c r="BS16" s="55"/>
      <c r="BT16" s="55"/>
      <c r="BU16" s="55"/>
      <c r="BV16" s="56"/>
      <c r="BW16" s="54">
        <f t="shared" si="12"/>
        <v>0</v>
      </c>
      <c r="BX16" s="57"/>
    </row>
    <row r="17" spans="2:76" s="5" customFormat="1" ht="22.5" customHeight="1">
      <c r="B17" s="59" t="s">
        <v>69</v>
      </c>
      <c r="C17" s="53"/>
      <c r="D17" s="51">
        <f t="shared" si="2"/>
        <v>5690.504</v>
      </c>
      <c r="E17" s="52"/>
      <c r="F17" s="53"/>
      <c r="G17" s="54">
        <f t="shared" si="3"/>
        <v>62.721000000000004</v>
      </c>
      <c r="H17" s="55">
        <v>6.04</v>
      </c>
      <c r="I17" s="55">
        <v>0</v>
      </c>
      <c r="J17" s="55">
        <v>56.681000000000004</v>
      </c>
      <c r="K17" s="54">
        <f t="shared" si="13"/>
        <v>1676.584</v>
      </c>
      <c r="L17" s="55">
        <v>0.472</v>
      </c>
      <c r="M17" s="55"/>
      <c r="N17" s="55"/>
      <c r="O17" s="55"/>
      <c r="P17" s="55">
        <v>0.01</v>
      </c>
      <c r="Q17" s="55"/>
      <c r="R17" s="55">
        <v>3.296</v>
      </c>
      <c r="S17" s="55"/>
      <c r="T17" s="55"/>
      <c r="U17" s="55">
        <v>39.192</v>
      </c>
      <c r="V17" s="55">
        <v>1618.559</v>
      </c>
      <c r="W17" s="55"/>
      <c r="X17" s="55"/>
      <c r="Y17" s="55">
        <v>1.772</v>
      </c>
      <c r="Z17" s="55">
        <v>0.186</v>
      </c>
      <c r="AA17" s="55">
        <v>0</v>
      </c>
      <c r="AB17" s="55">
        <v>2.102</v>
      </c>
      <c r="AC17" s="55">
        <v>1.353</v>
      </c>
      <c r="AD17" s="55">
        <v>0.016</v>
      </c>
      <c r="AE17" s="55"/>
      <c r="AF17" s="55">
        <v>4.268</v>
      </c>
      <c r="AG17" s="55"/>
      <c r="AH17" s="55">
        <v>3.682</v>
      </c>
      <c r="AI17" s="57">
        <v>1.676</v>
      </c>
      <c r="AJ17" s="9"/>
      <c r="AK17" s="47"/>
      <c r="AL17" s="59" t="s">
        <v>69</v>
      </c>
      <c r="AM17" s="53"/>
      <c r="AN17" s="58">
        <f t="shared" si="4"/>
        <v>0</v>
      </c>
      <c r="AO17" s="55"/>
      <c r="AP17" s="55"/>
      <c r="AQ17" s="55"/>
      <c r="AR17" s="55"/>
      <c r="AS17" s="56"/>
      <c r="AT17" s="54">
        <f t="shared" si="5"/>
        <v>0</v>
      </c>
      <c r="AU17" s="55"/>
      <c r="AV17" s="55"/>
      <c r="AW17" s="55"/>
      <c r="AX17" s="54">
        <f t="shared" si="6"/>
        <v>27.959999999999997</v>
      </c>
      <c r="AY17" s="55">
        <v>17</v>
      </c>
      <c r="AZ17" s="55">
        <v>0.993</v>
      </c>
      <c r="BA17" s="55">
        <v>9.966999999999999</v>
      </c>
      <c r="BB17" s="56"/>
      <c r="BC17" s="54">
        <f t="shared" si="7"/>
        <v>1.651</v>
      </c>
      <c r="BD17" s="55"/>
      <c r="BE17" s="55">
        <v>1.651</v>
      </c>
      <c r="BF17" s="55"/>
      <c r="BG17" s="56"/>
      <c r="BH17" s="100">
        <f t="shared" si="8"/>
        <v>120.14</v>
      </c>
      <c r="BI17" s="56">
        <v>120.14</v>
      </c>
      <c r="BJ17" s="54">
        <f t="shared" si="9"/>
        <v>0</v>
      </c>
      <c r="BK17" s="55"/>
      <c r="BL17" s="55"/>
      <c r="BM17" s="54"/>
      <c r="BN17" s="54">
        <f t="shared" si="10"/>
        <v>0</v>
      </c>
      <c r="BO17" s="55"/>
      <c r="BP17" s="54">
        <f t="shared" si="11"/>
        <v>3683.323</v>
      </c>
      <c r="BQ17" s="55">
        <v>3683.323</v>
      </c>
      <c r="BR17" s="54">
        <f t="shared" si="14"/>
        <v>40.891000000000005</v>
      </c>
      <c r="BS17" s="55">
        <v>1.005</v>
      </c>
      <c r="BT17" s="55"/>
      <c r="BU17" s="55">
        <v>39.886</v>
      </c>
      <c r="BV17" s="56"/>
      <c r="BW17" s="54">
        <f t="shared" si="12"/>
        <v>77.234</v>
      </c>
      <c r="BX17" s="57">
        <v>77.234</v>
      </c>
    </row>
    <row r="18" spans="2:76" s="5" customFormat="1" ht="22.5" customHeight="1">
      <c r="B18" s="59" t="s">
        <v>70</v>
      </c>
      <c r="C18" s="53"/>
      <c r="D18" s="51">
        <f t="shared" si="2"/>
        <v>144410.52300000002</v>
      </c>
      <c r="E18" s="52"/>
      <c r="F18" s="53"/>
      <c r="G18" s="54">
        <f t="shared" si="3"/>
        <v>29855.006999999998</v>
      </c>
      <c r="H18" s="55">
        <v>11618.992999999999</v>
      </c>
      <c r="I18" s="55">
        <v>1919.152</v>
      </c>
      <c r="J18" s="55">
        <v>16316.862</v>
      </c>
      <c r="K18" s="54">
        <f t="shared" si="13"/>
        <v>96405.418</v>
      </c>
      <c r="L18" s="55">
        <v>795.792</v>
      </c>
      <c r="M18" s="55">
        <v>126.183</v>
      </c>
      <c r="N18" s="55">
        <v>112.988</v>
      </c>
      <c r="O18" s="55">
        <v>158.28</v>
      </c>
      <c r="P18" s="55">
        <v>35.97</v>
      </c>
      <c r="Q18" s="55">
        <v>1252.63</v>
      </c>
      <c r="R18" s="55">
        <v>396.7</v>
      </c>
      <c r="S18" s="55">
        <v>1218.187</v>
      </c>
      <c r="T18" s="55">
        <v>626.73</v>
      </c>
      <c r="U18" s="55">
        <v>983.254</v>
      </c>
      <c r="V18" s="55">
        <v>29.911</v>
      </c>
      <c r="W18" s="55">
        <v>55.532</v>
      </c>
      <c r="X18" s="55">
        <v>71.049</v>
      </c>
      <c r="Y18" s="55">
        <v>43672.554000000004</v>
      </c>
      <c r="Z18" s="55">
        <v>1633.6670000000001</v>
      </c>
      <c r="AA18" s="55">
        <v>14926.794</v>
      </c>
      <c r="AB18" s="55">
        <v>14219.648</v>
      </c>
      <c r="AC18" s="55">
        <v>5010.630999999999</v>
      </c>
      <c r="AD18" s="55">
        <v>229.71599999999998</v>
      </c>
      <c r="AE18" s="55">
        <v>300.148</v>
      </c>
      <c r="AF18" s="55">
        <v>713.944</v>
      </c>
      <c r="AG18" s="55">
        <v>545.365</v>
      </c>
      <c r="AH18" s="55">
        <v>9012.023</v>
      </c>
      <c r="AI18" s="57">
        <v>277.722</v>
      </c>
      <c r="AJ18" s="9"/>
      <c r="AK18" s="47"/>
      <c r="AL18" s="59" t="s">
        <v>70</v>
      </c>
      <c r="AM18" s="53"/>
      <c r="AN18" s="58">
        <f t="shared" si="4"/>
        <v>237.924</v>
      </c>
      <c r="AO18" s="55">
        <v>22.317</v>
      </c>
      <c r="AP18" s="55">
        <v>128.085</v>
      </c>
      <c r="AQ18" s="55">
        <v>1.51</v>
      </c>
      <c r="AR18" s="55">
        <v>43.863</v>
      </c>
      <c r="AS18" s="56">
        <v>42.149</v>
      </c>
      <c r="AT18" s="54">
        <f t="shared" si="5"/>
        <v>90.206</v>
      </c>
      <c r="AU18" s="55">
        <v>40.637</v>
      </c>
      <c r="AV18" s="55">
        <v>48.472</v>
      </c>
      <c r="AW18" s="55">
        <v>1.097</v>
      </c>
      <c r="AX18" s="54">
        <f t="shared" si="6"/>
        <v>1561.061</v>
      </c>
      <c r="AY18" s="55">
        <v>1063.344</v>
      </c>
      <c r="AZ18" s="55">
        <v>178.233</v>
      </c>
      <c r="BA18" s="55">
        <v>256.054</v>
      </c>
      <c r="BB18" s="56">
        <v>63.43</v>
      </c>
      <c r="BC18" s="54">
        <f t="shared" si="7"/>
        <v>7002.969999999999</v>
      </c>
      <c r="BD18" s="55">
        <v>34.416</v>
      </c>
      <c r="BE18" s="55">
        <v>5528.927</v>
      </c>
      <c r="BF18" s="55">
        <v>157.097</v>
      </c>
      <c r="BG18" s="56">
        <v>1282.53</v>
      </c>
      <c r="BH18" s="100">
        <f t="shared" si="8"/>
        <v>1112.397</v>
      </c>
      <c r="BI18" s="56">
        <v>1112.397</v>
      </c>
      <c r="BJ18" s="54">
        <f t="shared" si="9"/>
        <v>2588.487</v>
      </c>
      <c r="BK18" s="55">
        <v>2588.487</v>
      </c>
      <c r="BL18" s="55"/>
      <c r="BM18" s="54">
        <v>1226.3220000000001</v>
      </c>
      <c r="BN18" s="54">
        <f t="shared" si="10"/>
        <v>397.423</v>
      </c>
      <c r="BO18" s="55">
        <v>397.423</v>
      </c>
      <c r="BP18" s="54">
        <f t="shared" si="11"/>
        <v>547.615</v>
      </c>
      <c r="BQ18" s="55">
        <v>547.615</v>
      </c>
      <c r="BR18" s="54">
        <f t="shared" si="14"/>
        <v>2566.611</v>
      </c>
      <c r="BS18" s="55">
        <v>1819.5240000000001</v>
      </c>
      <c r="BT18" s="55">
        <v>32.745</v>
      </c>
      <c r="BU18" s="55">
        <v>11.602</v>
      </c>
      <c r="BV18" s="56">
        <v>702.74</v>
      </c>
      <c r="BW18" s="54">
        <f t="shared" si="12"/>
        <v>819.082</v>
      </c>
      <c r="BX18" s="57">
        <v>819.082</v>
      </c>
    </row>
    <row r="19" spans="2:76" s="5" customFormat="1" ht="22.5" customHeight="1">
      <c r="B19" s="59" t="s">
        <v>71</v>
      </c>
      <c r="C19" s="53"/>
      <c r="D19" s="51">
        <f t="shared" si="2"/>
        <v>172629.89500000005</v>
      </c>
      <c r="E19" s="52"/>
      <c r="F19" s="53"/>
      <c r="G19" s="54">
        <f t="shared" si="3"/>
        <v>89998.269</v>
      </c>
      <c r="H19" s="55">
        <v>79564.512</v>
      </c>
      <c r="I19" s="55">
        <v>3113.5040000000004</v>
      </c>
      <c r="J19" s="55">
        <v>7320.253000000001</v>
      </c>
      <c r="K19" s="54">
        <f t="shared" si="13"/>
        <v>76229.04</v>
      </c>
      <c r="L19" s="55">
        <v>33.186</v>
      </c>
      <c r="M19" s="55">
        <v>2074.985</v>
      </c>
      <c r="N19" s="55">
        <v>4.193</v>
      </c>
      <c r="O19" s="55">
        <v>10.008</v>
      </c>
      <c r="P19" s="55">
        <v>11</v>
      </c>
      <c r="Q19" s="55">
        <v>1246.461</v>
      </c>
      <c r="R19" s="55">
        <v>245.792</v>
      </c>
      <c r="S19" s="55">
        <v>349.46000000000004</v>
      </c>
      <c r="T19" s="55">
        <v>100.63</v>
      </c>
      <c r="U19" s="55">
        <v>132.84300000000002</v>
      </c>
      <c r="V19" s="55">
        <v>7.153</v>
      </c>
      <c r="W19" s="55">
        <v>27.766</v>
      </c>
      <c r="X19" s="55">
        <v>57184.111</v>
      </c>
      <c r="Y19" s="55">
        <v>8569.764000000001</v>
      </c>
      <c r="Z19" s="55">
        <v>979.808</v>
      </c>
      <c r="AA19" s="55">
        <v>678.838</v>
      </c>
      <c r="AB19" s="55">
        <v>190.843</v>
      </c>
      <c r="AC19" s="55">
        <v>637.493</v>
      </c>
      <c r="AD19" s="55">
        <v>24.784999999999997</v>
      </c>
      <c r="AE19" s="55">
        <v>3302.015</v>
      </c>
      <c r="AF19" s="55">
        <v>273.7</v>
      </c>
      <c r="AG19" s="55">
        <v>8.901</v>
      </c>
      <c r="AH19" s="55">
        <v>85.215</v>
      </c>
      <c r="AI19" s="57">
        <v>50.089999999999996</v>
      </c>
      <c r="AJ19" s="9"/>
      <c r="AK19" s="47"/>
      <c r="AL19" s="59" t="s">
        <v>71</v>
      </c>
      <c r="AM19" s="53"/>
      <c r="AN19" s="58">
        <f t="shared" si="4"/>
        <v>163.67499999999995</v>
      </c>
      <c r="AO19" s="55">
        <v>155.333</v>
      </c>
      <c r="AP19" s="55">
        <v>3.14</v>
      </c>
      <c r="AQ19" s="55">
        <v>0.01</v>
      </c>
      <c r="AR19" s="55">
        <v>5.022</v>
      </c>
      <c r="AS19" s="56">
        <v>0.17</v>
      </c>
      <c r="AT19" s="54">
        <f t="shared" si="5"/>
        <v>5.177</v>
      </c>
      <c r="AU19" s="55"/>
      <c r="AV19" s="55">
        <v>5.177</v>
      </c>
      <c r="AW19" s="55"/>
      <c r="AX19" s="54">
        <f t="shared" si="6"/>
        <v>342.437</v>
      </c>
      <c r="AY19" s="55">
        <v>261.585</v>
      </c>
      <c r="AZ19" s="55">
        <v>1.415</v>
      </c>
      <c r="BA19" s="55">
        <v>76.18</v>
      </c>
      <c r="BB19" s="56">
        <v>3.257</v>
      </c>
      <c r="BC19" s="54">
        <f t="shared" si="7"/>
        <v>128.316</v>
      </c>
      <c r="BD19" s="55">
        <v>12.461</v>
      </c>
      <c r="BE19" s="55">
        <v>3.196</v>
      </c>
      <c r="BF19" s="55">
        <v>5.678</v>
      </c>
      <c r="BG19" s="56">
        <v>106.981</v>
      </c>
      <c r="BH19" s="100">
        <f t="shared" si="8"/>
        <v>8.695</v>
      </c>
      <c r="BI19" s="56">
        <v>8.695</v>
      </c>
      <c r="BJ19" s="54">
        <f t="shared" si="9"/>
        <v>1818.442</v>
      </c>
      <c r="BK19" s="55">
        <v>1818.442</v>
      </c>
      <c r="BL19" s="55"/>
      <c r="BM19" s="54">
        <v>1976.4199999999998</v>
      </c>
      <c r="BN19" s="54">
        <f t="shared" si="10"/>
        <v>10.113</v>
      </c>
      <c r="BO19" s="55">
        <v>10.113</v>
      </c>
      <c r="BP19" s="54">
        <f t="shared" si="11"/>
        <v>0</v>
      </c>
      <c r="BQ19" s="55"/>
      <c r="BR19" s="54">
        <f t="shared" si="14"/>
        <v>1306.499</v>
      </c>
      <c r="BS19" s="55">
        <v>577.664</v>
      </c>
      <c r="BT19" s="55">
        <v>22.592</v>
      </c>
      <c r="BU19" s="55">
        <v>624.405</v>
      </c>
      <c r="BV19" s="56">
        <v>81.838</v>
      </c>
      <c r="BW19" s="54">
        <f t="shared" si="12"/>
        <v>642.812</v>
      </c>
      <c r="BX19" s="57">
        <v>642.812</v>
      </c>
    </row>
    <row r="20" spans="2:76" s="5" customFormat="1" ht="22.5" customHeight="1">
      <c r="B20" s="49" t="s">
        <v>72</v>
      </c>
      <c r="C20" s="50"/>
      <c r="D20" s="51">
        <f t="shared" si="2"/>
        <v>243063.75799999997</v>
      </c>
      <c r="E20" s="52"/>
      <c r="F20" s="53"/>
      <c r="G20" s="54">
        <f t="shared" si="3"/>
        <v>4667.17</v>
      </c>
      <c r="H20" s="55">
        <v>4166.897</v>
      </c>
      <c r="I20" s="55">
        <v>0</v>
      </c>
      <c r="J20" s="55">
        <v>500.273</v>
      </c>
      <c r="K20" s="54">
        <f t="shared" si="13"/>
        <v>238396.58799999996</v>
      </c>
      <c r="L20" s="55"/>
      <c r="M20" s="55"/>
      <c r="N20" s="55"/>
      <c r="O20" s="55"/>
      <c r="P20" s="55"/>
      <c r="Q20" s="55"/>
      <c r="R20" s="55"/>
      <c r="S20" s="55">
        <v>7.52</v>
      </c>
      <c r="T20" s="55">
        <v>0.24</v>
      </c>
      <c r="U20" s="55"/>
      <c r="V20" s="55"/>
      <c r="W20" s="55"/>
      <c r="X20" s="55">
        <v>5383.291</v>
      </c>
      <c r="Y20" s="55">
        <v>225642.962</v>
      </c>
      <c r="Z20" s="55">
        <v>1331.177</v>
      </c>
      <c r="AA20" s="55">
        <v>810.74</v>
      </c>
      <c r="AB20" s="55">
        <v>335.56</v>
      </c>
      <c r="AC20" s="55">
        <v>922.99</v>
      </c>
      <c r="AD20" s="55">
        <v>1635.4679999999998</v>
      </c>
      <c r="AE20" s="55"/>
      <c r="AF20" s="55">
        <v>169.96</v>
      </c>
      <c r="AG20" s="55"/>
      <c r="AH20" s="55">
        <v>2156.68</v>
      </c>
      <c r="AI20" s="57"/>
      <c r="AJ20" s="9"/>
      <c r="AK20" s="47"/>
      <c r="AL20" s="49" t="s">
        <v>72</v>
      </c>
      <c r="AM20" s="50"/>
      <c r="AN20" s="58">
        <f t="shared" si="4"/>
        <v>0</v>
      </c>
      <c r="AO20" s="55"/>
      <c r="AP20" s="55"/>
      <c r="AQ20" s="55"/>
      <c r="AR20" s="55"/>
      <c r="AS20" s="56"/>
      <c r="AT20" s="54">
        <f t="shared" si="5"/>
        <v>0</v>
      </c>
      <c r="AU20" s="55"/>
      <c r="AV20" s="55"/>
      <c r="AW20" s="55"/>
      <c r="AX20" s="54">
        <f t="shared" si="6"/>
        <v>0</v>
      </c>
      <c r="AY20" s="55"/>
      <c r="AZ20" s="55"/>
      <c r="BA20" s="55"/>
      <c r="BB20" s="56"/>
      <c r="BC20" s="54">
        <f t="shared" si="7"/>
        <v>0</v>
      </c>
      <c r="BD20" s="55"/>
      <c r="BE20" s="55"/>
      <c r="BF20" s="55"/>
      <c r="BG20" s="56"/>
      <c r="BH20" s="100">
        <f t="shared" si="8"/>
        <v>0</v>
      </c>
      <c r="BI20" s="56"/>
      <c r="BJ20" s="54">
        <f t="shared" si="9"/>
        <v>0</v>
      </c>
      <c r="BK20" s="55"/>
      <c r="BL20" s="55"/>
      <c r="BM20" s="54"/>
      <c r="BN20" s="54">
        <f t="shared" si="10"/>
        <v>0</v>
      </c>
      <c r="BO20" s="55"/>
      <c r="BP20" s="54">
        <f t="shared" si="11"/>
        <v>0</v>
      </c>
      <c r="BQ20" s="55"/>
      <c r="BR20" s="54">
        <f t="shared" si="14"/>
        <v>0</v>
      </c>
      <c r="BS20" s="55"/>
      <c r="BT20" s="55"/>
      <c r="BU20" s="55"/>
      <c r="BV20" s="56"/>
      <c r="BW20" s="54">
        <f t="shared" si="12"/>
        <v>0</v>
      </c>
      <c r="BX20" s="57"/>
    </row>
    <row r="21" spans="2:76" s="5" customFormat="1" ht="22.5" customHeight="1">
      <c r="B21" s="49" t="s">
        <v>73</v>
      </c>
      <c r="C21" s="50"/>
      <c r="D21" s="60">
        <f t="shared" si="2"/>
        <v>2272782.742</v>
      </c>
      <c r="E21" s="61">
        <f>SUM(E22:E24)</f>
        <v>0</v>
      </c>
      <c r="F21" s="50">
        <f aca="true" t="shared" si="15" ref="F21:AI21">SUM(F22:F24)</f>
        <v>0</v>
      </c>
      <c r="G21" s="62">
        <f t="shared" si="3"/>
        <v>2241412.515</v>
      </c>
      <c r="H21" s="63">
        <v>2096651.8900000001</v>
      </c>
      <c r="I21" s="63">
        <v>44685.91499999999</v>
      </c>
      <c r="J21" s="63">
        <v>100074.71</v>
      </c>
      <c r="K21" s="62">
        <f t="shared" si="15"/>
        <v>27411.784</v>
      </c>
      <c r="L21" s="63">
        <f t="shared" si="15"/>
        <v>1.428</v>
      </c>
      <c r="M21" s="63">
        <f t="shared" si="15"/>
        <v>0</v>
      </c>
      <c r="N21" s="63">
        <f t="shared" si="15"/>
        <v>6.683</v>
      </c>
      <c r="O21" s="63">
        <f t="shared" si="15"/>
        <v>0</v>
      </c>
      <c r="P21" s="63">
        <f t="shared" si="15"/>
        <v>870.24</v>
      </c>
      <c r="Q21" s="63">
        <f t="shared" si="15"/>
        <v>0</v>
      </c>
      <c r="R21" s="63">
        <f t="shared" si="15"/>
        <v>0</v>
      </c>
      <c r="S21" s="63">
        <f t="shared" si="15"/>
        <v>113.15</v>
      </c>
      <c r="T21" s="63">
        <f t="shared" si="15"/>
        <v>121.19</v>
      </c>
      <c r="U21" s="63">
        <f t="shared" si="15"/>
        <v>0.12</v>
      </c>
      <c r="V21" s="63">
        <f t="shared" si="15"/>
        <v>0</v>
      </c>
      <c r="W21" s="63">
        <f t="shared" si="15"/>
        <v>0</v>
      </c>
      <c r="X21" s="63">
        <f t="shared" si="15"/>
        <v>18161.164</v>
      </c>
      <c r="Y21" s="63">
        <f t="shared" si="15"/>
        <v>5615.059</v>
      </c>
      <c r="Z21" s="63">
        <f t="shared" si="15"/>
        <v>110.728</v>
      </c>
      <c r="AA21" s="63">
        <f t="shared" si="15"/>
        <v>519.8009999999999</v>
      </c>
      <c r="AB21" s="63">
        <f t="shared" si="15"/>
        <v>10.975</v>
      </c>
      <c r="AC21" s="63">
        <f t="shared" si="15"/>
        <v>29.209</v>
      </c>
      <c r="AD21" s="63">
        <f t="shared" si="15"/>
        <v>0</v>
      </c>
      <c r="AE21" s="63">
        <f t="shared" si="15"/>
        <v>8.502</v>
      </c>
      <c r="AF21" s="63">
        <f t="shared" si="15"/>
        <v>347.75</v>
      </c>
      <c r="AG21" s="63">
        <f t="shared" si="15"/>
        <v>0</v>
      </c>
      <c r="AH21" s="63">
        <f t="shared" si="15"/>
        <v>6.651</v>
      </c>
      <c r="AI21" s="65">
        <f t="shared" si="15"/>
        <v>1489.134</v>
      </c>
      <c r="AJ21" s="9"/>
      <c r="AK21" s="47"/>
      <c r="AL21" s="49" t="s">
        <v>73</v>
      </c>
      <c r="AM21" s="50"/>
      <c r="AN21" s="66">
        <f aca="true" t="shared" si="16" ref="AN21:BX21">SUM(AN22:AN24)</f>
        <v>3710.1899999999996</v>
      </c>
      <c r="AO21" s="63">
        <f t="shared" si="16"/>
        <v>3636.04</v>
      </c>
      <c r="AP21" s="63">
        <f t="shared" si="16"/>
        <v>43.3</v>
      </c>
      <c r="AQ21" s="63">
        <f t="shared" si="16"/>
        <v>0</v>
      </c>
      <c r="AR21" s="63">
        <f t="shared" si="16"/>
        <v>25</v>
      </c>
      <c r="AS21" s="64">
        <f t="shared" si="16"/>
        <v>5.85</v>
      </c>
      <c r="AT21" s="62">
        <f t="shared" si="16"/>
        <v>0</v>
      </c>
      <c r="AU21" s="63">
        <f t="shared" si="16"/>
        <v>0</v>
      </c>
      <c r="AV21" s="63">
        <f t="shared" si="16"/>
        <v>0</v>
      </c>
      <c r="AW21" s="63">
        <f t="shared" si="16"/>
        <v>0</v>
      </c>
      <c r="AX21" s="62">
        <f t="shared" si="16"/>
        <v>108.004</v>
      </c>
      <c r="AY21" s="63">
        <f t="shared" si="16"/>
        <v>87.02</v>
      </c>
      <c r="AZ21" s="63">
        <f t="shared" si="16"/>
        <v>0</v>
      </c>
      <c r="BA21" s="63">
        <f t="shared" si="16"/>
        <v>20.984</v>
      </c>
      <c r="BB21" s="64">
        <f t="shared" si="16"/>
        <v>0</v>
      </c>
      <c r="BC21" s="62">
        <f t="shared" si="16"/>
        <v>25.448999999999998</v>
      </c>
      <c r="BD21" s="63">
        <f t="shared" si="16"/>
        <v>0</v>
      </c>
      <c r="BE21" s="63">
        <f t="shared" si="16"/>
        <v>9.808</v>
      </c>
      <c r="BF21" s="63">
        <f t="shared" si="16"/>
        <v>0</v>
      </c>
      <c r="BG21" s="64">
        <f t="shared" si="16"/>
        <v>15.641</v>
      </c>
      <c r="BH21" s="101">
        <f t="shared" si="16"/>
        <v>4.445</v>
      </c>
      <c r="BI21" s="64">
        <f t="shared" si="16"/>
        <v>4.445</v>
      </c>
      <c r="BJ21" s="62">
        <f t="shared" si="16"/>
        <v>42.376999999999995</v>
      </c>
      <c r="BK21" s="63">
        <f t="shared" si="16"/>
        <v>42.376999999999995</v>
      </c>
      <c r="BL21" s="63">
        <f t="shared" si="16"/>
        <v>0</v>
      </c>
      <c r="BM21" s="62">
        <f t="shared" si="16"/>
        <v>0</v>
      </c>
      <c r="BN21" s="62">
        <f t="shared" si="16"/>
        <v>0</v>
      </c>
      <c r="BO21" s="63">
        <f t="shared" si="16"/>
        <v>0</v>
      </c>
      <c r="BP21" s="62">
        <f t="shared" si="16"/>
        <v>52.578</v>
      </c>
      <c r="BQ21" s="63">
        <f t="shared" si="16"/>
        <v>52.578</v>
      </c>
      <c r="BR21" s="62">
        <f t="shared" si="16"/>
        <v>2.73</v>
      </c>
      <c r="BS21" s="63">
        <f t="shared" si="16"/>
        <v>0.08</v>
      </c>
      <c r="BT21" s="63">
        <f t="shared" si="16"/>
        <v>0</v>
      </c>
      <c r="BU21" s="63">
        <f t="shared" si="16"/>
        <v>2.65</v>
      </c>
      <c r="BV21" s="64">
        <f t="shared" si="16"/>
        <v>0</v>
      </c>
      <c r="BW21" s="62">
        <f t="shared" si="16"/>
        <v>12.67</v>
      </c>
      <c r="BX21" s="65">
        <f t="shared" si="16"/>
        <v>12.67</v>
      </c>
    </row>
    <row r="22" spans="2:76" s="5" customFormat="1" ht="22.5" customHeight="1">
      <c r="B22" s="67"/>
      <c r="C22" s="68" t="s">
        <v>74</v>
      </c>
      <c r="D22" s="69">
        <f t="shared" si="2"/>
        <v>1269705.533</v>
      </c>
      <c r="E22" s="70"/>
      <c r="F22" s="71"/>
      <c r="G22" s="72">
        <f>SUM(H22:J22)</f>
        <v>1258812.512</v>
      </c>
      <c r="H22" s="73">
        <v>1202869.726</v>
      </c>
      <c r="I22" s="73">
        <v>38327.916</v>
      </c>
      <c r="J22" s="73">
        <v>17614.87</v>
      </c>
      <c r="K22" s="72">
        <f t="shared" si="13"/>
        <v>7617.317</v>
      </c>
      <c r="L22" s="73"/>
      <c r="M22" s="73"/>
      <c r="N22" s="73"/>
      <c r="O22" s="73"/>
      <c r="P22" s="73"/>
      <c r="Q22" s="73"/>
      <c r="R22" s="73"/>
      <c r="S22" s="73">
        <v>14.047</v>
      </c>
      <c r="T22" s="73">
        <v>0</v>
      </c>
      <c r="U22" s="73"/>
      <c r="V22" s="73"/>
      <c r="W22" s="73"/>
      <c r="X22" s="73">
        <v>6384.102</v>
      </c>
      <c r="Y22" s="73">
        <v>42.45</v>
      </c>
      <c r="Z22" s="73"/>
      <c r="AA22" s="73">
        <v>210.64</v>
      </c>
      <c r="AB22" s="73"/>
      <c r="AC22" s="73">
        <v>0.703</v>
      </c>
      <c r="AD22" s="73"/>
      <c r="AE22" s="73">
        <v>8.502</v>
      </c>
      <c r="AF22" s="73">
        <v>45.222</v>
      </c>
      <c r="AG22" s="73"/>
      <c r="AH22" s="73">
        <v>6.651</v>
      </c>
      <c r="AI22" s="74">
        <v>905</v>
      </c>
      <c r="AJ22" s="9"/>
      <c r="AK22" s="47"/>
      <c r="AL22" s="67"/>
      <c r="AM22" s="68" t="s">
        <v>74</v>
      </c>
      <c r="AN22" s="75">
        <f t="shared" si="4"/>
        <v>3227.7999999999997</v>
      </c>
      <c r="AO22" s="73">
        <v>3203.97</v>
      </c>
      <c r="AP22" s="73">
        <v>18.83</v>
      </c>
      <c r="AQ22" s="73"/>
      <c r="AR22" s="73"/>
      <c r="AS22" s="68">
        <v>5</v>
      </c>
      <c r="AT22" s="72">
        <f t="shared" si="5"/>
        <v>0</v>
      </c>
      <c r="AU22" s="73"/>
      <c r="AV22" s="73"/>
      <c r="AW22" s="73"/>
      <c r="AX22" s="72">
        <f t="shared" si="6"/>
        <v>1</v>
      </c>
      <c r="AY22" s="73">
        <v>1</v>
      </c>
      <c r="AZ22" s="73"/>
      <c r="BA22" s="73"/>
      <c r="BB22" s="68"/>
      <c r="BC22" s="72">
        <f t="shared" si="7"/>
        <v>0</v>
      </c>
      <c r="BD22" s="73"/>
      <c r="BE22" s="73"/>
      <c r="BF22" s="73"/>
      <c r="BG22" s="68"/>
      <c r="BH22" s="102">
        <f t="shared" si="8"/>
        <v>0</v>
      </c>
      <c r="BI22" s="68"/>
      <c r="BJ22" s="72">
        <f t="shared" si="9"/>
        <v>26.764</v>
      </c>
      <c r="BK22" s="73">
        <v>26.764</v>
      </c>
      <c r="BL22" s="73"/>
      <c r="BM22" s="72"/>
      <c r="BN22" s="72">
        <f t="shared" si="10"/>
        <v>0</v>
      </c>
      <c r="BO22" s="73"/>
      <c r="BP22" s="72">
        <f t="shared" si="11"/>
        <v>20.14</v>
      </c>
      <c r="BQ22" s="73">
        <v>20.14</v>
      </c>
      <c r="BR22" s="72">
        <f t="shared" si="14"/>
        <v>0</v>
      </c>
      <c r="BS22" s="73"/>
      <c r="BT22" s="73"/>
      <c r="BU22" s="73"/>
      <c r="BV22" s="68"/>
      <c r="BW22" s="72">
        <f t="shared" si="12"/>
        <v>0</v>
      </c>
      <c r="BX22" s="74"/>
    </row>
    <row r="23" spans="2:76" s="5" customFormat="1" ht="22.5" customHeight="1">
      <c r="B23" s="67"/>
      <c r="C23" s="68" t="s">
        <v>75</v>
      </c>
      <c r="D23" s="69">
        <f t="shared" si="2"/>
        <v>675738.4200000002</v>
      </c>
      <c r="E23" s="70"/>
      <c r="F23" s="71"/>
      <c r="G23" s="72">
        <f t="shared" si="3"/>
        <v>675509.4360000001</v>
      </c>
      <c r="H23" s="73">
        <v>614680.283</v>
      </c>
      <c r="I23" s="73">
        <v>2817.393</v>
      </c>
      <c r="J23" s="73">
        <v>58011.76</v>
      </c>
      <c r="K23" s="72">
        <f t="shared" si="13"/>
        <v>201.69400000000002</v>
      </c>
      <c r="L23" s="73"/>
      <c r="M23" s="73"/>
      <c r="N23" s="73"/>
      <c r="O23" s="73"/>
      <c r="P23" s="73"/>
      <c r="Q23" s="73"/>
      <c r="R23" s="73"/>
      <c r="S23" s="73">
        <v>9.024</v>
      </c>
      <c r="T23" s="73">
        <v>0</v>
      </c>
      <c r="U23" s="73"/>
      <c r="V23" s="73"/>
      <c r="W23" s="73"/>
      <c r="X23" s="73">
        <v>187.96</v>
      </c>
      <c r="Y23" s="73">
        <v>2.71</v>
      </c>
      <c r="Z23" s="73"/>
      <c r="AA23" s="73"/>
      <c r="AB23" s="73"/>
      <c r="AC23" s="73"/>
      <c r="AD23" s="73"/>
      <c r="AE23" s="73"/>
      <c r="AF23" s="73"/>
      <c r="AG23" s="73"/>
      <c r="AH23" s="73"/>
      <c r="AI23" s="74">
        <v>2</v>
      </c>
      <c r="AJ23" s="9"/>
      <c r="AK23" s="47"/>
      <c r="AL23" s="67"/>
      <c r="AM23" s="68" t="s">
        <v>75</v>
      </c>
      <c r="AN23" s="75">
        <f t="shared" si="4"/>
        <v>27.27</v>
      </c>
      <c r="AO23" s="73"/>
      <c r="AP23" s="73">
        <v>2.27</v>
      </c>
      <c r="AQ23" s="73"/>
      <c r="AR23" s="73">
        <v>25</v>
      </c>
      <c r="AS23" s="68"/>
      <c r="AT23" s="72">
        <f t="shared" si="5"/>
        <v>0</v>
      </c>
      <c r="AU23" s="73"/>
      <c r="AV23" s="73"/>
      <c r="AW23" s="73"/>
      <c r="AX23" s="72">
        <f t="shared" si="6"/>
        <v>0.02</v>
      </c>
      <c r="AY23" s="73">
        <v>0.02</v>
      </c>
      <c r="AZ23" s="73"/>
      <c r="BA23" s="73"/>
      <c r="BB23" s="68"/>
      <c r="BC23" s="72">
        <f t="shared" si="7"/>
        <v>0</v>
      </c>
      <c r="BD23" s="73"/>
      <c r="BE23" s="73"/>
      <c r="BF23" s="73"/>
      <c r="BG23" s="68"/>
      <c r="BH23" s="102">
        <f t="shared" si="8"/>
        <v>0</v>
      </c>
      <c r="BI23" s="68"/>
      <c r="BJ23" s="72">
        <f t="shared" si="9"/>
        <v>0</v>
      </c>
      <c r="BK23" s="73"/>
      <c r="BL23" s="73"/>
      <c r="BM23" s="72"/>
      <c r="BN23" s="72">
        <f t="shared" si="10"/>
        <v>0</v>
      </c>
      <c r="BO23" s="73"/>
      <c r="BP23" s="72">
        <f t="shared" si="11"/>
        <v>0</v>
      </c>
      <c r="BQ23" s="73"/>
      <c r="BR23" s="72">
        <f t="shared" si="14"/>
        <v>0</v>
      </c>
      <c r="BS23" s="73"/>
      <c r="BT23" s="73"/>
      <c r="BU23" s="73"/>
      <c r="BV23" s="68"/>
      <c r="BW23" s="72">
        <f t="shared" si="12"/>
        <v>0</v>
      </c>
      <c r="BX23" s="74"/>
    </row>
    <row r="24" spans="2:76" s="5" customFormat="1" ht="22.5" customHeight="1">
      <c r="B24" s="76"/>
      <c r="C24" s="77" t="s">
        <v>76</v>
      </c>
      <c r="D24" s="78">
        <f t="shared" si="2"/>
        <v>327338.78900000005</v>
      </c>
      <c r="E24" s="79"/>
      <c r="F24" s="80"/>
      <c r="G24" s="81">
        <f t="shared" si="3"/>
        <v>307090.56700000004</v>
      </c>
      <c r="H24" s="82">
        <v>279101.881</v>
      </c>
      <c r="I24" s="82">
        <v>3540.606</v>
      </c>
      <c r="J24" s="82">
        <v>24448.08</v>
      </c>
      <c r="K24" s="81">
        <f t="shared" si="13"/>
        <v>19592.773</v>
      </c>
      <c r="L24" s="82">
        <v>1.428</v>
      </c>
      <c r="M24" s="82"/>
      <c r="N24" s="82">
        <v>6.683</v>
      </c>
      <c r="O24" s="82"/>
      <c r="P24" s="82">
        <v>870.24</v>
      </c>
      <c r="Q24" s="82"/>
      <c r="R24" s="82"/>
      <c r="S24" s="82">
        <v>90.07900000000001</v>
      </c>
      <c r="T24" s="82">
        <v>121.19</v>
      </c>
      <c r="U24" s="82">
        <v>0.12</v>
      </c>
      <c r="V24" s="82"/>
      <c r="W24" s="82"/>
      <c r="X24" s="82">
        <v>11589.102</v>
      </c>
      <c r="Y24" s="82">
        <v>5569.899</v>
      </c>
      <c r="Z24" s="82">
        <v>110.728</v>
      </c>
      <c r="AA24" s="82">
        <v>309.161</v>
      </c>
      <c r="AB24" s="82">
        <v>10.975</v>
      </c>
      <c r="AC24" s="82">
        <v>28.506</v>
      </c>
      <c r="AD24" s="82"/>
      <c r="AE24" s="82"/>
      <c r="AF24" s="82">
        <v>302.528</v>
      </c>
      <c r="AG24" s="82"/>
      <c r="AH24" s="82"/>
      <c r="AI24" s="83">
        <v>582.134</v>
      </c>
      <c r="AJ24" s="9"/>
      <c r="AK24" s="47"/>
      <c r="AL24" s="76"/>
      <c r="AM24" s="77" t="s">
        <v>76</v>
      </c>
      <c r="AN24" s="84">
        <f t="shared" si="4"/>
        <v>455.12</v>
      </c>
      <c r="AO24" s="82">
        <v>432.07</v>
      </c>
      <c r="AP24" s="82">
        <v>22.2</v>
      </c>
      <c r="AQ24" s="82"/>
      <c r="AR24" s="82"/>
      <c r="AS24" s="77">
        <v>0.85</v>
      </c>
      <c r="AT24" s="81">
        <f t="shared" si="5"/>
        <v>0</v>
      </c>
      <c r="AU24" s="82"/>
      <c r="AV24" s="82"/>
      <c r="AW24" s="82"/>
      <c r="AX24" s="81">
        <f t="shared" si="6"/>
        <v>106.98400000000001</v>
      </c>
      <c r="AY24" s="82">
        <v>86</v>
      </c>
      <c r="AZ24" s="82"/>
      <c r="BA24" s="82">
        <v>20.984</v>
      </c>
      <c r="BB24" s="77"/>
      <c r="BC24" s="81">
        <f t="shared" si="7"/>
        <v>25.448999999999998</v>
      </c>
      <c r="BD24" s="82"/>
      <c r="BE24" s="82">
        <v>9.808</v>
      </c>
      <c r="BF24" s="82"/>
      <c r="BG24" s="77">
        <v>15.641</v>
      </c>
      <c r="BH24" s="103">
        <f t="shared" si="8"/>
        <v>4.445</v>
      </c>
      <c r="BI24" s="77">
        <v>4.445</v>
      </c>
      <c r="BJ24" s="81">
        <f t="shared" si="9"/>
        <v>15.613</v>
      </c>
      <c r="BK24" s="82">
        <v>15.613</v>
      </c>
      <c r="BL24" s="82"/>
      <c r="BM24" s="81"/>
      <c r="BN24" s="81">
        <f t="shared" si="10"/>
        <v>0</v>
      </c>
      <c r="BO24" s="82"/>
      <c r="BP24" s="81">
        <f t="shared" si="11"/>
        <v>32.438</v>
      </c>
      <c r="BQ24" s="82">
        <v>32.438</v>
      </c>
      <c r="BR24" s="81">
        <f t="shared" si="14"/>
        <v>2.73</v>
      </c>
      <c r="BS24" s="82">
        <v>0.08</v>
      </c>
      <c r="BT24" s="82"/>
      <c r="BU24" s="82">
        <v>2.65</v>
      </c>
      <c r="BV24" s="77"/>
      <c r="BW24" s="81">
        <f t="shared" si="12"/>
        <v>12.67</v>
      </c>
      <c r="BX24" s="83">
        <v>12.67</v>
      </c>
    </row>
    <row r="25" spans="2:76" s="5" customFormat="1" ht="22.5" customHeight="1">
      <c r="B25" s="59" t="s">
        <v>77</v>
      </c>
      <c r="C25" s="53"/>
      <c r="D25" s="51">
        <f t="shared" si="2"/>
        <v>0</v>
      </c>
      <c r="E25" s="52"/>
      <c r="F25" s="53"/>
      <c r="G25" s="54">
        <f t="shared" si="3"/>
        <v>0</v>
      </c>
      <c r="H25" s="55">
        <v>0</v>
      </c>
      <c r="I25" s="55">
        <v>0</v>
      </c>
      <c r="J25" s="55">
        <v>0</v>
      </c>
      <c r="K25" s="54">
        <f t="shared" si="13"/>
        <v>0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7"/>
      <c r="AJ25" s="9"/>
      <c r="AK25" s="47"/>
      <c r="AL25" s="59" t="s">
        <v>77</v>
      </c>
      <c r="AM25" s="53"/>
      <c r="AN25" s="58">
        <f t="shared" si="4"/>
        <v>0</v>
      </c>
      <c r="AO25" s="55"/>
      <c r="AP25" s="55"/>
      <c r="AQ25" s="55"/>
      <c r="AR25" s="55"/>
      <c r="AS25" s="56"/>
      <c r="AT25" s="54">
        <f t="shared" si="5"/>
        <v>0</v>
      </c>
      <c r="AU25" s="55"/>
      <c r="AV25" s="55"/>
      <c r="AW25" s="55"/>
      <c r="AX25" s="54">
        <f t="shared" si="6"/>
        <v>0</v>
      </c>
      <c r="AY25" s="55"/>
      <c r="AZ25" s="55"/>
      <c r="BA25" s="55"/>
      <c r="BB25" s="56"/>
      <c r="BC25" s="54">
        <f t="shared" si="7"/>
        <v>0</v>
      </c>
      <c r="BD25" s="55"/>
      <c r="BE25" s="55"/>
      <c r="BF25" s="55"/>
      <c r="BG25" s="56"/>
      <c r="BH25" s="100">
        <f t="shared" si="8"/>
        <v>0</v>
      </c>
      <c r="BI25" s="56"/>
      <c r="BJ25" s="54">
        <f t="shared" si="9"/>
        <v>0</v>
      </c>
      <c r="BK25" s="55"/>
      <c r="BL25" s="55"/>
      <c r="BM25" s="54"/>
      <c r="BN25" s="54">
        <f t="shared" si="10"/>
        <v>0</v>
      </c>
      <c r="BO25" s="55"/>
      <c r="BP25" s="54">
        <f t="shared" si="11"/>
        <v>0</v>
      </c>
      <c r="BQ25" s="55"/>
      <c r="BR25" s="54">
        <f t="shared" si="14"/>
        <v>0</v>
      </c>
      <c r="BS25" s="55"/>
      <c r="BT25" s="55"/>
      <c r="BU25" s="55"/>
      <c r="BV25" s="56"/>
      <c r="BW25" s="54">
        <f t="shared" si="12"/>
        <v>0</v>
      </c>
      <c r="BX25" s="57"/>
    </row>
    <row r="26" spans="2:76" s="5" customFormat="1" ht="22.5" customHeight="1">
      <c r="B26" s="59" t="s">
        <v>79</v>
      </c>
      <c r="C26" s="53"/>
      <c r="D26" s="51">
        <f t="shared" si="2"/>
        <v>124.66111</v>
      </c>
      <c r="E26" s="52">
        <v>124.15710999999999</v>
      </c>
      <c r="F26" s="53"/>
      <c r="G26" s="54">
        <f t="shared" si="3"/>
        <v>0</v>
      </c>
      <c r="H26" s="55">
        <v>0</v>
      </c>
      <c r="I26" s="55">
        <v>0</v>
      </c>
      <c r="J26" s="55">
        <v>0</v>
      </c>
      <c r="K26" s="54">
        <f t="shared" si="13"/>
        <v>0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7"/>
      <c r="AJ26" s="9"/>
      <c r="AK26" s="47"/>
      <c r="AL26" s="59" t="s">
        <v>79</v>
      </c>
      <c r="AM26" s="53"/>
      <c r="AN26" s="58">
        <f t="shared" si="4"/>
        <v>0</v>
      </c>
      <c r="AO26" s="55"/>
      <c r="AP26" s="55"/>
      <c r="AQ26" s="55"/>
      <c r="AR26" s="55"/>
      <c r="AS26" s="56"/>
      <c r="AT26" s="54">
        <f t="shared" si="5"/>
        <v>0</v>
      </c>
      <c r="AU26" s="55"/>
      <c r="AV26" s="55"/>
      <c r="AW26" s="55"/>
      <c r="AX26" s="54">
        <f t="shared" si="6"/>
        <v>0</v>
      </c>
      <c r="AY26" s="55"/>
      <c r="AZ26" s="55"/>
      <c r="BA26" s="55"/>
      <c r="BB26" s="56"/>
      <c r="BC26" s="54">
        <f t="shared" si="7"/>
        <v>0</v>
      </c>
      <c r="BD26" s="55"/>
      <c r="BE26" s="55"/>
      <c r="BF26" s="55"/>
      <c r="BG26" s="56"/>
      <c r="BH26" s="100">
        <f t="shared" si="8"/>
        <v>0</v>
      </c>
      <c r="BI26" s="56"/>
      <c r="BJ26" s="54">
        <f t="shared" si="9"/>
        <v>0.504</v>
      </c>
      <c r="BK26" s="55">
        <v>0.504</v>
      </c>
      <c r="BL26" s="55"/>
      <c r="BM26" s="54"/>
      <c r="BN26" s="54">
        <f t="shared" si="10"/>
        <v>0</v>
      </c>
      <c r="BO26" s="55"/>
      <c r="BP26" s="54">
        <f t="shared" si="11"/>
        <v>0</v>
      </c>
      <c r="BQ26" s="55"/>
      <c r="BR26" s="54">
        <f t="shared" si="14"/>
        <v>0</v>
      </c>
      <c r="BS26" s="55"/>
      <c r="BT26" s="55"/>
      <c r="BU26" s="55"/>
      <c r="BV26" s="56"/>
      <c r="BW26" s="54">
        <f t="shared" si="12"/>
        <v>0</v>
      </c>
      <c r="BX26" s="57"/>
    </row>
    <row r="27" spans="2:76" s="5" customFormat="1" ht="22.5" customHeight="1">
      <c r="B27" s="49" t="s">
        <v>78</v>
      </c>
      <c r="C27" s="50"/>
      <c r="D27" s="51">
        <f t="shared" si="2"/>
        <v>41591.301</v>
      </c>
      <c r="E27" s="52"/>
      <c r="F27" s="53"/>
      <c r="G27" s="54">
        <f t="shared" si="3"/>
        <v>0</v>
      </c>
      <c r="H27" s="55">
        <v>0</v>
      </c>
      <c r="I27" s="55">
        <v>0</v>
      </c>
      <c r="J27" s="55">
        <v>0</v>
      </c>
      <c r="K27" s="54">
        <f t="shared" si="13"/>
        <v>39802.301</v>
      </c>
      <c r="L27" s="55"/>
      <c r="M27" s="55"/>
      <c r="N27" s="55"/>
      <c r="O27" s="55">
        <v>1161.82</v>
      </c>
      <c r="P27" s="55"/>
      <c r="Q27" s="55"/>
      <c r="R27" s="55"/>
      <c r="S27" s="55">
        <v>833.89</v>
      </c>
      <c r="T27" s="55">
        <v>658.91</v>
      </c>
      <c r="U27" s="55"/>
      <c r="V27" s="55"/>
      <c r="W27" s="55"/>
      <c r="X27" s="55">
        <v>45</v>
      </c>
      <c r="Y27" s="55">
        <v>36504.439</v>
      </c>
      <c r="Z27" s="55">
        <v>492.367</v>
      </c>
      <c r="AA27" s="55">
        <v>29.875</v>
      </c>
      <c r="AB27" s="55">
        <v>1.26</v>
      </c>
      <c r="AC27" s="55">
        <v>47.74</v>
      </c>
      <c r="AD27" s="55"/>
      <c r="AE27" s="55">
        <v>27</v>
      </c>
      <c r="AF27" s="55"/>
      <c r="AG27" s="55"/>
      <c r="AH27" s="55"/>
      <c r="AI27" s="57"/>
      <c r="AJ27" s="9"/>
      <c r="AK27" s="47"/>
      <c r="AL27" s="49" t="s">
        <v>78</v>
      </c>
      <c r="AM27" s="50"/>
      <c r="AN27" s="58">
        <f t="shared" si="4"/>
        <v>1789</v>
      </c>
      <c r="AO27" s="55">
        <v>1789</v>
      </c>
      <c r="AP27" s="55"/>
      <c r="AQ27" s="55"/>
      <c r="AR27" s="55"/>
      <c r="AS27" s="56"/>
      <c r="AT27" s="54">
        <f t="shared" si="5"/>
        <v>0</v>
      </c>
      <c r="AU27" s="55"/>
      <c r="AV27" s="55"/>
      <c r="AW27" s="55"/>
      <c r="AX27" s="54">
        <f t="shared" si="6"/>
        <v>0</v>
      </c>
      <c r="AY27" s="55"/>
      <c r="AZ27" s="55"/>
      <c r="BA27" s="55"/>
      <c r="BB27" s="56"/>
      <c r="BC27" s="54">
        <f t="shared" si="7"/>
        <v>0</v>
      </c>
      <c r="BD27" s="55"/>
      <c r="BE27" s="55"/>
      <c r="BF27" s="55"/>
      <c r="BG27" s="56"/>
      <c r="BH27" s="100">
        <f t="shared" si="8"/>
        <v>0</v>
      </c>
      <c r="BI27" s="56"/>
      <c r="BJ27" s="54">
        <f t="shared" si="9"/>
        <v>0</v>
      </c>
      <c r="BK27" s="55"/>
      <c r="BL27" s="55"/>
      <c r="BM27" s="54"/>
      <c r="BN27" s="54">
        <f t="shared" si="10"/>
        <v>0</v>
      </c>
      <c r="BO27" s="55"/>
      <c r="BP27" s="54">
        <f t="shared" si="11"/>
        <v>0</v>
      </c>
      <c r="BQ27" s="55"/>
      <c r="BR27" s="54">
        <f t="shared" si="14"/>
        <v>0</v>
      </c>
      <c r="BS27" s="55"/>
      <c r="BT27" s="55"/>
      <c r="BU27" s="55"/>
      <c r="BV27" s="56"/>
      <c r="BW27" s="54">
        <f t="shared" si="12"/>
        <v>0</v>
      </c>
      <c r="BX27" s="57"/>
    </row>
    <row r="28" spans="2:76" s="5" customFormat="1" ht="22.5" customHeight="1">
      <c r="B28" s="66" t="s">
        <v>104</v>
      </c>
      <c r="C28" s="61"/>
      <c r="D28" s="51">
        <f t="shared" si="2"/>
        <v>2640.603</v>
      </c>
      <c r="E28" s="52"/>
      <c r="F28" s="53"/>
      <c r="G28" s="54">
        <f t="shared" si="3"/>
        <v>1431.2649999999999</v>
      </c>
      <c r="H28" s="55">
        <v>1110.703</v>
      </c>
      <c r="I28" s="55">
        <v>4.71</v>
      </c>
      <c r="J28" s="55">
        <v>315.852</v>
      </c>
      <c r="K28" s="54">
        <f t="shared" si="13"/>
        <v>499.11800000000005</v>
      </c>
      <c r="L28" s="55">
        <v>11.982</v>
      </c>
      <c r="M28" s="55">
        <v>0.184</v>
      </c>
      <c r="N28" s="55">
        <v>0.945</v>
      </c>
      <c r="O28" s="55"/>
      <c r="P28" s="55"/>
      <c r="Q28" s="55">
        <v>3.463</v>
      </c>
      <c r="R28" s="55">
        <v>3.521</v>
      </c>
      <c r="S28" s="55">
        <v>9.349</v>
      </c>
      <c r="T28" s="55">
        <v>4.845999999999999</v>
      </c>
      <c r="U28" s="55">
        <v>3.948</v>
      </c>
      <c r="V28" s="55">
        <v>0.597</v>
      </c>
      <c r="W28" s="55"/>
      <c r="X28" s="55">
        <v>1.457</v>
      </c>
      <c r="Y28" s="55">
        <v>2.971</v>
      </c>
      <c r="Z28" s="55">
        <v>4.498</v>
      </c>
      <c r="AA28" s="55">
        <v>10.531</v>
      </c>
      <c r="AB28" s="55">
        <v>3.189</v>
      </c>
      <c r="AC28" s="55">
        <v>5.209</v>
      </c>
      <c r="AD28" s="55">
        <v>3.073</v>
      </c>
      <c r="AE28" s="55">
        <v>0.405</v>
      </c>
      <c r="AF28" s="55">
        <v>423.591</v>
      </c>
      <c r="AG28" s="55">
        <v>0.853</v>
      </c>
      <c r="AH28" s="55">
        <v>4.506</v>
      </c>
      <c r="AI28" s="57">
        <v>0</v>
      </c>
      <c r="AJ28" s="9"/>
      <c r="AK28" s="47"/>
      <c r="AL28" s="66" t="s">
        <v>104</v>
      </c>
      <c r="AM28" s="61"/>
      <c r="AN28" s="58">
        <f t="shared" si="4"/>
        <v>8.059999999999999</v>
      </c>
      <c r="AO28" s="55">
        <v>3.533</v>
      </c>
      <c r="AP28" s="55">
        <v>0.716</v>
      </c>
      <c r="AQ28" s="55">
        <v>0.1</v>
      </c>
      <c r="AR28" s="55">
        <v>0.011</v>
      </c>
      <c r="AS28" s="56">
        <v>3.6999999999999997</v>
      </c>
      <c r="AT28" s="54">
        <f t="shared" si="5"/>
        <v>2.953</v>
      </c>
      <c r="AU28" s="55">
        <v>2.929</v>
      </c>
      <c r="AV28" s="55">
        <v>0.024</v>
      </c>
      <c r="AW28" s="55"/>
      <c r="AX28" s="54">
        <f t="shared" si="6"/>
        <v>13.587</v>
      </c>
      <c r="AY28" s="55">
        <v>6.257</v>
      </c>
      <c r="AZ28" s="55">
        <v>0</v>
      </c>
      <c r="BA28" s="55">
        <v>6.426</v>
      </c>
      <c r="BB28" s="56">
        <v>0.904</v>
      </c>
      <c r="BC28" s="54">
        <f t="shared" si="7"/>
        <v>60.679</v>
      </c>
      <c r="BD28" s="55">
        <v>32.943999999999996</v>
      </c>
      <c r="BE28" s="55">
        <v>24.285</v>
      </c>
      <c r="BF28" s="55">
        <v>0.057</v>
      </c>
      <c r="BG28" s="56">
        <v>3.393</v>
      </c>
      <c r="BH28" s="100">
        <f t="shared" si="8"/>
        <v>0.264</v>
      </c>
      <c r="BI28" s="56">
        <v>0.264</v>
      </c>
      <c r="BJ28" s="54">
        <f t="shared" si="9"/>
        <v>1.127</v>
      </c>
      <c r="BK28" s="55">
        <v>1.127</v>
      </c>
      <c r="BL28" s="55"/>
      <c r="BM28" s="54">
        <v>16.319</v>
      </c>
      <c r="BN28" s="54">
        <f t="shared" si="10"/>
        <v>0.394</v>
      </c>
      <c r="BO28" s="55">
        <v>0.394</v>
      </c>
      <c r="BP28" s="54">
        <f t="shared" si="11"/>
        <v>13.964</v>
      </c>
      <c r="BQ28" s="55">
        <v>13.964</v>
      </c>
      <c r="BR28" s="54">
        <f t="shared" si="14"/>
        <v>575.4079999999999</v>
      </c>
      <c r="BS28" s="55">
        <v>572.8919999999999</v>
      </c>
      <c r="BT28" s="55">
        <v>0.573</v>
      </c>
      <c r="BU28" s="55"/>
      <c r="BV28" s="56">
        <v>1.943</v>
      </c>
      <c r="BW28" s="54">
        <f t="shared" si="12"/>
        <v>17.465</v>
      </c>
      <c r="BX28" s="57">
        <v>17.465</v>
      </c>
    </row>
    <row r="29" spans="2:76" s="5" customFormat="1" ht="22.5" customHeight="1">
      <c r="B29" s="58" t="s">
        <v>80</v>
      </c>
      <c r="C29" s="52"/>
      <c r="D29" s="51">
        <f t="shared" si="2"/>
        <v>267157.219</v>
      </c>
      <c r="E29" s="52"/>
      <c r="F29" s="53">
        <v>74.602</v>
      </c>
      <c r="G29" s="54">
        <f t="shared" si="3"/>
        <v>215435.345</v>
      </c>
      <c r="H29" s="55">
        <v>177668.486</v>
      </c>
      <c r="I29" s="55">
        <v>10761.521999999999</v>
      </c>
      <c r="J29" s="55">
        <v>27005.337000000003</v>
      </c>
      <c r="K29" s="54">
        <f t="shared" si="13"/>
        <v>32078.332</v>
      </c>
      <c r="L29" s="55">
        <v>1576.383</v>
      </c>
      <c r="M29" s="55">
        <v>0.05</v>
      </c>
      <c r="N29" s="55">
        <v>466.293</v>
      </c>
      <c r="O29" s="55">
        <v>2734.3979999999997</v>
      </c>
      <c r="P29" s="55">
        <v>6.655</v>
      </c>
      <c r="Q29" s="55">
        <v>285.338</v>
      </c>
      <c r="R29" s="55">
        <v>687.2</v>
      </c>
      <c r="S29" s="55">
        <v>1263.76</v>
      </c>
      <c r="T29" s="55">
        <v>87.91</v>
      </c>
      <c r="U29" s="55">
        <v>1890.112</v>
      </c>
      <c r="V29" s="55">
        <v>383.27799999999996</v>
      </c>
      <c r="W29" s="55"/>
      <c r="X29" s="55">
        <v>5571.6269999999995</v>
      </c>
      <c r="Y29" s="55">
        <v>7615.288</v>
      </c>
      <c r="Z29" s="55">
        <v>1141.2079999999999</v>
      </c>
      <c r="AA29" s="55">
        <v>2101.821</v>
      </c>
      <c r="AB29" s="55">
        <v>225.618</v>
      </c>
      <c r="AC29" s="55">
        <v>1064.414</v>
      </c>
      <c r="AD29" s="55">
        <v>1241.044</v>
      </c>
      <c r="AE29" s="55">
        <v>161.232</v>
      </c>
      <c r="AF29" s="55">
        <v>697.865</v>
      </c>
      <c r="AG29" s="55">
        <v>38.711</v>
      </c>
      <c r="AH29" s="55">
        <v>1950.8110000000001</v>
      </c>
      <c r="AI29" s="57">
        <v>887.316</v>
      </c>
      <c r="AJ29" s="9"/>
      <c r="AK29" s="47"/>
      <c r="AL29" s="58" t="s">
        <v>80</v>
      </c>
      <c r="AM29" s="52"/>
      <c r="AN29" s="58">
        <f t="shared" si="4"/>
        <v>698.83</v>
      </c>
      <c r="AO29" s="55">
        <v>114.849</v>
      </c>
      <c r="AP29" s="55">
        <v>74.644</v>
      </c>
      <c r="AQ29" s="55">
        <v>1.49</v>
      </c>
      <c r="AR29" s="55">
        <v>17.367</v>
      </c>
      <c r="AS29" s="56">
        <v>490.48</v>
      </c>
      <c r="AT29" s="54">
        <f t="shared" si="5"/>
        <v>383.716</v>
      </c>
      <c r="AU29" s="55">
        <v>63.069</v>
      </c>
      <c r="AV29" s="55">
        <v>320.587</v>
      </c>
      <c r="AW29" s="55">
        <v>0.06</v>
      </c>
      <c r="AX29" s="54">
        <f t="shared" si="6"/>
        <v>1881.456</v>
      </c>
      <c r="AY29" s="55">
        <v>185.555</v>
      </c>
      <c r="AZ29" s="55">
        <v>40.407</v>
      </c>
      <c r="BA29" s="55">
        <v>1564.206</v>
      </c>
      <c r="BB29" s="56">
        <v>91.288</v>
      </c>
      <c r="BC29" s="54">
        <f t="shared" si="7"/>
        <v>7447.893</v>
      </c>
      <c r="BD29" s="55">
        <v>1010.5619999999999</v>
      </c>
      <c r="BE29" s="55">
        <v>692.6969999999999</v>
      </c>
      <c r="BF29" s="55">
        <v>239.514</v>
      </c>
      <c r="BG29" s="56">
        <v>5505.12</v>
      </c>
      <c r="BH29" s="100">
        <f t="shared" si="8"/>
        <v>1605.801</v>
      </c>
      <c r="BI29" s="56">
        <v>1605.801</v>
      </c>
      <c r="BJ29" s="54">
        <f t="shared" si="9"/>
        <v>914.823</v>
      </c>
      <c r="BK29" s="55">
        <v>914.823</v>
      </c>
      <c r="BL29" s="55"/>
      <c r="BM29" s="54">
        <v>2047.5</v>
      </c>
      <c r="BN29" s="54">
        <f t="shared" si="10"/>
        <v>32.292</v>
      </c>
      <c r="BO29" s="55">
        <v>32.292</v>
      </c>
      <c r="BP29" s="54">
        <f t="shared" si="11"/>
        <v>1697.5849999999998</v>
      </c>
      <c r="BQ29" s="55">
        <v>1697.5849999999998</v>
      </c>
      <c r="BR29" s="54">
        <f t="shared" si="14"/>
        <v>1473.516</v>
      </c>
      <c r="BS29" s="55">
        <v>1318.139</v>
      </c>
      <c r="BT29" s="55">
        <v>0.563</v>
      </c>
      <c r="BU29" s="55">
        <v>17.47</v>
      </c>
      <c r="BV29" s="56">
        <v>137.344</v>
      </c>
      <c r="BW29" s="54">
        <f t="shared" si="12"/>
        <v>1385.528</v>
      </c>
      <c r="BX29" s="57">
        <v>1385.528</v>
      </c>
    </row>
    <row r="30" spans="2:76" s="5" customFormat="1" ht="22.5" customHeight="1">
      <c r="B30" s="58" t="s">
        <v>81</v>
      </c>
      <c r="C30" s="52"/>
      <c r="D30" s="51">
        <f t="shared" si="2"/>
        <v>26235.267999999996</v>
      </c>
      <c r="E30" s="52"/>
      <c r="F30" s="53"/>
      <c r="G30" s="54">
        <f t="shared" si="3"/>
        <v>0</v>
      </c>
      <c r="H30" s="55">
        <v>0</v>
      </c>
      <c r="I30" s="55">
        <v>0</v>
      </c>
      <c r="J30" s="55">
        <v>0</v>
      </c>
      <c r="K30" s="54">
        <f t="shared" si="13"/>
        <v>250.47699999999998</v>
      </c>
      <c r="L30" s="55">
        <v>2.676</v>
      </c>
      <c r="M30" s="55">
        <v>0.125</v>
      </c>
      <c r="N30" s="55">
        <v>0.177</v>
      </c>
      <c r="O30" s="55"/>
      <c r="P30" s="55"/>
      <c r="Q30" s="55"/>
      <c r="R30" s="55"/>
      <c r="S30" s="55">
        <v>243.821</v>
      </c>
      <c r="T30" s="55">
        <v>0.006</v>
      </c>
      <c r="U30" s="55">
        <v>1.882</v>
      </c>
      <c r="V30" s="55">
        <v>0.205</v>
      </c>
      <c r="W30" s="55"/>
      <c r="X30" s="55"/>
      <c r="Y30" s="55">
        <v>1.018</v>
      </c>
      <c r="Z30" s="55">
        <v>0.016</v>
      </c>
      <c r="AA30" s="55">
        <v>0.042</v>
      </c>
      <c r="AB30" s="55">
        <v>0.188</v>
      </c>
      <c r="AC30" s="55">
        <v>0.021</v>
      </c>
      <c r="AD30" s="55"/>
      <c r="AE30" s="55"/>
      <c r="AF30" s="55">
        <v>0.012</v>
      </c>
      <c r="AG30" s="55">
        <v>0.011</v>
      </c>
      <c r="AH30" s="55">
        <v>0.22</v>
      </c>
      <c r="AI30" s="57">
        <v>0.057</v>
      </c>
      <c r="AJ30" s="9"/>
      <c r="AK30" s="47"/>
      <c r="AL30" s="58" t="s">
        <v>81</v>
      </c>
      <c r="AM30" s="52"/>
      <c r="AN30" s="58">
        <f t="shared" si="4"/>
        <v>0</v>
      </c>
      <c r="AO30" s="55"/>
      <c r="AP30" s="55"/>
      <c r="AQ30" s="55"/>
      <c r="AR30" s="55"/>
      <c r="AS30" s="56"/>
      <c r="AT30" s="54">
        <f t="shared" si="5"/>
        <v>0.155</v>
      </c>
      <c r="AU30" s="55"/>
      <c r="AV30" s="55">
        <v>0.155</v>
      </c>
      <c r="AW30" s="55"/>
      <c r="AX30" s="54">
        <f t="shared" si="6"/>
        <v>146</v>
      </c>
      <c r="AY30" s="55">
        <v>146</v>
      </c>
      <c r="AZ30" s="55"/>
      <c r="BA30" s="55"/>
      <c r="BB30" s="56"/>
      <c r="BC30" s="54">
        <f t="shared" si="7"/>
        <v>0.8</v>
      </c>
      <c r="BD30" s="55"/>
      <c r="BE30" s="55"/>
      <c r="BF30" s="55"/>
      <c r="BG30" s="56">
        <v>0.8</v>
      </c>
      <c r="BH30" s="100">
        <f t="shared" si="8"/>
        <v>0.018</v>
      </c>
      <c r="BI30" s="56">
        <v>0.018</v>
      </c>
      <c r="BJ30" s="54">
        <f t="shared" si="9"/>
        <v>125.296</v>
      </c>
      <c r="BK30" s="55">
        <v>125.296</v>
      </c>
      <c r="BL30" s="55"/>
      <c r="BM30" s="54"/>
      <c r="BN30" s="54">
        <f t="shared" si="10"/>
        <v>0</v>
      </c>
      <c r="BO30" s="55"/>
      <c r="BP30" s="54">
        <f t="shared" si="11"/>
        <v>236.692</v>
      </c>
      <c r="BQ30" s="55">
        <v>236.692</v>
      </c>
      <c r="BR30" s="54">
        <f t="shared" si="14"/>
        <v>25475.829999999998</v>
      </c>
      <c r="BS30" s="55">
        <v>21715.834</v>
      </c>
      <c r="BT30" s="55">
        <v>2691.6380000000004</v>
      </c>
      <c r="BU30" s="55">
        <v>646.23</v>
      </c>
      <c r="BV30" s="56">
        <v>422.12800000000004</v>
      </c>
      <c r="BW30" s="54">
        <f t="shared" si="12"/>
        <v>0</v>
      </c>
      <c r="BX30" s="57"/>
    </row>
    <row r="31" spans="2:76" s="5" customFormat="1" ht="22.5" customHeight="1" thickBot="1">
      <c r="B31" s="85" t="s">
        <v>82</v>
      </c>
      <c r="C31" s="86"/>
      <c r="D31" s="87">
        <f t="shared" si="2"/>
        <v>1595.407</v>
      </c>
      <c r="E31" s="88"/>
      <c r="F31" s="86"/>
      <c r="G31" s="89">
        <f t="shared" si="3"/>
        <v>1515.71</v>
      </c>
      <c r="H31" s="90">
        <v>995.046</v>
      </c>
      <c r="I31" s="90">
        <v>238.642</v>
      </c>
      <c r="J31" s="90">
        <v>282.022</v>
      </c>
      <c r="K31" s="89">
        <f t="shared" si="13"/>
        <v>72.097</v>
      </c>
      <c r="L31" s="90"/>
      <c r="M31" s="90"/>
      <c r="N31" s="90"/>
      <c r="O31" s="90"/>
      <c r="P31" s="90"/>
      <c r="Q31" s="90"/>
      <c r="R31" s="90"/>
      <c r="S31" s="90">
        <v>0.466</v>
      </c>
      <c r="T31" s="90">
        <v>12.11</v>
      </c>
      <c r="U31" s="90">
        <v>0.66</v>
      </c>
      <c r="V31" s="90"/>
      <c r="W31" s="90"/>
      <c r="X31" s="90"/>
      <c r="Y31" s="90">
        <v>4.354</v>
      </c>
      <c r="Z31" s="90">
        <v>0.124</v>
      </c>
      <c r="AA31" s="90">
        <v>1.823</v>
      </c>
      <c r="AB31" s="90"/>
      <c r="AC31" s="90">
        <v>0.004</v>
      </c>
      <c r="AD31" s="90"/>
      <c r="AE31" s="90"/>
      <c r="AF31" s="90"/>
      <c r="AG31" s="90"/>
      <c r="AH31" s="90">
        <v>52.556</v>
      </c>
      <c r="AI31" s="92"/>
      <c r="AJ31" s="9"/>
      <c r="AK31" s="47"/>
      <c r="AL31" s="85" t="s">
        <v>82</v>
      </c>
      <c r="AM31" s="86"/>
      <c r="AN31" s="93">
        <f t="shared" si="4"/>
        <v>0</v>
      </c>
      <c r="AO31" s="90"/>
      <c r="AP31" s="90"/>
      <c r="AQ31" s="90"/>
      <c r="AR31" s="90"/>
      <c r="AS31" s="91"/>
      <c r="AT31" s="89">
        <f t="shared" si="5"/>
        <v>0</v>
      </c>
      <c r="AU31" s="90"/>
      <c r="AV31" s="90"/>
      <c r="AW31" s="90"/>
      <c r="AX31" s="89">
        <f t="shared" si="6"/>
        <v>0</v>
      </c>
      <c r="AY31" s="90"/>
      <c r="AZ31" s="90"/>
      <c r="BA31" s="90"/>
      <c r="BB31" s="91"/>
      <c r="BC31" s="89">
        <f t="shared" si="7"/>
        <v>0</v>
      </c>
      <c r="BD31" s="90"/>
      <c r="BE31" s="90"/>
      <c r="BF31" s="90"/>
      <c r="BG31" s="91"/>
      <c r="BH31" s="104">
        <f t="shared" si="8"/>
        <v>0</v>
      </c>
      <c r="BI31" s="91"/>
      <c r="BJ31" s="89">
        <f t="shared" si="9"/>
        <v>0</v>
      </c>
      <c r="BK31" s="90"/>
      <c r="BL31" s="90"/>
      <c r="BM31" s="89"/>
      <c r="BN31" s="89">
        <f t="shared" si="10"/>
        <v>0</v>
      </c>
      <c r="BO31" s="90"/>
      <c r="BP31" s="89">
        <f t="shared" si="11"/>
        <v>7.6</v>
      </c>
      <c r="BQ31" s="90">
        <v>7.6</v>
      </c>
      <c r="BR31" s="89">
        <f t="shared" si="14"/>
        <v>0</v>
      </c>
      <c r="BS31" s="90"/>
      <c r="BT31" s="90"/>
      <c r="BU31" s="90"/>
      <c r="BV31" s="91"/>
      <c r="BW31" s="89">
        <f t="shared" si="12"/>
        <v>0</v>
      </c>
      <c r="BX31" s="92"/>
    </row>
    <row r="32" spans="36:37" s="94" customFormat="1" ht="15" customHeight="1">
      <c r="AJ32" s="95"/>
      <c r="AK32" s="95"/>
    </row>
    <row r="33" ht="15" customHeight="1"/>
  </sheetData>
  <sheetProtection/>
  <mergeCells count="22">
    <mergeCell ref="AX3:AX4"/>
    <mergeCell ref="AO3:AS3"/>
    <mergeCell ref="G3:G4"/>
    <mergeCell ref="BM3:BM4"/>
    <mergeCell ref="BJ3:BJ4"/>
    <mergeCell ref="AN3:AN4"/>
    <mergeCell ref="BD3:BG3"/>
    <mergeCell ref="AT3:AT4"/>
    <mergeCell ref="BH3:BH4"/>
    <mergeCell ref="BC3:BC4"/>
    <mergeCell ref="AY3:BB3"/>
    <mergeCell ref="K3:K4"/>
    <mergeCell ref="BW3:BW4"/>
    <mergeCell ref="BN3:BN4"/>
    <mergeCell ref="BP3:BP4"/>
    <mergeCell ref="BR3:BR4"/>
    <mergeCell ref="BS3:BV3"/>
    <mergeCell ref="B3:C4"/>
    <mergeCell ref="D3:D4"/>
    <mergeCell ref="E3:E4"/>
    <mergeCell ref="F3:F4"/>
    <mergeCell ref="AL3:AM4"/>
  </mergeCells>
  <printOptions horizontalCentered="1" vertic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48" r:id="rId1"/>
  <colBreaks count="1" manualBreakCount="1">
    <brk id="36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BX32"/>
  <sheetViews>
    <sheetView showZeros="0" view="pageBreakPreview" zoomScale="80" zoomScaleNormal="70" zoomScaleSheetLayoutView="80" zoomScalePageLayoutView="0" workbookViewId="0" topLeftCell="A1">
      <selection activeCell="K5" sqref="K5"/>
    </sheetView>
  </sheetViews>
  <sheetFormatPr defaultColWidth="9.00390625" defaultRowHeight="13.5" customHeight="1"/>
  <cols>
    <col min="1" max="1" width="2.75390625" style="96" customWidth="1"/>
    <col min="2" max="2" width="3.00390625" style="96" customWidth="1"/>
    <col min="3" max="3" width="19.375" style="96" bestFit="1" customWidth="1"/>
    <col min="4" max="4" width="10.875" style="96" customWidth="1"/>
    <col min="5" max="6" width="8.00390625" style="96" customWidth="1"/>
    <col min="7" max="7" width="10.875" style="96" customWidth="1"/>
    <col min="8" max="8" width="12.25390625" style="96" bestFit="1" customWidth="1"/>
    <col min="9" max="9" width="9.125" style="96" bestFit="1" customWidth="1"/>
    <col min="10" max="10" width="10.375" style="96" bestFit="1" customWidth="1"/>
    <col min="11" max="11" width="11.125" style="96" customWidth="1"/>
    <col min="12" max="12" width="10.375" style="96" bestFit="1" customWidth="1"/>
    <col min="13" max="15" width="9.125" style="96" bestFit="1" customWidth="1"/>
    <col min="16" max="16" width="8.375" style="96" bestFit="1" customWidth="1"/>
    <col min="17" max="17" width="10.375" style="96" bestFit="1" customWidth="1"/>
    <col min="18" max="18" width="9.125" style="96" bestFit="1" customWidth="1"/>
    <col min="19" max="19" width="10.375" style="96" bestFit="1" customWidth="1"/>
    <col min="20" max="22" width="9.125" style="96" bestFit="1" customWidth="1"/>
    <col min="23" max="23" width="4.75390625" style="96" customWidth="1"/>
    <col min="24" max="25" width="10.375" style="96" bestFit="1" customWidth="1"/>
    <col min="26" max="26" width="9.125" style="96" bestFit="1" customWidth="1"/>
    <col min="27" max="27" width="10.375" style="96" bestFit="1" customWidth="1"/>
    <col min="28" max="29" width="9.625" style="96" bestFit="1" customWidth="1"/>
    <col min="30" max="30" width="8.00390625" style="96" bestFit="1" customWidth="1"/>
    <col min="31" max="32" width="9.125" style="96" bestFit="1" customWidth="1"/>
    <col min="33" max="33" width="9.375" style="96" bestFit="1" customWidth="1"/>
    <col min="34" max="34" width="9.125" style="96" bestFit="1" customWidth="1"/>
    <col min="35" max="35" width="8.00390625" style="96" bestFit="1" customWidth="1"/>
    <col min="36" max="37" width="2.75390625" style="97" customWidth="1"/>
    <col min="38" max="38" width="3.00390625" style="96" customWidth="1"/>
    <col min="39" max="39" width="19.375" style="96" bestFit="1" customWidth="1"/>
    <col min="40" max="40" width="9.75390625" style="96" customWidth="1"/>
    <col min="41" max="41" width="8.125" style="96" bestFit="1" customWidth="1"/>
    <col min="42" max="42" width="6.375" style="96" bestFit="1" customWidth="1"/>
    <col min="43" max="43" width="4.75390625" style="96" customWidth="1"/>
    <col min="44" max="44" width="8.875" style="96" customWidth="1"/>
    <col min="45" max="45" width="10.25390625" style="96" customWidth="1"/>
    <col min="46" max="46" width="6.75390625" style="96" customWidth="1"/>
    <col min="47" max="49" width="8.00390625" style="96" bestFit="1" customWidth="1"/>
    <col min="50" max="50" width="8.375" style="96" customWidth="1"/>
    <col min="51" max="51" width="9.125" style="96" customWidth="1"/>
    <col min="52" max="52" width="8.00390625" style="96" bestFit="1" customWidth="1"/>
    <col min="53" max="53" width="9.125" style="96" customWidth="1"/>
    <col min="54" max="54" width="8.00390625" style="96" bestFit="1" customWidth="1"/>
    <col min="55" max="55" width="9.25390625" style="96" bestFit="1" customWidth="1"/>
    <col min="56" max="56" width="8.00390625" style="96" bestFit="1" customWidth="1"/>
    <col min="57" max="57" width="9.125" style="96" customWidth="1"/>
    <col min="58" max="58" width="8.00390625" style="96" bestFit="1" customWidth="1"/>
    <col min="59" max="61" width="9.125" style="96" customWidth="1"/>
    <col min="62" max="62" width="6.75390625" style="96" customWidth="1"/>
    <col min="63" max="63" width="8.00390625" style="96" bestFit="1" customWidth="1"/>
    <col min="64" max="64" width="6.25390625" style="96" bestFit="1" customWidth="1"/>
    <col min="65" max="65" width="7.875" style="96" customWidth="1"/>
    <col min="66" max="66" width="8.625" style="96" customWidth="1"/>
    <col min="67" max="67" width="9.125" style="96" customWidth="1"/>
    <col min="68" max="68" width="6.75390625" style="96" customWidth="1"/>
    <col min="69" max="69" width="8.00390625" style="96" bestFit="1" customWidth="1"/>
    <col min="70" max="70" width="8.375" style="96" customWidth="1"/>
    <col min="71" max="73" width="9.125" style="96" customWidth="1"/>
    <col min="74" max="74" width="8.00390625" style="96" bestFit="1" customWidth="1"/>
    <col min="75" max="75" width="7.25390625" style="96" customWidth="1"/>
    <col min="76" max="76" width="7.375" style="96" customWidth="1"/>
    <col min="77" max="16384" width="9.125" style="96" customWidth="1"/>
  </cols>
  <sheetData>
    <row r="1" spans="2:38" s="1" customFormat="1" ht="17.25" customHeight="1">
      <c r="B1" s="2" t="s">
        <v>95</v>
      </c>
      <c r="Z1" s="3"/>
      <c r="AJ1" s="4"/>
      <c r="AK1" s="4"/>
      <c r="AL1" s="2" t="s">
        <v>96</v>
      </c>
    </row>
    <row r="2" spans="23:76" s="5" customFormat="1" ht="16.5" customHeight="1" thickBot="1">
      <c r="W2" s="6"/>
      <c r="X2" s="6"/>
      <c r="AI2" s="7" t="s">
        <v>0</v>
      </c>
      <c r="AJ2" s="8"/>
      <c r="AK2" s="9"/>
      <c r="BX2" s="7" t="s">
        <v>0</v>
      </c>
    </row>
    <row r="3" spans="2:76" s="10" customFormat="1" ht="13.5" customHeight="1">
      <c r="B3" s="113" t="s">
        <v>1</v>
      </c>
      <c r="C3" s="114"/>
      <c r="D3" s="117" t="s">
        <v>2</v>
      </c>
      <c r="E3" s="119" t="s">
        <v>3</v>
      </c>
      <c r="F3" s="121" t="s">
        <v>83</v>
      </c>
      <c r="G3" s="123" t="s">
        <v>4</v>
      </c>
      <c r="H3" s="107"/>
      <c r="I3" s="12"/>
      <c r="J3" s="106"/>
      <c r="K3" s="127" t="s">
        <v>5</v>
      </c>
      <c r="L3" s="12"/>
      <c r="M3" s="12"/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  <c r="AJ3" s="15"/>
      <c r="AK3" s="16"/>
      <c r="AL3" s="113" t="s">
        <v>1</v>
      </c>
      <c r="AM3" s="114"/>
      <c r="AN3" s="125" t="s">
        <v>6</v>
      </c>
      <c r="AO3" s="111"/>
      <c r="AP3" s="111"/>
      <c r="AQ3" s="111"/>
      <c r="AR3" s="111"/>
      <c r="AS3" s="112"/>
      <c r="AT3" s="127" t="s">
        <v>7</v>
      </c>
      <c r="AU3" s="11"/>
      <c r="AV3" s="11"/>
      <c r="AW3" s="11"/>
      <c r="AX3" s="110" t="s">
        <v>8</v>
      </c>
      <c r="AY3" s="111"/>
      <c r="AZ3" s="111"/>
      <c r="BA3" s="111"/>
      <c r="BB3" s="112"/>
      <c r="BC3" s="110" t="s">
        <v>9</v>
      </c>
      <c r="BD3" s="111"/>
      <c r="BE3" s="111"/>
      <c r="BF3" s="111"/>
      <c r="BG3" s="112"/>
      <c r="BH3" s="110" t="s">
        <v>105</v>
      </c>
      <c r="BI3" s="98"/>
      <c r="BJ3" s="108" t="s">
        <v>10</v>
      </c>
      <c r="BK3" s="17"/>
      <c r="BL3" s="18"/>
      <c r="BM3" s="108" t="s">
        <v>11</v>
      </c>
      <c r="BN3" s="108" t="s">
        <v>12</v>
      </c>
      <c r="BO3" s="17"/>
      <c r="BP3" s="108" t="s">
        <v>13</v>
      </c>
      <c r="BQ3" s="17"/>
      <c r="BR3" s="110" t="s">
        <v>14</v>
      </c>
      <c r="BS3" s="111"/>
      <c r="BT3" s="111"/>
      <c r="BU3" s="111"/>
      <c r="BV3" s="112"/>
      <c r="BW3" s="108" t="s">
        <v>15</v>
      </c>
      <c r="BX3" s="19"/>
    </row>
    <row r="4" spans="2:76" s="10" customFormat="1" ht="146.25" customHeight="1" thickBot="1">
      <c r="B4" s="115"/>
      <c r="C4" s="116"/>
      <c r="D4" s="118"/>
      <c r="E4" s="120"/>
      <c r="F4" s="122"/>
      <c r="G4" s="124"/>
      <c r="H4" s="105" t="s">
        <v>108</v>
      </c>
      <c r="I4" s="20" t="s">
        <v>109</v>
      </c>
      <c r="J4" s="20" t="s">
        <v>110</v>
      </c>
      <c r="K4" s="128"/>
      <c r="L4" s="20" t="s">
        <v>84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21</v>
      </c>
      <c r="S4" s="20" t="s">
        <v>22</v>
      </c>
      <c r="T4" s="20" t="s">
        <v>23</v>
      </c>
      <c r="U4" s="20" t="s">
        <v>24</v>
      </c>
      <c r="V4" s="20" t="s">
        <v>25</v>
      </c>
      <c r="W4" s="20" t="s">
        <v>26</v>
      </c>
      <c r="X4" s="20" t="s">
        <v>27</v>
      </c>
      <c r="Y4" s="20" t="s">
        <v>28</v>
      </c>
      <c r="Z4" s="20" t="s">
        <v>29</v>
      </c>
      <c r="AA4" s="21" t="s">
        <v>30</v>
      </c>
      <c r="AB4" s="21" t="s">
        <v>31</v>
      </c>
      <c r="AC4" s="20" t="s">
        <v>32</v>
      </c>
      <c r="AD4" s="20" t="s">
        <v>33</v>
      </c>
      <c r="AE4" s="20" t="s">
        <v>34</v>
      </c>
      <c r="AF4" s="20" t="s">
        <v>85</v>
      </c>
      <c r="AG4" s="20" t="s">
        <v>35</v>
      </c>
      <c r="AH4" s="20" t="s">
        <v>36</v>
      </c>
      <c r="AI4" s="22" t="s">
        <v>37</v>
      </c>
      <c r="AJ4" s="23"/>
      <c r="AK4" s="24"/>
      <c r="AL4" s="115"/>
      <c r="AM4" s="116"/>
      <c r="AN4" s="126"/>
      <c r="AO4" s="20" t="s">
        <v>38</v>
      </c>
      <c r="AP4" s="20" t="s">
        <v>39</v>
      </c>
      <c r="AQ4" s="20" t="s">
        <v>40</v>
      </c>
      <c r="AR4" s="20" t="s">
        <v>41</v>
      </c>
      <c r="AS4" s="25" t="s">
        <v>42</v>
      </c>
      <c r="AT4" s="109"/>
      <c r="AU4" s="20" t="s">
        <v>43</v>
      </c>
      <c r="AV4" s="20" t="s">
        <v>44</v>
      </c>
      <c r="AW4" s="20" t="s">
        <v>103</v>
      </c>
      <c r="AX4" s="109"/>
      <c r="AY4" s="20" t="s">
        <v>45</v>
      </c>
      <c r="AZ4" s="20" t="s">
        <v>46</v>
      </c>
      <c r="BA4" s="20" t="s">
        <v>47</v>
      </c>
      <c r="BB4" s="25" t="s">
        <v>48</v>
      </c>
      <c r="BC4" s="109"/>
      <c r="BD4" s="20" t="s">
        <v>49</v>
      </c>
      <c r="BE4" s="20" t="s">
        <v>50</v>
      </c>
      <c r="BF4" s="20" t="s">
        <v>51</v>
      </c>
      <c r="BG4" s="25" t="s">
        <v>48</v>
      </c>
      <c r="BH4" s="109"/>
      <c r="BI4" s="25" t="s">
        <v>105</v>
      </c>
      <c r="BJ4" s="109"/>
      <c r="BK4" s="20" t="s">
        <v>52</v>
      </c>
      <c r="BL4" s="20" t="s">
        <v>53</v>
      </c>
      <c r="BM4" s="109"/>
      <c r="BN4" s="109"/>
      <c r="BO4" s="20" t="s">
        <v>54</v>
      </c>
      <c r="BP4" s="109"/>
      <c r="BQ4" s="20" t="s">
        <v>55</v>
      </c>
      <c r="BR4" s="109"/>
      <c r="BS4" s="20" t="s">
        <v>56</v>
      </c>
      <c r="BT4" s="20" t="s">
        <v>106</v>
      </c>
      <c r="BU4" s="26" t="s">
        <v>107</v>
      </c>
      <c r="BV4" s="25" t="s">
        <v>48</v>
      </c>
      <c r="BW4" s="109"/>
      <c r="BX4" s="22" t="s">
        <v>57</v>
      </c>
    </row>
    <row r="5" spans="2:76" s="5" customFormat="1" ht="22.5" customHeight="1" thickBot="1">
      <c r="B5" s="27" t="s">
        <v>58</v>
      </c>
      <c r="C5" s="28"/>
      <c r="D5" s="29">
        <f aca="true" t="shared" si="0" ref="D5:AI5">SUM(D6:D31)-D21</f>
        <v>4401083.100311121</v>
      </c>
      <c r="E5" s="30">
        <f t="shared" si="0"/>
        <v>32896.72180056102</v>
      </c>
      <c r="F5" s="30">
        <f t="shared" si="0"/>
        <v>3351.8930600000003</v>
      </c>
      <c r="G5" s="31">
        <f>SUM(G6:G31)-G21</f>
        <v>3338773.0872254</v>
      </c>
      <c r="H5" s="32">
        <f>SUM(H6:H31)-H21</f>
        <v>3136194.8550996</v>
      </c>
      <c r="I5" s="32">
        <f>SUM(I6:I31)-I21</f>
        <v>58238.455579999994</v>
      </c>
      <c r="J5" s="32">
        <f>SUM(J6:J31)-J21</f>
        <v>144339.77654580004</v>
      </c>
      <c r="K5" s="31">
        <f t="shared" si="0"/>
        <v>829838.2410056602</v>
      </c>
      <c r="L5" s="32">
        <f t="shared" si="0"/>
        <v>56396.462282</v>
      </c>
      <c r="M5" s="32">
        <f t="shared" si="0"/>
        <v>5433.9530700000005</v>
      </c>
      <c r="N5" s="32">
        <f t="shared" si="0"/>
        <v>8762.43213</v>
      </c>
      <c r="O5" s="32">
        <f t="shared" si="0"/>
        <v>17974.30756</v>
      </c>
      <c r="P5" s="32">
        <f t="shared" si="0"/>
        <v>2640.93195</v>
      </c>
      <c r="Q5" s="32">
        <f t="shared" si="0"/>
        <v>24168.558999999997</v>
      </c>
      <c r="R5" s="32">
        <f t="shared" si="0"/>
        <v>29348.2403665</v>
      </c>
      <c r="S5" s="32">
        <f t="shared" si="0"/>
        <v>34054.04911680001</v>
      </c>
      <c r="T5" s="32">
        <f t="shared" si="0"/>
        <v>20236.296199999997</v>
      </c>
      <c r="U5" s="32">
        <f t="shared" si="0"/>
        <v>38069.39212419999</v>
      </c>
      <c r="V5" s="32">
        <f t="shared" si="0"/>
        <v>3798.8709303999995</v>
      </c>
      <c r="W5" s="32">
        <f t="shared" si="0"/>
        <v>34.803</v>
      </c>
      <c r="X5" s="32">
        <f t="shared" si="0"/>
        <v>96989.63229000001</v>
      </c>
      <c r="Y5" s="32">
        <f t="shared" si="0"/>
        <v>333526.7551672</v>
      </c>
      <c r="Z5" s="32">
        <f t="shared" si="0"/>
        <v>11056.3736</v>
      </c>
      <c r="AA5" s="32">
        <f t="shared" si="0"/>
        <v>39953.843702</v>
      </c>
      <c r="AB5" s="32">
        <f t="shared" si="0"/>
        <v>25290.586612</v>
      </c>
      <c r="AC5" s="32">
        <f t="shared" si="0"/>
        <v>22056.600591</v>
      </c>
      <c r="AD5" s="32">
        <f t="shared" si="0"/>
        <v>3027.378648</v>
      </c>
      <c r="AE5" s="32">
        <f t="shared" si="0"/>
        <v>10085.257581560001</v>
      </c>
      <c r="AF5" s="32">
        <f t="shared" si="0"/>
        <v>6433.15573</v>
      </c>
      <c r="AG5" s="32">
        <f t="shared" si="0"/>
        <v>2932.93649</v>
      </c>
      <c r="AH5" s="32">
        <f t="shared" si="0"/>
        <v>34088.919184000006</v>
      </c>
      <c r="AI5" s="34">
        <f t="shared" si="0"/>
        <v>3478.50368</v>
      </c>
      <c r="AJ5" s="35"/>
      <c r="AK5" s="36"/>
      <c r="AL5" s="27" t="s">
        <v>58</v>
      </c>
      <c r="AM5" s="28"/>
      <c r="AN5" s="37">
        <f aca="true" t="shared" si="1" ref="AN5:BX5">SUM(AN6:AN31)-AN21</f>
        <v>81676.23774000003</v>
      </c>
      <c r="AO5" s="32">
        <f t="shared" si="1"/>
        <v>7525.2442999999985</v>
      </c>
      <c r="AP5" s="32">
        <f t="shared" si="1"/>
        <v>317.76986</v>
      </c>
      <c r="AQ5" s="32">
        <f t="shared" si="1"/>
        <v>3.6014</v>
      </c>
      <c r="AR5" s="32">
        <f t="shared" si="1"/>
        <v>31206.224979999995</v>
      </c>
      <c r="AS5" s="33">
        <f t="shared" si="1"/>
        <v>42623.3972</v>
      </c>
      <c r="AT5" s="31">
        <f t="shared" si="1"/>
        <v>1169.6399999999999</v>
      </c>
      <c r="AU5" s="32">
        <f t="shared" si="1"/>
        <v>97.66900000000001</v>
      </c>
      <c r="AV5" s="32">
        <f t="shared" si="1"/>
        <v>424.121</v>
      </c>
      <c r="AW5" s="32">
        <f t="shared" si="1"/>
        <v>647.8499999999999</v>
      </c>
      <c r="AX5" s="31">
        <f t="shared" si="1"/>
        <v>11079.420750000001</v>
      </c>
      <c r="AY5" s="32">
        <f t="shared" si="1"/>
        <v>3215.58696</v>
      </c>
      <c r="AZ5" s="32">
        <f t="shared" si="1"/>
        <v>935.15074</v>
      </c>
      <c r="BA5" s="32">
        <f t="shared" si="1"/>
        <v>5628.23669</v>
      </c>
      <c r="BB5" s="33">
        <f t="shared" si="1"/>
        <v>1300.4463600000004</v>
      </c>
      <c r="BC5" s="31">
        <f t="shared" si="1"/>
        <v>34368.231896799996</v>
      </c>
      <c r="BD5" s="32">
        <f t="shared" si="1"/>
        <v>445.638618</v>
      </c>
      <c r="BE5" s="32">
        <f t="shared" si="1"/>
        <v>20548.614837999994</v>
      </c>
      <c r="BF5" s="32">
        <f t="shared" si="1"/>
        <v>1718.7087008</v>
      </c>
      <c r="BG5" s="33">
        <f t="shared" si="1"/>
        <v>11655.26974</v>
      </c>
      <c r="BH5" s="37">
        <f t="shared" si="1"/>
        <v>3215.4127399999998</v>
      </c>
      <c r="BI5" s="33">
        <f t="shared" si="1"/>
        <v>3215.4127399999998</v>
      </c>
      <c r="BJ5" s="31">
        <f t="shared" si="1"/>
        <v>4764.246244</v>
      </c>
      <c r="BK5" s="32">
        <f t="shared" si="1"/>
        <v>4761.261043999999</v>
      </c>
      <c r="BL5" s="32">
        <f t="shared" si="1"/>
        <v>2.9852</v>
      </c>
      <c r="BM5" s="31">
        <f t="shared" si="1"/>
        <v>36272.19936</v>
      </c>
      <c r="BN5" s="31">
        <f>SUM(BN6:BN31)-BN21</f>
        <v>8197.263780000001</v>
      </c>
      <c r="BO5" s="32">
        <f t="shared" si="1"/>
        <v>8197.263780000001</v>
      </c>
      <c r="BP5" s="31">
        <f t="shared" si="1"/>
        <v>4386.2178967</v>
      </c>
      <c r="BQ5" s="32">
        <f t="shared" si="1"/>
        <v>4386.2178967</v>
      </c>
      <c r="BR5" s="31">
        <f t="shared" si="1"/>
        <v>6929.522202000001</v>
      </c>
      <c r="BS5" s="32">
        <f t="shared" si="1"/>
        <v>4900.326972</v>
      </c>
      <c r="BT5" s="32">
        <f t="shared" si="1"/>
        <v>179.15653999999998</v>
      </c>
      <c r="BU5" s="32">
        <f t="shared" si="1"/>
        <v>564.84884</v>
      </c>
      <c r="BV5" s="33">
        <f t="shared" si="1"/>
        <v>1285.1898500000002</v>
      </c>
      <c r="BW5" s="31">
        <f t="shared" si="1"/>
        <v>4164.76461</v>
      </c>
      <c r="BX5" s="34">
        <f t="shared" si="1"/>
        <v>4164.76461</v>
      </c>
    </row>
    <row r="6" spans="2:76" s="5" customFormat="1" ht="22.5" customHeight="1" thickTop="1">
      <c r="B6" s="38" t="s">
        <v>59</v>
      </c>
      <c r="C6" s="39"/>
      <c r="D6" s="40">
        <f>SUM(E6:G6,K6,AN6,AT6,AX6,BC6,BJ6,BM6,BN6,BP6,BR6,BW6,BH6)</f>
        <v>3897.112</v>
      </c>
      <c r="E6" s="41"/>
      <c r="F6" s="42"/>
      <c r="G6" s="43">
        <f>SUM(H6:J6)</f>
        <v>76.16</v>
      </c>
      <c r="H6" s="44">
        <v>42</v>
      </c>
      <c r="I6" s="44">
        <v>0</v>
      </c>
      <c r="J6" s="44">
        <v>34.16</v>
      </c>
      <c r="K6" s="43">
        <f>SUM(L6:AI6)</f>
        <v>398.77400000000006</v>
      </c>
      <c r="L6" s="44">
        <v>299</v>
      </c>
      <c r="M6" s="44">
        <v>0</v>
      </c>
      <c r="N6" s="44">
        <v>0</v>
      </c>
      <c r="O6" s="44">
        <v>1.78</v>
      </c>
      <c r="P6" s="44">
        <v>0</v>
      </c>
      <c r="Q6" s="44">
        <v>1.1</v>
      </c>
      <c r="R6" s="44">
        <v>0</v>
      </c>
      <c r="S6" s="44">
        <v>21.148</v>
      </c>
      <c r="T6" s="44">
        <v>0</v>
      </c>
      <c r="U6" s="44">
        <v>25.596000000000004</v>
      </c>
      <c r="V6" s="44">
        <v>0</v>
      </c>
      <c r="W6" s="44">
        <v>0</v>
      </c>
      <c r="X6" s="44">
        <v>11.747</v>
      </c>
      <c r="Y6" s="44">
        <v>0</v>
      </c>
      <c r="Z6" s="44">
        <v>0</v>
      </c>
      <c r="AA6" s="44">
        <v>23.228</v>
      </c>
      <c r="AB6" s="44">
        <v>0</v>
      </c>
      <c r="AC6" s="44">
        <v>0</v>
      </c>
      <c r="AD6" s="44">
        <v>0</v>
      </c>
      <c r="AE6" s="44">
        <v>0</v>
      </c>
      <c r="AF6" s="44">
        <v>15.175</v>
      </c>
      <c r="AG6" s="44">
        <v>0</v>
      </c>
      <c r="AH6" s="44">
        <v>0</v>
      </c>
      <c r="AI6" s="46">
        <v>0</v>
      </c>
      <c r="AJ6" s="9"/>
      <c r="AK6" s="47"/>
      <c r="AL6" s="38" t="s">
        <v>59</v>
      </c>
      <c r="AM6" s="39"/>
      <c r="AN6" s="48">
        <f>SUM(AO6:AS6)</f>
        <v>2497</v>
      </c>
      <c r="AO6" s="44">
        <v>2407</v>
      </c>
      <c r="AP6" s="44">
        <v>0</v>
      </c>
      <c r="AQ6" s="44">
        <v>0</v>
      </c>
      <c r="AR6" s="44">
        <v>90</v>
      </c>
      <c r="AS6" s="45">
        <v>0</v>
      </c>
      <c r="AT6" s="43">
        <f>SUM(AU6:AW6)</f>
        <v>0</v>
      </c>
      <c r="AU6" s="44">
        <v>0</v>
      </c>
      <c r="AV6" s="44">
        <v>0</v>
      </c>
      <c r="AW6" s="44">
        <v>0</v>
      </c>
      <c r="AX6" s="43">
        <f>SUM(AY6:BB6)</f>
        <v>0</v>
      </c>
      <c r="AY6" s="44">
        <v>0</v>
      </c>
      <c r="AZ6" s="44">
        <v>0</v>
      </c>
      <c r="BA6" s="44">
        <v>0</v>
      </c>
      <c r="BB6" s="45">
        <v>0</v>
      </c>
      <c r="BC6" s="43">
        <f>SUM(BD6:BG6)</f>
        <v>0</v>
      </c>
      <c r="BD6" s="44">
        <v>0</v>
      </c>
      <c r="BE6" s="44">
        <v>0</v>
      </c>
      <c r="BF6" s="44">
        <v>0</v>
      </c>
      <c r="BG6" s="45">
        <v>0</v>
      </c>
      <c r="BH6" s="99">
        <f>SUM(BI6)</f>
        <v>0</v>
      </c>
      <c r="BI6" s="45">
        <v>0</v>
      </c>
      <c r="BJ6" s="43">
        <f>SUM(BK6:BL6)</f>
        <v>0</v>
      </c>
      <c r="BK6" s="44">
        <v>0</v>
      </c>
      <c r="BL6" s="44">
        <v>0</v>
      </c>
      <c r="BM6" s="43">
        <v>0</v>
      </c>
      <c r="BN6" s="43">
        <f>SUM(BO6)</f>
        <v>925.178</v>
      </c>
      <c r="BO6" s="44">
        <v>925.178</v>
      </c>
      <c r="BP6" s="43">
        <f>SUM(BQ6)</f>
        <v>0</v>
      </c>
      <c r="BQ6" s="44">
        <v>0</v>
      </c>
      <c r="BR6" s="43">
        <f>SUM(BS6:BV6)</f>
        <v>0</v>
      </c>
      <c r="BS6" s="44">
        <v>0</v>
      </c>
      <c r="BT6" s="44">
        <v>0</v>
      </c>
      <c r="BU6" s="44">
        <v>0</v>
      </c>
      <c r="BV6" s="45">
        <v>0</v>
      </c>
      <c r="BW6" s="43">
        <f>SUM(BX6)</f>
        <v>0</v>
      </c>
      <c r="BX6" s="46">
        <v>0</v>
      </c>
    </row>
    <row r="7" spans="2:76" s="5" customFormat="1" ht="22.5" customHeight="1">
      <c r="B7" s="49" t="s">
        <v>60</v>
      </c>
      <c r="C7" s="50"/>
      <c r="D7" s="51">
        <f aca="true" t="shared" si="2" ref="D7:D31">SUM(E7:G7,K7,AN7,AT7,AX7,BC7,BJ7,BM7,BN7,BP7,BR7,BW7,BH7)</f>
        <v>909040.9045874</v>
      </c>
      <c r="E7" s="52"/>
      <c r="F7" s="53">
        <v>3297.4336000000003</v>
      </c>
      <c r="G7" s="54">
        <f aca="true" t="shared" si="3" ref="G7:G31">SUM(H7:J7)</f>
        <v>725287.33504</v>
      </c>
      <c r="H7" s="55">
        <v>722581.05964</v>
      </c>
      <c r="I7" s="55">
        <v>934.0786</v>
      </c>
      <c r="J7" s="55">
        <v>1772.1968</v>
      </c>
      <c r="K7" s="54">
        <f>SUM(L7:AI7)</f>
        <v>80047.24070760002</v>
      </c>
      <c r="L7" s="55">
        <v>21337.920219999996</v>
      </c>
      <c r="M7" s="55">
        <v>2438.8435</v>
      </c>
      <c r="N7" s="55">
        <v>413.9954</v>
      </c>
      <c r="O7" s="55">
        <v>94.28999999999999</v>
      </c>
      <c r="P7" s="55">
        <v>37.107</v>
      </c>
      <c r="Q7" s="55">
        <v>4510.06487</v>
      </c>
      <c r="R7" s="55">
        <v>99.69522</v>
      </c>
      <c r="S7" s="55">
        <v>9999.0081316</v>
      </c>
      <c r="T7" s="55">
        <v>1714.6589</v>
      </c>
      <c r="U7" s="55">
        <v>2185.15968</v>
      </c>
      <c r="V7" s="55">
        <v>273.35796600000003</v>
      </c>
      <c r="W7" s="55">
        <v>0</v>
      </c>
      <c r="X7" s="55">
        <v>17007.53632</v>
      </c>
      <c r="Y7" s="55">
        <v>5929.08404</v>
      </c>
      <c r="Z7" s="55">
        <v>860.33164</v>
      </c>
      <c r="AA7" s="55">
        <v>4689.48843</v>
      </c>
      <c r="AB7" s="55">
        <v>2268.8809499999998</v>
      </c>
      <c r="AC7" s="55">
        <v>1406.62781</v>
      </c>
      <c r="AD7" s="55">
        <v>11.511700000000001</v>
      </c>
      <c r="AE7" s="55">
        <v>3513.6955500000004</v>
      </c>
      <c r="AF7" s="55">
        <v>408.86705</v>
      </c>
      <c r="AG7" s="55">
        <v>24.2412</v>
      </c>
      <c r="AH7" s="55">
        <v>765.98279</v>
      </c>
      <c r="AI7" s="57">
        <v>56.89234</v>
      </c>
      <c r="AJ7" s="9"/>
      <c r="AK7" s="47"/>
      <c r="AL7" s="49" t="s">
        <v>60</v>
      </c>
      <c r="AM7" s="50"/>
      <c r="AN7" s="58">
        <f aca="true" t="shared" si="4" ref="AN7:AN31">SUM(AO7:AS7)</f>
        <v>73545.09270000001</v>
      </c>
      <c r="AO7" s="55">
        <v>38.157</v>
      </c>
      <c r="AP7" s="55">
        <v>0.2457</v>
      </c>
      <c r="AQ7" s="55">
        <v>0</v>
      </c>
      <c r="AR7" s="55">
        <v>30963.92</v>
      </c>
      <c r="AS7" s="56">
        <v>42542.770000000004</v>
      </c>
      <c r="AT7" s="54">
        <f aca="true" t="shared" si="5" ref="AT7:AT31">SUM(AU7:AW7)</f>
        <v>0</v>
      </c>
      <c r="AU7" s="55">
        <v>0</v>
      </c>
      <c r="AV7" s="55">
        <v>0</v>
      </c>
      <c r="AW7" s="55">
        <v>0</v>
      </c>
      <c r="AX7" s="54">
        <f aca="true" t="shared" si="6" ref="AX7:AX31">SUM(AY7:BB7)</f>
        <v>460.68646</v>
      </c>
      <c r="AY7" s="55">
        <v>442.0366</v>
      </c>
      <c r="AZ7" s="55">
        <v>2.7800000000000002</v>
      </c>
      <c r="BA7" s="55">
        <v>15.5149</v>
      </c>
      <c r="BB7" s="56">
        <v>0.35496</v>
      </c>
      <c r="BC7" s="54">
        <f aca="true" t="shared" si="7" ref="BC7:BC31">SUM(BD7:BG7)</f>
        <v>5489.01283</v>
      </c>
      <c r="BD7" s="55">
        <v>73.0535</v>
      </c>
      <c r="BE7" s="55">
        <v>2876.60763</v>
      </c>
      <c r="BF7" s="55">
        <v>274.62304</v>
      </c>
      <c r="BG7" s="56">
        <v>2264.7286599999998</v>
      </c>
      <c r="BH7" s="100">
        <f aca="true" t="shared" si="8" ref="BH7:BH31">SUM(BI7)</f>
        <v>0</v>
      </c>
      <c r="BI7" s="56">
        <v>0</v>
      </c>
      <c r="BJ7" s="54">
        <f aca="true" t="shared" si="9" ref="BJ7:BJ31">SUM(BK7:BL7)</f>
        <v>105.59135</v>
      </c>
      <c r="BK7" s="55">
        <v>105.59135</v>
      </c>
      <c r="BL7" s="55">
        <v>0</v>
      </c>
      <c r="BM7" s="54">
        <v>16296.80218</v>
      </c>
      <c r="BN7" s="54">
        <f aca="true" t="shared" si="10" ref="BN7:BP31">SUM(BO7)</f>
        <v>3471.8452</v>
      </c>
      <c r="BO7" s="55">
        <v>3471.8452</v>
      </c>
      <c r="BP7" s="54">
        <f t="shared" si="10"/>
        <v>15.6539798</v>
      </c>
      <c r="BQ7" s="55">
        <v>15.6539798</v>
      </c>
      <c r="BR7" s="54">
        <f>SUM(BS7:BV7)</f>
        <v>940.6682000000001</v>
      </c>
      <c r="BS7" s="55">
        <v>186.9682</v>
      </c>
      <c r="BT7" s="55">
        <v>0</v>
      </c>
      <c r="BU7" s="55">
        <v>0</v>
      </c>
      <c r="BV7" s="56">
        <v>753.7</v>
      </c>
      <c r="BW7" s="54">
        <f aca="true" t="shared" si="11" ref="BW7:BW31">SUM(BX7)</f>
        <v>83.54234</v>
      </c>
      <c r="BX7" s="57">
        <v>83.54234</v>
      </c>
    </row>
    <row r="8" spans="2:76" s="5" customFormat="1" ht="22.5" customHeight="1">
      <c r="B8" s="49" t="s">
        <v>61</v>
      </c>
      <c r="C8" s="50"/>
      <c r="D8" s="51">
        <f t="shared" si="2"/>
        <v>50990.5226391</v>
      </c>
      <c r="E8" s="52"/>
      <c r="F8" s="53"/>
      <c r="G8" s="54">
        <f t="shared" si="3"/>
        <v>3586.77883</v>
      </c>
      <c r="H8" s="55">
        <v>1037.38781</v>
      </c>
      <c r="I8" s="55">
        <v>28.14445</v>
      </c>
      <c r="J8" s="55">
        <v>2521.2465700000002</v>
      </c>
      <c r="K8" s="54">
        <f aca="true" t="shared" si="12" ref="K8:K31">SUM(L8:AI8)</f>
        <v>38383.8388203</v>
      </c>
      <c r="L8" s="55">
        <v>3966.6855499999997</v>
      </c>
      <c r="M8" s="55">
        <v>0.41707</v>
      </c>
      <c r="N8" s="55">
        <v>102.99218</v>
      </c>
      <c r="O8" s="55">
        <v>169.76086</v>
      </c>
      <c r="P8" s="55">
        <v>8.540799999999999</v>
      </c>
      <c r="Q8" s="55">
        <v>106.67972</v>
      </c>
      <c r="R8" s="55">
        <v>1020.4920299999999</v>
      </c>
      <c r="S8" s="55">
        <v>7817.876369999999</v>
      </c>
      <c r="T8" s="55">
        <v>204.3333</v>
      </c>
      <c r="U8" s="55">
        <v>1145.8689415000001</v>
      </c>
      <c r="V8" s="55">
        <v>12.56753</v>
      </c>
      <c r="W8" s="55">
        <v>0</v>
      </c>
      <c r="X8" s="55">
        <v>35.36116</v>
      </c>
      <c r="Y8" s="55">
        <v>3559.00643</v>
      </c>
      <c r="Z8" s="55">
        <v>2293.8934600000002</v>
      </c>
      <c r="AA8" s="55">
        <v>6259.6917</v>
      </c>
      <c r="AB8" s="55">
        <v>563.26941</v>
      </c>
      <c r="AC8" s="55">
        <v>7311.238370000001</v>
      </c>
      <c r="AD8" s="55">
        <v>165.32376</v>
      </c>
      <c r="AE8" s="55">
        <v>109.8633988</v>
      </c>
      <c r="AF8" s="55">
        <v>278.72475</v>
      </c>
      <c r="AG8" s="55">
        <v>9.80852</v>
      </c>
      <c r="AH8" s="55">
        <v>3226.49505</v>
      </c>
      <c r="AI8" s="57">
        <v>14.94846</v>
      </c>
      <c r="AJ8" s="9"/>
      <c r="AK8" s="47"/>
      <c r="AL8" s="49" t="s">
        <v>61</v>
      </c>
      <c r="AM8" s="50"/>
      <c r="AN8" s="58">
        <f t="shared" si="4"/>
        <v>32.37034</v>
      </c>
      <c r="AO8" s="55">
        <v>4.3708</v>
      </c>
      <c r="AP8" s="55">
        <v>5.363160000000001</v>
      </c>
      <c r="AQ8" s="55">
        <v>0.2331</v>
      </c>
      <c r="AR8" s="55">
        <v>0.04608</v>
      </c>
      <c r="AS8" s="56">
        <v>22.3572</v>
      </c>
      <c r="AT8" s="54">
        <f t="shared" si="5"/>
        <v>0</v>
      </c>
      <c r="AU8" s="55">
        <v>0</v>
      </c>
      <c r="AV8" s="55">
        <v>0</v>
      </c>
      <c r="AW8" s="55">
        <v>0</v>
      </c>
      <c r="AX8" s="54">
        <f t="shared" si="6"/>
        <v>151.76867</v>
      </c>
      <c r="AY8" s="55">
        <v>80.64675999999999</v>
      </c>
      <c r="AZ8" s="55">
        <v>37.82784</v>
      </c>
      <c r="BA8" s="55">
        <v>24.72117</v>
      </c>
      <c r="BB8" s="56">
        <v>8.5729</v>
      </c>
      <c r="BC8" s="54">
        <f t="shared" si="7"/>
        <v>1569.1952788000003</v>
      </c>
      <c r="BD8" s="55">
        <v>95.4717</v>
      </c>
      <c r="BE8" s="55">
        <v>1290.7820800000002</v>
      </c>
      <c r="BF8" s="55">
        <v>112.0196788</v>
      </c>
      <c r="BG8" s="56">
        <v>70.92182000000001</v>
      </c>
      <c r="BH8" s="100">
        <f t="shared" si="8"/>
        <v>18.149040000000003</v>
      </c>
      <c r="BI8" s="56">
        <v>18.149040000000003</v>
      </c>
      <c r="BJ8" s="54">
        <f t="shared" si="9"/>
        <v>369.91859999999997</v>
      </c>
      <c r="BK8" s="55">
        <v>369.91859999999997</v>
      </c>
      <c r="BL8" s="55">
        <v>0</v>
      </c>
      <c r="BM8" s="54">
        <v>6202.12838</v>
      </c>
      <c r="BN8" s="54">
        <f t="shared" si="10"/>
        <v>28.470480000000002</v>
      </c>
      <c r="BO8" s="55">
        <v>28.470480000000002</v>
      </c>
      <c r="BP8" s="54">
        <f t="shared" si="10"/>
        <v>8.31962</v>
      </c>
      <c r="BQ8" s="55">
        <v>8.31962</v>
      </c>
      <c r="BR8" s="54">
        <f>SUM(BS8:BV8)</f>
        <v>41.015699999999995</v>
      </c>
      <c r="BS8" s="55">
        <v>35.96142</v>
      </c>
      <c r="BT8" s="55">
        <v>3.73428</v>
      </c>
      <c r="BU8" s="55">
        <v>0</v>
      </c>
      <c r="BV8" s="56">
        <v>1.32</v>
      </c>
      <c r="BW8" s="54">
        <f t="shared" si="11"/>
        <v>598.56888</v>
      </c>
      <c r="BX8" s="57">
        <v>598.56888</v>
      </c>
    </row>
    <row r="9" spans="2:76" s="5" customFormat="1" ht="22.5" customHeight="1">
      <c r="B9" s="49" t="s">
        <v>62</v>
      </c>
      <c r="C9" s="50"/>
      <c r="D9" s="51">
        <f t="shared" si="2"/>
        <v>12399.936475599998</v>
      </c>
      <c r="E9" s="52"/>
      <c r="F9" s="53"/>
      <c r="G9" s="54">
        <f t="shared" si="3"/>
        <v>11.3027</v>
      </c>
      <c r="H9" s="55">
        <v>4.1345</v>
      </c>
      <c r="I9" s="55">
        <v>0</v>
      </c>
      <c r="J9" s="55">
        <v>7.1682</v>
      </c>
      <c r="K9" s="54">
        <f t="shared" si="12"/>
        <v>11620.6626676</v>
      </c>
      <c r="L9" s="55">
        <v>2158.79734</v>
      </c>
      <c r="M9" s="55">
        <v>0.001896</v>
      </c>
      <c r="N9" s="55">
        <v>23.134</v>
      </c>
      <c r="O9" s="55">
        <v>11.277</v>
      </c>
      <c r="P9" s="55">
        <v>0</v>
      </c>
      <c r="Q9" s="55">
        <v>72.1665</v>
      </c>
      <c r="R9" s="55">
        <v>33.973192000000004</v>
      </c>
      <c r="S9" s="55">
        <v>1165.1090956</v>
      </c>
      <c r="T9" s="55">
        <v>1488.634</v>
      </c>
      <c r="U9" s="55">
        <v>15.896500000000001</v>
      </c>
      <c r="V9" s="55">
        <v>1.43</v>
      </c>
      <c r="W9" s="55">
        <v>0</v>
      </c>
      <c r="X9" s="55">
        <v>0.47</v>
      </c>
      <c r="Y9" s="55">
        <v>2201.3445680000004</v>
      </c>
      <c r="Z9" s="55">
        <v>2565.6466</v>
      </c>
      <c r="AA9" s="55">
        <v>930.0446000000001</v>
      </c>
      <c r="AB9" s="55">
        <v>0.06712</v>
      </c>
      <c r="AC9" s="55">
        <v>8.043944</v>
      </c>
      <c r="AD9" s="55">
        <v>1.3843</v>
      </c>
      <c r="AE9" s="55">
        <v>797.8630280000001</v>
      </c>
      <c r="AF9" s="55">
        <v>112.1096</v>
      </c>
      <c r="AG9" s="55">
        <v>4.226</v>
      </c>
      <c r="AH9" s="55">
        <v>0.079024</v>
      </c>
      <c r="AI9" s="57">
        <v>28.964360000000003</v>
      </c>
      <c r="AJ9" s="9"/>
      <c r="AK9" s="47"/>
      <c r="AL9" s="49" t="s">
        <v>62</v>
      </c>
      <c r="AM9" s="50"/>
      <c r="AN9" s="58">
        <f t="shared" si="4"/>
        <v>0.1143</v>
      </c>
      <c r="AO9" s="55">
        <v>0</v>
      </c>
      <c r="AP9" s="55">
        <v>0</v>
      </c>
      <c r="AQ9" s="55">
        <v>0</v>
      </c>
      <c r="AR9" s="55">
        <v>0.1143</v>
      </c>
      <c r="AS9" s="56">
        <v>0</v>
      </c>
      <c r="AT9" s="54">
        <f t="shared" si="5"/>
        <v>0</v>
      </c>
      <c r="AU9" s="55">
        <v>0</v>
      </c>
      <c r="AV9" s="55">
        <v>0</v>
      </c>
      <c r="AW9" s="55">
        <v>0</v>
      </c>
      <c r="AX9" s="54">
        <f t="shared" si="6"/>
        <v>675.265</v>
      </c>
      <c r="AY9" s="55">
        <v>0</v>
      </c>
      <c r="AZ9" s="55">
        <v>0</v>
      </c>
      <c r="BA9" s="55">
        <v>675.265</v>
      </c>
      <c r="BB9" s="56">
        <v>0</v>
      </c>
      <c r="BC9" s="54">
        <f t="shared" si="7"/>
        <v>79.72104</v>
      </c>
      <c r="BD9" s="55">
        <v>0</v>
      </c>
      <c r="BE9" s="55">
        <v>0.34804</v>
      </c>
      <c r="BF9" s="55">
        <v>0</v>
      </c>
      <c r="BG9" s="56">
        <v>79.373</v>
      </c>
      <c r="BH9" s="100">
        <f t="shared" si="8"/>
        <v>0</v>
      </c>
      <c r="BI9" s="56">
        <v>0</v>
      </c>
      <c r="BJ9" s="54">
        <f t="shared" si="9"/>
        <v>5.050828</v>
      </c>
      <c r="BK9" s="55">
        <v>2.0656280000000002</v>
      </c>
      <c r="BL9" s="55">
        <v>2.9852</v>
      </c>
      <c r="BM9" s="54">
        <v>0</v>
      </c>
      <c r="BN9" s="54">
        <f t="shared" si="10"/>
        <v>0</v>
      </c>
      <c r="BO9" s="55">
        <v>0</v>
      </c>
      <c r="BP9" s="54">
        <f t="shared" si="10"/>
        <v>0.382668</v>
      </c>
      <c r="BQ9" s="55">
        <v>0.382668</v>
      </c>
      <c r="BR9" s="54">
        <f aca="true" t="shared" si="13" ref="BR9:BR31">SUM(BS9:BV9)</f>
        <v>1.9349720000000001</v>
      </c>
      <c r="BS9" s="55">
        <v>1.429572</v>
      </c>
      <c r="BT9" s="55">
        <v>0.1022</v>
      </c>
      <c r="BU9" s="55">
        <v>0.2099</v>
      </c>
      <c r="BV9" s="56">
        <v>0.1933</v>
      </c>
      <c r="BW9" s="54">
        <f t="shared" si="11"/>
        <v>5.5023</v>
      </c>
      <c r="BX9" s="57">
        <v>5.5023</v>
      </c>
    </row>
    <row r="10" spans="2:76" s="5" customFormat="1" ht="22.5" customHeight="1">
      <c r="B10" s="49" t="s">
        <v>63</v>
      </c>
      <c r="C10" s="50"/>
      <c r="D10" s="51">
        <f t="shared" si="2"/>
        <v>8025.19757436</v>
      </c>
      <c r="E10" s="52"/>
      <c r="F10" s="53"/>
      <c r="G10" s="54">
        <f t="shared" si="3"/>
        <v>709.8802000000001</v>
      </c>
      <c r="H10" s="55">
        <v>699.528</v>
      </c>
      <c r="I10" s="55">
        <v>0</v>
      </c>
      <c r="J10" s="55">
        <v>10.3522</v>
      </c>
      <c r="K10" s="54">
        <f t="shared" si="12"/>
        <v>6717.32399436</v>
      </c>
      <c r="L10" s="55">
        <v>107.2605</v>
      </c>
      <c r="M10" s="55">
        <v>0.011104000000000001</v>
      </c>
      <c r="N10" s="55">
        <v>0</v>
      </c>
      <c r="O10" s="55">
        <v>13.136</v>
      </c>
      <c r="P10" s="55">
        <v>0</v>
      </c>
      <c r="Q10" s="55">
        <v>1.4127</v>
      </c>
      <c r="R10" s="55">
        <v>59.504031999999995</v>
      </c>
      <c r="S10" s="55">
        <v>3666.1810596</v>
      </c>
      <c r="T10" s="55">
        <v>124.18428</v>
      </c>
      <c r="U10" s="55">
        <v>17.62538</v>
      </c>
      <c r="V10" s="55">
        <v>0</v>
      </c>
      <c r="W10" s="55">
        <v>0</v>
      </c>
      <c r="X10" s="55">
        <v>0</v>
      </c>
      <c r="Y10" s="55">
        <v>360.29995</v>
      </c>
      <c r="Z10" s="55">
        <v>72.9076</v>
      </c>
      <c r="AA10" s="55">
        <v>254.525352</v>
      </c>
      <c r="AB10" s="55">
        <v>61.252352</v>
      </c>
      <c r="AC10" s="55">
        <v>84.72327200000001</v>
      </c>
      <c r="AD10" s="55">
        <v>4.3648679999999995</v>
      </c>
      <c r="AE10" s="55">
        <v>1833.94774476</v>
      </c>
      <c r="AF10" s="55">
        <v>46.7039</v>
      </c>
      <c r="AG10" s="55">
        <v>1.587</v>
      </c>
      <c r="AH10" s="55">
        <v>3.7429</v>
      </c>
      <c r="AI10" s="57">
        <v>3.954</v>
      </c>
      <c r="AJ10" s="9"/>
      <c r="AK10" s="47"/>
      <c r="AL10" s="49" t="s">
        <v>63</v>
      </c>
      <c r="AM10" s="50"/>
      <c r="AN10" s="58">
        <f t="shared" si="4"/>
        <v>0.244</v>
      </c>
      <c r="AO10" s="55">
        <v>0</v>
      </c>
      <c r="AP10" s="55">
        <v>0</v>
      </c>
      <c r="AQ10" s="55">
        <v>0.235</v>
      </c>
      <c r="AR10" s="55">
        <v>0.009</v>
      </c>
      <c r="AS10" s="56">
        <v>0</v>
      </c>
      <c r="AT10" s="54">
        <f t="shared" si="5"/>
        <v>0</v>
      </c>
      <c r="AU10" s="55">
        <v>0</v>
      </c>
      <c r="AV10" s="55">
        <v>0</v>
      </c>
      <c r="AW10" s="55">
        <v>0</v>
      </c>
      <c r="AX10" s="54">
        <f t="shared" si="6"/>
        <v>1.6829</v>
      </c>
      <c r="AY10" s="55">
        <v>0</v>
      </c>
      <c r="AZ10" s="55">
        <v>1.6829</v>
      </c>
      <c r="BA10" s="55">
        <v>0</v>
      </c>
      <c r="BB10" s="56">
        <v>0</v>
      </c>
      <c r="BC10" s="54">
        <f t="shared" si="7"/>
        <v>476.404508</v>
      </c>
      <c r="BD10" s="55">
        <v>0</v>
      </c>
      <c r="BE10" s="55">
        <v>468.087908</v>
      </c>
      <c r="BF10" s="55">
        <v>8.2766</v>
      </c>
      <c r="BG10" s="56">
        <v>0.04</v>
      </c>
      <c r="BH10" s="100">
        <f t="shared" si="8"/>
        <v>0</v>
      </c>
      <c r="BI10" s="56">
        <v>0</v>
      </c>
      <c r="BJ10" s="54">
        <f t="shared" si="9"/>
        <v>6.764232</v>
      </c>
      <c r="BK10" s="55">
        <v>6.764232</v>
      </c>
      <c r="BL10" s="55">
        <v>0</v>
      </c>
      <c r="BM10" s="54">
        <v>0</v>
      </c>
      <c r="BN10" s="54">
        <f t="shared" si="10"/>
        <v>0</v>
      </c>
      <c r="BO10" s="55">
        <v>0</v>
      </c>
      <c r="BP10" s="54">
        <f t="shared" si="10"/>
        <v>0.03042</v>
      </c>
      <c r="BQ10" s="55">
        <v>0.03042</v>
      </c>
      <c r="BR10" s="54">
        <f t="shared" si="13"/>
        <v>1.03132</v>
      </c>
      <c r="BS10" s="55">
        <v>0.17792</v>
      </c>
      <c r="BT10" s="55">
        <v>0.1028</v>
      </c>
      <c r="BU10" s="55">
        <v>0.2316</v>
      </c>
      <c r="BV10" s="56">
        <v>0.519</v>
      </c>
      <c r="BW10" s="54">
        <f t="shared" si="11"/>
        <v>111.836</v>
      </c>
      <c r="BX10" s="57">
        <v>111.836</v>
      </c>
    </row>
    <row r="11" spans="2:76" s="5" customFormat="1" ht="22.5" customHeight="1">
      <c r="B11" s="49" t="s">
        <v>64</v>
      </c>
      <c r="C11" s="50"/>
      <c r="D11" s="51">
        <f t="shared" si="2"/>
        <v>153039.60100999998</v>
      </c>
      <c r="E11" s="52"/>
      <c r="F11" s="53"/>
      <c r="G11" s="54">
        <f t="shared" si="3"/>
        <v>28364.541050000003</v>
      </c>
      <c r="H11" s="55">
        <v>20569.383</v>
      </c>
      <c r="I11" s="55">
        <v>3369.508</v>
      </c>
      <c r="J11" s="55">
        <v>4425.650049999999</v>
      </c>
      <c r="K11" s="54">
        <f t="shared" si="12"/>
        <v>85931.72605999999</v>
      </c>
      <c r="L11" s="55">
        <v>6061.967299999999</v>
      </c>
      <c r="M11" s="55">
        <v>457.8695</v>
      </c>
      <c r="N11" s="55">
        <v>7264.348819999999</v>
      </c>
      <c r="O11" s="55">
        <v>1023.7189999999999</v>
      </c>
      <c r="P11" s="55">
        <v>348.07700000000006</v>
      </c>
      <c r="Q11" s="55">
        <v>3653.704</v>
      </c>
      <c r="R11" s="55">
        <v>11463.8523</v>
      </c>
      <c r="S11" s="55">
        <v>5071.93034</v>
      </c>
      <c r="T11" s="55">
        <v>236.385</v>
      </c>
      <c r="U11" s="55">
        <v>31281.599179999997</v>
      </c>
      <c r="V11" s="55">
        <v>2947.46332</v>
      </c>
      <c r="W11" s="55">
        <v>25.699</v>
      </c>
      <c r="X11" s="55">
        <v>531.4630000000001</v>
      </c>
      <c r="Y11" s="55">
        <v>1432.4034900000001</v>
      </c>
      <c r="Z11" s="55">
        <v>1200.118</v>
      </c>
      <c r="AA11" s="55">
        <v>3408.79064</v>
      </c>
      <c r="AB11" s="55">
        <v>943.0079999999999</v>
      </c>
      <c r="AC11" s="55">
        <v>1602.70582</v>
      </c>
      <c r="AD11" s="55">
        <v>348.68409999999994</v>
      </c>
      <c r="AE11" s="55">
        <v>57.9912</v>
      </c>
      <c r="AF11" s="55">
        <v>2002.8385</v>
      </c>
      <c r="AG11" s="55">
        <v>819.0385</v>
      </c>
      <c r="AH11" s="55">
        <v>2807.15375</v>
      </c>
      <c r="AI11" s="57">
        <v>940.9163000000001</v>
      </c>
      <c r="AJ11" s="9"/>
      <c r="AK11" s="47"/>
      <c r="AL11" s="49" t="s">
        <v>64</v>
      </c>
      <c r="AM11" s="50"/>
      <c r="AN11" s="58">
        <f t="shared" si="4"/>
        <v>182.59400000000002</v>
      </c>
      <c r="AO11" s="55">
        <v>64.605</v>
      </c>
      <c r="AP11" s="55">
        <v>63.488</v>
      </c>
      <c r="AQ11" s="55">
        <v>0.27</v>
      </c>
      <c r="AR11" s="55">
        <v>48.6</v>
      </c>
      <c r="AS11" s="56">
        <v>5.631</v>
      </c>
      <c r="AT11" s="54">
        <f t="shared" si="5"/>
        <v>27.615999999999996</v>
      </c>
      <c r="AU11" s="55">
        <v>19.918</v>
      </c>
      <c r="AV11" s="55">
        <v>6.379</v>
      </c>
      <c r="AW11" s="55">
        <v>1.319</v>
      </c>
      <c r="AX11" s="54">
        <f t="shared" si="6"/>
        <v>3389.9145</v>
      </c>
      <c r="AY11" s="55">
        <v>701.214</v>
      </c>
      <c r="AZ11" s="55">
        <v>656.37</v>
      </c>
      <c r="BA11" s="55">
        <v>1774.763</v>
      </c>
      <c r="BB11" s="56">
        <v>257.5675</v>
      </c>
      <c r="BC11" s="54">
        <f t="shared" si="7"/>
        <v>15158.64467</v>
      </c>
      <c r="BD11" s="55">
        <v>174.862628</v>
      </c>
      <c r="BE11" s="55">
        <v>10395.33003</v>
      </c>
      <c r="BF11" s="55">
        <v>1041.6652119999999</v>
      </c>
      <c r="BG11" s="56">
        <v>3546.7868</v>
      </c>
      <c r="BH11" s="100">
        <f t="shared" si="8"/>
        <v>580.8717</v>
      </c>
      <c r="BI11" s="56">
        <v>580.8717</v>
      </c>
      <c r="BJ11" s="54">
        <f t="shared" si="9"/>
        <v>463.7679</v>
      </c>
      <c r="BK11" s="55">
        <v>463.7679</v>
      </c>
      <c r="BL11" s="55">
        <v>0</v>
      </c>
      <c r="BM11" s="54">
        <v>11061.2938</v>
      </c>
      <c r="BN11" s="54">
        <f t="shared" si="10"/>
        <v>3222.4191</v>
      </c>
      <c r="BO11" s="55">
        <v>3222.4191</v>
      </c>
      <c r="BP11" s="54">
        <f t="shared" si="10"/>
        <v>892.7446</v>
      </c>
      <c r="BQ11" s="55">
        <v>892.7446</v>
      </c>
      <c r="BR11" s="54">
        <f t="shared" si="13"/>
        <v>1978.1401300000002</v>
      </c>
      <c r="BS11" s="55">
        <v>1614.9672</v>
      </c>
      <c r="BT11" s="55">
        <v>86.46249999999999</v>
      </c>
      <c r="BU11" s="55">
        <v>20.2261</v>
      </c>
      <c r="BV11" s="56">
        <v>256.48433</v>
      </c>
      <c r="BW11" s="54">
        <f t="shared" si="11"/>
        <v>1785.3274999999999</v>
      </c>
      <c r="BX11" s="57">
        <v>1785.3274999999999</v>
      </c>
    </row>
    <row r="12" spans="2:76" s="5" customFormat="1" ht="22.5" customHeight="1">
      <c r="B12" s="59" t="s">
        <v>65</v>
      </c>
      <c r="C12" s="53"/>
      <c r="D12" s="51">
        <f t="shared" si="2"/>
        <v>38262.81492</v>
      </c>
      <c r="E12" s="52"/>
      <c r="F12" s="53"/>
      <c r="G12" s="54">
        <f t="shared" si="3"/>
        <v>6839.00742</v>
      </c>
      <c r="H12" s="55">
        <v>5336.84302</v>
      </c>
      <c r="I12" s="55">
        <v>210.0984</v>
      </c>
      <c r="J12" s="55">
        <v>1292.066</v>
      </c>
      <c r="K12" s="54">
        <f t="shared" si="12"/>
        <v>30694.8895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15099.1915</v>
      </c>
      <c r="R12" s="55">
        <v>15595.698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7">
        <v>0</v>
      </c>
      <c r="AJ12" s="9"/>
      <c r="AK12" s="47"/>
      <c r="AL12" s="59" t="s">
        <v>65</v>
      </c>
      <c r="AM12" s="53"/>
      <c r="AN12" s="58">
        <f t="shared" si="4"/>
        <v>0</v>
      </c>
      <c r="AO12" s="55">
        <v>0</v>
      </c>
      <c r="AP12" s="55">
        <v>0</v>
      </c>
      <c r="AQ12" s="55">
        <v>0</v>
      </c>
      <c r="AR12" s="55">
        <v>0</v>
      </c>
      <c r="AS12" s="56">
        <v>0</v>
      </c>
      <c r="AT12" s="54">
        <f t="shared" si="5"/>
        <v>728.918</v>
      </c>
      <c r="AU12" s="55">
        <v>0</v>
      </c>
      <c r="AV12" s="55">
        <v>83.484</v>
      </c>
      <c r="AW12" s="55">
        <v>645.434</v>
      </c>
      <c r="AX12" s="54">
        <f t="shared" si="6"/>
        <v>0</v>
      </c>
      <c r="AY12" s="55">
        <v>0</v>
      </c>
      <c r="AZ12" s="55">
        <v>0</v>
      </c>
      <c r="BA12" s="55">
        <v>0</v>
      </c>
      <c r="BB12" s="56">
        <v>0</v>
      </c>
      <c r="BC12" s="54">
        <f t="shared" si="7"/>
        <v>0</v>
      </c>
      <c r="BD12" s="55">
        <v>0</v>
      </c>
      <c r="BE12" s="55">
        <v>0</v>
      </c>
      <c r="BF12" s="55">
        <v>0</v>
      </c>
      <c r="BG12" s="56">
        <v>0</v>
      </c>
      <c r="BH12" s="100">
        <f t="shared" si="8"/>
        <v>0</v>
      </c>
      <c r="BI12" s="56">
        <v>0</v>
      </c>
      <c r="BJ12" s="54">
        <f t="shared" si="9"/>
        <v>0</v>
      </c>
      <c r="BK12" s="55">
        <v>0</v>
      </c>
      <c r="BL12" s="55">
        <v>0</v>
      </c>
      <c r="BM12" s="54">
        <v>0</v>
      </c>
      <c r="BN12" s="54">
        <f t="shared" si="10"/>
        <v>0</v>
      </c>
      <c r="BO12" s="55">
        <v>0</v>
      </c>
      <c r="BP12" s="54">
        <f t="shared" si="10"/>
        <v>0</v>
      </c>
      <c r="BQ12" s="55">
        <v>0</v>
      </c>
      <c r="BR12" s="54">
        <f t="shared" si="13"/>
        <v>0</v>
      </c>
      <c r="BS12" s="55">
        <v>0</v>
      </c>
      <c r="BT12" s="55">
        <v>0</v>
      </c>
      <c r="BU12" s="55">
        <v>0</v>
      </c>
      <c r="BV12" s="56">
        <v>0</v>
      </c>
      <c r="BW12" s="54">
        <f t="shared" si="11"/>
        <v>0</v>
      </c>
      <c r="BX12" s="57">
        <v>0</v>
      </c>
    </row>
    <row r="13" spans="2:76" s="5" customFormat="1" ht="22.5" customHeight="1">
      <c r="B13" s="59" t="s">
        <v>66</v>
      </c>
      <c r="C13" s="53"/>
      <c r="D13" s="51">
        <f t="shared" si="2"/>
        <v>151598.44156940002</v>
      </c>
      <c r="E13" s="52"/>
      <c r="F13" s="53"/>
      <c r="G13" s="54">
        <f t="shared" si="3"/>
        <v>108033.14221</v>
      </c>
      <c r="H13" s="55">
        <v>101003.36921</v>
      </c>
      <c r="I13" s="55">
        <v>4016.097</v>
      </c>
      <c r="J13" s="55">
        <v>3013.676</v>
      </c>
      <c r="K13" s="54">
        <f t="shared" si="12"/>
        <v>38673.95477940001</v>
      </c>
      <c r="L13" s="55">
        <v>45.68</v>
      </c>
      <c r="M13" s="55">
        <v>5.31</v>
      </c>
      <c r="N13" s="55">
        <v>173.084</v>
      </c>
      <c r="O13" s="55">
        <v>15199.12091</v>
      </c>
      <c r="P13" s="55">
        <v>2200.64</v>
      </c>
      <c r="Q13" s="55">
        <v>382.037</v>
      </c>
      <c r="R13" s="55">
        <v>98.898</v>
      </c>
      <c r="S13" s="55">
        <v>839.46243</v>
      </c>
      <c r="T13" s="55">
        <v>33.48</v>
      </c>
      <c r="U13" s="55">
        <v>740.59658</v>
      </c>
      <c r="V13" s="55">
        <v>156.70001440000001</v>
      </c>
      <c r="W13" s="55">
        <v>9.104</v>
      </c>
      <c r="X13" s="55">
        <v>1404.583</v>
      </c>
      <c r="Y13" s="55">
        <v>2629.30725</v>
      </c>
      <c r="Z13" s="55">
        <v>873.455</v>
      </c>
      <c r="AA13" s="55">
        <v>3606.49818</v>
      </c>
      <c r="AB13" s="55">
        <v>755.8115</v>
      </c>
      <c r="AC13" s="55">
        <v>2354.020625</v>
      </c>
      <c r="AD13" s="55">
        <v>443.164</v>
      </c>
      <c r="AE13" s="55">
        <v>41.517</v>
      </c>
      <c r="AF13" s="55">
        <v>1181.2730000000001</v>
      </c>
      <c r="AG13" s="55">
        <v>107.416</v>
      </c>
      <c r="AH13" s="55">
        <v>4992.601</v>
      </c>
      <c r="AI13" s="57">
        <v>400.19529</v>
      </c>
      <c r="AJ13" s="9"/>
      <c r="AK13" s="47"/>
      <c r="AL13" s="59" t="s">
        <v>66</v>
      </c>
      <c r="AM13" s="53"/>
      <c r="AN13" s="58">
        <f t="shared" si="4"/>
        <v>45.27</v>
      </c>
      <c r="AO13" s="55">
        <v>0.14</v>
      </c>
      <c r="AP13" s="55">
        <v>27.52</v>
      </c>
      <c r="AQ13" s="55">
        <v>0.01</v>
      </c>
      <c r="AR13" s="55">
        <v>17.6</v>
      </c>
      <c r="AS13" s="56">
        <v>0</v>
      </c>
      <c r="AT13" s="54">
        <f t="shared" si="5"/>
        <v>0</v>
      </c>
      <c r="AU13" s="55">
        <v>0</v>
      </c>
      <c r="AV13" s="55">
        <v>0</v>
      </c>
      <c r="AW13" s="55">
        <v>0</v>
      </c>
      <c r="AX13" s="54">
        <f t="shared" si="6"/>
        <v>3230.8345999999997</v>
      </c>
      <c r="AY13" s="55">
        <v>188.042</v>
      </c>
      <c r="AZ13" s="55">
        <v>11.417</v>
      </c>
      <c r="BA13" s="55">
        <v>2067.8469999999998</v>
      </c>
      <c r="BB13" s="56">
        <v>963.5286</v>
      </c>
      <c r="BC13" s="54">
        <f t="shared" si="7"/>
        <v>528.0210000000001</v>
      </c>
      <c r="BD13" s="55">
        <v>0</v>
      </c>
      <c r="BE13" s="55">
        <v>8.796</v>
      </c>
      <c r="BF13" s="55">
        <v>0</v>
      </c>
      <c r="BG13" s="56">
        <v>519.225</v>
      </c>
      <c r="BH13" s="100">
        <f t="shared" si="8"/>
        <v>593.371</v>
      </c>
      <c r="BI13" s="56">
        <v>593.371</v>
      </c>
      <c r="BJ13" s="54">
        <f t="shared" si="9"/>
        <v>31.255</v>
      </c>
      <c r="BK13" s="55">
        <v>31.255</v>
      </c>
      <c r="BL13" s="55">
        <v>0</v>
      </c>
      <c r="BM13" s="54">
        <v>141.348</v>
      </c>
      <c r="BN13" s="54">
        <f t="shared" si="10"/>
        <v>99.71</v>
      </c>
      <c r="BO13" s="55">
        <v>99.71</v>
      </c>
      <c r="BP13" s="54">
        <f t="shared" si="10"/>
        <v>93.18398</v>
      </c>
      <c r="BQ13" s="55">
        <v>93.18398</v>
      </c>
      <c r="BR13" s="54">
        <f t="shared" si="13"/>
        <v>24.312</v>
      </c>
      <c r="BS13" s="55">
        <v>24.312</v>
      </c>
      <c r="BT13" s="55">
        <v>0</v>
      </c>
      <c r="BU13" s="55">
        <v>0</v>
      </c>
      <c r="BV13" s="56">
        <v>0</v>
      </c>
      <c r="BW13" s="54">
        <f t="shared" si="11"/>
        <v>104.039</v>
      </c>
      <c r="BX13" s="57">
        <v>104.039</v>
      </c>
    </row>
    <row r="14" spans="2:76" s="5" customFormat="1" ht="22.5" customHeight="1">
      <c r="B14" s="59" t="s">
        <v>67</v>
      </c>
      <c r="C14" s="53"/>
      <c r="D14" s="51">
        <f t="shared" si="2"/>
        <v>2657.59032</v>
      </c>
      <c r="E14" s="52"/>
      <c r="F14" s="53"/>
      <c r="G14" s="54">
        <f t="shared" si="3"/>
        <v>2302.2503199999996</v>
      </c>
      <c r="H14" s="55">
        <v>2198.1723199999997</v>
      </c>
      <c r="I14" s="55">
        <v>78.65</v>
      </c>
      <c r="J14" s="55">
        <v>25.428</v>
      </c>
      <c r="K14" s="54">
        <f t="shared" si="12"/>
        <v>355.34</v>
      </c>
      <c r="L14" s="55">
        <v>0</v>
      </c>
      <c r="M14" s="55">
        <v>0</v>
      </c>
      <c r="N14" s="55">
        <v>355.34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7">
        <v>0</v>
      </c>
      <c r="AJ14" s="9"/>
      <c r="AK14" s="47"/>
      <c r="AL14" s="59" t="s">
        <v>67</v>
      </c>
      <c r="AM14" s="53"/>
      <c r="AN14" s="58">
        <f t="shared" si="4"/>
        <v>0</v>
      </c>
      <c r="AO14" s="55">
        <v>0</v>
      </c>
      <c r="AP14" s="55">
        <v>0</v>
      </c>
      <c r="AQ14" s="55">
        <v>0</v>
      </c>
      <c r="AR14" s="55">
        <v>0</v>
      </c>
      <c r="AS14" s="56">
        <v>0</v>
      </c>
      <c r="AT14" s="54">
        <f t="shared" si="5"/>
        <v>0</v>
      </c>
      <c r="AU14" s="55">
        <v>0</v>
      </c>
      <c r="AV14" s="55">
        <v>0</v>
      </c>
      <c r="AW14" s="55">
        <v>0</v>
      </c>
      <c r="AX14" s="54">
        <f t="shared" si="6"/>
        <v>0</v>
      </c>
      <c r="AY14" s="55">
        <v>0</v>
      </c>
      <c r="AZ14" s="55">
        <v>0</v>
      </c>
      <c r="BA14" s="55">
        <v>0</v>
      </c>
      <c r="BB14" s="56">
        <v>0</v>
      </c>
      <c r="BC14" s="54">
        <f t="shared" si="7"/>
        <v>0</v>
      </c>
      <c r="BD14" s="55">
        <v>0</v>
      </c>
      <c r="BE14" s="55">
        <v>0</v>
      </c>
      <c r="BF14" s="55">
        <v>0</v>
      </c>
      <c r="BG14" s="56">
        <v>0</v>
      </c>
      <c r="BH14" s="100">
        <f t="shared" si="8"/>
        <v>0</v>
      </c>
      <c r="BI14" s="56">
        <v>0</v>
      </c>
      <c r="BJ14" s="54">
        <f t="shared" si="9"/>
        <v>0</v>
      </c>
      <c r="BK14" s="55">
        <v>0</v>
      </c>
      <c r="BL14" s="55">
        <v>0</v>
      </c>
      <c r="BM14" s="54">
        <v>0</v>
      </c>
      <c r="BN14" s="54">
        <f t="shared" si="10"/>
        <v>0</v>
      </c>
      <c r="BO14" s="55">
        <v>0</v>
      </c>
      <c r="BP14" s="54">
        <f t="shared" si="10"/>
        <v>0</v>
      </c>
      <c r="BQ14" s="55">
        <v>0</v>
      </c>
      <c r="BR14" s="54">
        <f t="shared" si="13"/>
        <v>0</v>
      </c>
      <c r="BS14" s="55">
        <v>0</v>
      </c>
      <c r="BT14" s="55">
        <v>0</v>
      </c>
      <c r="BU14" s="55">
        <v>0</v>
      </c>
      <c r="BV14" s="56">
        <v>0</v>
      </c>
      <c r="BW14" s="54">
        <f t="shared" si="11"/>
        <v>0</v>
      </c>
      <c r="BX14" s="57">
        <v>0</v>
      </c>
    </row>
    <row r="15" spans="2:76" s="5" customFormat="1" ht="22.5" customHeight="1">
      <c r="B15" s="59" t="s">
        <v>68</v>
      </c>
      <c r="C15" s="53"/>
      <c r="D15" s="51">
        <f t="shared" si="2"/>
        <v>298.775</v>
      </c>
      <c r="E15" s="52"/>
      <c r="F15" s="53"/>
      <c r="G15" s="54">
        <f t="shared" si="3"/>
        <v>0</v>
      </c>
      <c r="H15" s="55">
        <v>0</v>
      </c>
      <c r="I15" s="55">
        <v>0</v>
      </c>
      <c r="J15" s="55">
        <v>0</v>
      </c>
      <c r="K15" s="54">
        <f t="shared" si="12"/>
        <v>298.775</v>
      </c>
      <c r="L15" s="55">
        <v>298.775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7">
        <v>0</v>
      </c>
      <c r="AJ15" s="9"/>
      <c r="AK15" s="47"/>
      <c r="AL15" s="59" t="s">
        <v>68</v>
      </c>
      <c r="AM15" s="53"/>
      <c r="AN15" s="58">
        <f t="shared" si="4"/>
        <v>0</v>
      </c>
      <c r="AO15" s="55">
        <v>0</v>
      </c>
      <c r="AP15" s="55">
        <v>0</v>
      </c>
      <c r="AQ15" s="55">
        <v>0</v>
      </c>
      <c r="AR15" s="55">
        <v>0</v>
      </c>
      <c r="AS15" s="56">
        <v>0</v>
      </c>
      <c r="AT15" s="54">
        <f t="shared" si="5"/>
        <v>0</v>
      </c>
      <c r="AU15" s="55">
        <v>0</v>
      </c>
      <c r="AV15" s="55">
        <v>0</v>
      </c>
      <c r="AW15" s="55">
        <v>0</v>
      </c>
      <c r="AX15" s="54">
        <f t="shared" si="6"/>
        <v>0</v>
      </c>
      <c r="AY15" s="55">
        <v>0</v>
      </c>
      <c r="AZ15" s="55">
        <v>0</v>
      </c>
      <c r="BA15" s="55">
        <v>0</v>
      </c>
      <c r="BB15" s="56">
        <v>0</v>
      </c>
      <c r="BC15" s="54">
        <f t="shared" si="7"/>
        <v>0</v>
      </c>
      <c r="BD15" s="55">
        <v>0</v>
      </c>
      <c r="BE15" s="55">
        <v>0</v>
      </c>
      <c r="BF15" s="55">
        <v>0</v>
      </c>
      <c r="BG15" s="56">
        <v>0</v>
      </c>
      <c r="BH15" s="100">
        <f t="shared" si="8"/>
        <v>0</v>
      </c>
      <c r="BI15" s="56">
        <v>0</v>
      </c>
      <c r="BJ15" s="54">
        <f t="shared" si="9"/>
        <v>0</v>
      </c>
      <c r="BK15" s="55">
        <v>0</v>
      </c>
      <c r="BL15" s="55">
        <v>0</v>
      </c>
      <c r="BM15" s="54">
        <v>0</v>
      </c>
      <c r="BN15" s="54">
        <f t="shared" si="10"/>
        <v>0</v>
      </c>
      <c r="BO15" s="55">
        <v>0</v>
      </c>
      <c r="BP15" s="54">
        <f t="shared" si="10"/>
        <v>0</v>
      </c>
      <c r="BQ15" s="55">
        <v>0</v>
      </c>
      <c r="BR15" s="54">
        <f t="shared" si="13"/>
        <v>0</v>
      </c>
      <c r="BS15" s="55">
        <v>0</v>
      </c>
      <c r="BT15" s="55">
        <v>0</v>
      </c>
      <c r="BU15" s="55">
        <v>0</v>
      </c>
      <c r="BV15" s="56">
        <v>0</v>
      </c>
      <c r="BW15" s="54">
        <f t="shared" si="11"/>
        <v>0</v>
      </c>
      <c r="BX15" s="57">
        <v>0</v>
      </c>
    </row>
    <row r="16" spans="2:76" s="5" customFormat="1" ht="22.5" customHeight="1">
      <c r="B16" s="59" t="s">
        <v>86</v>
      </c>
      <c r="C16" s="53"/>
      <c r="D16" s="51">
        <f t="shared" si="2"/>
        <v>22734.98834</v>
      </c>
      <c r="E16" s="52"/>
      <c r="F16" s="53"/>
      <c r="G16" s="54">
        <f t="shared" si="3"/>
        <v>0</v>
      </c>
      <c r="H16" s="55">
        <v>0</v>
      </c>
      <c r="I16" s="55">
        <v>0</v>
      </c>
      <c r="J16" s="55">
        <v>0</v>
      </c>
      <c r="K16" s="54">
        <f t="shared" si="12"/>
        <v>22734.98834</v>
      </c>
      <c r="L16" s="55">
        <v>20415.2221</v>
      </c>
      <c r="M16" s="55">
        <v>304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2015.76624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7">
        <v>0</v>
      </c>
      <c r="AJ16" s="9"/>
      <c r="AK16" s="47"/>
      <c r="AL16" s="59" t="s">
        <v>86</v>
      </c>
      <c r="AM16" s="53"/>
      <c r="AN16" s="58">
        <f t="shared" si="4"/>
        <v>0</v>
      </c>
      <c r="AO16" s="55">
        <v>0</v>
      </c>
      <c r="AP16" s="55">
        <v>0</v>
      </c>
      <c r="AQ16" s="55">
        <v>0</v>
      </c>
      <c r="AR16" s="55">
        <v>0</v>
      </c>
      <c r="AS16" s="56">
        <v>0</v>
      </c>
      <c r="AT16" s="54">
        <f t="shared" si="5"/>
        <v>0</v>
      </c>
      <c r="AU16" s="55">
        <v>0</v>
      </c>
      <c r="AV16" s="55">
        <v>0</v>
      </c>
      <c r="AW16" s="55">
        <v>0</v>
      </c>
      <c r="AX16" s="54">
        <f t="shared" si="6"/>
        <v>0</v>
      </c>
      <c r="AY16" s="55">
        <v>0</v>
      </c>
      <c r="AZ16" s="55">
        <v>0</v>
      </c>
      <c r="BA16" s="55">
        <v>0</v>
      </c>
      <c r="BB16" s="56">
        <v>0</v>
      </c>
      <c r="BC16" s="54">
        <f t="shared" si="7"/>
        <v>0</v>
      </c>
      <c r="BD16" s="55">
        <v>0</v>
      </c>
      <c r="BE16" s="55">
        <v>0</v>
      </c>
      <c r="BF16" s="55">
        <v>0</v>
      </c>
      <c r="BG16" s="56">
        <v>0</v>
      </c>
      <c r="BH16" s="100">
        <f t="shared" si="8"/>
        <v>0</v>
      </c>
      <c r="BI16" s="56">
        <v>0</v>
      </c>
      <c r="BJ16" s="54">
        <f t="shared" si="9"/>
        <v>0</v>
      </c>
      <c r="BK16" s="55">
        <v>0</v>
      </c>
      <c r="BL16" s="55">
        <v>0</v>
      </c>
      <c r="BM16" s="54">
        <v>0</v>
      </c>
      <c r="BN16" s="54">
        <f t="shared" si="10"/>
        <v>0</v>
      </c>
      <c r="BO16" s="55">
        <v>0</v>
      </c>
      <c r="BP16" s="54">
        <f t="shared" si="10"/>
        <v>0</v>
      </c>
      <c r="BQ16" s="55">
        <v>0</v>
      </c>
      <c r="BR16" s="54">
        <f t="shared" si="13"/>
        <v>0</v>
      </c>
      <c r="BS16" s="55">
        <v>0</v>
      </c>
      <c r="BT16" s="55">
        <v>0</v>
      </c>
      <c r="BU16" s="55">
        <v>0</v>
      </c>
      <c r="BV16" s="56">
        <v>0</v>
      </c>
      <c r="BW16" s="54">
        <f t="shared" si="11"/>
        <v>0</v>
      </c>
      <c r="BX16" s="57">
        <v>0</v>
      </c>
    </row>
    <row r="17" spans="2:76" s="5" customFormat="1" ht="22.5" customHeight="1">
      <c r="B17" s="59" t="s">
        <v>69</v>
      </c>
      <c r="C17" s="53"/>
      <c r="D17" s="51">
        <f t="shared" si="2"/>
        <v>107.49199999999999</v>
      </c>
      <c r="E17" s="52"/>
      <c r="F17" s="53"/>
      <c r="G17" s="54">
        <f t="shared" si="3"/>
        <v>7.04</v>
      </c>
      <c r="H17" s="55">
        <v>6.04</v>
      </c>
      <c r="I17" s="55">
        <v>0</v>
      </c>
      <c r="J17" s="55">
        <v>1</v>
      </c>
      <c r="K17" s="54">
        <f t="shared" si="12"/>
        <v>6.212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0.488</v>
      </c>
      <c r="W17" s="55">
        <v>0</v>
      </c>
      <c r="X17" s="55">
        <v>0</v>
      </c>
      <c r="Y17" s="55">
        <v>0.772</v>
      </c>
      <c r="Z17" s="55">
        <v>0</v>
      </c>
      <c r="AA17" s="55">
        <v>0.396</v>
      </c>
      <c r="AB17" s="55">
        <v>0.642</v>
      </c>
      <c r="AC17" s="55">
        <v>0.119</v>
      </c>
      <c r="AD17" s="55">
        <v>0</v>
      </c>
      <c r="AE17" s="55">
        <v>0</v>
      </c>
      <c r="AF17" s="55">
        <v>3.795</v>
      </c>
      <c r="AG17" s="55">
        <v>0</v>
      </c>
      <c r="AH17" s="55">
        <v>0</v>
      </c>
      <c r="AI17" s="57">
        <v>0</v>
      </c>
      <c r="AJ17" s="9"/>
      <c r="AK17" s="47"/>
      <c r="AL17" s="59" t="s">
        <v>69</v>
      </c>
      <c r="AM17" s="53"/>
      <c r="AN17" s="58">
        <f t="shared" si="4"/>
        <v>0</v>
      </c>
      <c r="AO17" s="55">
        <v>0</v>
      </c>
      <c r="AP17" s="55">
        <v>0</v>
      </c>
      <c r="AQ17" s="55">
        <v>0</v>
      </c>
      <c r="AR17" s="55">
        <v>0</v>
      </c>
      <c r="AS17" s="56">
        <v>0</v>
      </c>
      <c r="AT17" s="54">
        <f t="shared" si="5"/>
        <v>0</v>
      </c>
      <c r="AU17" s="55">
        <v>0</v>
      </c>
      <c r="AV17" s="55">
        <v>0</v>
      </c>
      <c r="AW17" s="55">
        <v>0</v>
      </c>
      <c r="AX17" s="54">
        <f t="shared" si="6"/>
        <v>17</v>
      </c>
      <c r="AY17" s="55">
        <v>17</v>
      </c>
      <c r="AZ17" s="55">
        <v>0</v>
      </c>
      <c r="BA17" s="55">
        <v>0</v>
      </c>
      <c r="BB17" s="56">
        <v>0</v>
      </c>
      <c r="BC17" s="54">
        <f t="shared" si="7"/>
        <v>0.006</v>
      </c>
      <c r="BD17" s="55">
        <v>0</v>
      </c>
      <c r="BE17" s="55">
        <v>0.006</v>
      </c>
      <c r="BF17" s="55">
        <v>0</v>
      </c>
      <c r="BG17" s="56">
        <v>0</v>
      </c>
      <c r="BH17" s="100">
        <f t="shared" si="8"/>
        <v>0</v>
      </c>
      <c r="BI17" s="56">
        <v>0</v>
      </c>
      <c r="BJ17" s="54">
        <f t="shared" si="9"/>
        <v>0</v>
      </c>
      <c r="BK17" s="55">
        <v>0</v>
      </c>
      <c r="BL17" s="55">
        <v>0</v>
      </c>
      <c r="BM17" s="54">
        <v>0</v>
      </c>
      <c r="BN17" s="54">
        <f t="shared" si="10"/>
        <v>0</v>
      </c>
      <c r="BO17" s="55">
        <v>0</v>
      </c>
      <c r="BP17" s="54">
        <f t="shared" si="10"/>
        <v>0</v>
      </c>
      <c r="BQ17" s="55">
        <v>0</v>
      </c>
      <c r="BR17" s="54">
        <f t="shared" si="13"/>
        <v>0</v>
      </c>
      <c r="BS17" s="55">
        <v>0</v>
      </c>
      <c r="BT17" s="55">
        <v>0</v>
      </c>
      <c r="BU17" s="55">
        <v>0</v>
      </c>
      <c r="BV17" s="56">
        <v>0</v>
      </c>
      <c r="BW17" s="54">
        <f t="shared" si="11"/>
        <v>77.234</v>
      </c>
      <c r="BX17" s="57">
        <v>77.234</v>
      </c>
    </row>
    <row r="18" spans="2:76" s="5" customFormat="1" ht="22.5" customHeight="1">
      <c r="B18" s="59" t="s">
        <v>70</v>
      </c>
      <c r="C18" s="53"/>
      <c r="D18" s="51">
        <f t="shared" si="2"/>
        <v>174441.66303999996</v>
      </c>
      <c r="E18" s="52"/>
      <c r="F18" s="53"/>
      <c r="G18" s="54">
        <f t="shared" si="3"/>
        <v>29223.68879</v>
      </c>
      <c r="H18" s="55">
        <v>11812.627000000002</v>
      </c>
      <c r="I18" s="55">
        <v>1473.023</v>
      </c>
      <c r="J18" s="55">
        <v>15938.038789999999</v>
      </c>
      <c r="K18" s="54">
        <f t="shared" si="12"/>
        <v>127819.16135000001</v>
      </c>
      <c r="L18" s="55">
        <v>789.029</v>
      </c>
      <c r="M18" s="55">
        <v>126.183</v>
      </c>
      <c r="N18" s="55">
        <v>363.341</v>
      </c>
      <c r="O18" s="55">
        <v>278.389</v>
      </c>
      <c r="P18" s="55">
        <v>37.57000000000001</v>
      </c>
      <c r="Q18" s="55">
        <v>157.96599999999998</v>
      </c>
      <c r="R18" s="55">
        <v>417.153</v>
      </c>
      <c r="S18" s="55">
        <v>1734.3188</v>
      </c>
      <c r="T18" s="55">
        <v>1590.53</v>
      </c>
      <c r="U18" s="55">
        <v>1951.5804</v>
      </c>
      <c r="V18" s="55">
        <v>193.04</v>
      </c>
      <c r="W18" s="55">
        <v>0</v>
      </c>
      <c r="X18" s="55">
        <v>85.146</v>
      </c>
      <c r="Y18" s="55">
        <v>46153.938</v>
      </c>
      <c r="Z18" s="55">
        <v>1587.827</v>
      </c>
      <c r="AA18" s="55">
        <v>19614.685</v>
      </c>
      <c r="AB18" s="55">
        <v>20136.184999999998</v>
      </c>
      <c r="AC18" s="55">
        <v>7289.642</v>
      </c>
      <c r="AD18" s="55">
        <v>221.43599999999998</v>
      </c>
      <c r="AE18" s="55">
        <v>350.83299999999997</v>
      </c>
      <c r="AF18" s="55">
        <v>1227.089</v>
      </c>
      <c r="AG18" s="55">
        <v>1944.714</v>
      </c>
      <c r="AH18" s="55">
        <v>21139.85515</v>
      </c>
      <c r="AI18" s="57">
        <v>428.711</v>
      </c>
      <c r="AJ18" s="9"/>
      <c r="AK18" s="47"/>
      <c r="AL18" s="59" t="s">
        <v>70</v>
      </c>
      <c r="AM18" s="53"/>
      <c r="AN18" s="58">
        <f t="shared" si="4"/>
        <v>249.172</v>
      </c>
      <c r="AO18" s="55">
        <v>25.037</v>
      </c>
      <c r="AP18" s="55">
        <v>128.085</v>
      </c>
      <c r="AQ18" s="55">
        <v>1.51</v>
      </c>
      <c r="AR18" s="55">
        <v>43.861</v>
      </c>
      <c r="AS18" s="56">
        <v>50.679</v>
      </c>
      <c r="AT18" s="54">
        <f t="shared" si="5"/>
        <v>52.161</v>
      </c>
      <c r="AU18" s="55">
        <v>39.299</v>
      </c>
      <c r="AV18" s="55">
        <v>11.765</v>
      </c>
      <c r="AW18" s="55">
        <v>1.097</v>
      </c>
      <c r="AX18" s="54">
        <f t="shared" si="6"/>
        <v>1830.8300000000002</v>
      </c>
      <c r="AY18" s="55">
        <v>1589.034</v>
      </c>
      <c r="AZ18" s="55">
        <v>182.70000000000002</v>
      </c>
      <c r="BA18" s="55">
        <v>38.543</v>
      </c>
      <c r="BB18" s="56">
        <v>20.553</v>
      </c>
      <c r="BC18" s="54">
        <f t="shared" si="7"/>
        <v>6422.7809</v>
      </c>
      <c r="BD18" s="55">
        <v>34.416</v>
      </c>
      <c r="BE18" s="55">
        <v>5039.014899999999</v>
      </c>
      <c r="BF18" s="55">
        <v>144.26500000000001</v>
      </c>
      <c r="BG18" s="56">
        <v>1205.085</v>
      </c>
      <c r="BH18" s="100">
        <f t="shared" si="8"/>
        <v>1215.1599999999999</v>
      </c>
      <c r="BI18" s="56">
        <v>1215.1599999999999</v>
      </c>
      <c r="BJ18" s="54">
        <f t="shared" si="9"/>
        <v>1947.579</v>
      </c>
      <c r="BK18" s="55">
        <v>1947.579</v>
      </c>
      <c r="BL18" s="55">
        <v>0</v>
      </c>
      <c r="BM18" s="54">
        <v>1185.9180000000001</v>
      </c>
      <c r="BN18" s="54">
        <f t="shared" si="10"/>
        <v>417.349</v>
      </c>
      <c r="BO18" s="55">
        <v>417.349</v>
      </c>
      <c r="BP18" s="54">
        <f t="shared" si="10"/>
        <v>1784.9340000000002</v>
      </c>
      <c r="BQ18" s="55">
        <v>1784.9340000000002</v>
      </c>
      <c r="BR18" s="54">
        <f t="shared" si="13"/>
        <v>1601.2540000000001</v>
      </c>
      <c r="BS18" s="55">
        <v>1403.4730000000002</v>
      </c>
      <c r="BT18" s="55">
        <v>26.722</v>
      </c>
      <c r="BU18" s="55">
        <v>1.022</v>
      </c>
      <c r="BV18" s="56">
        <v>170.037</v>
      </c>
      <c r="BW18" s="54">
        <f t="shared" si="11"/>
        <v>691.675</v>
      </c>
      <c r="BX18" s="57">
        <v>691.675</v>
      </c>
    </row>
    <row r="19" spans="2:76" s="5" customFormat="1" ht="22.5" customHeight="1">
      <c r="B19" s="59" t="s">
        <v>71</v>
      </c>
      <c r="C19" s="53"/>
      <c r="D19" s="51">
        <f t="shared" si="2"/>
        <v>145787.76698999997</v>
      </c>
      <c r="E19" s="52"/>
      <c r="F19" s="53"/>
      <c r="G19" s="54">
        <f t="shared" si="3"/>
        <v>73536.38006</v>
      </c>
      <c r="H19" s="55">
        <v>69613.80205999999</v>
      </c>
      <c r="I19" s="55">
        <v>1524.058</v>
      </c>
      <c r="J19" s="55">
        <v>2398.52</v>
      </c>
      <c r="K19" s="54">
        <f t="shared" si="12"/>
        <v>68412.00193</v>
      </c>
      <c r="L19" s="55">
        <v>30.5</v>
      </c>
      <c r="M19" s="55">
        <v>2096.6240000000003</v>
      </c>
      <c r="N19" s="55">
        <v>0</v>
      </c>
      <c r="O19" s="55">
        <v>0</v>
      </c>
      <c r="P19" s="55">
        <v>2.735</v>
      </c>
      <c r="Q19" s="55">
        <v>5.211</v>
      </c>
      <c r="R19" s="55">
        <v>217.73</v>
      </c>
      <c r="S19" s="55">
        <v>261.9737</v>
      </c>
      <c r="T19" s="55">
        <v>3896.63</v>
      </c>
      <c r="U19" s="55">
        <v>24.4901</v>
      </c>
      <c r="V19" s="55">
        <v>0</v>
      </c>
      <c r="W19" s="55">
        <v>0</v>
      </c>
      <c r="X19" s="55">
        <v>51103.808</v>
      </c>
      <c r="Y19" s="55">
        <v>6308.0786</v>
      </c>
      <c r="Z19" s="55">
        <v>30.54</v>
      </c>
      <c r="AA19" s="55">
        <v>54.175000000000004</v>
      </c>
      <c r="AB19" s="55">
        <v>151.409</v>
      </c>
      <c r="AC19" s="55">
        <v>605.90153</v>
      </c>
      <c r="AD19" s="55">
        <v>13.093</v>
      </c>
      <c r="AE19" s="55">
        <v>3296.864</v>
      </c>
      <c r="AF19" s="55">
        <v>247.596</v>
      </c>
      <c r="AG19" s="55">
        <v>8.901</v>
      </c>
      <c r="AH19" s="55">
        <v>30.605</v>
      </c>
      <c r="AI19" s="57">
        <v>25.137</v>
      </c>
      <c r="AJ19" s="9"/>
      <c r="AK19" s="47"/>
      <c r="AL19" s="59" t="s">
        <v>71</v>
      </c>
      <c r="AM19" s="53"/>
      <c r="AN19" s="58">
        <f t="shared" si="4"/>
        <v>203.18200000000002</v>
      </c>
      <c r="AO19" s="55">
        <v>198.071</v>
      </c>
      <c r="AP19" s="55">
        <v>3.11</v>
      </c>
      <c r="AQ19" s="55">
        <v>0</v>
      </c>
      <c r="AR19" s="55">
        <v>2.001</v>
      </c>
      <c r="AS19" s="56">
        <v>0</v>
      </c>
      <c r="AT19" s="54">
        <f t="shared" si="5"/>
        <v>2.353</v>
      </c>
      <c r="AU19" s="55">
        <v>0</v>
      </c>
      <c r="AV19" s="55">
        <v>2.353</v>
      </c>
      <c r="AW19" s="55">
        <v>0</v>
      </c>
      <c r="AX19" s="54">
        <f t="shared" si="6"/>
        <v>90.396</v>
      </c>
      <c r="AY19" s="55">
        <v>83.985</v>
      </c>
      <c r="AZ19" s="55">
        <v>1.911</v>
      </c>
      <c r="BA19" s="55">
        <v>1.243</v>
      </c>
      <c r="BB19" s="56">
        <v>3.257</v>
      </c>
      <c r="BC19" s="54">
        <f t="shared" si="7"/>
        <v>120.474</v>
      </c>
      <c r="BD19" s="55">
        <v>12.461</v>
      </c>
      <c r="BE19" s="55">
        <v>0.316</v>
      </c>
      <c r="BF19" s="55">
        <v>5.678</v>
      </c>
      <c r="BG19" s="56">
        <v>102.019</v>
      </c>
      <c r="BH19" s="100">
        <f t="shared" si="8"/>
        <v>36.042</v>
      </c>
      <c r="BI19" s="56">
        <v>36.042</v>
      </c>
      <c r="BJ19" s="54">
        <f t="shared" si="9"/>
        <v>1675.234</v>
      </c>
      <c r="BK19" s="55">
        <v>1675.234</v>
      </c>
      <c r="BL19" s="55">
        <v>0</v>
      </c>
      <c r="BM19" s="54">
        <v>389.767</v>
      </c>
      <c r="BN19" s="54">
        <f t="shared" si="10"/>
        <v>0</v>
      </c>
      <c r="BO19" s="55">
        <v>0</v>
      </c>
      <c r="BP19" s="54">
        <f t="shared" si="10"/>
        <v>400.772</v>
      </c>
      <c r="BQ19" s="55">
        <v>400.772</v>
      </c>
      <c r="BR19" s="54">
        <f t="shared" si="13"/>
        <v>803.3449999999999</v>
      </c>
      <c r="BS19" s="55">
        <v>269.252</v>
      </c>
      <c r="BT19" s="55">
        <v>0.19</v>
      </c>
      <c r="BU19" s="55">
        <v>531.406</v>
      </c>
      <c r="BV19" s="56">
        <v>2.497</v>
      </c>
      <c r="BW19" s="54">
        <f t="shared" si="11"/>
        <v>117.82</v>
      </c>
      <c r="BX19" s="57">
        <v>117.82</v>
      </c>
    </row>
    <row r="20" spans="2:76" s="5" customFormat="1" ht="22.5" customHeight="1">
      <c r="B20" s="49" t="s">
        <v>72</v>
      </c>
      <c r="C20" s="50"/>
      <c r="D20" s="51">
        <f t="shared" si="2"/>
        <v>234393.13199999998</v>
      </c>
      <c r="E20" s="52"/>
      <c r="F20" s="53"/>
      <c r="G20" s="54">
        <f t="shared" si="3"/>
        <v>4407.517</v>
      </c>
      <c r="H20" s="55">
        <v>3954.897</v>
      </c>
      <c r="I20" s="55">
        <v>0</v>
      </c>
      <c r="J20" s="55">
        <v>452.62</v>
      </c>
      <c r="K20" s="54">
        <f t="shared" si="12"/>
        <v>229985.615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7.52</v>
      </c>
      <c r="T20" s="55">
        <v>0.24</v>
      </c>
      <c r="U20" s="55">
        <v>0</v>
      </c>
      <c r="V20" s="55">
        <v>0</v>
      </c>
      <c r="W20" s="55">
        <v>0</v>
      </c>
      <c r="X20" s="55">
        <v>4737.281</v>
      </c>
      <c r="Y20" s="55">
        <v>221169.445</v>
      </c>
      <c r="Z20" s="55">
        <v>1207.73</v>
      </c>
      <c r="AA20" s="55">
        <v>54.381</v>
      </c>
      <c r="AB20" s="55">
        <v>341.56</v>
      </c>
      <c r="AC20" s="55">
        <v>831.99</v>
      </c>
      <c r="AD20" s="55">
        <v>1635.4679999999998</v>
      </c>
      <c r="AE20" s="55">
        <v>0</v>
      </c>
      <c r="AF20" s="55">
        <v>0</v>
      </c>
      <c r="AG20" s="55">
        <v>0</v>
      </c>
      <c r="AH20" s="55">
        <v>0</v>
      </c>
      <c r="AI20" s="57">
        <v>0</v>
      </c>
      <c r="AJ20" s="9"/>
      <c r="AK20" s="47"/>
      <c r="AL20" s="49" t="s">
        <v>72</v>
      </c>
      <c r="AM20" s="50"/>
      <c r="AN20" s="58">
        <f t="shared" si="4"/>
        <v>0</v>
      </c>
      <c r="AO20" s="55">
        <v>0</v>
      </c>
      <c r="AP20" s="55">
        <v>0</v>
      </c>
      <c r="AQ20" s="55">
        <v>0</v>
      </c>
      <c r="AR20" s="55">
        <v>0</v>
      </c>
      <c r="AS20" s="56">
        <v>0</v>
      </c>
      <c r="AT20" s="54">
        <f t="shared" si="5"/>
        <v>0</v>
      </c>
      <c r="AU20" s="55">
        <v>0</v>
      </c>
      <c r="AV20" s="55">
        <v>0</v>
      </c>
      <c r="AW20" s="55">
        <v>0</v>
      </c>
      <c r="AX20" s="54">
        <f t="shared" si="6"/>
        <v>0</v>
      </c>
      <c r="AY20" s="55">
        <v>0</v>
      </c>
      <c r="AZ20" s="55">
        <v>0</v>
      </c>
      <c r="BA20" s="55">
        <v>0</v>
      </c>
      <c r="BB20" s="56">
        <v>0</v>
      </c>
      <c r="BC20" s="54">
        <f t="shared" si="7"/>
        <v>0</v>
      </c>
      <c r="BD20" s="55">
        <v>0</v>
      </c>
      <c r="BE20" s="55">
        <v>0</v>
      </c>
      <c r="BF20" s="55">
        <v>0</v>
      </c>
      <c r="BG20" s="56">
        <v>0</v>
      </c>
      <c r="BH20" s="100">
        <f t="shared" si="8"/>
        <v>0</v>
      </c>
      <c r="BI20" s="56">
        <v>0</v>
      </c>
      <c r="BJ20" s="54">
        <f t="shared" si="9"/>
        <v>0</v>
      </c>
      <c r="BK20" s="55">
        <v>0</v>
      </c>
      <c r="BL20" s="55">
        <v>0</v>
      </c>
      <c r="BM20" s="54">
        <v>0</v>
      </c>
      <c r="BN20" s="54">
        <f t="shared" si="10"/>
        <v>0</v>
      </c>
      <c r="BO20" s="55"/>
      <c r="BP20" s="54">
        <f t="shared" si="10"/>
        <v>0</v>
      </c>
      <c r="BQ20" s="55">
        <v>0</v>
      </c>
      <c r="BR20" s="54">
        <f t="shared" si="13"/>
        <v>0</v>
      </c>
      <c r="BS20" s="55">
        <v>0</v>
      </c>
      <c r="BT20" s="55">
        <v>0</v>
      </c>
      <c r="BU20" s="55">
        <v>0</v>
      </c>
      <c r="BV20" s="56">
        <v>0</v>
      </c>
      <c r="BW20" s="54">
        <f t="shared" si="11"/>
        <v>0</v>
      </c>
      <c r="BX20" s="57">
        <v>0</v>
      </c>
    </row>
    <row r="21" spans="2:76" s="5" customFormat="1" ht="22.5" customHeight="1">
      <c r="B21" s="49" t="s">
        <v>73</v>
      </c>
      <c r="C21" s="50"/>
      <c r="D21" s="60">
        <f t="shared" si="2"/>
        <v>2256256.9166499996</v>
      </c>
      <c r="E21" s="61">
        <f aca="true" t="shared" si="14" ref="E21:AI21">SUM(E22:E24)</f>
        <v>0</v>
      </c>
      <c r="F21" s="50">
        <f t="shared" si="14"/>
        <v>0</v>
      </c>
      <c r="G21" s="62">
        <f t="shared" si="3"/>
        <v>2216289.8066499997</v>
      </c>
      <c r="H21" s="63">
        <v>2077437.65365</v>
      </c>
      <c r="I21" s="63">
        <v>42428.78200000001</v>
      </c>
      <c r="J21" s="63">
        <v>96423.371</v>
      </c>
      <c r="K21" s="62">
        <f t="shared" si="14"/>
        <v>36411.937000000005</v>
      </c>
      <c r="L21" s="63">
        <f t="shared" si="14"/>
        <v>1.258</v>
      </c>
      <c r="M21" s="63">
        <f t="shared" si="14"/>
        <v>0</v>
      </c>
      <c r="N21" s="63">
        <f t="shared" si="14"/>
        <v>0</v>
      </c>
      <c r="O21" s="63">
        <f t="shared" si="14"/>
        <v>0</v>
      </c>
      <c r="P21" s="63">
        <f t="shared" si="14"/>
        <v>0</v>
      </c>
      <c r="Q21" s="63">
        <f t="shared" si="14"/>
        <v>0</v>
      </c>
      <c r="R21" s="63">
        <f t="shared" si="14"/>
        <v>0</v>
      </c>
      <c r="S21" s="63">
        <f t="shared" si="14"/>
        <v>4.452</v>
      </c>
      <c r="T21" s="63">
        <f t="shared" si="14"/>
        <v>10227.49</v>
      </c>
      <c r="U21" s="63">
        <f t="shared" si="14"/>
        <v>0</v>
      </c>
      <c r="V21" s="63">
        <f t="shared" si="14"/>
        <v>0</v>
      </c>
      <c r="W21" s="63">
        <f t="shared" si="14"/>
        <v>0</v>
      </c>
      <c r="X21" s="63">
        <f t="shared" si="14"/>
        <v>17654.419</v>
      </c>
      <c r="Y21" s="63">
        <f t="shared" si="14"/>
        <v>6726.264999999999</v>
      </c>
      <c r="Z21" s="63">
        <f t="shared" si="14"/>
        <v>0</v>
      </c>
      <c r="AA21" s="63">
        <f t="shared" si="14"/>
        <v>241.476</v>
      </c>
      <c r="AB21" s="63">
        <f t="shared" si="14"/>
        <v>2.095</v>
      </c>
      <c r="AC21" s="63">
        <f t="shared" si="14"/>
        <v>0</v>
      </c>
      <c r="AD21" s="63">
        <f t="shared" si="14"/>
        <v>0</v>
      </c>
      <c r="AE21" s="63">
        <f t="shared" si="14"/>
        <v>0</v>
      </c>
      <c r="AF21" s="63">
        <f t="shared" si="14"/>
        <v>58.697</v>
      </c>
      <c r="AG21" s="63">
        <f t="shared" si="14"/>
        <v>0</v>
      </c>
      <c r="AH21" s="63">
        <f t="shared" si="14"/>
        <v>6.651</v>
      </c>
      <c r="AI21" s="65">
        <f t="shared" si="14"/>
        <v>1489.134</v>
      </c>
      <c r="AJ21" s="9"/>
      <c r="AK21" s="47"/>
      <c r="AL21" s="49" t="s">
        <v>73</v>
      </c>
      <c r="AM21" s="50"/>
      <c r="AN21" s="66">
        <f aca="true" t="shared" si="15" ref="AN21:BX21">SUM(AN22:AN24)</f>
        <v>3364.48</v>
      </c>
      <c r="AO21" s="63">
        <f t="shared" si="15"/>
        <v>3296.1800000000003</v>
      </c>
      <c r="AP21" s="63">
        <f t="shared" si="15"/>
        <v>43.3</v>
      </c>
      <c r="AQ21" s="63">
        <f t="shared" si="15"/>
        <v>0</v>
      </c>
      <c r="AR21" s="63">
        <f t="shared" si="15"/>
        <v>25</v>
      </c>
      <c r="AS21" s="64">
        <f t="shared" si="15"/>
        <v>0</v>
      </c>
      <c r="AT21" s="62">
        <f t="shared" si="15"/>
        <v>0</v>
      </c>
      <c r="AU21" s="63">
        <f t="shared" si="15"/>
        <v>0</v>
      </c>
      <c r="AV21" s="63">
        <f t="shared" si="15"/>
        <v>0</v>
      </c>
      <c r="AW21" s="63">
        <f t="shared" si="15"/>
        <v>0</v>
      </c>
      <c r="AX21" s="62">
        <f t="shared" si="15"/>
        <v>87.02</v>
      </c>
      <c r="AY21" s="63">
        <f t="shared" si="15"/>
        <v>87.02</v>
      </c>
      <c r="AZ21" s="63">
        <f t="shared" si="15"/>
        <v>0</v>
      </c>
      <c r="BA21" s="63">
        <f t="shared" si="15"/>
        <v>0</v>
      </c>
      <c r="BB21" s="64">
        <f t="shared" si="15"/>
        <v>0</v>
      </c>
      <c r="BC21" s="62">
        <f t="shared" si="15"/>
        <v>25.448999999999998</v>
      </c>
      <c r="BD21" s="63">
        <f t="shared" si="15"/>
        <v>0</v>
      </c>
      <c r="BE21" s="63">
        <f t="shared" si="15"/>
        <v>9.808</v>
      </c>
      <c r="BF21" s="63">
        <f t="shared" si="15"/>
        <v>0</v>
      </c>
      <c r="BG21" s="64">
        <f t="shared" si="15"/>
        <v>15.641</v>
      </c>
      <c r="BH21" s="101">
        <f t="shared" si="15"/>
        <v>0</v>
      </c>
      <c r="BI21" s="64">
        <f t="shared" si="15"/>
        <v>0</v>
      </c>
      <c r="BJ21" s="62">
        <f t="shared" si="15"/>
        <v>26.764</v>
      </c>
      <c r="BK21" s="63">
        <v>26.764</v>
      </c>
      <c r="BL21" s="63">
        <f t="shared" si="15"/>
        <v>0</v>
      </c>
      <c r="BM21" s="62">
        <f t="shared" si="15"/>
        <v>0</v>
      </c>
      <c r="BN21" s="62">
        <f>SUM(BN22:BN24)</f>
        <v>0</v>
      </c>
      <c r="BO21" s="63">
        <f t="shared" si="15"/>
        <v>0</v>
      </c>
      <c r="BP21" s="62">
        <f t="shared" si="15"/>
        <v>36.14</v>
      </c>
      <c r="BQ21" s="63">
        <f t="shared" si="15"/>
        <v>36.14</v>
      </c>
      <c r="BR21" s="62">
        <f t="shared" si="15"/>
        <v>2.65</v>
      </c>
      <c r="BS21" s="63">
        <f t="shared" si="15"/>
        <v>0</v>
      </c>
      <c r="BT21" s="63">
        <f t="shared" si="15"/>
        <v>0</v>
      </c>
      <c r="BU21" s="63">
        <f t="shared" si="15"/>
        <v>2.65</v>
      </c>
      <c r="BV21" s="64">
        <f t="shared" si="15"/>
        <v>0</v>
      </c>
      <c r="BW21" s="62">
        <f t="shared" si="15"/>
        <v>12.67</v>
      </c>
      <c r="BX21" s="65">
        <f t="shared" si="15"/>
        <v>12.67</v>
      </c>
    </row>
    <row r="22" spans="2:76" s="5" customFormat="1" ht="22.5" customHeight="1">
      <c r="B22" s="67"/>
      <c r="C22" s="68" t="s">
        <v>74</v>
      </c>
      <c r="D22" s="69">
        <f t="shared" si="2"/>
        <v>1269261.9319999998</v>
      </c>
      <c r="E22" s="70"/>
      <c r="F22" s="71"/>
      <c r="G22" s="72">
        <f t="shared" si="3"/>
        <v>1256711.463</v>
      </c>
      <c r="H22" s="73">
        <v>1201521.716</v>
      </c>
      <c r="I22" s="73">
        <v>38295.476</v>
      </c>
      <c r="J22" s="73">
        <v>16894.271</v>
      </c>
      <c r="K22" s="72">
        <f t="shared" si="12"/>
        <v>9619.625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2118</v>
      </c>
      <c r="U22" s="73">
        <v>0</v>
      </c>
      <c r="V22" s="73">
        <v>0</v>
      </c>
      <c r="W22" s="73">
        <v>0</v>
      </c>
      <c r="X22" s="73">
        <v>6344.102</v>
      </c>
      <c r="Y22" s="73">
        <v>42.45</v>
      </c>
      <c r="Z22" s="73">
        <v>0</v>
      </c>
      <c r="AA22" s="73">
        <v>158.2</v>
      </c>
      <c r="AB22" s="73">
        <v>0</v>
      </c>
      <c r="AC22" s="73">
        <v>0</v>
      </c>
      <c r="AD22" s="73">
        <v>0</v>
      </c>
      <c r="AE22" s="73">
        <v>0</v>
      </c>
      <c r="AF22" s="73">
        <v>45.222</v>
      </c>
      <c r="AG22" s="73">
        <v>0</v>
      </c>
      <c r="AH22" s="73">
        <v>6.651</v>
      </c>
      <c r="AI22" s="74">
        <v>905</v>
      </c>
      <c r="AJ22" s="9"/>
      <c r="AK22" s="47"/>
      <c r="AL22" s="67"/>
      <c r="AM22" s="68" t="s">
        <v>74</v>
      </c>
      <c r="AN22" s="75">
        <f t="shared" si="4"/>
        <v>2882.94</v>
      </c>
      <c r="AO22" s="73">
        <v>2864.11</v>
      </c>
      <c r="AP22" s="73">
        <v>18.83</v>
      </c>
      <c r="AQ22" s="73">
        <v>0</v>
      </c>
      <c r="AR22" s="73">
        <v>0</v>
      </c>
      <c r="AS22" s="68">
        <v>0</v>
      </c>
      <c r="AT22" s="72">
        <f t="shared" si="5"/>
        <v>0</v>
      </c>
      <c r="AU22" s="73"/>
      <c r="AV22" s="73"/>
      <c r="AW22" s="73"/>
      <c r="AX22" s="72">
        <f t="shared" si="6"/>
        <v>1</v>
      </c>
      <c r="AY22" s="73">
        <v>1</v>
      </c>
      <c r="AZ22" s="73">
        <v>0</v>
      </c>
      <c r="BA22" s="73">
        <v>0</v>
      </c>
      <c r="BB22" s="68">
        <v>0</v>
      </c>
      <c r="BC22" s="72">
        <f t="shared" si="7"/>
        <v>0</v>
      </c>
      <c r="BD22" s="73">
        <v>0</v>
      </c>
      <c r="BE22" s="73">
        <v>0</v>
      </c>
      <c r="BF22" s="73">
        <v>0</v>
      </c>
      <c r="BG22" s="68">
        <v>0</v>
      </c>
      <c r="BH22" s="102">
        <f t="shared" si="8"/>
        <v>0</v>
      </c>
      <c r="BI22" s="68"/>
      <c r="BJ22" s="72">
        <f t="shared" si="9"/>
        <v>26.764</v>
      </c>
      <c r="BK22" s="73">
        <v>26.764</v>
      </c>
      <c r="BL22" s="73">
        <v>0</v>
      </c>
      <c r="BM22" s="72"/>
      <c r="BN22" s="72">
        <f t="shared" si="10"/>
        <v>0</v>
      </c>
      <c r="BO22" s="73"/>
      <c r="BP22" s="72">
        <f t="shared" si="10"/>
        <v>20.14</v>
      </c>
      <c r="BQ22" s="73">
        <v>20.14</v>
      </c>
      <c r="BR22" s="72">
        <f t="shared" si="13"/>
        <v>0</v>
      </c>
      <c r="BS22" s="73">
        <v>0</v>
      </c>
      <c r="BT22" s="73">
        <v>0</v>
      </c>
      <c r="BU22" s="73">
        <v>0</v>
      </c>
      <c r="BV22" s="68">
        <v>0</v>
      </c>
      <c r="BW22" s="72">
        <f t="shared" si="11"/>
        <v>0</v>
      </c>
      <c r="BX22" s="74">
        <v>0</v>
      </c>
    </row>
    <row r="23" spans="2:76" s="5" customFormat="1" ht="22.5" customHeight="1">
      <c r="B23" s="67"/>
      <c r="C23" s="68" t="s">
        <v>75</v>
      </c>
      <c r="D23" s="69">
        <f t="shared" si="2"/>
        <v>691548.549</v>
      </c>
      <c r="E23" s="70"/>
      <c r="F23" s="71"/>
      <c r="G23" s="72">
        <f t="shared" si="3"/>
        <v>684966.489</v>
      </c>
      <c r="H23" s="73">
        <v>624280.494</v>
      </c>
      <c r="I23" s="73">
        <v>2763.393</v>
      </c>
      <c r="J23" s="73">
        <v>57922.602</v>
      </c>
      <c r="K23" s="72">
        <f t="shared" si="12"/>
        <v>6554.77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6362.1</v>
      </c>
      <c r="U23" s="73">
        <v>0</v>
      </c>
      <c r="V23" s="73">
        <v>0</v>
      </c>
      <c r="W23" s="73">
        <v>0</v>
      </c>
      <c r="X23" s="73">
        <v>187.96</v>
      </c>
      <c r="Y23" s="73">
        <v>2.71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4">
        <v>2</v>
      </c>
      <c r="AJ23" s="9"/>
      <c r="AK23" s="47"/>
      <c r="AL23" s="67"/>
      <c r="AM23" s="68" t="s">
        <v>75</v>
      </c>
      <c r="AN23" s="75">
        <f t="shared" si="4"/>
        <v>27.27</v>
      </c>
      <c r="AO23" s="73">
        <v>0</v>
      </c>
      <c r="AP23" s="73">
        <v>2.27</v>
      </c>
      <c r="AQ23" s="73">
        <v>0</v>
      </c>
      <c r="AR23" s="73">
        <v>25</v>
      </c>
      <c r="AS23" s="68">
        <v>0</v>
      </c>
      <c r="AT23" s="72">
        <f t="shared" si="5"/>
        <v>0</v>
      </c>
      <c r="AU23" s="73"/>
      <c r="AV23" s="73"/>
      <c r="AW23" s="73"/>
      <c r="AX23" s="72">
        <f t="shared" si="6"/>
        <v>0.02</v>
      </c>
      <c r="AY23" s="73">
        <v>0.02</v>
      </c>
      <c r="AZ23" s="73">
        <v>0</v>
      </c>
      <c r="BA23" s="73">
        <v>0</v>
      </c>
      <c r="BB23" s="68">
        <v>0</v>
      </c>
      <c r="BC23" s="72">
        <f t="shared" si="7"/>
        <v>0</v>
      </c>
      <c r="BD23" s="73">
        <v>0</v>
      </c>
      <c r="BE23" s="73">
        <v>0</v>
      </c>
      <c r="BF23" s="73">
        <v>0</v>
      </c>
      <c r="BG23" s="68">
        <v>0</v>
      </c>
      <c r="BH23" s="102">
        <f t="shared" si="8"/>
        <v>0</v>
      </c>
      <c r="BI23" s="68"/>
      <c r="BJ23" s="72">
        <f t="shared" si="9"/>
        <v>0</v>
      </c>
      <c r="BK23" s="73">
        <v>0</v>
      </c>
      <c r="BL23" s="73">
        <v>0</v>
      </c>
      <c r="BM23" s="72"/>
      <c r="BN23" s="72">
        <f t="shared" si="10"/>
        <v>0</v>
      </c>
      <c r="BO23" s="73"/>
      <c r="BP23" s="72">
        <f t="shared" si="10"/>
        <v>0</v>
      </c>
      <c r="BQ23" s="73">
        <v>0</v>
      </c>
      <c r="BR23" s="72">
        <f t="shared" si="13"/>
        <v>0</v>
      </c>
      <c r="BS23" s="73">
        <v>0</v>
      </c>
      <c r="BT23" s="73">
        <v>0</v>
      </c>
      <c r="BU23" s="73">
        <v>0</v>
      </c>
      <c r="BV23" s="68">
        <v>0</v>
      </c>
      <c r="BW23" s="72">
        <f t="shared" si="11"/>
        <v>0</v>
      </c>
      <c r="BX23" s="74">
        <v>0</v>
      </c>
    </row>
    <row r="24" spans="2:76" s="5" customFormat="1" ht="22.5" customHeight="1">
      <c r="B24" s="76"/>
      <c r="C24" s="77" t="s">
        <v>76</v>
      </c>
      <c r="D24" s="78">
        <f t="shared" si="2"/>
        <v>295446.43565000006</v>
      </c>
      <c r="E24" s="79"/>
      <c r="F24" s="80"/>
      <c r="G24" s="81">
        <f t="shared" si="3"/>
        <v>274611.85465</v>
      </c>
      <c r="H24" s="82">
        <v>251635.44365</v>
      </c>
      <c r="I24" s="82">
        <v>1369.913</v>
      </c>
      <c r="J24" s="82">
        <v>21606.498</v>
      </c>
      <c r="K24" s="81">
        <f t="shared" si="12"/>
        <v>20237.542</v>
      </c>
      <c r="L24" s="82">
        <v>1.258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4.452</v>
      </c>
      <c r="T24" s="82">
        <v>1747.39</v>
      </c>
      <c r="U24" s="82">
        <v>0</v>
      </c>
      <c r="V24" s="82">
        <v>0</v>
      </c>
      <c r="W24" s="82">
        <v>0</v>
      </c>
      <c r="X24" s="82">
        <v>11122.357</v>
      </c>
      <c r="Y24" s="82">
        <v>6681.105</v>
      </c>
      <c r="Z24" s="82">
        <v>0</v>
      </c>
      <c r="AA24" s="82">
        <v>83.27600000000001</v>
      </c>
      <c r="AB24" s="82">
        <v>2.095</v>
      </c>
      <c r="AC24" s="82">
        <v>0</v>
      </c>
      <c r="AD24" s="82">
        <v>0</v>
      </c>
      <c r="AE24" s="82">
        <v>0</v>
      </c>
      <c r="AF24" s="82">
        <v>13.475</v>
      </c>
      <c r="AG24" s="82">
        <v>0</v>
      </c>
      <c r="AH24" s="82">
        <v>0</v>
      </c>
      <c r="AI24" s="83">
        <v>582.134</v>
      </c>
      <c r="AJ24" s="9"/>
      <c r="AK24" s="47"/>
      <c r="AL24" s="76"/>
      <c r="AM24" s="77" t="s">
        <v>76</v>
      </c>
      <c r="AN24" s="84">
        <f t="shared" si="4"/>
        <v>454.27</v>
      </c>
      <c r="AO24" s="82">
        <v>432.07</v>
      </c>
      <c r="AP24" s="82">
        <v>22.2</v>
      </c>
      <c r="AQ24" s="82">
        <v>0</v>
      </c>
      <c r="AR24" s="82">
        <v>0</v>
      </c>
      <c r="AS24" s="77">
        <v>0</v>
      </c>
      <c r="AT24" s="81">
        <f t="shared" si="5"/>
        <v>0</v>
      </c>
      <c r="AU24" s="82"/>
      <c r="AV24" s="82"/>
      <c r="AW24" s="82"/>
      <c r="AX24" s="81">
        <f t="shared" si="6"/>
        <v>86</v>
      </c>
      <c r="AY24" s="82">
        <v>86</v>
      </c>
      <c r="AZ24" s="82">
        <v>0</v>
      </c>
      <c r="BA24" s="82">
        <v>0</v>
      </c>
      <c r="BB24" s="77">
        <v>0</v>
      </c>
      <c r="BC24" s="81">
        <f t="shared" si="7"/>
        <v>25.448999999999998</v>
      </c>
      <c r="BD24" s="82">
        <v>0</v>
      </c>
      <c r="BE24" s="82">
        <v>9.808</v>
      </c>
      <c r="BF24" s="82">
        <v>0</v>
      </c>
      <c r="BG24" s="77">
        <v>15.641</v>
      </c>
      <c r="BH24" s="103">
        <f t="shared" si="8"/>
        <v>0</v>
      </c>
      <c r="BI24" s="77"/>
      <c r="BJ24" s="81">
        <f t="shared" si="9"/>
        <v>0</v>
      </c>
      <c r="BK24" s="82">
        <v>0</v>
      </c>
      <c r="BL24" s="82">
        <v>0</v>
      </c>
      <c r="BM24" s="81"/>
      <c r="BN24" s="81">
        <f t="shared" si="10"/>
        <v>0</v>
      </c>
      <c r="BO24" s="82"/>
      <c r="BP24" s="81">
        <f t="shared" si="10"/>
        <v>16</v>
      </c>
      <c r="BQ24" s="82">
        <v>16</v>
      </c>
      <c r="BR24" s="81">
        <f t="shared" si="13"/>
        <v>2.65</v>
      </c>
      <c r="BS24" s="82">
        <v>0</v>
      </c>
      <c r="BT24" s="82">
        <v>0</v>
      </c>
      <c r="BU24" s="82">
        <v>2.65</v>
      </c>
      <c r="BV24" s="77">
        <v>0</v>
      </c>
      <c r="BW24" s="81">
        <f t="shared" si="11"/>
        <v>12.67</v>
      </c>
      <c r="BX24" s="83">
        <v>12.67</v>
      </c>
    </row>
    <row r="25" spans="2:76" s="5" customFormat="1" ht="22.5" customHeight="1">
      <c r="B25" s="59" t="s">
        <v>77</v>
      </c>
      <c r="C25" s="53"/>
      <c r="D25" s="51">
        <f t="shared" si="2"/>
        <v>32896.72180056102</v>
      </c>
      <c r="E25" s="52">
        <v>32896.72180056102</v>
      </c>
      <c r="F25" s="53"/>
      <c r="G25" s="54">
        <f t="shared" si="3"/>
        <v>0</v>
      </c>
      <c r="H25" s="55">
        <v>0</v>
      </c>
      <c r="I25" s="55">
        <v>0</v>
      </c>
      <c r="J25" s="55">
        <v>0</v>
      </c>
      <c r="K25" s="54">
        <f t="shared" si="12"/>
        <v>0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7"/>
      <c r="AJ25" s="9"/>
      <c r="AK25" s="47"/>
      <c r="AL25" s="59" t="s">
        <v>77</v>
      </c>
      <c r="AM25" s="53"/>
      <c r="AN25" s="58">
        <f t="shared" si="4"/>
        <v>0</v>
      </c>
      <c r="AO25" s="55"/>
      <c r="AP25" s="55"/>
      <c r="AQ25" s="55"/>
      <c r="AR25" s="55"/>
      <c r="AS25" s="56"/>
      <c r="AT25" s="54">
        <f t="shared" si="5"/>
        <v>0</v>
      </c>
      <c r="AU25" s="55"/>
      <c r="AV25" s="55"/>
      <c r="AW25" s="55"/>
      <c r="AX25" s="54">
        <f t="shared" si="6"/>
        <v>0</v>
      </c>
      <c r="AY25" s="55"/>
      <c r="AZ25" s="55"/>
      <c r="BA25" s="55"/>
      <c r="BB25" s="56"/>
      <c r="BC25" s="54">
        <f t="shared" si="7"/>
        <v>0</v>
      </c>
      <c r="BD25" s="55"/>
      <c r="BE25" s="55"/>
      <c r="BF25" s="55"/>
      <c r="BG25" s="56"/>
      <c r="BH25" s="100">
        <f t="shared" si="8"/>
        <v>0</v>
      </c>
      <c r="BI25" s="56"/>
      <c r="BJ25" s="54">
        <f t="shared" si="9"/>
        <v>0</v>
      </c>
      <c r="BK25" s="55">
        <v>0</v>
      </c>
      <c r="BL25" s="55"/>
      <c r="BM25" s="54"/>
      <c r="BN25" s="54">
        <f t="shared" si="10"/>
        <v>0</v>
      </c>
      <c r="BO25" s="55"/>
      <c r="BP25" s="54">
        <f t="shared" si="10"/>
        <v>0</v>
      </c>
      <c r="BQ25" s="55"/>
      <c r="BR25" s="54">
        <f t="shared" si="13"/>
        <v>0</v>
      </c>
      <c r="BS25" s="55"/>
      <c r="BT25" s="55"/>
      <c r="BU25" s="55"/>
      <c r="BV25" s="56"/>
      <c r="BW25" s="54">
        <f t="shared" si="11"/>
        <v>0</v>
      </c>
      <c r="BX25" s="57"/>
    </row>
    <row r="26" spans="2:76" s="5" customFormat="1" ht="22.5" customHeight="1">
      <c r="B26" s="59" t="s">
        <v>79</v>
      </c>
      <c r="C26" s="53"/>
      <c r="D26" s="51">
        <f t="shared" si="2"/>
        <v>0</v>
      </c>
      <c r="E26" s="52"/>
      <c r="F26" s="53"/>
      <c r="G26" s="54">
        <f t="shared" si="3"/>
        <v>0</v>
      </c>
      <c r="H26" s="55">
        <v>0</v>
      </c>
      <c r="I26" s="55">
        <v>0</v>
      </c>
      <c r="J26" s="55">
        <v>0</v>
      </c>
      <c r="K26" s="54">
        <f t="shared" si="12"/>
        <v>0</v>
      </c>
      <c r="L26" s="55"/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7"/>
      <c r="AJ26" s="9"/>
      <c r="AK26" s="47"/>
      <c r="AL26" s="59" t="s">
        <v>79</v>
      </c>
      <c r="AM26" s="53"/>
      <c r="AN26" s="58">
        <f t="shared" si="4"/>
        <v>0</v>
      </c>
      <c r="AO26" s="55"/>
      <c r="AP26" s="55"/>
      <c r="AQ26" s="55"/>
      <c r="AR26" s="55"/>
      <c r="AS26" s="56"/>
      <c r="AT26" s="54">
        <f t="shared" si="5"/>
        <v>0</v>
      </c>
      <c r="AU26" s="55"/>
      <c r="AV26" s="55"/>
      <c r="AW26" s="55"/>
      <c r="AX26" s="54">
        <f t="shared" si="6"/>
        <v>0</v>
      </c>
      <c r="AY26" s="55"/>
      <c r="AZ26" s="55"/>
      <c r="BA26" s="55"/>
      <c r="BB26" s="56"/>
      <c r="BC26" s="54">
        <f t="shared" si="7"/>
        <v>0</v>
      </c>
      <c r="BD26" s="55"/>
      <c r="BE26" s="55"/>
      <c r="BF26" s="55"/>
      <c r="BG26" s="56"/>
      <c r="BH26" s="100">
        <f t="shared" si="8"/>
        <v>0</v>
      </c>
      <c r="BI26" s="56"/>
      <c r="BJ26" s="54">
        <f t="shared" si="9"/>
        <v>0</v>
      </c>
      <c r="BK26" s="55"/>
      <c r="BL26" s="55"/>
      <c r="BM26" s="54"/>
      <c r="BN26" s="54">
        <f t="shared" si="10"/>
        <v>0</v>
      </c>
      <c r="BO26" s="55"/>
      <c r="BP26" s="54">
        <f t="shared" si="10"/>
        <v>0</v>
      </c>
      <c r="BQ26" s="55"/>
      <c r="BR26" s="54">
        <f t="shared" si="13"/>
        <v>0</v>
      </c>
      <c r="BS26" s="55"/>
      <c r="BT26" s="55"/>
      <c r="BU26" s="55"/>
      <c r="BV26" s="56"/>
      <c r="BW26" s="54">
        <f t="shared" si="11"/>
        <v>0</v>
      </c>
      <c r="BX26" s="57"/>
    </row>
    <row r="27" spans="2:76" s="5" customFormat="1" ht="22.5" customHeight="1">
      <c r="B27" s="49" t="s">
        <v>78</v>
      </c>
      <c r="C27" s="50"/>
      <c r="D27" s="51">
        <f t="shared" si="2"/>
        <v>39206.415</v>
      </c>
      <c r="E27" s="52"/>
      <c r="F27" s="53"/>
      <c r="G27" s="54">
        <f t="shared" si="3"/>
        <v>0</v>
      </c>
      <c r="H27" s="55">
        <v>0</v>
      </c>
      <c r="I27" s="55">
        <v>0</v>
      </c>
      <c r="J27" s="55">
        <v>0</v>
      </c>
      <c r="K27" s="54">
        <f t="shared" si="12"/>
        <v>37829.415</v>
      </c>
      <c r="L27" s="55"/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833.89</v>
      </c>
      <c r="T27" s="55">
        <v>658.91</v>
      </c>
      <c r="U27" s="55">
        <v>0</v>
      </c>
      <c r="V27" s="55">
        <v>0</v>
      </c>
      <c r="W27" s="55">
        <v>0</v>
      </c>
      <c r="X27" s="55">
        <v>16</v>
      </c>
      <c r="Y27" s="55">
        <v>36216</v>
      </c>
      <c r="Z27" s="55">
        <v>0</v>
      </c>
      <c r="AA27" s="55">
        <v>29.875</v>
      </c>
      <c r="AB27" s="55">
        <v>0</v>
      </c>
      <c r="AC27" s="55">
        <v>47.74</v>
      </c>
      <c r="AD27" s="55">
        <v>0</v>
      </c>
      <c r="AE27" s="55">
        <v>27</v>
      </c>
      <c r="AF27" s="55">
        <v>0</v>
      </c>
      <c r="AG27" s="55">
        <v>0</v>
      </c>
      <c r="AH27" s="55">
        <v>0</v>
      </c>
      <c r="AI27" s="57">
        <v>0</v>
      </c>
      <c r="AJ27" s="9"/>
      <c r="AK27" s="47"/>
      <c r="AL27" s="49" t="s">
        <v>78</v>
      </c>
      <c r="AM27" s="50"/>
      <c r="AN27" s="58">
        <f t="shared" si="4"/>
        <v>1377</v>
      </c>
      <c r="AO27" s="55">
        <v>1377</v>
      </c>
      <c r="AP27" s="55">
        <v>0</v>
      </c>
      <c r="AQ27" s="55">
        <v>0</v>
      </c>
      <c r="AR27" s="55">
        <v>0</v>
      </c>
      <c r="AS27" s="56">
        <v>0</v>
      </c>
      <c r="AT27" s="54">
        <f t="shared" si="5"/>
        <v>0</v>
      </c>
      <c r="AU27" s="55"/>
      <c r="AV27" s="55"/>
      <c r="AW27" s="55"/>
      <c r="AX27" s="54">
        <f t="shared" si="6"/>
        <v>0</v>
      </c>
      <c r="AY27" s="55"/>
      <c r="AZ27" s="55"/>
      <c r="BA27" s="55"/>
      <c r="BB27" s="56"/>
      <c r="BC27" s="54">
        <f t="shared" si="7"/>
        <v>0</v>
      </c>
      <c r="BD27" s="55"/>
      <c r="BE27" s="55"/>
      <c r="BF27" s="55"/>
      <c r="BG27" s="56"/>
      <c r="BH27" s="100">
        <f t="shared" si="8"/>
        <v>0</v>
      </c>
      <c r="BI27" s="56"/>
      <c r="BJ27" s="54">
        <f t="shared" si="9"/>
        <v>0</v>
      </c>
      <c r="BK27" s="55">
        <v>0</v>
      </c>
      <c r="BL27" s="55"/>
      <c r="BM27" s="54"/>
      <c r="BN27" s="54">
        <f t="shared" si="10"/>
        <v>0</v>
      </c>
      <c r="BO27" s="55"/>
      <c r="BP27" s="54">
        <f t="shared" si="10"/>
        <v>0</v>
      </c>
      <c r="BQ27" s="55"/>
      <c r="BR27" s="54">
        <f t="shared" si="13"/>
        <v>0</v>
      </c>
      <c r="BS27" s="55"/>
      <c r="BT27" s="55"/>
      <c r="BU27" s="55"/>
      <c r="BV27" s="56"/>
      <c r="BW27" s="54">
        <f t="shared" si="11"/>
        <v>0</v>
      </c>
      <c r="BX27" s="57"/>
    </row>
    <row r="28" spans="2:76" s="5" customFormat="1" ht="22.5" customHeight="1">
      <c r="B28" s="66" t="s">
        <v>104</v>
      </c>
      <c r="C28" s="61"/>
      <c r="D28" s="51">
        <f t="shared" si="2"/>
        <v>1663.01281</v>
      </c>
      <c r="E28" s="52"/>
      <c r="F28" s="53"/>
      <c r="G28" s="54">
        <f t="shared" si="3"/>
        <v>1062.83542</v>
      </c>
      <c r="H28" s="55">
        <v>787.777</v>
      </c>
      <c r="I28" s="55">
        <v>2.335</v>
      </c>
      <c r="J28" s="55">
        <v>272.72342000000003</v>
      </c>
      <c r="K28" s="54">
        <f t="shared" si="12"/>
        <v>479.47953</v>
      </c>
      <c r="L28" s="55">
        <v>10.65935</v>
      </c>
      <c r="M28" s="55">
        <v>0.184</v>
      </c>
      <c r="N28" s="55">
        <v>0.89289</v>
      </c>
      <c r="O28" s="55">
        <v>0</v>
      </c>
      <c r="P28" s="55">
        <v>0</v>
      </c>
      <c r="Q28" s="55">
        <v>3.23</v>
      </c>
      <c r="R28" s="55">
        <v>2.9552</v>
      </c>
      <c r="S28" s="55">
        <v>8.27737</v>
      </c>
      <c r="T28" s="55">
        <v>1.82</v>
      </c>
      <c r="U28" s="55">
        <v>2.88308</v>
      </c>
      <c r="V28" s="55">
        <v>0.1166</v>
      </c>
      <c r="W28" s="55">
        <v>0</v>
      </c>
      <c r="X28" s="55">
        <v>0.296</v>
      </c>
      <c r="Y28" s="55">
        <v>2.072</v>
      </c>
      <c r="Z28" s="55">
        <v>3.446</v>
      </c>
      <c r="AA28" s="55">
        <v>6.05357</v>
      </c>
      <c r="AB28" s="55">
        <v>2.1660399999999997</v>
      </c>
      <c r="AC28" s="55">
        <v>3.1559399999999997</v>
      </c>
      <c r="AD28" s="55">
        <v>3.169</v>
      </c>
      <c r="AE28" s="55">
        <v>0.106</v>
      </c>
      <c r="AF28" s="55">
        <v>423.48449</v>
      </c>
      <c r="AG28" s="55">
        <v>0.733</v>
      </c>
      <c r="AH28" s="55">
        <v>3.372</v>
      </c>
      <c r="AI28" s="57">
        <v>0.407</v>
      </c>
      <c r="AJ28" s="9"/>
      <c r="AK28" s="47"/>
      <c r="AL28" s="66" t="s">
        <v>104</v>
      </c>
      <c r="AM28" s="61"/>
      <c r="AN28" s="58">
        <f t="shared" si="4"/>
        <v>6.2940000000000005</v>
      </c>
      <c r="AO28" s="55">
        <v>3.613</v>
      </c>
      <c r="AP28" s="55">
        <v>0.696</v>
      </c>
      <c r="AQ28" s="55">
        <v>0.045</v>
      </c>
      <c r="AR28" s="55">
        <v>0</v>
      </c>
      <c r="AS28" s="56">
        <v>1.94</v>
      </c>
      <c r="AT28" s="54">
        <f t="shared" si="5"/>
        <v>0.276</v>
      </c>
      <c r="AU28" s="55">
        <v>0.252</v>
      </c>
      <c r="AV28" s="55">
        <v>0.024</v>
      </c>
      <c r="AW28" s="55">
        <v>0</v>
      </c>
      <c r="AX28" s="54">
        <f t="shared" si="6"/>
        <v>6.14798</v>
      </c>
      <c r="AY28" s="55">
        <v>2.938</v>
      </c>
      <c r="AZ28" s="55">
        <v>0.055</v>
      </c>
      <c r="BA28" s="55">
        <v>2.8519799999999997</v>
      </c>
      <c r="BB28" s="56">
        <v>0.303</v>
      </c>
      <c r="BC28" s="54">
        <f t="shared" si="7"/>
        <v>51.42874</v>
      </c>
      <c r="BD28" s="55">
        <v>31.97024</v>
      </c>
      <c r="BE28" s="55">
        <v>16.107499999999998</v>
      </c>
      <c r="BF28" s="55">
        <v>0.057</v>
      </c>
      <c r="BG28" s="56">
        <v>3.294</v>
      </c>
      <c r="BH28" s="100">
        <f t="shared" si="8"/>
        <v>0.264</v>
      </c>
      <c r="BI28" s="56">
        <v>0.264</v>
      </c>
      <c r="BJ28" s="54">
        <f t="shared" si="9"/>
        <v>1.07629</v>
      </c>
      <c r="BK28" s="55">
        <v>1.07629</v>
      </c>
      <c r="BL28" s="55"/>
      <c r="BM28" s="54">
        <v>11.985</v>
      </c>
      <c r="BN28" s="54">
        <f t="shared" si="10"/>
        <v>0</v>
      </c>
      <c r="BO28" s="55"/>
      <c r="BP28" s="54">
        <f t="shared" si="10"/>
        <v>8.23211</v>
      </c>
      <c r="BQ28" s="55">
        <v>8.23211</v>
      </c>
      <c r="BR28" s="54">
        <f t="shared" si="13"/>
        <v>31.74455</v>
      </c>
      <c r="BS28" s="55">
        <v>29.29025</v>
      </c>
      <c r="BT28" s="55">
        <v>0.541</v>
      </c>
      <c r="BU28" s="55">
        <v>0</v>
      </c>
      <c r="BV28" s="56">
        <v>1.9133</v>
      </c>
      <c r="BW28" s="54">
        <f t="shared" si="11"/>
        <v>3.24919</v>
      </c>
      <c r="BX28" s="57">
        <v>3.24919</v>
      </c>
    </row>
    <row r="29" spans="2:76" s="5" customFormat="1" ht="22.5" customHeight="1">
      <c r="B29" s="58" t="s">
        <v>80</v>
      </c>
      <c r="C29" s="52"/>
      <c r="D29" s="51">
        <f t="shared" si="2"/>
        <v>162189.38978469998</v>
      </c>
      <c r="E29" s="52"/>
      <c r="F29" s="53">
        <v>54.45946</v>
      </c>
      <c r="G29" s="54">
        <f t="shared" si="3"/>
        <v>138781.1215354</v>
      </c>
      <c r="H29" s="55">
        <v>118855.8808896</v>
      </c>
      <c r="I29" s="55">
        <v>4173.68113</v>
      </c>
      <c r="J29" s="55">
        <v>15751.559515799998</v>
      </c>
      <c r="K29" s="54">
        <f t="shared" si="12"/>
        <v>13007.040566399999</v>
      </c>
      <c r="L29" s="55">
        <v>873.7079219999999</v>
      </c>
      <c r="M29" s="55">
        <v>4.494</v>
      </c>
      <c r="N29" s="55">
        <v>65.28644</v>
      </c>
      <c r="O29" s="55">
        <v>1182.8347899999999</v>
      </c>
      <c r="P29" s="55">
        <v>6.26215</v>
      </c>
      <c r="Q29" s="55">
        <v>175.79571</v>
      </c>
      <c r="R29" s="55">
        <v>338.2893925</v>
      </c>
      <c r="S29" s="55">
        <v>578.26406</v>
      </c>
      <c r="T29" s="55">
        <v>59</v>
      </c>
      <c r="U29" s="55">
        <v>677.2142827</v>
      </c>
      <c r="V29" s="55">
        <v>213.7075</v>
      </c>
      <c r="W29" s="55">
        <v>0</v>
      </c>
      <c r="X29" s="55">
        <v>4401.52181</v>
      </c>
      <c r="Y29" s="55">
        <v>838.6833991999999</v>
      </c>
      <c r="Z29" s="55">
        <v>360.4783</v>
      </c>
      <c r="AA29" s="55">
        <v>780.5352300000001</v>
      </c>
      <c r="AB29" s="55">
        <v>64.23196</v>
      </c>
      <c r="AC29" s="55">
        <v>510.69228</v>
      </c>
      <c r="AD29" s="55">
        <v>179.77992</v>
      </c>
      <c r="AE29" s="55">
        <v>55.576660000000004</v>
      </c>
      <c r="AF29" s="55">
        <v>426.80244</v>
      </c>
      <c r="AG29" s="55">
        <v>12.27127</v>
      </c>
      <c r="AH29" s="55">
        <v>1112.36712</v>
      </c>
      <c r="AI29" s="57">
        <v>89.24393</v>
      </c>
      <c r="AJ29" s="9"/>
      <c r="AK29" s="47"/>
      <c r="AL29" s="58" t="s">
        <v>80</v>
      </c>
      <c r="AM29" s="52"/>
      <c r="AN29" s="58">
        <f t="shared" si="4"/>
        <v>173.42440000000005</v>
      </c>
      <c r="AO29" s="55">
        <v>111.07050000000001</v>
      </c>
      <c r="AP29" s="55">
        <v>45.962</v>
      </c>
      <c r="AQ29" s="55">
        <v>1.2983</v>
      </c>
      <c r="AR29" s="55">
        <v>15.0736</v>
      </c>
      <c r="AS29" s="56">
        <v>0.02</v>
      </c>
      <c r="AT29" s="54">
        <f t="shared" si="5"/>
        <v>358.316</v>
      </c>
      <c r="AU29" s="55">
        <v>38.2</v>
      </c>
      <c r="AV29" s="55">
        <v>320.116</v>
      </c>
      <c r="AW29" s="55">
        <v>0</v>
      </c>
      <c r="AX29" s="54">
        <f t="shared" si="6"/>
        <v>1120.35464</v>
      </c>
      <c r="AY29" s="55">
        <v>6.1506</v>
      </c>
      <c r="AZ29" s="55">
        <v>40.407</v>
      </c>
      <c r="BA29" s="55">
        <v>1027.4876399999998</v>
      </c>
      <c r="BB29" s="56">
        <v>46.3094</v>
      </c>
      <c r="BC29" s="54">
        <f t="shared" si="7"/>
        <v>4446.953530000001</v>
      </c>
      <c r="BD29" s="55">
        <v>23.40355</v>
      </c>
      <c r="BE29" s="55">
        <v>443.41075000000006</v>
      </c>
      <c r="BF29" s="55">
        <v>132.12417</v>
      </c>
      <c r="BG29" s="56">
        <v>3848.01506</v>
      </c>
      <c r="BH29" s="100">
        <f t="shared" si="8"/>
        <v>771.555</v>
      </c>
      <c r="BI29" s="56">
        <v>771.555</v>
      </c>
      <c r="BJ29" s="54">
        <f t="shared" si="9"/>
        <v>120.945924</v>
      </c>
      <c r="BK29" s="55">
        <v>120.945924</v>
      </c>
      <c r="BL29" s="55"/>
      <c r="BM29" s="54">
        <v>982.957</v>
      </c>
      <c r="BN29" s="54">
        <f t="shared" si="10"/>
        <v>32.292</v>
      </c>
      <c r="BO29" s="55">
        <v>32.292</v>
      </c>
      <c r="BP29" s="54">
        <f t="shared" si="10"/>
        <v>1138.0115589</v>
      </c>
      <c r="BQ29" s="55">
        <v>1138.0115589</v>
      </c>
      <c r="BR29" s="54">
        <f t="shared" si="13"/>
        <v>628.6577700000001</v>
      </c>
      <c r="BS29" s="55">
        <v>522.00381</v>
      </c>
      <c r="BT29" s="55">
        <v>0.379</v>
      </c>
      <c r="BU29" s="55">
        <v>8.96896</v>
      </c>
      <c r="BV29" s="56">
        <v>97.306</v>
      </c>
      <c r="BW29" s="54">
        <f t="shared" si="11"/>
        <v>573.3004</v>
      </c>
      <c r="BX29" s="57">
        <v>573.3004</v>
      </c>
    </row>
    <row r="30" spans="2:76" s="5" customFormat="1" ht="22.5" customHeight="1">
      <c r="B30" s="58" t="s">
        <v>81</v>
      </c>
      <c r="C30" s="52"/>
      <c r="D30" s="51">
        <f t="shared" si="2"/>
        <v>940.3368</v>
      </c>
      <c r="E30" s="52"/>
      <c r="F30" s="53"/>
      <c r="G30" s="54">
        <f t="shared" si="3"/>
        <v>0</v>
      </c>
      <c r="H30" s="55">
        <v>0</v>
      </c>
      <c r="I30" s="55">
        <v>0</v>
      </c>
      <c r="J30" s="55">
        <v>0</v>
      </c>
      <c r="K30" s="54">
        <f t="shared" si="12"/>
        <v>29.795759999999998</v>
      </c>
      <c r="L30" s="55">
        <v>0</v>
      </c>
      <c r="M30" s="55">
        <v>0.015</v>
      </c>
      <c r="N30" s="55">
        <v>0.0174</v>
      </c>
      <c r="O30" s="55">
        <v>0</v>
      </c>
      <c r="P30" s="55">
        <v>0</v>
      </c>
      <c r="Q30" s="55">
        <v>0</v>
      </c>
      <c r="R30" s="55">
        <v>0</v>
      </c>
      <c r="S30" s="55">
        <v>28.85652</v>
      </c>
      <c r="T30" s="55">
        <v>0.00072</v>
      </c>
      <c r="U30" s="55">
        <v>0.882</v>
      </c>
      <c r="V30" s="55">
        <v>0</v>
      </c>
      <c r="W30" s="55">
        <v>0</v>
      </c>
      <c r="X30" s="55">
        <v>0</v>
      </c>
      <c r="Y30" s="55">
        <v>0.00144</v>
      </c>
      <c r="Z30" s="55">
        <v>0</v>
      </c>
      <c r="AA30" s="55">
        <v>0</v>
      </c>
      <c r="AB30" s="55">
        <v>0.00828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0.0144</v>
      </c>
      <c r="AI30" s="57">
        <v>0</v>
      </c>
      <c r="AJ30" s="9"/>
      <c r="AK30" s="47"/>
      <c r="AL30" s="58" t="s">
        <v>81</v>
      </c>
      <c r="AM30" s="52"/>
      <c r="AN30" s="58">
        <f t="shared" si="4"/>
        <v>0</v>
      </c>
      <c r="AO30" s="55">
        <v>0</v>
      </c>
      <c r="AP30" s="55">
        <v>0</v>
      </c>
      <c r="AQ30" s="55">
        <v>0</v>
      </c>
      <c r="AR30" s="55">
        <v>0</v>
      </c>
      <c r="AS30" s="56">
        <v>0</v>
      </c>
      <c r="AT30" s="54">
        <f t="shared" si="5"/>
        <v>0</v>
      </c>
      <c r="AU30" s="55">
        <v>0</v>
      </c>
      <c r="AV30" s="55">
        <v>0</v>
      </c>
      <c r="AW30" s="55">
        <v>0</v>
      </c>
      <c r="AX30" s="54">
        <f t="shared" si="6"/>
        <v>17.52</v>
      </c>
      <c r="AY30" s="55">
        <v>17.52</v>
      </c>
      <c r="AZ30" s="55">
        <v>0</v>
      </c>
      <c r="BA30" s="55">
        <v>0</v>
      </c>
      <c r="BB30" s="56">
        <v>0</v>
      </c>
      <c r="BC30" s="54">
        <f t="shared" si="7"/>
        <v>0.1404</v>
      </c>
      <c r="BD30" s="55">
        <v>0</v>
      </c>
      <c r="BE30" s="55">
        <v>0</v>
      </c>
      <c r="BF30" s="55">
        <v>0</v>
      </c>
      <c r="BG30" s="56">
        <v>0.1404</v>
      </c>
      <c r="BH30" s="100">
        <f t="shared" si="8"/>
        <v>0</v>
      </c>
      <c r="BI30" s="56"/>
      <c r="BJ30" s="54">
        <f t="shared" si="9"/>
        <v>10.29912</v>
      </c>
      <c r="BK30" s="55">
        <v>10.29912</v>
      </c>
      <c r="BL30" s="55"/>
      <c r="BM30" s="54"/>
      <c r="BN30" s="54">
        <f t="shared" si="10"/>
        <v>0</v>
      </c>
      <c r="BO30" s="55"/>
      <c r="BP30" s="54">
        <f t="shared" si="10"/>
        <v>7.81296</v>
      </c>
      <c r="BQ30" s="55">
        <v>7.81296</v>
      </c>
      <c r="BR30" s="54">
        <f t="shared" si="13"/>
        <v>874.7685600000001</v>
      </c>
      <c r="BS30" s="55">
        <v>812.4916000000001</v>
      </c>
      <c r="BT30" s="55">
        <v>60.92276</v>
      </c>
      <c r="BU30" s="55">
        <v>0.13428</v>
      </c>
      <c r="BV30" s="56">
        <v>1.21992</v>
      </c>
      <c r="BW30" s="54">
        <f t="shared" si="11"/>
        <v>0</v>
      </c>
      <c r="BX30" s="57"/>
    </row>
    <row r="31" spans="2:76" s="5" customFormat="1" ht="22.5" customHeight="1" thickBot="1">
      <c r="B31" s="85" t="s">
        <v>82</v>
      </c>
      <c r="C31" s="86"/>
      <c r="D31" s="87">
        <f t="shared" si="2"/>
        <v>254.369</v>
      </c>
      <c r="E31" s="88"/>
      <c r="F31" s="86"/>
      <c r="G31" s="89">
        <f t="shared" si="3"/>
        <v>254.3</v>
      </c>
      <c r="H31" s="90">
        <v>254.3</v>
      </c>
      <c r="I31" s="90">
        <v>0</v>
      </c>
      <c r="J31" s="90">
        <v>0</v>
      </c>
      <c r="K31" s="89">
        <f t="shared" si="12"/>
        <v>0.069</v>
      </c>
      <c r="L31" s="90"/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0.015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0.054</v>
      </c>
      <c r="Z31" s="90">
        <v>0</v>
      </c>
      <c r="AA31" s="90">
        <v>0</v>
      </c>
      <c r="AB31" s="90">
        <v>0</v>
      </c>
      <c r="AC31" s="90">
        <v>0</v>
      </c>
      <c r="AD31" s="90">
        <v>0</v>
      </c>
      <c r="AE31" s="90">
        <v>0</v>
      </c>
      <c r="AF31" s="90">
        <v>0</v>
      </c>
      <c r="AG31" s="90">
        <v>0</v>
      </c>
      <c r="AH31" s="90">
        <v>0</v>
      </c>
      <c r="AI31" s="92">
        <v>0</v>
      </c>
      <c r="AJ31" s="9"/>
      <c r="AK31" s="47"/>
      <c r="AL31" s="85" t="s">
        <v>82</v>
      </c>
      <c r="AM31" s="86"/>
      <c r="AN31" s="93">
        <f t="shared" si="4"/>
        <v>0</v>
      </c>
      <c r="AO31" s="90">
        <v>0</v>
      </c>
      <c r="AP31" s="90">
        <v>0</v>
      </c>
      <c r="AQ31" s="90">
        <v>0</v>
      </c>
      <c r="AR31" s="90">
        <v>0</v>
      </c>
      <c r="AS31" s="91">
        <v>0</v>
      </c>
      <c r="AT31" s="89">
        <f t="shared" si="5"/>
        <v>0</v>
      </c>
      <c r="AU31" s="90">
        <v>0</v>
      </c>
      <c r="AV31" s="90">
        <v>0</v>
      </c>
      <c r="AW31" s="90">
        <v>0</v>
      </c>
      <c r="AX31" s="89">
        <f t="shared" si="6"/>
        <v>0</v>
      </c>
      <c r="AY31" s="90">
        <v>0</v>
      </c>
      <c r="AZ31" s="90">
        <v>0</v>
      </c>
      <c r="BA31" s="90">
        <v>0</v>
      </c>
      <c r="BB31" s="91">
        <v>0</v>
      </c>
      <c r="BC31" s="89">
        <f t="shared" si="7"/>
        <v>0</v>
      </c>
      <c r="BD31" s="90">
        <v>0</v>
      </c>
      <c r="BE31" s="90">
        <v>0</v>
      </c>
      <c r="BF31" s="90">
        <v>0</v>
      </c>
      <c r="BG31" s="91">
        <v>0</v>
      </c>
      <c r="BH31" s="104">
        <f t="shared" si="8"/>
        <v>0</v>
      </c>
      <c r="BI31" s="91"/>
      <c r="BJ31" s="89">
        <f t="shared" si="9"/>
        <v>0</v>
      </c>
      <c r="BK31" s="90">
        <v>0</v>
      </c>
      <c r="BL31" s="90"/>
      <c r="BM31" s="89"/>
      <c r="BN31" s="89">
        <f t="shared" si="10"/>
        <v>0</v>
      </c>
      <c r="BO31" s="90"/>
      <c r="BP31" s="89">
        <f t="shared" si="10"/>
        <v>0</v>
      </c>
      <c r="BQ31" s="90"/>
      <c r="BR31" s="89">
        <f t="shared" si="13"/>
        <v>0</v>
      </c>
      <c r="BS31" s="90">
        <v>0</v>
      </c>
      <c r="BT31" s="90">
        <v>0</v>
      </c>
      <c r="BU31" s="90">
        <v>0</v>
      </c>
      <c r="BV31" s="91">
        <v>0</v>
      </c>
      <c r="BW31" s="89">
        <f t="shared" si="11"/>
        <v>0</v>
      </c>
      <c r="BX31" s="92"/>
    </row>
    <row r="32" spans="36:37" s="94" customFormat="1" ht="15" customHeight="1">
      <c r="AJ32" s="95"/>
      <c r="AK32" s="95"/>
    </row>
    <row r="33" ht="15" customHeight="1"/>
  </sheetData>
  <sheetProtection/>
  <mergeCells count="22">
    <mergeCell ref="BW3:BW4"/>
    <mergeCell ref="BN3:BN4"/>
    <mergeCell ref="BP3:BP4"/>
    <mergeCell ref="BR3:BR4"/>
    <mergeCell ref="BS3:BV3"/>
    <mergeCell ref="AY3:BB3"/>
    <mergeCell ref="K3:K4"/>
    <mergeCell ref="AX3:AX4"/>
    <mergeCell ref="BC3:BC4"/>
    <mergeCell ref="AL3:AM4"/>
    <mergeCell ref="AO3:AS3"/>
    <mergeCell ref="BM3:BM4"/>
    <mergeCell ref="G3:G4"/>
    <mergeCell ref="B3:C4"/>
    <mergeCell ref="D3:D4"/>
    <mergeCell ref="E3:E4"/>
    <mergeCell ref="F3:F4"/>
    <mergeCell ref="BJ3:BJ4"/>
    <mergeCell ref="AN3:AN4"/>
    <mergeCell ref="BD3:BG3"/>
    <mergeCell ref="AT3:AT4"/>
    <mergeCell ref="BH3:BH4"/>
  </mergeCells>
  <printOptions horizontalCentered="1" vertic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48" r:id="rId1"/>
  <colBreaks count="1" manualBreakCount="1">
    <brk id="36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BX32"/>
  <sheetViews>
    <sheetView showZeros="0" view="pageBreakPreview" zoomScale="80" zoomScaleNormal="70" zoomScaleSheetLayoutView="80" zoomScalePageLayoutView="0" workbookViewId="0" topLeftCell="A1">
      <pane xSplit="3" ySplit="5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M5" sqref="BM5"/>
    </sheetView>
  </sheetViews>
  <sheetFormatPr defaultColWidth="9.00390625" defaultRowHeight="13.5" customHeight="1"/>
  <cols>
    <col min="1" max="1" width="2.75390625" style="96" customWidth="1"/>
    <col min="2" max="2" width="3.00390625" style="96" customWidth="1"/>
    <col min="3" max="3" width="19.375" style="96" bestFit="1" customWidth="1"/>
    <col min="4" max="4" width="10.875" style="96" customWidth="1"/>
    <col min="5" max="6" width="8.00390625" style="96" customWidth="1"/>
    <col min="7" max="7" width="10.875" style="96" customWidth="1"/>
    <col min="8" max="8" width="12.25390625" style="96" bestFit="1" customWidth="1"/>
    <col min="9" max="9" width="9.125" style="96" bestFit="1" customWidth="1"/>
    <col min="10" max="10" width="10.375" style="96" bestFit="1" customWidth="1"/>
    <col min="11" max="11" width="11.125" style="96" customWidth="1"/>
    <col min="12" max="12" width="10.375" style="96" bestFit="1" customWidth="1"/>
    <col min="13" max="15" width="9.125" style="96" bestFit="1" customWidth="1"/>
    <col min="16" max="16" width="8.375" style="96" bestFit="1" customWidth="1"/>
    <col min="17" max="17" width="10.375" style="96" bestFit="1" customWidth="1"/>
    <col min="18" max="18" width="9.125" style="96" bestFit="1" customWidth="1"/>
    <col min="19" max="19" width="10.375" style="96" bestFit="1" customWidth="1"/>
    <col min="20" max="22" width="9.125" style="96" bestFit="1" customWidth="1"/>
    <col min="23" max="23" width="4.75390625" style="96" customWidth="1"/>
    <col min="24" max="25" width="10.375" style="96" bestFit="1" customWidth="1"/>
    <col min="26" max="26" width="9.125" style="96" bestFit="1" customWidth="1"/>
    <col min="27" max="27" width="10.375" style="96" bestFit="1" customWidth="1"/>
    <col min="28" max="29" width="9.625" style="96" bestFit="1" customWidth="1"/>
    <col min="30" max="30" width="8.00390625" style="96" bestFit="1" customWidth="1"/>
    <col min="31" max="32" width="9.125" style="96" bestFit="1" customWidth="1"/>
    <col min="33" max="33" width="9.375" style="96" bestFit="1" customWidth="1"/>
    <col min="34" max="34" width="9.125" style="96" bestFit="1" customWidth="1"/>
    <col min="35" max="35" width="8.00390625" style="96" bestFit="1" customWidth="1"/>
    <col min="36" max="37" width="2.75390625" style="97" customWidth="1"/>
    <col min="38" max="38" width="3.00390625" style="96" customWidth="1"/>
    <col min="39" max="39" width="19.375" style="96" bestFit="1" customWidth="1"/>
    <col min="40" max="40" width="9.75390625" style="96" customWidth="1"/>
    <col min="41" max="41" width="8.125" style="96" bestFit="1" customWidth="1"/>
    <col min="42" max="42" width="6.375" style="96" bestFit="1" customWidth="1"/>
    <col min="43" max="43" width="4.75390625" style="96" customWidth="1"/>
    <col min="44" max="44" width="8.875" style="96" customWidth="1"/>
    <col min="45" max="45" width="10.25390625" style="96" customWidth="1"/>
    <col min="46" max="46" width="6.75390625" style="96" customWidth="1"/>
    <col min="47" max="49" width="8.00390625" style="96" bestFit="1" customWidth="1"/>
    <col min="50" max="50" width="8.375" style="96" customWidth="1"/>
    <col min="51" max="51" width="9.125" style="96" customWidth="1"/>
    <col min="52" max="52" width="8.00390625" style="96" bestFit="1" customWidth="1"/>
    <col min="53" max="53" width="9.125" style="96" customWidth="1"/>
    <col min="54" max="54" width="8.00390625" style="96" bestFit="1" customWidth="1"/>
    <col min="55" max="55" width="9.25390625" style="96" bestFit="1" customWidth="1"/>
    <col min="56" max="56" width="8.00390625" style="96" bestFit="1" customWidth="1"/>
    <col min="57" max="57" width="9.125" style="96" customWidth="1"/>
    <col min="58" max="58" width="8.00390625" style="96" bestFit="1" customWidth="1"/>
    <col min="59" max="61" width="9.125" style="96" customWidth="1"/>
    <col min="62" max="62" width="6.75390625" style="96" customWidth="1"/>
    <col min="63" max="63" width="8.00390625" style="96" bestFit="1" customWidth="1"/>
    <col min="64" max="64" width="6.25390625" style="96" bestFit="1" customWidth="1"/>
    <col min="65" max="65" width="7.875" style="96" customWidth="1"/>
    <col min="66" max="66" width="8.625" style="96" customWidth="1"/>
    <col min="67" max="67" width="9.125" style="96" customWidth="1"/>
    <col min="68" max="68" width="6.75390625" style="96" customWidth="1"/>
    <col min="69" max="69" width="8.00390625" style="96" bestFit="1" customWidth="1"/>
    <col min="70" max="70" width="8.375" style="96" customWidth="1"/>
    <col min="71" max="73" width="9.125" style="96" customWidth="1"/>
    <col min="74" max="74" width="8.00390625" style="96" bestFit="1" customWidth="1"/>
    <col min="75" max="75" width="7.25390625" style="96" customWidth="1"/>
    <col min="76" max="76" width="7.375" style="96" customWidth="1"/>
    <col min="77" max="16384" width="9.125" style="96" customWidth="1"/>
  </cols>
  <sheetData>
    <row r="1" spans="2:38" s="1" customFormat="1" ht="17.25" customHeight="1">
      <c r="B1" s="2" t="s">
        <v>97</v>
      </c>
      <c r="Z1" s="3"/>
      <c r="AJ1" s="4"/>
      <c r="AK1" s="4"/>
      <c r="AL1" s="2" t="s">
        <v>98</v>
      </c>
    </row>
    <row r="2" spans="23:76" s="5" customFormat="1" ht="16.5" customHeight="1" thickBot="1">
      <c r="W2" s="6"/>
      <c r="X2" s="6"/>
      <c r="AI2" s="7" t="s">
        <v>0</v>
      </c>
      <c r="AJ2" s="8"/>
      <c r="AK2" s="9"/>
      <c r="BX2" s="7" t="s">
        <v>0</v>
      </c>
    </row>
    <row r="3" spans="2:76" s="10" customFormat="1" ht="13.5" customHeight="1">
      <c r="B3" s="113" t="s">
        <v>1</v>
      </c>
      <c r="C3" s="114"/>
      <c r="D3" s="117" t="s">
        <v>2</v>
      </c>
      <c r="E3" s="119" t="s">
        <v>3</v>
      </c>
      <c r="F3" s="121" t="s">
        <v>83</v>
      </c>
      <c r="G3" s="123" t="s">
        <v>4</v>
      </c>
      <c r="H3" s="107"/>
      <c r="I3" s="12"/>
      <c r="J3" s="106"/>
      <c r="K3" s="127" t="s">
        <v>5</v>
      </c>
      <c r="L3" s="12"/>
      <c r="M3" s="12"/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  <c r="AJ3" s="15"/>
      <c r="AK3" s="16"/>
      <c r="AL3" s="113" t="s">
        <v>1</v>
      </c>
      <c r="AM3" s="114"/>
      <c r="AN3" s="125" t="s">
        <v>6</v>
      </c>
      <c r="AO3" s="111"/>
      <c r="AP3" s="111"/>
      <c r="AQ3" s="111"/>
      <c r="AR3" s="111"/>
      <c r="AS3" s="112"/>
      <c r="AT3" s="127" t="s">
        <v>7</v>
      </c>
      <c r="AU3" s="11"/>
      <c r="AV3" s="11"/>
      <c r="AW3" s="11"/>
      <c r="AX3" s="110" t="s">
        <v>8</v>
      </c>
      <c r="AY3" s="111"/>
      <c r="AZ3" s="111"/>
      <c r="BA3" s="111"/>
      <c r="BB3" s="112"/>
      <c r="BC3" s="110" t="s">
        <v>9</v>
      </c>
      <c r="BD3" s="111"/>
      <c r="BE3" s="111"/>
      <c r="BF3" s="111"/>
      <c r="BG3" s="112"/>
      <c r="BH3" s="110" t="s">
        <v>105</v>
      </c>
      <c r="BI3" s="98"/>
      <c r="BJ3" s="108" t="s">
        <v>10</v>
      </c>
      <c r="BK3" s="17"/>
      <c r="BL3" s="18"/>
      <c r="BM3" s="108" t="s">
        <v>11</v>
      </c>
      <c r="BN3" s="108" t="s">
        <v>12</v>
      </c>
      <c r="BO3" s="17"/>
      <c r="BP3" s="108" t="s">
        <v>13</v>
      </c>
      <c r="BQ3" s="17"/>
      <c r="BR3" s="110" t="s">
        <v>14</v>
      </c>
      <c r="BS3" s="111"/>
      <c r="BT3" s="111"/>
      <c r="BU3" s="111"/>
      <c r="BV3" s="112"/>
      <c r="BW3" s="108" t="s">
        <v>15</v>
      </c>
      <c r="BX3" s="19"/>
    </row>
    <row r="4" spans="2:76" s="10" customFormat="1" ht="146.25" customHeight="1" thickBot="1">
      <c r="B4" s="115"/>
      <c r="C4" s="116"/>
      <c r="D4" s="118"/>
      <c r="E4" s="120"/>
      <c r="F4" s="122"/>
      <c r="G4" s="124"/>
      <c r="H4" s="105" t="s">
        <v>108</v>
      </c>
      <c r="I4" s="20" t="s">
        <v>109</v>
      </c>
      <c r="J4" s="20" t="s">
        <v>110</v>
      </c>
      <c r="K4" s="128"/>
      <c r="L4" s="20" t="s">
        <v>84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21</v>
      </c>
      <c r="S4" s="20" t="s">
        <v>22</v>
      </c>
      <c r="T4" s="20" t="s">
        <v>23</v>
      </c>
      <c r="U4" s="20" t="s">
        <v>24</v>
      </c>
      <c r="V4" s="20" t="s">
        <v>25</v>
      </c>
      <c r="W4" s="20" t="s">
        <v>26</v>
      </c>
      <c r="X4" s="20" t="s">
        <v>27</v>
      </c>
      <c r="Y4" s="20" t="s">
        <v>28</v>
      </c>
      <c r="Z4" s="20" t="s">
        <v>29</v>
      </c>
      <c r="AA4" s="21" t="s">
        <v>30</v>
      </c>
      <c r="AB4" s="21" t="s">
        <v>31</v>
      </c>
      <c r="AC4" s="20" t="s">
        <v>32</v>
      </c>
      <c r="AD4" s="20" t="s">
        <v>33</v>
      </c>
      <c r="AE4" s="20" t="s">
        <v>34</v>
      </c>
      <c r="AF4" s="20" t="s">
        <v>85</v>
      </c>
      <c r="AG4" s="20" t="s">
        <v>35</v>
      </c>
      <c r="AH4" s="20" t="s">
        <v>36</v>
      </c>
      <c r="AI4" s="22" t="s">
        <v>37</v>
      </c>
      <c r="AJ4" s="23"/>
      <c r="AK4" s="24"/>
      <c r="AL4" s="115"/>
      <c r="AM4" s="116"/>
      <c r="AN4" s="126"/>
      <c r="AO4" s="20" t="s">
        <v>38</v>
      </c>
      <c r="AP4" s="20" t="s">
        <v>39</v>
      </c>
      <c r="AQ4" s="20" t="s">
        <v>40</v>
      </c>
      <c r="AR4" s="20" t="s">
        <v>41</v>
      </c>
      <c r="AS4" s="25" t="s">
        <v>42</v>
      </c>
      <c r="AT4" s="109"/>
      <c r="AU4" s="20" t="s">
        <v>43</v>
      </c>
      <c r="AV4" s="20" t="s">
        <v>44</v>
      </c>
      <c r="AW4" s="20" t="s">
        <v>103</v>
      </c>
      <c r="AX4" s="109"/>
      <c r="AY4" s="20" t="s">
        <v>45</v>
      </c>
      <c r="AZ4" s="20" t="s">
        <v>46</v>
      </c>
      <c r="BA4" s="20" t="s">
        <v>47</v>
      </c>
      <c r="BB4" s="25" t="s">
        <v>48</v>
      </c>
      <c r="BC4" s="109"/>
      <c r="BD4" s="20" t="s">
        <v>49</v>
      </c>
      <c r="BE4" s="20" t="s">
        <v>50</v>
      </c>
      <c r="BF4" s="20" t="s">
        <v>51</v>
      </c>
      <c r="BG4" s="25" t="s">
        <v>48</v>
      </c>
      <c r="BH4" s="109"/>
      <c r="BI4" s="25" t="s">
        <v>105</v>
      </c>
      <c r="BJ4" s="109"/>
      <c r="BK4" s="20" t="s">
        <v>52</v>
      </c>
      <c r="BL4" s="20" t="s">
        <v>53</v>
      </c>
      <c r="BM4" s="109"/>
      <c r="BN4" s="109"/>
      <c r="BO4" s="20" t="s">
        <v>54</v>
      </c>
      <c r="BP4" s="109"/>
      <c r="BQ4" s="20" t="s">
        <v>55</v>
      </c>
      <c r="BR4" s="109"/>
      <c r="BS4" s="20" t="s">
        <v>56</v>
      </c>
      <c r="BT4" s="20" t="s">
        <v>106</v>
      </c>
      <c r="BU4" s="26" t="s">
        <v>107</v>
      </c>
      <c r="BV4" s="25" t="s">
        <v>48</v>
      </c>
      <c r="BW4" s="109"/>
      <c r="BX4" s="22" t="s">
        <v>57</v>
      </c>
    </row>
    <row r="5" spans="2:76" s="5" customFormat="1" ht="22.5" customHeight="1" thickBot="1">
      <c r="B5" s="27" t="s">
        <v>58</v>
      </c>
      <c r="C5" s="28"/>
      <c r="D5" s="29">
        <f aca="true" t="shared" si="0" ref="D5:AI5">SUM(D6:D31)-D21</f>
        <v>8773448.227420641</v>
      </c>
      <c r="E5" s="30">
        <f t="shared" si="0"/>
        <v>6995.567740638983</v>
      </c>
      <c r="F5" s="30">
        <f t="shared" si="0"/>
        <v>7007.046400000001</v>
      </c>
      <c r="G5" s="31">
        <f>SUM(G6:G31)-G21</f>
        <v>162266.4564740001</v>
      </c>
      <c r="H5" s="32">
        <f>SUM(H6:H31)-H21</f>
        <v>152111.86710000006</v>
      </c>
      <c r="I5" s="32">
        <f>SUM(I6:I31)-I21</f>
        <v>3058.7294000000006</v>
      </c>
      <c r="J5" s="32">
        <f>SUM(J6:J31)-J21</f>
        <v>7095.859974000002</v>
      </c>
      <c r="K5" s="31">
        <f t="shared" si="0"/>
        <v>1113628.9423119999</v>
      </c>
      <c r="L5" s="32">
        <f t="shared" si="0"/>
        <v>198773.135988</v>
      </c>
      <c r="M5" s="32">
        <f t="shared" si="0"/>
        <v>28419.95877</v>
      </c>
      <c r="N5" s="32">
        <f t="shared" si="0"/>
        <v>6753.792778</v>
      </c>
      <c r="O5" s="32">
        <f t="shared" si="0"/>
        <v>5779.534621999997</v>
      </c>
      <c r="P5" s="32">
        <f t="shared" si="0"/>
        <v>387.6518000000003</v>
      </c>
      <c r="Q5" s="32">
        <f t="shared" si="0"/>
        <v>183552.64122599998</v>
      </c>
      <c r="R5" s="32">
        <f t="shared" si="0"/>
        <v>5485.166472</v>
      </c>
      <c r="S5" s="32">
        <f t="shared" si="0"/>
        <v>293154.5345719999</v>
      </c>
      <c r="T5" s="32">
        <f t="shared" si="0"/>
        <v>35521.637319999994</v>
      </c>
      <c r="U5" s="32">
        <f t="shared" si="0"/>
        <v>15656.714588000006</v>
      </c>
      <c r="V5" s="32">
        <f t="shared" si="0"/>
        <v>4933.061516000001</v>
      </c>
      <c r="W5" s="32">
        <f t="shared" si="0"/>
        <v>12.204000000000008</v>
      </c>
      <c r="X5" s="32">
        <f t="shared" si="0"/>
        <v>42839.106347999994</v>
      </c>
      <c r="Y5" s="32">
        <f t="shared" si="0"/>
        <v>107425.67929199997</v>
      </c>
      <c r="Z5" s="32">
        <f t="shared" si="0"/>
        <v>21209.960345999996</v>
      </c>
      <c r="AA5" s="32">
        <f t="shared" si="0"/>
        <v>89490.64630800002</v>
      </c>
      <c r="AB5" s="32">
        <f t="shared" si="0"/>
        <v>10087.930031999998</v>
      </c>
      <c r="AC5" s="32">
        <f t="shared" si="0"/>
        <v>12835.512077999992</v>
      </c>
      <c r="AD5" s="32">
        <f t="shared" si="0"/>
        <v>1194.101814</v>
      </c>
      <c r="AE5" s="32">
        <f t="shared" si="0"/>
        <v>34613.968346</v>
      </c>
      <c r="AF5" s="32">
        <f t="shared" si="0"/>
        <v>2113.0305860000003</v>
      </c>
      <c r="AG5" s="32">
        <f t="shared" si="0"/>
        <v>229.7741400000001</v>
      </c>
      <c r="AH5" s="32">
        <f t="shared" si="0"/>
        <v>11737.564966000004</v>
      </c>
      <c r="AI5" s="34">
        <f t="shared" si="0"/>
        <v>1421.634404</v>
      </c>
      <c r="AJ5" s="35"/>
      <c r="AK5" s="36"/>
      <c r="AL5" s="27" t="s">
        <v>58</v>
      </c>
      <c r="AM5" s="28"/>
      <c r="AN5" s="37">
        <f aca="true" t="shared" si="1" ref="AN5:BX5">SUM(AN6:AN31)-AN21</f>
        <v>7409926.412526</v>
      </c>
      <c r="AO5" s="32">
        <f t="shared" si="1"/>
        <v>157.22959999999998</v>
      </c>
      <c r="AP5" s="32">
        <f t="shared" si="1"/>
        <v>49.130039999999994</v>
      </c>
      <c r="AQ5" s="32">
        <f t="shared" si="1"/>
        <v>0.7754960000000001</v>
      </c>
      <c r="AR5" s="32">
        <f t="shared" si="1"/>
        <v>773781.9422899999</v>
      </c>
      <c r="AS5" s="33">
        <f t="shared" si="1"/>
        <v>6635937.335100001</v>
      </c>
      <c r="AT5" s="31">
        <f t="shared" si="1"/>
        <v>6.56449</v>
      </c>
      <c r="AU5" s="32">
        <f t="shared" si="1"/>
        <v>3.90842</v>
      </c>
      <c r="AV5" s="32">
        <f t="shared" si="1"/>
        <v>1.6481400000000002</v>
      </c>
      <c r="AW5" s="32">
        <f t="shared" si="1"/>
        <v>1.00793</v>
      </c>
      <c r="AX5" s="31">
        <f t="shared" si="1"/>
        <v>2146.6594219999993</v>
      </c>
      <c r="AY5" s="32">
        <f t="shared" si="1"/>
        <v>1113.7149499999998</v>
      </c>
      <c r="AZ5" s="32">
        <f t="shared" si="1"/>
        <v>213.89652999999998</v>
      </c>
      <c r="BA5" s="32">
        <f t="shared" si="1"/>
        <v>704.067442</v>
      </c>
      <c r="BB5" s="33">
        <f t="shared" si="1"/>
        <v>114.98050000000009</v>
      </c>
      <c r="BC5" s="31">
        <f t="shared" si="1"/>
        <v>7525.892610000002</v>
      </c>
      <c r="BD5" s="32">
        <f t="shared" si="1"/>
        <v>779.2368999999997</v>
      </c>
      <c r="BE5" s="32">
        <f t="shared" si="1"/>
        <v>2092.345452</v>
      </c>
      <c r="BF5" s="32">
        <f t="shared" si="1"/>
        <v>897.47107</v>
      </c>
      <c r="BG5" s="33">
        <f t="shared" si="1"/>
        <v>3756.839188000001</v>
      </c>
      <c r="BH5" s="37">
        <f t="shared" si="1"/>
        <v>1718.14598</v>
      </c>
      <c r="BI5" s="33">
        <f t="shared" si="1"/>
        <v>1718.14598</v>
      </c>
      <c r="BJ5" s="31">
        <f t="shared" si="1"/>
        <v>1937.9951559999997</v>
      </c>
      <c r="BK5" s="32">
        <f t="shared" si="1"/>
        <v>1911.1283559999997</v>
      </c>
      <c r="BL5" s="32">
        <f t="shared" si="1"/>
        <v>26.8668</v>
      </c>
      <c r="BM5" s="31">
        <f t="shared" si="1"/>
        <v>17321.901520000003</v>
      </c>
      <c r="BN5" s="31">
        <f t="shared" si="1"/>
        <v>5413.411800000001</v>
      </c>
      <c r="BO5" s="32">
        <f t="shared" si="1"/>
        <v>5413.411800000001</v>
      </c>
      <c r="BP5" s="31">
        <f t="shared" si="1"/>
        <v>1346.8063839999998</v>
      </c>
      <c r="BQ5" s="32">
        <f t="shared" si="1"/>
        <v>1346.8063839999998</v>
      </c>
      <c r="BR5" s="31">
        <f t="shared" si="1"/>
        <v>33503.564304</v>
      </c>
      <c r="BS5" s="32">
        <f t="shared" si="1"/>
        <v>28267.449841999995</v>
      </c>
      <c r="BT5" s="32">
        <f t="shared" si="1"/>
        <v>3378.993568000001</v>
      </c>
      <c r="BU5" s="32">
        <f t="shared" si="1"/>
        <v>637.232568</v>
      </c>
      <c r="BV5" s="33">
        <f t="shared" si="1"/>
        <v>1219.888326</v>
      </c>
      <c r="BW5" s="31">
        <f t="shared" si="1"/>
        <v>2702.860302</v>
      </c>
      <c r="BX5" s="34">
        <f t="shared" si="1"/>
        <v>2702.860302</v>
      </c>
    </row>
    <row r="6" spans="2:76" s="5" customFormat="1" ht="22.5" customHeight="1" thickTop="1">
      <c r="B6" s="38" t="s">
        <v>59</v>
      </c>
      <c r="C6" s="39"/>
      <c r="D6" s="40">
        <f>SUM(E6:G6,K6,AN6,AT6,AX6,BC6,BJ6,BM6,BN6,BP6,BR6,BW6,BH6)</f>
        <v>125.30699999999999</v>
      </c>
      <c r="E6" s="41"/>
      <c r="F6" s="42"/>
      <c r="G6" s="43">
        <f>SUM(H6:J6)</f>
        <v>0</v>
      </c>
      <c r="H6" s="44"/>
      <c r="I6" s="44"/>
      <c r="J6" s="44"/>
      <c r="K6" s="43">
        <f>SUM(L6:AI6)</f>
        <v>125.30699999999999</v>
      </c>
      <c r="L6" s="44">
        <v>0</v>
      </c>
      <c r="M6" s="44">
        <v>0</v>
      </c>
      <c r="N6" s="44">
        <v>125.30699999999999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A6" s="44">
        <v>0</v>
      </c>
      <c r="AB6" s="44">
        <v>0</v>
      </c>
      <c r="AC6" s="44">
        <v>0</v>
      </c>
      <c r="AD6" s="44">
        <v>0</v>
      </c>
      <c r="AE6" s="44">
        <v>0</v>
      </c>
      <c r="AF6" s="44">
        <v>0</v>
      </c>
      <c r="AG6" s="44">
        <v>0</v>
      </c>
      <c r="AH6" s="44">
        <v>0</v>
      </c>
      <c r="AI6" s="46">
        <v>0</v>
      </c>
      <c r="AJ6" s="9"/>
      <c r="AK6" s="47"/>
      <c r="AL6" s="38" t="s">
        <v>59</v>
      </c>
      <c r="AM6" s="39"/>
      <c r="AN6" s="48">
        <f>SUM(AO6:AS6)</f>
        <v>0</v>
      </c>
      <c r="AO6" s="44">
        <v>0</v>
      </c>
      <c r="AP6" s="44">
        <v>0</v>
      </c>
      <c r="AQ6" s="44">
        <v>0</v>
      </c>
      <c r="AR6" s="44">
        <v>0</v>
      </c>
      <c r="AS6" s="45">
        <v>0</v>
      </c>
      <c r="AT6" s="43">
        <f>SUM(AU6:AW6)</f>
        <v>0</v>
      </c>
      <c r="AU6" s="44">
        <v>0</v>
      </c>
      <c r="AV6" s="44">
        <v>0</v>
      </c>
      <c r="AW6" s="44">
        <v>0</v>
      </c>
      <c r="AX6" s="43">
        <f>SUM(AY6:BB6)</f>
        <v>0</v>
      </c>
      <c r="AY6" s="44">
        <v>0</v>
      </c>
      <c r="AZ6" s="44">
        <v>0</v>
      </c>
      <c r="BA6" s="44">
        <v>0</v>
      </c>
      <c r="BB6" s="45">
        <v>0</v>
      </c>
      <c r="BC6" s="43">
        <f>SUM(BD6:BG6)</f>
        <v>0</v>
      </c>
      <c r="BD6" s="44">
        <v>0</v>
      </c>
      <c r="BE6" s="44">
        <v>0</v>
      </c>
      <c r="BF6" s="44">
        <v>0</v>
      </c>
      <c r="BG6" s="45">
        <v>0</v>
      </c>
      <c r="BH6" s="99">
        <f>SUM(BI6)</f>
        <v>0</v>
      </c>
      <c r="BI6" s="45">
        <v>0</v>
      </c>
      <c r="BJ6" s="43">
        <f>SUM(BK6:BL6)</f>
        <v>0</v>
      </c>
      <c r="BK6" s="44">
        <v>0</v>
      </c>
      <c r="BL6" s="44">
        <v>0</v>
      </c>
      <c r="BM6" s="43">
        <v>0</v>
      </c>
      <c r="BN6" s="43">
        <f>SUM(BO6)</f>
        <v>0</v>
      </c>
      <c r="BO6" s="44">
        <v>0</v>
      </c>
      <c r="BP6" s="43">
        <f>SUM(BQ6)</f>
        <v>0</v>
      </c>
      <c r="BQ6" s="44">
        <v>0</v>
      </c>
      <c r="BR6" s="43">
        <f>SUM(BS6:BV6)</f>
        <v>0</v>
      </c>
      <c r="BS6" s="44">
        <v>0</v>
      </c>
      <c r="BT6" s="44">
        <v>0</v>
      </c>
      <c r="BU6" s="44">
        <v>0</v>
      </c>
      <c r="BV6" s="45">
        <v>0</v>
      </c>
      <c r="BW6" s="43">
        <f>SUM(BX6)</f>
        <v>0</v>
      </c>
      <c r="BX6" s="46">
        <v>0</v>
      </c>
    </row>
    <row r="7" spans="2:76" s="5" customFormat="1" ht="22.5" customHeight="1">
      <c r="B7" s="49" t="s">
        <v>60</v>
      </c>
      <c r="C7" s="50"/>
      <c r="D7" s="51">
        <f aca="true" t="shared" si="2" ref="D7:D31">SUM(E7:G7,K7,AN7,AT7,AX7,BC7,BJ7,BM7,BN7,BP7,BR7,BW7,BH7)</f>
        <v>8282196.4853300005</v>
      </c>
      <c r="E7" s="52"/>
      <c r="F7" s="53">
        <v>7007.046400000001</v>
      </c>
      <c r="G7" s="54">
        <f aca="true" t="shared" si="3" ref="G7:G31">SUM(H7:J7)</f>
        <v>120427.55747000003</v>
      </c>
      <c r="H7" s="55">
        <v>119338.13349000004</v>
      </c>
      <c r="I7" s="55">
        <v>402.65246</v>
      </c>
      <c r="J7" s="55">
        <v>686.7715200000002</v>
      </c>
      <c r="K7" s="54">
        <f>SUM(L7:AI7)</f>
        <v>731136.65527</v>
      </c>
      <c r="L7" s="55">
        <v>173843.71943</v>
      </c>
      <c r="M7" s="55">
        <v>28325.65234</v>
      </c>
      <c r="N7" s="55">
        <v>2816.2174200000004</v>
      </c>
      <c r="O7" s="55">
        <v>193.7622</v>
      </c>
      <c r="P7" s="55">
        <v>265.4406</v>
      </c>
      <c r="Q7" s="55">
        <v>180497.28102</v>
      </c>
      <c r="R7" s="55">
        <v>529.77259</v>
      </c>
      <c r="S7" s="55">
        <v>80266.65946</v>
      </c>
      <c r="T7" s="55">
        <v>27741.987319999997</v>
      </c>
      <c r="U7" s="55">
        <v>4799.13048</v>
      </c>
      <c r="V7" s="55">
        <v>1543.8840099999998</v>
      </c>
      <c r="W7" s="55">
        <v>0</v>
      </c>
      <c r="X7" s="55">
        <v>38026.51698</v>
      </c>
      <c r="Y7" s="55">
        <v>84074.26232</v>
      </c>
      <c r="Z7" s="55">
        <v>14733.19948</v>
      </c>
      <c r="AA7" s="55">
        <v>67120.66732000001</v>
      </c>
      <c r="AB7" s="55">
        <v>8239.268489999999</v>
      </c>
      <c r="AC7" s="55">
        <v>4347.5682400000005</v>
      </c>
      <c r="AD7" s="55">
        <v>81.10555</v>
      </c>
      <c r="AE7" s="55">
        <v>5702.3039499999995</v>
      </c>
      <c r="AF7" s="55">
        <v>638.95442</v>
      </c>
      <c r="AG7" s="55">
        <v>4.402799999999999</v>
      </c>
      <c r="AH7" s="55">
        <v>7184.0261500000015</v>
      </c>
      <c r="AI7" s="57">
        <v>160.8727</v>
      </c>
      <c r="AJ7" s="9"/>
      <c r="AK7" s="47"/>
      <c r="AL7" s="49" t="s">
        <v>60</v>
      </c>
      <c r="AM7" s="50"/>
      <c r="AN7" s="58">
        <f aca="true" t="shared" si="4" ref="AN7:AN31">SUM(AO7:AS7)</f>
        <v>7409595.83168</v>
      </c>
      <c r="AO7" s="55">
        <v>60.528999999999996</v>
      </c>
      <c r="AP7" s="55">
        <v>0.6643</v>
      </c>
      <c r="AQ7" s="55">
        <v>0.004380000000000009</v>
      </c>
      <c r="AR7" s="55">
        <v>773773.672</v>
      </c>
      <c r="AS7" s="56">
        <v>6635760.962</v>
      </c>
      <c r="AT7" s="54">
        <f aca="true" t="shared" si="5" ref="AT7:AT31">SUM(AU7:AW7)</f>
        <v>5.4001</v>
      </c>
      <c r="AU7" s="55">
        <v>3.90842</v>
      </c>
      <c r="AV7" s="55">
        <v>1.4916800000000001</v>
      </c>
      <c r="AW7" s="55">
        <v>0</v>
      </c>
      <c r="AX7" s="54">
        <f aca="true" t="shared" si="6" ref="AX7:AX31">SUM(AY7:BB7)</f>
        <v>394.42755000000005</v>
      </c>
      <c r="AY7" s="55">
        <v>191.09641000000005</v>
      </c>
      <c r="AZ7" s="55">
        <v>149.62372</v>
      </c>
      <c r="BA7" s="55">
        <v>26.8161</v>
      </c>
      <c r="BB7" s="56">
        <v>26.891320000000007</v>
      </c>
      <c r="BC7" s="54">
        <f aca="true" t="shared" si="7" ref="BC7:BC31">SUM(BD7:BG7)</f>
        <v>2667.4412300000004</v>
      </c>
      <c r="BD7" s="55">
        <v>152.22861</v>
      </c>
      <c r="BE7" s="55">
        <v>272.9228499999999</v>
      </c>
      <c r="BF7" s="55">
        <v>643.8025100000001</v>
      </c>
      <c r="BG7" s="56">
        <v>1598.4872600000003</v>
      </c>
      <c r="BH7" s="100">
        <f aca="true" t="shared" si="8" ref="BH7:BH31">SUM(BI7)</f>
        <v>21.555210000000002</v>
      </c>
      <c r="BI7" s="56">
        <v>21.555210000000002</v>
      </c>
      <c r="BJ7" s="54">
        <f aca="true" t="shared" si="9" ref="BJ7:BJ31">SUM(BK7:BL7)</f>
        <v>364.78766999999993</v>
      </c>
      <c r="BK7" s="55">
        <v>364.78766999999993</v>
      </c>
      <c r="BL7" s="55">
        <v>0</v>
      </c>
      <c r="BM7" s="54">
        <v>6604.93635</v>
      </c>
      <c r="BN7" s="54">
        <f aca="true" t="shared" si="10" ref="BN7:BN31">SUM(BO7)</f>
        <v>3417.2480600000004</v>
      </c>
      <c r="BO7" s="55">
        <v>3417.2480600000004</v>
      </c>
      <c r="BP7" s="54">
        <f aca="true" t="shared" si="11" ref="BP7:BP31">SUM(BQ7)</f>
        <v>76.88204</v>
      </c>
      <c r="BQ7" s="55">
        <v>76.88204</v>
      </c>
      <c r="BR7" s="54">
        <f>SUM(BS7:BV7)</f>
        <v>159.36726999999996</v>
      </c>
      <c r="BS7" s="55">
        <v>139.44339</v>
      </c>
      <c r="BT7" s="55">
        <v>0.78986</v>
      </c>
      <c r="BU7" s="55">
        <v>0</v>
      </c>
      <c r="BV7" s="56">
        <v>19.134019999999964</v>
      </c>
      <c r="BW7" s="54">
        <f aca="true" t="shared" si="12" ref="BW7:BW31">SUM(BX7)</f>
        <v>317.34902999999997</v>
      </c>
      <c r="BX7" s="57">
        <v>317.34902999999997</v>
      </c>
    </row>
    <row r="8" spans="2:76" s="5" customFormat="1" ht="22.5" customHeight="1">
      <c r="B8" s="49" t="s">
        <v>61</v>
      </c>
      <c r="C8" s="50"/>
      <c r="D8" s="51">
        <f t="shared" si="2"/>
        <v>71060.03125999997</v>
      </c>
      <c r="E8" s="52"/>
      <c r="F8" s="53"/>
      <c r="G8" s="54">
        <f t="shared" si="3"/>
        <v>3754.96172</v>
      </c>
      <c r="H8" s="55">
        <v>1454.8109799999997</v>
      </c>
      <c r="I8" s="55">
        <v>48.99755</v>
      </c>
      <c r="J8" s="55">
        <v>2251.15319</v>
      </c>
      <c r="K8" s="54">
        <f aca="true" t="shared" si="13" ref="K8:K31">SUM(L8:AI8)</f>
        <v>50501.54505999999</v>
      </c>
      <c r="L8" s="55">
        <v>3197.9725700000004</v>
      </c>
      <c r="M8" s="55">
        <v>2.15193</v>
      </c>
      <c r="N8" s="55">
        <v>86.46218999999999</v>
      </c>
      <c r="O8" s="55">
        <v>62.26230000000001</v>
      </c>
      <c r="P8" s="55">
        <v>33.14</v>
      </c>
      <c r="Q8" s="55">
        <v>240.57867</v>
      </c>
      <c r="R8" s="55">
        <v>1646.25528</v>
      </c>
      <c r="S8" s="55">
        <v>18214.35642</v>
      </c>
      <c r="T8" s="55">
        <v>1687.4607</v>
      </c>
      <c r="U8" s="55">
        <v>3212.3086200000007</v>
      </c>
      <c r="V8" s="55">
        <v>824.5080600000001</v>
      </c>
      <c r="W8" s="55">
        <v>0</v>
      </c>
      <c r="X8" s="55">
        <v>94.90023000000002</v>
      </c>
      <c r="Y8" s="55">
        <v>4704.63912</v>
      </c>
      <c r="Z8" s="55">
        <v>2519.0668700000006</v>
      </c>
      <c r="AA8" s="55">
        <v>6519.107480000001</v>
      </c>
      <c r="AB8" s="55">
        <v>1398.5238499999998</v>
      </c>
      <c r="AC8" s="55">
        <v>3472.40182999999</v>
      </c>
      <c r="AD8" s="55">
        <v>170.68579000000003</v>
      </c>
      <c r="AE8" s="55">
        <v>118.37953</v>
      </c>
      <c r="AF8" s="55">
        <v>186.65845000000007</v>
      </c>
      <c r="AG8" s="55">
        <v>16.5343</v>
      </c>
      <c r="AH8" s="55">
        <v>2006.90291</v>
      </c>
      <c r="AI8" s="57">
        <v>86.28796000000001</v>
      </c>
      <c r="AJ8" s="9"/>
      <c r="AK8" s="47"/>
      <c r="AL8" s="49" t="s">
        <v>61</v>
      </c>
      <c r="AM8" s="50"/>
      <c r="AN8" s="58">
        <f t="shared" si="4"/>
        <v>59.746210000000005</v>
      </c>
      <c r="AO8" s="55">
        <v>7.139600000000001</v>
      </c>
      <c r="AP8" s="55">
        <v>10.84364</v>
      </c>
      <c r="AQ8" s="55">
        <v>0.7179700000000001</v>
      </c>
      <c r="AR8" s="55">
        <v>7.544699999999999</v>
      </c>
      <c r="AS8" s="56">
        <v>33.5003</v>
      </c>
      <c r="AT8" s="54">
        <f t="shared" si="5"/>
        <v>0.63729</v>
      </c>
      <c r="AU8" s="55">
        <v>0</v>
      </c>
      <c r="AV8" s="55">
        <v>0.11445999999999999</v>
      </c>
      <c r="AW8" s="55">
        <v>0.52283</v>
      </c>
      <c r="AX8" s="54">
        <f t="shared" si="6"/>
        <v>228.45502</v>
      </c>
      <c r="AY8" s="55">
        <v>113.31554000000001</v>
      </c>
      <c r="AZ8" s="55">
        <v>56.990909999999985</v>
      </c>
      <c r="BA8" s="55">
        <v>43.551469999999995</v>
      </c>
      <c r="BB8" s="56">
        <v>14.597100000000001</v>
      </c>
      <c r="BC8" s="54">
        <f t="shared" si="7"/>
        <v>1897.91682</v>
      </c>
      <c r="BD8" s="55">
        <v>134.44830000000002</v>
      </c>
      <c r="BE8" s="55">
        <v>1453.0058</v>
      </c>
      <c r="BF8" s="55">
        <v>201.30656000000002</v>
      </c>
      <c r="BG8" s="56">
        <v>109.15616</v>
      </c>
      <c r="BH8" s="100">
        <f t="shared" si="8"/>
        <v>28.269990000000004</v>
      </c>
      <c r="BI8" s="56">
        <v>28.269990000000004</v>
      </c>
      <c r="BJ8" s="54">
        <f t="shared" si="9"/>
        <v>506.53069</v>
      </c>
      <c r="BK8" s="55">
        <v>506.53069</v>
      </c>
      <c r="BL8" s="55">
        <v>0</v>
      </c>
      <c r="BM8" s="54">
        <v>10160.589370000002</v>
      </c>
      <c r="BN8" s="54">
        <f t="shared" si="10"/>
        <v>1766.42884</v>
      </c>
      <c r="BO8" s="55">
        <v>1766.42884</v>
      </c>
      <c r="BP8" s="54">
        <f t="shared" si="11"/>
        <v>288.62129</v>
      </c>
      <c r="BQ8" s="55">
        <v>288.62129</v>
      </c>
      <c r="BR8" s="54">
        <f>SUM(BS8:BV8)</f>
        <v>724.7131899999999</v>
      </c>
      <c r="BS8" s="55">
        <v>598.4186199999999</v>
      </c>
      <c r="BT8" s="55">
        <v>121.16658</v>
      </c>
      <c r="BU8" s="55">
        <v>0.177</v>
      </c>
      <c r="BV8" s="56">
        <v>4.95099</v>
      </c>
      <c r="BW8" s="54">
        <f t="shared" si="12"/>
        <v>1141.61577</v>
      </c>
      <c r="BX8" s="57">
        <v>1141.61577</v>
      </c>
    </row>
    <row r="9" spans="2:76" s="5" customFormat="1" ht="22.5" customHeight="1">
      <c r="B9" s="49" t="s">
        <v>62</v>
      </c>
      <c r="C9" s="50"/>
      <c r="D9" s="51">
        <f t="shared" si="2"/>
        <v>135224.926428</v>
      </c>
      <c r="E9" s="52"/>
      <c r="F9" s="53"/>
      <c r="G9" s="54">
        <f t="shared" si="3"/>
        <v>46.740936</v>
      </c>
      <c r="H9" s="55">
        <v>27.083099999999998</v>
      </c>
      <c r="I9" s="55">
        <v>0</v>
      </c>
      <c r="J9" s="55">
        <v>19.657836</v>
      </c>
      <c r="K9" s="54">
        <f t="shared" si="13"/>
        <v>134784.56928400003</v>
      </c>
      <c r="L9" s="55">
        <v>395.4349559999996</v>
      </c>
      <c r="M9" s="55">
        <v>0.47210399999999997</v>
      </c>
      <c r="N9" s="55">
        <v>0.5756879999999995</v>
      </c>
      <c r="O9" s="55">
        <v>101.493</v>
      </c>
      <c r="P9" s="55">
        <v>0</v>
      </c>
      <c r="Q9" s="55">
        <v>17.378844</v>
      </c>
      <c r="R9" s="55">
        <v>567.85986</v>
      </c>
      <c r="S9" s="55">
        <v>98261.842144</v>
      </c>
      <c r="T9" s="55">
        <v>525.22</v>
      </c>
      <c r="U9" s="55">
        <v>437.944192</v>
      </c>
      <c r="V9" s="55">
        <v>0.05577600000000005</v>
      </c>
      <c r="W9" s="55">
        <v>0</v>
      </c>
      <c r="X9" s="55">
        <v>5.3571000000000595</v>
      </c>
      <c r="Y9" s="55">
        <v>14175.413668000001</v>
      </c>
      <c r="Z9" s="55">
        <v>562.5815600000001</v>
      </c>
      <c r="AA9" s="55">
        <v>10434.292676000001</v>
      </c>
      <c r="AB9" s="55">
        <v>70.78056</v>
      </c>
      <c r="AC9" s="55">
        <v>426.301648</v>
      </c>
      <c r="AD9" s="55">
        <v>8.2197</v>
      </c>
      <c r="AE9" s="55">
        <v>7932.802892</v>
      </c>
      <c r="AF9" s="55">
        <v>382.2873</v>
      </c>
      <c r="AG9" s="55">
        <v>38.034</v>
      </c>
      <c r="AH9" s="55">
        <v>189.679976</v>
      </c>
      <c r="AI9" s="57">
        <v>250.54163999999994</v>
      </c>
      <c r="AJ9" s="9"/>
      <c r="AK9" s="47"/>
      <c r="AL9" s="49" t="s">
        <v>62</v>
      </c>
      <c r="AM9" s="50"/>
      <c r="AN9" s="58">
        <f t="shared" si="4"/>
        <v>20.608644</v>
      </c>
      <c r="AO9" s="55">
        <v>20.106</v>
      </c>
      <c r="AP9" s="55">
        <v>0</v>
      </c>
      <c r="AQ9" s="55">
        <v>0.013944</v>
      </c>
      <c r="AR9" s="55">
        <v>0.48869999999999997</v>
      </c>
      <c r="AS9" s="56">
        <v>0</v>
      </c>
      <c r="AT9" s="54">
        <f t="shared" si="5"/>
        <v>0</v>
      </c>
      <c r="AU9" s="55">
        <v>0</v>
      </c>
      <c r="AV9" s="55">
        <v>0</v>
      </c>
      <c r="AW9" s="55">
        <v>0</v>
      </c>
      <c r="AX9" s="54">
        <f t="shared" si="6"/>
        <v>37.57808399999999</v>
      </c>
      <c r="AY9" s="55">
        <v>0</v>
      </c>
      <c r="AZ9" s="55">
        <v>0</v>
      </c>
      <c r="BA9" s="55">
        <v>37.57808399999999</v>
      </c>
      <c r="BB9" s="56">
        <v>0</v>
      </c>
      <c r="BC9" s="54">
        <f t="shared" si="7"/>
        <v>96.77521200000001</v>
      </c>
      <c r="BD9" s="55">
        <v>0</v>
      </c>
      <c r="BE9" s="55">
        <v>86.66196000000001</v>
      </c>
      <c r="BF9" s="55">
        <v>0</v>
      </c>
      <c r="BG9" s="56">
        <v>10.113252000000003</v>
      </c>
      <c r="BH9" s="100">
        <f t="shared" si="8"/>
        <v>0</v>
      </c>
      <c r="BI9" s="56">
        <v>0</v>
      </c>
      <c r="BJ9" s="54">
        <f t="shared" si="9"/>
        <v>62.631348</v>
      </c>
      <c r="BK9" s="55">
        <v>35.764548</v>
      </c>
      <c r="BL9" s="55">
        <v>26.8668</v>
      </c>
      <c r="BM9" s="54">
        <v>0</v>
      </c>
      <c r="BN9" s="54">
        <f t="shared" si="10"/>
        <v>0</v>
      </c>
      <c r="BO9" s="55">
        <v>0</v>
      </c>
      <c r="BP9" s="54">
        <f t="shared" si="11"/>
        <v>80.26785600000001</v>
      </c>
      <c r="BQ9" s="55">
        <v>80.26785600000001</v>
      </c>
      <c r="BR9" s="54">
        <f aca="true" t="shared" si="14" ref="BR9:BR31">SUM(BS9:BV9)</f>
        <v>46.05309200000001</v>
      </c>
      <c r="BS9" s="55">
        <v>23.984588000000002</v>
      </c>
      <c r="BT9" s="55">
        <v>4.384848000000001</v>
      </c>
      <c r="BU9" s="55">
        <v>3.6121560000000006</v>
      </c>
      <c r="BV9" s="56">
        <v>14.0715</v>
      </c>
      <c r="BW9" s="54">
        <f t="shared" si="12"/>
        <v>49.701972000000005</v>
      </c>
      <c r="BX9" s="57">
        <v>49.701972000000005</v>
      </c>
    </row>
    <row r="10" spans="2:76" s="5" customFormat="1" ht="22.5" customHeight="1">
      <c r="B10" s="49" t="s">
        <v>63</v>
      </c>
      <c r="C10" s="50"/>
      <c r="D10" s="51">
        <f t="shared" si="2"/>
        <v>125783.94901200001</v>
      </c>
      <c r="E10" s="52"/>
      <c r="F10" s="53"/>
      <c r="G10" s="54">
        <f t="shared" si="3"/>
        <v>446.035608</v>
      </c>
      <c r="H10" s="55">
        <v>245.19876</v>
      </c>
      <c r="I10" s="55">
        <v>0</v>
      </c>
      <c r="J10" s="55">
        <v>200.836848</v>
      </c>
      <c r="K10" s="54">
        <f t="shared" si="13"/>
        <v>124097.395968</v>
      </c>
      <c r="L10" s="55">
        <v>756.320652</v>
      </c>
      <c r="M10" s="55">
        <v>0.100896</v>
      </c>
      <c r="N10" s="55">
        <v>0</v>
      </c>
      <c r="O10" s="55">
        <v>9.812592</v>
      </c>
      <c r="P10" s="55">
        <v>0</v>
      </c>
      <c r="Q10" s="55">
        <v>41.349372</v>
      </c>
      <c r="R10" s="55">
        <v>836.535792</v>
      </c>
      <c r="S10" s="55">
        <v>89726.345968</v>
      </c>
      <c r="T10" s="55">
        <v>3797.87372</v>
      </c>
      <c r="U10" s="55">
        <v>33.680296</v>
      </c>
      <c r="V10" s="55">
        <v>0.96448</v>
      </c>
      <c r="W10" s="55">
        <v>0</v>
      </c>
      <c r="X10" s="55">
        <v>78.269548</v>
      </c>
      <c r="Y10" s="55">
        <v>2446.766684</v>
      </c>
      <c r="Z10" s="55">
        <v>1028.712716</v>
      </c>
      <c r="AA10" s="55">
        <v>3482.2363920000003</v>
      </c>
      <c r="AB10" s="55">
        <v>67.38593199999998</v>
      </c>
      <c r="AC10" s="55">
        <v>403.43883999999997</v>
      </c>
      <c r="AD10" s="55">
        <v>84.793104</v>
      </c>
      <c r="AE10" s="55">
        <v>20689.760103999997</v>
      </c>
      <c r="AF10" s="55">
        <v>303.79361600000004</v>
      </c>
      <c r="AG10" s="55">
        <v>11.574</v>
      </c>
      <c r="AH10" s="55">
        <v>12.4041</v>
      </c>
      <c r="AI10" s="57">
        <v>285.277164</v>
      </c>
      <c r="AJ10" s="9"/>
      <c r="AK10" s="47"/>
      <c r="AL10" s="49" t="s">
        <v>63</v>
      </c>
      <c r="AM10" s="50"/>
      <c r="AN10" s="58">
        <f t="shared" si="4"/>
        <v>7.345452</v>
      </c>
      <c r="AO10" s="55">
        <v>7.155</v>
      </c>
      <c r="AP10" s="55">
        <v>0</v>
      </c>
      <c r="AQ10" s="55">
        <v>0.03685199999999997</v>
      </c>
      <c r="AR10" s="55">
        <v>0.15360000000000001</v>
      </c>
      <c r="AS10" s="56">
        <v>0</v>
      </c>
      <c r="AT10" s="54">
        <f t="shared" si="5"/>
        <v>0.48510000000000003</v>
      </c>
      <c r="AU10" s="55">
        <v>0</v>
      </c>
      <c r="AV10" s="55">
        <v>0</v>
      </c>
      <c r="AW10" s="55">
        <v>0.48510000000000003</v>
      </c>
      <c r="AX10" s="54">
        <f t="shared" si="6"/>
        <v>11.064708000000001</v>
      </c>
      <c r="AY10" s="55">
        <v>0</v>
      </c>
      <c r="AZ10" s="55">
        <v>7.281900000000001</v>
      </c>
      <c r="BA10" s="55">
        <v>0.555768</v>
      </c>
      <c r="BB10" s="56">
        <v>3.22704</v>
      </c>
      <c r="BC10" s="54">
        <f t="shared" si="7"/>
        <v>487.00678800000014</v>
      </c>
      <c r="BD10" s="55">
        <v>0</v>
      </c>
      <c r="BE10" s="55">
        <v>101.82181200000008</v>
      </c>
      <c r="BF10" s="55">
        <v>16.745399999999997</v>
      </c>
      <c r="BG10" s="56">
        <v>368.43957600000005</v>
      </c>
      <c r="BH10" s="100">
        <f t="shared" si="8"/>
        <v>0</v>
      </c>
      <c r="BI10" s="56">
        <v>0</v>
      </c>
      <c r="BJ10" s="54">
        <f t="shared" si="9"/>
        <v>98.57710800000001</v>
      </c>
      <c r="BK10" s="55">
        <v>98.57710800000001</v>
      </c>
      <c r="BL10" s="55">
        <v>0</v>
      </c>
      <c r="BM10" s="54">
        <v>0</v>
      </c>
      <c r="BN10" s="54">
        <f t="shared" si="10"/>
        <v>0</v>
      </c>
      <c r="BO10" s="55">
        <v>0</v>
      </c>
      <c r="BP10" s="54">
        <f t="shared" si="11"/>
        <v>11.353008</v>
      </c>
      <c r="BQ10" s="55">
        <v>11.353008</v>
      </c>
      <c r="BR10" s="54">
        <f t="shared" si="14"/>
        <v>538.8198720000001</v>
      </c>
      <c r="BS10" s="55">
        <v>2.197404</v>
      </c>
      <c r="BT10" s="55">
        <v>4.11132</v>
      </c>
      <c r="BU10" s="55">
        <v>5.775552</v>
      </c>
      <c r="BV10" s="56">
        <v>526.7355960000001</v>
      </c>
      <c r="BW10" s="54">
        <f t="shared" si="12"/>
        <v>85.8654</v>
      </c>
      <c r="BX10" s="57">
        <v>85.8654</v>
      </c>
    </row>
    <row r="11" spans="2:76" s="5" customFormat="1" ht="22.5" customHeight="1">
      <c r="B11" s="49" t="s">
        <v>64</v>
      </c>
      <c r="C11" s="50"/>
      <c r="D11" s="51">
        <f t="shared" si="2"/>
        <v>54444.66103</v>
      </c>
      <c r="E11" s="52"/>
      <c r="F11" s="53"/>
      <c r="G11" s="54">
        <f t="shared" si="3"/>
        <v>3225.4883000000027</v>
      </c>
      <c r="H11" s="55">
        <v>2085.279300000002</v>
      </c>
      <c r="I11" s="55">
        <v>35.97029999999995</v>
      </c>
      <c r="J11" s="55">
        <v>1104.2387000000008</v>
      </c>
      <c r="K11" s="54">
        <f t="shared" si="13"/>
        <v>35711.115020000005</v>
      </c>
      <c r="L11" s="55">
        <v>7096.603499999997</v>
      </c>
      <c r="M11" s="55">
        <v>91.47149999999999</v>
      </c>
      <c r="N11" s="55">
        <v>1085.9048999999995</v>
      </c>
      <c r="O11" s="55">
        <v>27.363599999999906</v>
      </c>
      <c r="P11" s="55">
        <v>81</v>
      </c>
      <c r="Q11" s="55">
        <v>2254.6693999999998</v>
      </c>
      <c r="R11" s="55">
        <v>1546.1971799999992</v>
      </c>
      <c r="S11" s="55">
        <v>2716.0793999999996</v>
      </c>
      <c r="T11" s="55">
        <v>1708.3188</v>
      </c>
      <c r="U11" s="55">
        <v>5854.384440000005</v>
      </c>
      <c r="V11" s="55">
        <v>1111.1787</v>
      </c>
      <c r="W11" s="55">
        <v>12.204000000000008</v>
      </c>
      <c r="X11" s="55">
        <v>539.6633999999999</v>
      </c>
      <c r="Y11" s="55">
        <v>483.9146999999998</v>
      </c>
      <c r="Z11" s="55">
        <v>2289.6648</v>
      </c>
      <c r="AA11" s="55">
        <v>1020.7754999999997</v>
      </c>
      <c r="AB11" s="55">
        <v>182.9376000000002</v>
      </c>
      <c r="AC11" s="55">
        <v>3933.8187000000003</v>
      </c>
      <c r="AD11" s="55">
        <v>327.77549999999985</v>
      </c>
      <c r="AE11" s="55">
        <v>167.44859999999994</v>
      </c>
      <c r="AF11" s="55">
        <v>437.6097</v>
      </c>
      <c r="AG11" s="55">
        <v>116.77140000000009</v>
      </c>
      <c r="AH11" s="55">
        <v>2309.8032000000003</v>
      </c>
      <c r="AI11" s="57">
        <v>315.5564999999999</v>
      </c>
      <c r="AJ11" s="9"/>
      <c r="AK11" s="47"/>
      <c r="AL11" s="49" t="s">
        <v>64</v>
      </c>
      <c r="AM11" s="50"/>
      <c r="AN11" s="58">
        <f t="shared" si="4"/>
        <v>93.85919999999999</v>
      </c>
      <c r="AO11" s="55">
        <v>61.83</v>
      </c>
      <c r="AP11" s="55">
        <v>31.96799999999999</v>
      </c>
      <c r="AQ11" s="55">
        <v>0</v>
      </c>
      <c r="AR11" s="55">
        <v>0.06119999999999948</v>
      </c>
      <c r="AS11" s="56">
        <v>0</v>
      </c>
      <c r="AT11" s="54">
        <f t="shared" si="5"/>
        <v>0</v>
      </c>
      <c r="AU11" s="55">
        <v>0</v>
      </c>
      <c r="AV11" s="55">
        <v>0</v>
      </c>
      <c r="AW11" s="55">
        <v>0</v>
      </c>
      <c r="AX11" s="54">
        <f t="shared" si="6"/>
        <v>838.0692</v>
      </c>
      <c r="AY11" s="55">
        <v>680.8229999999999</v>
      </c>
      <c r="AZ11" s="55">
        <v>0</v>
      </c>
      <c r="BA11" s="55">
        <v>144.92340000000013</v>
      </c>
      <c r="BB11" s="56">
        <v>12.32280000000003</v>
      </c>
      <c r="BC11" s="54">
        <f t="shared" si="7"/>
        <v>1876.8429100000008</v>
      </c>
      <c r="BD11" s="55">
        <v>125.74169999999981</v>
      </c>
      <c r="BE11" s="55">
        <v>168.0884100000003</v>
      </c>
      <c r="BF11" s="55">
        <v>35.61659999999995</v>
      </c>
      <c r="BG11" s="56">
        <v>1547.3962000000006</v>
      </c>
      <c r="BH11" s="100">
        <f t="shared" si="8"/>
        <v>44.88299999999981</v>
      </c>
      <c r="BI11" s="56">
        <v>44.88299999999981</v>
      </c>
      <c r="BJ11" s="54">
        <f t="shared" si="9"/>
        <v>443.06999999999994</v>
      </c>
      <c r="BK11" s="55">
        <v>443.06999999999994</v>
      </c>
      <c r="BL11" s="55">
        <v>0</v>
      </c>
      <c r="BM11" s="54">
        <v>382.8203999999987</v>
      </c>
      <c r="BN11" s="54">
        <f t="shared" si="10"/>
        <v>229.73490000000038</v>
      </c>
      <c r="BO11" s="55">
        <v>229.73490000000038</v>
      </c>
      <c r="BP11" s="54">
        <f t="shared" si="11"/>
        <v>484.30769999999984</v>
      </c>
      <c r="BQ11" s="55">
        <v>484.30769999999984</v>
      </c>
      <c r="BR11" s="54">
        <f t="shared" si="14"/>
        <v>10294.8089</v>
      </c>
      <c r="BS11" s="55">
        <v>9018.7222</v>
      </c>
      <c r="BT11" s="55">
        <v>937.4702000000002</v>
      </c>
      <c r="BU11" s="55">
        <v>31.474800000000002</v>
      </c>
      <c r="BV11" s="56">
        <v>307.1416999999999</v>
      </c>
      <c r="BW11" s="54">
        <f t="shared" si="12"/>
        <v>819.6615000000002</v>
      </c>
      <c r="BX11" s="57">
        <v>819.6615000000002</v>
      </c>
    </row>
    <row r="12" spans="2:76" s="5" customFormat="1" ht="22.5" customHeight="1">
      <c r="B12" s="59" t="s">
        <v>65</v>
      </c>
      <c r="C12" s="53"/>
      <c r="D12" s="51">
        <f t="shared" si="2"/>
        <v>1606.5143000000007</v>
      </c>
      <c r="E12" s="52"/>
      <c r="F12" s="53"/>
      <c r="G12" s="54">
        <f t="shared" si="3"/>
        <v>858.8865999999999</v>
      </c>
      <c r="H12" s="55">
        <v>712.0117</v>
      </c>
      <c r="I12" s="55">
        <v>101.57495</v>
      </c>
      <c r="J12" s="55">
        <v>45.29994999999997</v>
      </c>
      <c r="K12" s="54">
        <f t="shared" si="13"/>
        <v>747.6277000000009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448.59619999999995</v>
      </c>
      <c r="R12" s="55">
        <v>299.03150000000096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7">
        <v>0</v>
      </c>
      <c r="AJ12" s="9"/>
      <c r="AK12" s="47"/>
      <c r="AL12" s="59" t="s">
        <v>65</v>
      </c>
      <c r="AM12" s="53"/>
      <c r="AN12" s="58">
        <f t="shared" si="4"/>
        <v>0</v>
      </c>
      <c r="AO12" s="55">
        <v>0</v>
      </c>
      <c r="AP12" s="55">
        <v>0</v>
      </c>
      <c r="AQ12" s="55">
        <v>0</v>
      </c>
      <c r="AR12" s="55">
        <v>0</v>
      </c>
      <c r="AS12" s="56">
        <v>0</v>
      </c>
      <c r="AT12" s="54">
        <f t="shared" si="5"/>
        <v>0</v>
      </c>
      <c r="AU12" s="55">
        <v>0</v>
      </c>
      <c r="AV12" s="55">
        <v>0</v>
      </c>
      <c r="AW12" s="55">
        <v>0</v>
      </c>
      <c r="AX12" s="54">
        <f t="shared" si="6"/>
        <v>0</v>
      </c>
      <c r="AY12" s="55">
        <v>0</v>
      </c>
      <c r="AZ12" s="55">
        <v>0</v>
      </c>
      <c r="BA12" s="55">
        <v>0</v>
      </c>
      <c r="BB12" s="56">
        <v>0</v>
      </c>
      <c r="BC12" s="54">
        <f t="shared" si="7"/>
        <v>0</v>
      </c>
      <c r="BD12" s="55">
        <v>0</v>
      </c>
      <c r="BE12" s="55">
        <v>0</v>
      </c>
      <c r="BF12" s="55">
        <v>0</v>
      </c>
      <c r="BG12" s="56">
        <v>0</v>
      </c>
      <c r="BH12" s="100">
        <f t="shared" si="8"/>
        <v>0</v>
      </c>
      <c r="BI12" s="56">
        <v>0</v>
      </c>
      <c r="BJ12" s="54">
        <f t="shared" si="9"/>
        <v>0</v>
      </c>
      <c r="BK12" s="55">
        <v>0</v>
      </c>
      <c r="BL12" s="55">
        <v>0</v>
      </c>
      <c r="BM12" s="54">
        <v>0</v>
      </c>
      <c r="BN12" s="54">
        <f t="shared" si="10"/>
        <v>0</v>
      </c>
      <c r="BO12" s="55">
        <v>0</v>
      </c>
      <c r="BP12" s="54">
        <f t="shared" si="11"/>
        <v>0</v>
      </c>
      <c r="BQ12" s="55">
        <v>0</v>
      </c>
      <c r="BR12" s="54">
        <f t="shared" si="14"/>
        <v>0</v>
      </c>
      <c r="BS12" s="55">
        <v>0</v>
      </c>
      <c r="BT12" s="55">
        <v>0</v>
      </c>
      <c r="BU12" s="55">
        <v>0</v>
      </c>
      <c r="BV12" s="56">
        <v>0</v>
      </c>
      <c r="BW12" s="54">
        <f t="shared" si="12"/>
        <v>0</v>
      </c>
      <c r="BX12" s="57"/>
    </row>
    <row r="13" spans="2:76" s="5" customFormat="1" ht="22.5" customHeight="1">
      <c r="B13" s="59" t="s">
        <v>66</v>
      </c>
      <c r="C13" s="53"/>
      <c r="D13" s="51">
        <f t="shared" si="2"/>
        <v>18829.72332000001</v>
      </c>
      <c r="E13" s="52"/>
      <c r="F13" s="53"/>
      <c r="G13" s="54">
        <f t="shared" si="3"/>
        <v>10568.184310000008</v>
      </c>
      <c r="H13" s="55">
        <v>10558.366000000009</v>
      </c>
      <c r="I13" s="55">
        <v>3.3578999999999724</v>
      </c>
      <c r="J13" s="55">
        <v>6.460409999999683</v>
      </c>
      <c r="K13" s="54">
        <f t="shared" si="13"/>
        <v>7851.6104</v>
      </c>
      <c r="L13" s="55">
        <v>0</v>
      </c>
      <c r="M13" s="55">
        <v>0</v>
      </c>
      <c r="N13" s="55">
        <v>3.8156299999999987</v>
      </c>
      <c r="O13" s="55">
        <v>5365.695209999998</v>
      </c>
      <c r="P13" s="55">
        <v>8.071200000000317</v>
      </c>
      <c r="Q13" s="55">
        <v>52.787720000000036</v>
      </c>
      <c r="R13" s="55">
        <v>2.524339999999995</v>
      </c>
      <c r="S13" s="55">
        <v>19.703320000000076</v>
      </c>
      <c r="T13" s="55">
        <v>12.421500000000002</v>
      </c>
      <c r="U13" s="55">
        <v>1043.53613</v>
      </c>
      <c r="V13" s="55">
        <v>11.094719999999995</v>
      </c>
      <c r="W13" s="55">
        <v>0</v>
      </c>
      <c r="X13" s="55">
        <v>37.62941000000001</v>
      </c>
      <c r="Y13" s="55">
        <v>99.17635000000018</v>
      </c>
      <c r="Z13" s="55">
        <v>22.507029999999986</v>
      </c>
      <c r="AA13" s="55">
        <v>698.2866800000002</v>
      </c>
      <c r="AB13" s="55">
        <v>103.88559999999995</v>
      </c>
      <c r="AC13" s="55">
        <v>246.05034999999998</v>
      </c>
      <c r="AD13" s="55">
        <v>35.72204999999997</v>
      </c>
      <c r="AE13" s="55">
        <v>3.2732700000000037</v>
      </c>
      <c r="AF13" s="55">
        <v>14.47810000000004</v>
      </c>
      <c r="AG13" s="55">
        <v>42.34230000000001</v>
      </c>
      <c r="AH13" s="55">
        <v>20.93000000000029</v>
      </c>
      <c r="AI13" s="57">
        <v>7.679489999999987</v>
      </c>
      <c r="AJ13" s="9"/>
      <c r="AK13" s="47"/>
      <c r="AL13" s="59" t="s">
        <v>66</v>
      </c>
      <c r="AM13" s="53"/>
      <c r="AN13" s="58">
        <f t="shared" si="4"/>
        <v>0</v>
      </c>
      <c r="AO13" s="55">
        <v>0</v>
      </c>
      <c r="AP13" s="55">
        <v>0</v>
      </c>
      <c r="AQ13" s="55">
        <v>0</v>
      </c>
      <c r="AR13" s="55">
        <v>0</v>
      </c>
      <c r="AS13" s="56">
        <v>0</v>
      </c>
      <c r="AT13" s="54">
        <f t="shared" si="5"/>
        <v>0</v>
      </c>
      <c r="AU13" s="55">
        <v>0</v>
      </c>
      <c r="AV13" s="55">
        <v>0</v>
      </c>
      <c r="AW13" s="55">
        <v>0</v>
      </c>
      <c r="AX13" s="54">
        <f t="shared" si="6"/>
        <v>346.4415499999999</v>
      </c>
      <c r="AY13" s="55">
        <v>0</v>
      </c>
      <c r="AZ13" s="55">
        <v>0</v>
      </c>
      <c r="BA13" s="55">
        <v>301.08714999999984</v>
      </c>
      <c r="BB13" s="56">
        <v>45.354400000000055</v>
      </c>
      <c r="BC13" s="54">
        <f t="shared" si="7"/>
        <v>3.416139999999814</v>
      </c>
      <c r="BD13" s="55">
        <v>0</v>
      </c>
      <c r="BE13" s="55">
        <v>0</v>
      </c>
      <c r="BF13" s="55">
        <v>0</v>
      </c>
      <c r="BG13" s="56">
        <v>3.416139999999814</v>
      </c>
      <c r="BH13" s="100">
        <f t="shared" si="8"/>
        <v>0</v>
      </c>
      <c r="BI13" s="56">
        <v>0</v>
      </c>
      <c r="BJ13" s="54">
        <f t="shared" si="9"/>
        <v>1.769040000000004</v>
      </c>
      <c r="BK13" s="55">
        <v>1.769040000000004</v>
      </c>
      <c r="BL13" s="55">
        <v>0</v>
      </c>
      <c r="BM13" s="54">
        <v>14.523600000000016</v>
      </c>
      <c r="BN13" s="54">
        <f t="shared" si="10"/>
        <v>0</v>
      </c>
      <c r="BO13" s="55">
        <v>0</v>
      </c>
      <c r="BP13" s="54">
        <f t="shared" si="11"/>
        <v>41.76626999999999</v>
      </c>
      <c r="BQ13" s="55">
        <v>41.76626999999999</v>
      </c>
      <c r="BR13" s="54">
        <f t="shared" si="14"/>
        <v>2.01201</v>
      </c>
      <c r="BS13" s="55">
        <v>2.01201</v>
      </c>
      <c r="BT13" s="55">
        <v>0</v>
      </c>
      <c r="BU13" s="55">
        <v>0</v>
      </c>
      <c r="BV13" s="56">
        <v>0</v>
      </c>
      <c r="BW13" s="54">
        <f t="shared" si="12"/>
        <v>0</v>
      </c>
      <c r="BX13" s="57"/>
    </row>
    <row r="14" spans="2:76" s="5" customFormat="1" ht="22.5" customHeight="1">
      <c r="B14" s="59" t="s">
        <v>67</v>
      </c>
      <c r="C14" s="53"/>
      <c r="D14" s="51">
        <f t="shared" si="2"/>
        <v>2556.2886399999998</v>
      </c>
      <c r="E14" s="52"/>
      <c r="F14" s="53"/>
      <c r="G14" s="54">
        <f t="shared" si="3"/>
        <v>28.587279999999897</v>
      </c>
      <c r="H14" s="55">
        <v>27.623779999999897</v>
      </c>
      <c r="I14" s="55">
        <v>0</v>
      </c>
      <c r="J14" s="55">
        <v>0.9634999999999998</v>
      </c>
      <c r="K14" s="54">
        <f t="shared" si="13"/>
        <v>2527.70136</v>
      </c>
      <c r="L14" s="55">
        <v>0</v>
      </c>
      <c r="M14" s="55">
        <v>0</v>
      </c>
      <c r="N14" s="55">
        <v>2527.70136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7">
        <v>0</v>
      </c>
      <c r="AJ14" s="9"/>
      <c r="AK14" s="47"/>
      <c r="AL14" s="59" t="s">
        <v>67</v>
      </c>
      <c r="AM14" s="53"/>
      <c r="AN14" s="58">
        <f t="shared" si="4"/>
        <v>0</v>
      </c>
      <c r="AO14" s="55">
        <v>0</v>
      </c>
      <c r="AP14" s="55">
        <v>0</v>
      </c>
      <c r="AQ14" s="55">
        <v>0</v>
      </c>
      <c r="AR14" s="55">
        <v>0</v>
      </c>
      <c r="AS14" s="56">
        <v>0</v>
      </c>
      <c r="AT14" s="54">
        <f t="shared" si="5"/>
        <v>0</v>
      </c>
      <c r="AU14" s="55">
        <v>0</v>
      </c>
      <c r="AV14" s="55">
        <v>0</v>
      </c>
      <c r="AW14" s="55">
        <v>0</v>
      </c>
      <c r="AX14" s="54">
        <f t="shared" si="6"/>
        <v>0</v>
      </c>
      <c r="AY14" s="55">
        <v>0</v>
      </c>
      <c r="AZ14" s="55">
        <v>0</v>
      </c>
      <c r="BA14" s="55">
        <v>0</v>
      </c>
      <c r="BB14" s="56">
        <v>0</v>
      </c>
      <c r="BC14" s="54">
        <f t="shared" si="7"/>
        <v>0</v>
      </c>
      <c r="BD14" s="55">
        <v>0</v>
      </c>
      <c r="BE14" s="55">
        <v>0</v>
      </c>
      <c r="BF14" s="55">
        <v>0</v>
      </c>
      <c r="BG14" s="56">
        <v>0</v>
      </c>
      <c r="BH14" s="100">
        <f t="shared" si="8"/>
        <v>0</v>
      </c>
      <c r="BI14" s="56">
        <v>0</v>
      </c>
      <c r="BJ14" s="54">
        <f t="shared" si="9"/>
        <v>0</v>
      </c>
      <c r="BK14" s="55">
        <v>0</v>
      </c>
      <c r="BL14" s="55">
        <v>0</v>
      </c>
      <c r="BM14" s="54">
        <v>0</v>
      </c>
      <c r="BN14" s="54">
        <f t="shared" si="10"/>
        <v>0</v>
      </c>
      <c r="BO14" s="55">
        <v>0</v>
      </c>
      <c r="BP14" s="54">
        <f t="shared" si="11"/>
        <v>0</v>
      </c>
      <c r="BQ14" s="55"/>
      <c r="BR14" s="54">
        <f t="shared" si="14"/>
        <v>0</v>
      </c>
      <c r="BS14" s="55">
        <v>0</v>
      </c>
      <c r="BT14" s="55">
        <v>0</v>
      </c>
      <c r="BU14" s="55">
        <v>0</v>
      </c>
      <c r="BV14" s="56">
        <v>0</v>
      </c>
      <c r="BW14" s="54">
        <f t="shared" si="12"/>
        <v>0</v>
      </c>
      <c r="BX14" s="57"/>
    </row>
    <row r="15" spans="2:76" s="5" customFormat="1" ht="22.5" customHeight="1">
      <c r="B15" s="59" t="s">
        <v>68</v>
      </c>
      <c r="C15" s="53"/>
      <c r="D15" s="51">
        <f t="shared" si="2"/>
        <v>0</v>
      </c>
      <c r="E15" s="52"/>
      <c r="F15" s="53"/>
      <c r="G15" s="54">
        <f t="shared" si="3"/>
        <v>0</v>
      </c>
      <c r="H15" s="55">
        <v>0</v>
      </c>
      <c r="I15" s="55">
        <v>0</v>
      </c>
      <c r="J15" s="55">
        <v>0</v>
      </c>
      <c r="K15" s="54">
        <f t="shared" si="13"/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7">
        <v>0</v>
      </c>
      <c r="AJ15" s="9"/>
      <c r="AK15" s="47"/>
      <c r="AL15" s="59" t="s">
        <v>68</v>
      </c>
      <c r="AM15" s="53"/>
      <c r="AN15" s="58">
        <f t="shared" si="4"/>
        <v>0</v>
      </c>
      <c r="AO15" s="55">
        <v>0</v>
      </c>
      <c r="AP15" s="55">
        <v>0</v>
      </c>
      <c r="AQ15" s="55">
        <v>0</v>
      </c>
      <c r="AR15" s="55">
        <v>0</v>
      </c>
      <c r="AS15" s="56">
        <v>0</v>
      </c>
      <c r="AT15" s="54">
        <f t="shared" si="5"/>
        <v>0</v>
      </c>
      <c r="AU15" s="55">
        <v>0</v>
      </c>
      <c r="AV15" s="55">
        <v>0</v>
      </c>
      <c r="AW15" s="55">
        <v>0</v>
      </c>
      <c r="AX15" s="54">
        <f t="shared" si="6"/>
        <v>0</v>
      </c>
      <c r="AY15" s="55">
        <v>0</v>
      </c>
      <c r="AZ15" s="55">
        <v>0</v>
      </c>
      <c r="BA15" s="55">
        <v>0</v>
      </c>
      <c r="BB15" s="56">
        <v>0</v>
      </c>
      <c r="BC15" s="54">
        <f t="shared" si="7"/>
        <v>0</v>
      </c>
      <c r="BD15" s="55">
        <v>0</v>
      </c>
      <c r="BE15" s="55">
        <v>0</v>
      </c>
      <c r="BF15" s="55">
        <v>0</v>
      </c>
      <c r="BG15" s="56">
        <v>0</v>
      </c>
      <c r="BH15" s="100">
        <f t="shared" si="8"/>
        <v>0</v>
      </c>
      <c r="BI15" s="56">
        <v>0</v>
      </c>
      <c r="BJ15" s="54">
        <f t="shared" si="9"/>
        <v>0</v>
      </c>
      <c r="BK15" s="55">
        <v>0</v>
      </c>
      <c r="BL15" s="55">
        <v>0</v>
      </c>
      <c r="BM15" s="54">
        <v>0</v>
      </c>
      <c r="BN15" s="54">
        <f t="shared" si="10"/>
        <v>0</v>
      </c>
      <c r="BO15" s="55">
        <v>0</v>
      </c>
      <c r="BP15" s="54">
        <f t="shared" si="11"/>
        <v>0</v>
      </c>
      <c r="BQ15" s="55"/>
      <c r="BR15" s="54">
        <f t="shared" si="14"/>
        <v>0</v>
      </c>
      <c r="BS15" s="55">
        <v>0</v>
      </c>
      <c r="BT15" s="55">
        <v>0</v>
      </c>
      <c r="BU15" s="55">
        <v>0</v>
      </c>
      <c r="BV15" s="56">
        <v>0</v>
      </c>
      <c r="BW15" s="54">
        <f t="shared" si="12"/>
        <v>0</v>
      </c>
      <c r="BX15" s="57"/>
    </row>
    <row r="16" spans="2:76" s="5" customFormat="1" ht="22.5" customHeight="1">
      <c r="B16" s="59" t="s">
        <v>86</v>
      </c>
      <c r="C16" s="53"/>
      <c r="D16" s="51">
        <f t="shared" si="2"/>
        <v>16870.2826</v>
      </c>
      <c r="E16" s="52"/>
      <c r="F16" s="53"/>
      <c r="G16" s="54">
        <f t="shared" si="3"/>
        <v>0</v>
      </c>
      <c r="H16" s="55">
        <v>0</v>
      </c>
      <c r="I16" s="55">
        <v>0</v>
      </c>
      <c r="J16" s="55">
        <v>0</v>
      </c>
      <c r="K16" s="54">
        <f t="shared" si="13"/>
        <v>16870.2826</v>
      </c>
      <c r="L16" s="55">
        <v>13278.58946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3591.6931399999994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7">
        <v>0</v>
      </c>
      <c r="AJ16" s="9"/>
      <c r="AK16" s="47"/>
      <c r="AL16" s="59" t="s">
        <v>86</v>
      </c>
      <c r="AM16" s="53"/>
      <c r="AN16" s="58">
        <f t="shared" si="4"/>
        <v>0</v>
      </c>
      <c r="AO16" s="55">
        <v>0</v>
      </c>
      <c r="AP16" s="55">
        <v>0</v>
      </c>
      <c r="AQ16" s="55">
        <v>0</v>
      </c>
      <c r="AR16" s="55">
        <v>0</v>
      </c>
      <c r="AS16" s="56">
        <v>0</v>
      </c>
      <c r="AT16" s="54">
        <f t="shared" si="5"/>
        <v>0</v>
      </c>
      <c r="AU16" s="55">
        <v>0</v>
      </c>
      <c r="AV16" s="55">
        <v>0</v>
      </c>
      <c r="AW16" s="55">
        <v>0</v>
      </c>
      <c r="AX16" s="54">
        <f t="shared" si="6"/>
        <v>0</v>
      </c>
      <c r="AY16" s="55">
        <v>0</v>
      </c>
      <c r="AZ16" s="55">
        <v>0</v>
      </c>
      <c r="BA16" s="55">
        <v>0</v>
      </c>
      <c r="BB16" s="56">
        <v>0</v>
      </c>
      <c r="BC16" s="54">
        <f t="shared" si="7"/>
        <v>0</v>
      </c>
      <c r="BD16" s="55">
        <v>0</v>
      </c>
      <c r="BE16" s="55">
        <v>0</v>
      </c>
      <c r="BF16" s="55">
        <v>0</v>
      </c>
      <c r="BG16" s="56">
        <v>0</v>
      </c>
      <c r="BH16" s="100">
        <f t="shared" si="8"/>
        <v>0</v>
      </c>
      <c r="BI16" s="56">
        <v>0</v>
      </c>
      <c r="BJ16" s="54">
        <f t="shared" si="9"/>
        <v>0</v>
      </c>
      <c r="BK16" s="55">
        <v>0</v>
      </c>
      <c r="BL16" s="55">
        <v>0</v>
      </c>
      <c r="BM16" s="54">
        <v>0</v>
      </c>
      <c r="BN16" s="54">
        <f t="shared" si="10"/>
        <v>0</v>
      </c>
      <c r="BO16" s="55">
        <v>0</v>
      </c>
      <c r="BP16" s="54">
        <f t="shared" si="11"/>
        <v>0</v>
      </c>
      <c r="BQ16" s="55"/>
      <c r="BR16" s="54">
        <f t="shared" si="14"/>
        <v>0</v>
      </c>
      <c r="BS16" s="55">
        <v>0</v>
      </c>
      <c r="BT16" s="55">
        <v>0</v>
      </c>
      <c r="BU16" s="55">
        <v>0</v>
      </c>
      <c r="BV16" s="56">
        <v>0</v>
      </c>
      <c r="BW16" s="54">
        <f t="shared" si="12"/>
        <v>0</v>
      </c>
      <c r="BX16" s="57"/>
    </row>
    <row r="17" spans="2:76" s="5" customFormat="1" ht="22.5" customHeight="1">
      <c r="B17" s="59" t="s">
        <v>69</v>
      </c>
      <c r="C17" s="53"/>
      <c r="D17" s="51">
        <f t="shared" si="2"/>
        <v>1526.6363299999998</v>
      </c>
      <c r="E17" s="52"/>
      <c r="F17" s="53"/>
      <c r="G17" s="54">
        <f t="shared" si="3"/>
        <v>4.307770000000005</v>
      </c>
      <c r="H17" s="55">
        <v>0</v>
      </c>
      <c r="I17" s="55">
        <v>0</v>
      </c>
      <c r="J17" s="55">
        <v>4.307770000000005</v>
      </c>
      <c r="K17" s="54">
        <f t="shared" si="13"/>
        <v>1481.60408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0.032010000000000094</v>
      </c>
      <c r="S17" s="55">
        <v>0</v>
      </c>
      <c r="T17" s="55">
        <v>0</v>
      </c>
      <c r="U17" s="55">
        <v>38.01624</v>
      </c>
      <c r="V17" s="55">
        <v>1441.14743</v>
      </c>
      <c r="W17" s="55">
        <v>0</v>
      </c>
      <c r="X17" s="55">
        <v>0</v>
      </c>
      <c r="Y17" s="55">
        <v>0.9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7">
        <v>1.5084</v>
      </c>
      <c r="AJ17" s="9"/>
      <c r="AK17" s="47"/>
      <c r="AL17" s="59" t="s">
        <v>69</v>
      </c>
      <c r="AM17" s="53"/>
      <c r="AN17" s="58">
        <f t="shared" si="4"/>
        <v>0</v>
      </c>
      <c r="AO17" s="55">
        <v>0</v>
      </c>
      <c r="AP17" s="55">
        <v>0</v>
      </c>
      <c r="AQ17" s="55">
        <v>0</v>
      </c>
      <c r="AR17" s="55">
        <v>0</v>
      </c>
      <c r="AS17" s="56">
        <v>0</v>
      </c>
      <c r="AT17" s="54">
        <f t="shared" si="5"/>
        <v>0</v>
      </c>
      <c r="AU17" s="55">
        <v>0</v>
      </c>
      <c r="AV17" s="55">
        <v>0</v>
      </c>
      <c r="AW17" s="55">
        <v>0</v>
      </c>
      <c r="AX17" s="54">
        <f t="shared" si="6"/>
        <v>2.0350599999999988</v>
      </c>
      <c r="AY17" s="55">
        <v>0</v>
      </c>
      <c r="AZ17" s="55">
        <v>0</v>
      </c>
      <c r="BA17" s="55">
        <v>2.0350599999999988</v>
      </c>
      <c r="BB17" s="56">
        <v>0</v>
      </c>
      <c r="BC17" s="54">
        <f t="shared" si="7"/>
        <v>0</v>
      </c>
      <c r="BD17" s="55">
        <v>0</v>
      </c>
      <c r="BE17" s="55">
        <v>0</v>
      </c>
      <c r="BF17" s="55">
        <v>0</v>
      </c>
      <c r="BG17" s="56">
        <v>0</v>
      </c>
      <c r="BH17" s="100">
        <f t="shared" si="8"/>
        <v>0</v>
      </c>
      <c r="BI17" s="56">
        <v>0</v>
      </c>
      <c r="BJ17" s="54">
        <f t="shared" si="9"/>
        <v>0</v>
      </c>
      <c r="BK17" s="55">
        <v>0</v>
      </c>
      <c r="BL17" s="55">
        <v>0</v>
      </c>
      <c r="BM17" s="54">
        <v>0</v>
      </c>
      <c r="BN17" s="54">
        <f t="shared" si="10"/>
        <v>0</v>
      </c>
      <c r="BO17" s="55">
        <v>0</v>
      </c>
      <c r="BP17" s="54">
        <f t="shared" si="11"/>
        <v>0</v>
      </c>
      <c r="BQ17" s="55"/>
      <c r="BR17" s="54">
        <f t="shared" si="14"/>
        <v>38.689420000000005</v>
      </c>
      <c r="BS17" s="55">
        <v>0</v>
      </c>
      <c r="BT17" s="55">
        <v>0</v>
      </c>
      <c r="BU17" s="55">
        <v>38.689420000000005</v>
      </c>
      <c r="BV17" s="56">
        <v>0</v>
      </c>
      <c r="BW17" s="54">
        <f t="shared" si="12"/>
        <v>0</v>
      </c>
      <c r="BX17" s="57"/>
    </row>
    <row r="18" spans="2:76" s="5" customFormat="1" ht="22.5" customHeight="1">
      <c r="B18" s="59" t="s">
        <v>70</v>
      </c>
      <c r="C18" s="53"/>
      <c r="D18" s="51">
        <f t="shared" si="2"/>
        <v>60.46800000000031</v>
      </c>
      <c r="E18" s="52"/>
      <c r="F18" s="53"/>
      <c r="G18" s="54">
        <f t="shared" si="3"/>
        <v>0</v>
      </c>
      <c r="H18" s="55">
        <v>0</v>
      </c>
      <c r="I18" s="55">
        <v>0</v>
      </c>
      <c r="J18" s="55">
        <v>0</v>
      </c>
      <c r="K18" s="54">
        <f t="shared" si="13"/>
        <v>58.89800000000014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46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0.047999999999774445</v>
      </c>
      <c r="AD18" s="55">
        <v>0</v>
      </c>
      <c r="AE18" s="55">
        <v>0</v>
      </c>
      <c r="AF18" s="55">
        <v>0</v>
      </c>
      <c r="AG18" s="55">
        <v>0</v>
      </c>
      <c r="AH18" s="55">
        <v>12.850000000000364</v>
      </c>
      <c r="AI18" s="57">
        <v>0</v>
      </c>
      <c r="AJ18" s="9"/>
      <c r="AK18" s="47"/>
      <c r="AL18" s="59" t="s">
        <v>70</v>
      </c>
      <c r="AM18" s="53"/>
      <c r="AN18" s="58">
        <f t="shared" si="4"/>
        <v>0</v>
      </c>
      <c r="AO18" s="55">
        <v>0</v>
      </c>
      <c r="AP18" s="55">
        <v>0</v>
      </c>
      <c r="AQ18" s="55">
        <v>0</v>
      </c>
      <c r="AR18" s="55">
        <v>0</v>
      </c>
      <c r="AS18" s="56">
        <v>0</v>
      </c>
      <c r="AT18" s="54">
        <f t="shared" si="5"/>
        <v>0</v>
      </c>
      <c r="AU18" s="55">
        <v>0</v>
      </c>
      <c r="AV18" s="55">
        <v>0</v>
      </c>
      <c r="AW18" s="55">
        <v>0</v>
      </c>
      <c r="AX18" s="54">
        <f t="shared" si="6"/>
        <v>0</v>
      </c>
      <c r="AY18" s="55">
        <v>0</v>
      </c>
      <c r="AZ18" s="55">
        <v>0</v>
      </c>
      <c r="BA18" s="55">
        <v>0</v>
      </c>
      <c r="BB18" s="56">
        <v>0</v>
      </c>
      <c r="BC18" s="54">
        <f t="shared" si="7"/>
        <v>0</v>
      </c>
      <c r="BD18" s="55">
        <v>0</v>
      </c>
      <c r="BE18" s="55">
        <v>0</v>
      </c>
      <c r="BF18" s="55">
        <v>0</v>
      </c>
      <c r="BG18" s="56">
        <v>0</v>
      </c>
      <c r="BH18" s="100">
        <f t="shared" si="8"/>
        <v>0</v>
      </c>
      <c r="BI18" s="56">
        <v>0</v>
      </c>
      <c r="BJ18" s="54">
        <f t="shared" si="9"/>
        <v>0</v>
      </c>
      <c r="BK18" s="55">
        <v>0</v>
      </c>
      <c r="BL18" s="55">
        <v>0</v>
      </c>
      <c r="BM18" s="54">
        <v>0</v>
      </c>
      <c r="BN18" s="54">
        <f t="shared" si="10"/>
        <v>0</v>
      </c>
      <c r="BO18" s="55">
        <v>0</v>
      </c>
      <c r="BP18" s="54">
        <f t="shared" si="11"/>
        <v>0</v>
      </c>
      <c r="BQ18" s="55"/>
      <c r="BR18" s="54">
        <f t="shared" si="14"/>
        <v>1.5700000000001726</v>
      </c>
      <c r="BS18" s="55">
        <v>1.5600000000001728</v>
      </c>
      <c r="BT18" s="55">
        <v>0</v>
      </c>
      <c r="BU18" s="55">
        <v>0.009999999999999787</v>
      </c>
      <c r="BV18" s="56">
        <v>0</v>
      </c>
      <c r="BW18" s="54">
        <f t="shared" si="12"/>
        <v>0</v>
      </c>
      <c r="BX18" s="57"/>
    </row>
    <row r="19" spans="2:76" s="5" customFormat="1" ht="22.5" customHeight="1">
      <c r="B19" s="59" t="s">
        <v>71</v>
      </c>
      <c r="C19" s="53"/>
      <c r="D19" s="51">
        <f t="shared" si="2"/>
        <v>5564.660140000002</v>
      </c>
      <c r="E19" s="52"/>
      <c r="F19" s="53"/>
      <c r="G19" s="54">
        <f t="shared" si="3"/>
        <v>4.620140000001811</v>
      </c>
      <c r="H19" s="55">
        <v>1.2041400000016438</v>
      </c>
      <c r="I19" s="55">
        <v>0</v>
      </c>
      <c r="J19" s="55">
        <v>3.4160000000001673</v>
      </c>
      <c r="K19" s="54">
        <f t="shared" si="13"/>
        <v>4016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4016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7">
        <v>0</v>
      </c>
      <c r="AJ19" s="9"/>
      <c r="AK19" s="47"/>
      <c r="AL19" s="59" t="s">
        <v>71</v>
      </c>
      <c r="AM19" s="53"/>
      <c r="AN19" s="58">
        <f t="shared" si="4"/>
        <v>0</v>
      </c>
      <c r="AO19" s="55">
        <v>0</v>
      </c>
      <c r="AP19" s="55">
        <v>0</v>
      </c>
      <c r="AQ19" s="55">
        <v>0</v>
      </c>
      <c r="AR19" s="55">
        <v>0</v>
      </c>
      <c r="AS19" s="56">
        <v>0</v>
      </c>
      <c r="AT19" s="54">
        <f t="shared" si="5"/>
        <v>0</v>
      </c>
      <c r="AU19" s="55">
        <v>0</v>
      </c>
      <c r="AV19" s="55">
        <v>0</v>
      </c>
      <c r="AW19" s="55">
        <v>0</v>
      </c>
      <c r="AX19" s="54">
        <f t="shared" si="6"/>
        <v>0</v>
      </c>
      <c r="AY19" s="55">
        <v>0</v>
      </c>
      <c r="AZ19" s="55">
        <v>0</v>
      </c>
      <c r="BA19" s="55">
        <v>0</v>
      </c>
      <c r="BB19" s="56">
        <v>0</v>
      </c>
      <c r="BC19" s="54">
        <f t="shared" si="7"/>
        <v>0</v>
      </c>
      <c r="BD19" s="55">
        <v>0</v>
      </c>
      <c r="BE19" s="55">
        <v>0</v>
      </c>
      <c r="BF19" s="55">
        <v>0</v>
      </c>
      <c r="BG19" s="56">
        <v>0</v>
      </c>
      <c r="BH19" s="100">
        <f t="shared" si="8"/>
        <v>1536</v>
      </c>
      <c r="BI19" s="56">
        <v>1536</v>
      </c>
      <c r="BJ19" s="54">
        <f t="shared" si="9"/>
        <v>0</v>
      </c>
      <c r="BK19" s="55">
        <v>0</v>
      </c>
      <c r="BL19" s="55">
        <v>0</v>
      </c>
      <c r="BM19" s="54">
        <v>0</v>
      </c>
      <c r="BN19" s="54">
        <f t="shared" si="10"/>
        <v>0</v>
      </c>
      <c r="BO19" s="55">
        <v>0</v>
      </c>
      <c r="BP19" s="54">
        <f t="shared" si="11"/>
        <v>0</v>
      </c>
      <c r="BQ19" s="55"/>
      <c r="BR19" s="54">
        <f t="shared" si="14"/>
        <v>8.039999999999964</v>
      </c>
      <c r="BS19" s="55">
        <v>8.039999999999964</v>
      </c>
      <c r="BT19" s="55">
        <v>0</v>
      </c>
      <c r="BU19" s="55">
        <v>0</v>
      </c>
      <c r="BV19" s="56">
        <v>0</v>
      </c>
      <c r="BW19" s="54">
        <f t="shared" si="12"/>
        <v>0</v>
      </c>
      <c r="BX19" s="57"/>
    </row>
    <row r="20" spans="2:76" s="5" customFormat="1" ht="22.5" customHeight="1">
      <c r="B20" s="49" t="s">
        <v>72</v>
      </c>
      <c r="C20" s="50"/>
      <c r="D20" s="51">
        <f t="shared" si="2"/>
        <v>0</v>
      </c>
      <c r="E20" s="52"/>
      <c r="F20" s="53"/>
      <c r="G20" s="54">
        <f t="shared" si="3"/>
        <v>0</v>
      </c>
      <c r="H20" s="55">
        <v>0</v>
      </c>
      <c r="I20" s="55">
        <v>0</v>
      </c>
      <c r="J20" s="55">
        <v>0</v>
      </c>
      <c r="K20" s="54">
        <f t="shared" si="13"/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7">
        <v>0</v>
      </c>
      <c r="AJ20" s="9"/>
      <c r="AK20" s="47"/>
      <c r="AL20" s="49" t="s">
        <v>72</v>
      </c>
      <c r="AM20" s="50"/>
      <c r="AN20" s="58">
        <f t="shared" si="4"/>
        <v>0</v>
      </c>
      <c r="AO20" s="55">
        <v>0</v>
      </c>
      <c r="AP20" s="55">
        <v>0</v>
      </c>
      <c r="AQ20" s="55">
        <v>0</v>
      </c>
      <c r="AR20" s="55">
        <v>0</v>
      </c>
      <c r="AS20" s="56">
        <v>0</v>
      </c>
      <c r="AT20" s="54">
        <f t="shared" si="5"/>
        <v>0</v>
      </c>
      <c r="AU20" s="55">
        <v>0</v>
      </c>
      <c r="AV20" s="55">
        <v>0</v>
      </c>
      <c r="AW20" s="55">
        <v>0</v>
      </c>
      <c r="AX20" s="54">
        <f t="shared" si="6"/>
        <v>0</v>
      </c>
      <c r="AY20" s="55">
        <v>0</v>
      </c>
      <c r="AZ20" s="55">
        <v>0</v>
      </c>
      <c r="BA20" s="55">
        <v>0</v>
      </c>
      <c r="BB20" s="56">
        <v>0</v>
      </c>
      <c r="BC20" s="54">
        <f t="shared" si="7"/>
        <v>0</v>
      </c>
      <c r="BD20" s="55">
        <v>0</v>
      </c>
      <c r="BE20" s="55">
        <v>0</v>
      </c>
      <c r="BF20" s="55">
        <v>0</v>
      </c>
      <c r="BG20" s="56">
        <v>0</v>
      </c>
      <c r="BH20" s="100">
        <f t="shared" si="8"/>
        <v>0</v>
      </c>
      <c r="BI20" s="56"/>
      <c r="BJ20" s="54">
        <f t="shared" si="9"/>
        <v>0</v>
      </c>
      <c r="BK20" s="55">
        <v>0</v>
      </c>
      <c r="BL20" s="55">
        <v>0</v>
      </c>
      <c r="BM20" s="54">
        <v>0</v>
      </c>
      <c r="BN20" s="54">
        <f t="shared" si="10"/>
        <v>0</v>
      </c>
      <c r="BO20" s="55">
        <v>0</v>
      </c>
      <c r="BP20" s="54">
        <f t="shared" si="11"/>
        <v>0</v>
      </c>
      <c r="BQ20" s="55"/>
      <c r="BR20" s="54">
        <f t="shared" si="14"/>
        <v>0</v>
      </c>
      <c r="BS20" s="55"/>
      <c r="BT20" s="55"/>
      <c r="BU20" s="55"/>
      <c r="BV20" s="56"/>
      <c r="BW20" s="54">
        <f t="shared" si="12"/>
        <v>0</v>
      </c>
      <c r="BX20" s="57"/>
    </row>
    <row r="21" spans="2:76" s="5" customFormat="1" ht="22.5" customHeight="1">
      <c r="B21" s="49" t="s">
        <v>73</v>
      </c>
      <c r="C21" s="50"/>
      <c r="D21" s="60">
        <f t="shared" si="2"/>
        <v>1016.2600000000093</v>
      </c>
      <c r="E21" s="61">
        <f>SUM(E22:E24)</f>
        <v>0</v>
      </c>
      <c r="F21" s="50">
        <f aca="true" t="shared" si="15" ref="F21:AI21">SUM(F22:F24)</f>
        <v>0</v>
      </c>
      <c r="G21" s="62">
        <f t="shared" si="3"/>
        <v>1016.2600000000093</v>
      </c>
      <c r="H21" s="63">
        <v>1016.2600000000093</v>
      </c>
      <c r="I21" s="63">
        <v>0</v>
      </c>
      <c r="J21" s="63">
        <v>0</v>
      </c>
      <c r="K21" s="62">
        <f t="shared" si="15"/>
        <v>0</v>
      </c>
      <c r="L21" s="63">
        <f t="shared" si="15"/>
        <v>0</v>
      </c>
      <c r="M21" s="63">
        <f t="shared" si="15"/>
        <v>0</v>
      </c>
      <c r="N21" s="63">
        <f t="shared" si="15"/>
        <v>0</v>
      </c>
      <c r="O21" s="63">
        <f t="shared" si="15"/>
        <v>0</v>
      </c>
      <c r="P21" s="63">
        <f t="shared" si="15"/>
        <v>0</v>
      </c>
      <c r="Q21" s="63">
        <f t="shared" si="15"/>
        <v>0</v>
      </c>
      <c r="R21" s="63">
        <f t="shared" si="15"/>
        <v>0</v>
      </c>
      <c r="S21" s="63">
        <f t="shared" si="15"/>
        <v>0</v>
      </c>
      <c r="T21" s="63">
        <f t="shared" si="15"/>
        <v>0</v>
      </c>
      <c r="U21" s="63">
        <f t="shared" si="15"/>
        <v>0</v>
      </c>
      <c r="V21" s="63">
        <f t="shared" si="15"/>
        <v>0</v>
      </c>
      <c r="W21" s="63">
        <f t="shared" si="15"/>
        <v>0</v>
      </c>
      <c r="X21" s="63">
        <f t="shared" si="15"/>
        <v>0</v>
      </c>
      <c r="Y21" s="63">
        <f t="shared" si="15"/>
        <v>0</v>
      </c>
      <c r="Z21" s="63">
        <f t="shared" si="15"/>
        <v>0</v>
      </c>
      <c r="AA21" s="63">
        <f t="shared" si="15"/>
        <v>0</v>
      </c>
      <c r="AB21" s="63">
        <f t="shared" si="15"/>
        <v>0</v>
      </c>
      <c r="AC21" s="63">
        <f t="shared" si="15"/>
        <v>0</v>
      </c>
      <c r="AD21" s="63">
        <f t="shared" si="15"/>
        <v>0</v>
      </c>
      <c r="AE21" s="63">
        <f t="shared" si="15"/>
        <v>0</v>
      </c>
      <c r="AF21" s="63">
        <f t="shared" si="15"/>
        <v>0</v>
      </c>
      <c r="AG21" s="63">
        <f t="shared" si="15"/>
        <v>0</v>
      </c>
      <c r="AH21" s="63">
        <f t="shared" si="15"/>
        <v>0</v>
      </c>
      <c r="AI21" s="65">
        <f t="shared" si="15"/>
        <v>0</v>
      </c>
      <c r="AJ21" s="9"/>
      <c r="AK21" s="47"/>
      <c r="AL21" s="49" t="s">
        <v>73</v>
      </c>
      <c r="AM21" s="50"/>
      <c r="AN21" s="66">
        <f aca="true" t="shared" si="16" ref="AN21:BX21">SUM(AN22:AN24)</f>
        <v>0</v>
      </c>
      <c r="AO21" s="63">
        <f t="shared" si="16"/>
        <v>0</v>
      </c>
      <c r="AP21" s="63">
        <f t="shared" si="16"/>
        <v>0</v>
      </c>
      <c r="AQ21" s="63">
        <f t="shared" si="16"/>
        <v>0</v>
      </c>
      <c r="AR21" s="63">
        <f t="shared" si="16"/>
        <v>0</v>
      </c>
      <c r="AS21" s="64">
        <f t="shared" si="16"/>
        <v>0</v>
      </c>
      <c r="AT21" s="62">
        <f t="shared" si="16"/>
        <v>0</v>
      </c>
      <c r="AU21" s="63">
        <f t="shared" si="16"/>
        <v>0</v>
      </c>
      <c r="AV21" s="63">
        <f t="shared" si="16"/>
        <v>0</v>
      </c>
      <c r="AW21" s="63">
        <f t="shared" si="16"/>
        <v>0</v>
      </c>
      <c r="AX21" s="62">
        <f t="shared" si="16"/>
        <v>0</v>
      </c>
      <c r="AY21" s="63">
        <v>0</v>
      </c>
      <c r="AZ21" s="63">
        <v>0</v>
      </c>
      <c r="BA21" s="63">
        <v>0</v>
      </c>
      <c r="BB21" s="64">
        <v>0</v>
      </c>
      <c r="BC21" s="62">
        <f t="shared" si="16"/>
        <v>0</v>
      </c>
      <c r="BD21" s="63">
        <f t="shared" si="16"/>
        <v>0</v>
      </c>
      <c r="BE21" s="63">
        <f t="shared" si="16"/>
        <v>0</v>
      </c>
      <c r="BF21" s="63">
        <f t="shared" si="16"/>
        <v>0</v>
      </c>
      <c r="BG21" s="64">
        <f t="shared" si="16"/>
        <v>0</v>
      </c>
      <c r="BH21" s="101">
        <f t="shared" si="16"/>
        <v>0</v>
      </c>
      <c r="BI21" s="64">
        <f t="shared" si="16"/>
        <v>0</v>
      </c>
      <c r="BJ21" s="62">
        <f t="shared" si="16"/>
        <v>0</v>
      </c>
      <c r="BK21" s="63">
        <v>0</v>
      </c>
      <c r="BL21" s="63">
        <v>0</v>
      </c>
      <c r="BM21" s="62">
        <f t="shared" si="16"/>
        <v>0</v>
      </c>
      <c r="BN21" s="62">
        <f t="shared" si="16"/>
        <v>0</v>
      </c>
      <c r="BO21" s="63">
        <f t="shared" si="16"/>
        <v>0</v>
      </c>
      <c r="BP21" s="62">
        <f t="shared" si="16"/>
        <v>0</v>
      </c>
      <c r="BQ21" s="63">
        <f t="shared" si="16"/>
        <v>0</v>
      </c>
      <c r="BR21" s="62">
        <f t="shared" si="16"/>
        <v>0</v>
      </c>
      <c r="BS21" s="63">
        <f t="shared" si="16"/>
        <v>0</v>
      </c>
      <c r="BT21" s="63">
        <f t="shared" si="16"/>
        <v>0</v>
      </c>
      <c r="BU21" s="63">
        <f t="shared" si="16"/>
        <v>0</v>
      </c>
      <c r="BV21" s="64">
        <f t="shared" si="16"/>
        <v>0</v>
      </c>
      <c r="BW21" s="62">
        <f t="shared" si="16"/>
        <v>0</v>
      </c>
      <c r="BX21" s="65">
        <f t="shared" si="16"/>
        <v>0</v>
      </c>
    </row>
    <row r="22" spans="2:76" s="5" customFormat="1" ht="22.5" customHeight="1">
      <c r="B22" s="67"/>
      <c r="C22" s="68" t="s">
        <v>74</v>
      </c>
      <c r="D22" s="69">
        <f t="shared" si="2"/>
        <v>0</v>
      </c>
      <c r="E22" s="70"/>
      <c r="F22" s="71"/>
      <c r="G22" s="72">
        <f t="shared" si="3"/>
        <v>0</v>
      </c>
      <c r="H22" s="73">
        <v>0</v>
      </c>
      <c r="I22" s="73">
        <v>0</v>
      </c>
      <c r="J22" s="73">
        <v>0</v>
      </c>
      <c r="K22" s="72">
        <f t="shared" si="13"/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73">
        <v>0</v>
      </c>
      <c r="AI22" s="74">
        <v>0</v>
      </c>
      <c r="AJ22" s="9"/>
      <c r="AK22" s="47"/>
      <c r="AL22" s="67"/>
      <c r="AM22" s="68" t="s">
        <v>74</v>
      </c>
      <c r="AN22" s="75">
        <f t="shared" si="4"/>
        <v>0</v>
      </c>
      <c r="AO22" s="73">
        <v>0</v>
      </c>
      <c r="AP22" s="73">
        <v>0</v>
      </c>
      <c r="AQ22" s="73">
        <v>0</v>
      </c>
      <c r="AR22" s="73">
        <v>0</v>
      </c>
      <c r="AS22" s="68">
        <v>0</v>
      </c>
      <c r="AT22" s="72">
        <f t="shared" si="5"/>
        <v>0</v>
      </c>
      <c r="AU22" s="73">
        <v>0</v>
      </c>
      <c r="AV22" s="73">
        <v>0</v>
      </c>
      <c r="AW22" s="73">
        <v>0</v>
      </c>
      <c r="AX22" s="72">
        <f t="shared" si="6"/>
        <v>0</v>
      </c>
      <c r="AY22" s="73">
        <v>0</v>
      </c>
      <c r="AZ22" s="73">
        <v>0</v>
      </c>
      <c r="BA22" s="73">
        <v>0</v>
      </c>
      <c r="BB22" s="68">
        <v>0</v>
      </c>
      <c r="BC22" s="72">
        <f t="shared" si="7"/>
        <v>0</v>
      </c>
      <c r="BD22" s="73">
        <v>0</v>
      </c>
      <c r="BE22" s="73">
        <v>0</v>
      </c>
      <c r="BF22" s="73">
        <v>0</v>
      </c>
      <c r="BG22" s="68">
        <v>0</v>
      </c>
      <c r="BH22" s="102">
        <f t="shared" si="8"/>
        <v>0</v>
      </c>
      <c r="BI22" s="68"/>
      <c r="BJ22" s="72">
        <f t="shared" si="9"/>
        <v>0</v>
      </c>
      <c r="BK22" s="73">
        <v>0</v>
      </c>
      <c r="BL22" s="73">
        <v>0</v>
      </c>
      <c r="BM22" s="72"/>
      <c r="BN22" s="72">
        <f t="shared" si="10"/>
        <v>0</v>
      </c>
      <c r="BO22" s="73">
        <v>0</v>
      </c>
      <c r="BP22" s="72">
        <f t="shared" si="11"/>
        <v>0</v>
      </c>
      <c r="BQ22" s="73"/>
      <c r="BR22" s="72">
        <f t="shared" si="14"/>
        <v>0</v>
      </c>
      <c r="BS22" s="73"/>
      <c r="BT22" s="73"/>
      <c r="BU22" s="73"/>
      <c r="BV22" s="68"/>
      <c r="BW22" s="72">
        <f t="shared" si="12"/>
        <v>0</v>
      </c>
      <c r="BX22" s="74"/>
    </row>
    <row r="23" spans="2:76" s="5" customFormat="1" ht="22.5" customHeight="1">
      <c r="B23" s="67"/>
      <c r="C23" s="68" t="s">
        <v>75</v>
      </c>
      <c r="D23" s="69">
        <f t="shared" si="2"/>
        <v>1016.2600000000093</v>
      </c>
      <c r="E23" s="70"/>
      <c r="F23" s="71"/>
      <c r="G23" s="72">
        <f t="shared" si="3"/>
        <v>1016.2600000000093</v>
      </c>
      <c r="H23" s="73">
        <v>1016.2600000000093</v>
      </c>
      <c r="I23" s="73">
        <v>0</v>
      </c>
      <c r="J23" s="73">
        <v>0</v>
      </c>
      <c r="K23" s="72">
        <f t="shared" si="13"/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4">
        <v>0</v>
      </c>
      <c r="AJ23" s="9"/>
      <c r="AK23" s="47"/>
      <c r="AL23" s="67"/>
      <c r="AM23" s="68" t="s">
        <v>75</v>
      </c>
      <c r="AN23" s="75">
        <f t="shared" si="4"/>
        <v>0</v>
      </c>
      <c r="AO23" s="73">
        <v>0</v>
      </c>
      <c r="AP23" s="73">
        <v>0</v>
      </c>
      <c r="AQ23" s="73">
        <v>0</v>
      </c>
      <c r="AR23" s="73">
        <v>0</v>
      </c>
      <c r="AS23" s="68">
        <v>0</v>
      </c>
      <c r="AT23" s="72">
        <f t="shared" si="5"/>
        <v>0</v>
      </c>
      <c r="AU23" s="73">
        <v>0</v>
      </c>
      <c r="AV23" s="73">
        <v>0</v>
      </c>
      <c r="AW23" s="73">
        <v>0</v>
      </c>
      <c r="AX23" s="72">
        <f t="shared" si="6"/>
        <v>0</v>
      </c>
      <c r="AY23" s="73">
        <v>0</v>
      </c>
      <c r="AZ23" s="73">
        <v>0</v>
      </c>
      <c r="BA23" s="73">
        <v>0</v>
      </c>
      <c r="BB23" s="68">
        <v>0</v>
      </c>
      <c r="BC23" s="72">
        <f t="shared" si="7"/>
        <v>0</v>
      </c>
      <c r="BD23" s="73">
        <v>0</v>
      </c>
      <c r="BE23" s="73">
        <v>0</v>
      </c>
      <c r="BF23" s="73">
        <v>0</v>
      </c>
      <c r="BG23" s="68">
        <v>0</v>
      </c>
      <c r="BH23" s="102">
        <f t="shared" si="8"/>
        <v>0</v>
      </c>
      <c r="BI23" s="68"/>
      <c r="BJ23" s="72">
        <f t="shared" si="9"/>
        <v>0</v>
      </c>
      <c r="BK23" s="73">
        <v>0</v>
      </c>
      <c r="BL23" s="73">
        <v>0</v>
      </c>
      <c r="BM23" s="72"/>
      <c r="BN23" s="72">
        <f t="shared" si="10"/>
        <v>0</v>
      </c>
      <c r="BO23" s="73">
        <v>0</v>
      </c>
      <c r="BP23" s="72">
        <f t="shared" si="11"/>
        <v>0</v>
      </c>
      <c r="BQ23" s="73"/>
      <c r="BR23" s="72">
        <f t="shared" si="14"/>
        <v>0</v>
      </c>
      <c r="BS23" s="73"/>
      <c r="BT23" s="73"/>
      <c r="BU23" s="73"/>
      <c r="BV23" s="68"/>
      <c r="BW23" s="72">
        <f t="shared" si="12"/>
        <v>0</v>
      </c>
      <c r="BX23" s="74"/>
    </row>
    <row r="24" spans="2:76" s="5" customFormat="1" ht="22.5" customHeight="1">
      <c r="B24" s="76"/>
      <c r="C24" s="77" t="s">
        <v>76</v>
      </c>
      <c r="D24" s="78">
        <f t="shared" si="2"/>
        <v>0</v>
      </c>
      <c r="E24" s="79"/>
      <c r="F24" s="80"/>
      <c r="G24" s="81">
        <f t="shared" si="3"/>
        <v>0</v>
      </c>
      <c r="H24" s="82">
        <v>0</v>
      </c>
      <c r="I24" s="82">
        <v>0</v>
      </c>
      <c r="J24" s="82">
        <v>0</v>
      </c>
      <c r="K24" s="81">
        <f t="shared" si="13"/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3">
        <v>0</v>
      </c>
      <c r="AJ24" s="9"/>
      <c r="AK24" s="47"/>
      <c r="AL24" s="76"/>
      <c r="AM24" s="77" t="s">
        <v>76</v>
      </c>
      <c r="AN24" s="84">
        <f t="shared" si="4"/>
        <v>0</v>
      </c>
      <c r="AO24" s="82">
        <v>0</v>
      </c>
      <c r="AP24" s="82">
        <v>0</v>
      </c>
      <c r="AQ24" s="82">
        <v>0</v>
      </c>
      <c r="AR24" s="82">
        <v>0</v>
      </c>
      <c r="AS24" s="77">
        <v>0</v>
      </c>
      <c r="AT24" s="81">
        <f t="shared" si="5"/>
        <v>0</v>
      </c>
      <c r="AU24" s="82">
        <v>0</v>
      </c>
      <c r="AV24" s="82">
        <v>0</v>
      </c>
      <c r="AW24" s="82">
        <v>0</v>
      </c>
      <c r="AX24" s="81">
        <f t="shared" si="6"/>
        <v>0</v>
      </c>
      <c r="AY24" s="82">
        <v>0</v>
      </c>
      <c r="AZ24" s="82">
        <v>0</v>
      </c>
      <c r="BA24" s="82">
        <v>0</v>
      </c>
      <c r="BB24" s="77">
        <v>0</v>
      </c>
      <c r="BC24" s="81">
        <f t="shared" si="7"/>
        <v>0</v>
      </c>
      <c r="BD24" s="82">
        <v>0</v>
      </c>
      <c r="BE24" s="82">
        <v>0</v>
      </c>
      <c r="BF24" s="82">
        <v>0</v>
      </c>
      <c r="BG24" s="77">
        <v>0</v>
      </c>
      <c r="BH24" s="103">
        <f t="shared" si="8"/>
        <v>0</v>
      </c>
      <c r="BI24" s="77"/>
      <c r="BJ24" s="81">
        <f t="shared" si="9"/>
        <v>0</v>
      </c>
      <c r="BK24" s="82">
        <v>0</v>
      </c>
      <c r="BL24" s="82">
        <v>0</v>
      </c>
      <c r="BM24" s="81"/>
      <c r="BN24" s="81">
        <f t="shared" si="10"/>
        <v>0</v>
      </c>
      <c r="BO24" s="82">
        <v>0</v>
      </c>
      <c r="BP24" s="81">
        <f t="shared" si="11"/>
        <v>0</v>
      </c>
      <c r="BQ24" s="82"/>
      <c r="BR24" s="81">
        <f t="shared" si="14"/>
        <v>0</v>
      </c>
      <c r="BS24" s="82"/>
      <c r="BT24" s="82"/>
      <c r="BU24" s="82"/>
      <c r="BV24" s="77"/>
      <c r="BW24" s="81">
        <f t="shared" si="12"/>
        <v>0</v>
      </c>
      <c r="BX24" s="83"/>
    </row>
    <row r="25" spans="2:76" s="5" customFormat="1" ht="22.5" customHeight="1">
      <c r="B25" s="59" t="s">
        <v>77</v>
      </c>
      <c r="C25" s="53"/>
      <c r="D25" s="51">
        <f t="shared" si="2"/>
        <v>6881.343199438983</v>
      </c>
      <c r="E25" s="52">
        <v>6881.343199438983</v>
      </c>
      <c r="F25" s="53"/>
      <c r="G25" s="54">
        <f t="shared" si="3"/>
        <v>0</v>
      </c>
      <c r="H25" s="55">
        <v>0</v>
      </c>
      <c r="I25" s="55">
        <v>0</v>
      </c>
      <c r="J25" s="55">
        <v>0</v>
      </c>
      <c r="K25" s="54">
        <f t="shared" si="13"/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7">
        <v>0</v>
      </c>
      <c r="AJ25" s="9"/>
      <c r="AK25" s="47"/>
      <c r="AL25" s="59" t="s">
        <v>77</v>
      </c>
      <c r="AM25" s="53"/>
      <c r="AN25" s="58">
        <f t="shared" si="4"/>
        <v>0</v>
      </c>
      <c r="AO25" s="55">
        <v>0</v>
      </c>
      <c r="AP25" s="55">
        <v>0</v>
      </c>
      <c r="AQ25" s="55">
        <v>0</v>
      </c>
      <c r="AR25" s="55">
        <v>0</v>
      </c>
      <c r="AS25" s="56">
        <v>0</v>
      </c>
      <c r="AT25" s="54">
        <f t="shared" si="5"/>
        <v>0</v>
      </c>
      <c r="AU25" s="55">
        <v>0</v>
      </c>
      <c r="AV25" s="55">
        <v>0</v>
      </c>
      <c r="AW25" s="55">
        <v>0</v>
      </c>
      <c r="AX25" s="54">
        <f t="shared" si="6"/>
        <v>0</v>
      </c>
      <c r="AY25" s="55">
        <v>0</v>
      </c>
      <c r="AZ25" s="55">
        <v>0</v>
      </c>
      <c r="BA25" s="55">
        <v>0</v>
      </c>
      <c r="BB25" s="56">
        <v>0</v>
      </c>
      <c r="BC25" s="54">
        <f t="shared" si="7"/>
        <v>0</v>
      </c>
      <c r="BD25" s="55">
        <v>0</v>
      </c>
      <c r="BE25" s="55">
        <v>0</v>
      </c>
      <c r="BF25" s="55">
        <v>0</v>
      </c>
      <c r="BG25" s="56">
        <v>0</v>
      </c>
      <c r="BH25" s="100">
        <f t="shared" si="8"/>
        <v>0</v>
      </c>
      <c r="BI25" s="56"/>
      <c r="BJ25" s="54">
        <f t="shared" si="9"/>
        <v>0</v>
      </c>
      <c r="BK25" s="55">
        <v>0</v>
      </c>
      <c r="BL25" s="55">
        <v>0</v>
      </c>
      <c r="BM25" s="54"/>
      <c r="BN25" s="54">
        <f t="shared" si="10"/>
        <v>0</v>
      </c>
      <c r="BO25" s="55">
        <v>0</v>
      </c>
      <c r="BP25" s="54">
        <f t="shared" si="11"/>
        <v>0</v>
      </c>
      <c r="BQ25" s="55"/>
      <c r="BR25" s="54">
        <f t="shared" si="14"/>
        <v>0</v>
      </c>
      <c r="BS25" s="55"/>
      <c r="BT25" s="55"/>
      <c r="BU25" s="55"/>
      <c r="BV25" s="56"/>
      <c r="BW25" s="54">
        <f t="shared" si="12"/>
        <v>0</v>
      </c>
      <c r="BX25" s="57"/>
    </row>
    <row r="26" spans="2:76" s="5" customFormat="1" ht="22.5" customHeight="1">
      <c r="B26" s="59" t="s">
        <v>79</v>
      </c>
      <c r="C26" s="53"/>
      <c r="D26" s="51">
        <f t="shared" si="2"/>
        <v>114.22454119999999</v>
      </c>
      <c r="E26" s="52">
        <v>114.22454119999999</v>
      </c>
      <c r="F26" s="53"/>
      <c r="G26" s="54">
        <f t="shared" si="3"/>
        <v>0</v>
      </c>
      <c r="H26" s="55">
        <v>0</v>
      </c>
      <c r="I26" s="55">
        <v>0</v>
      </c>
      <c r="J26" s="55">
        <v>0</v>
      </c>
      <c r="K26" s="54">
        <f t="shared" si="13"/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7">
        <v>0</v>
      </c>
      <c r="AJ26" s="9"/>
      <c r="AK26" s="47"/>
      <c r="AL26" s="59" t="s">
        <v>79</v>
      </c>
      <c r="AM26" s="53"/>
      <c r="AN26" s="58">
        <f t="shared" si="4"/>
        <v>0</v>
      </c>
      <c r="AO26" s="55">
        <v>0</v>
      </c>
      <c r="AP26" s="55">
        <v>0</v>
      </c>
      <c r="AQ26" s="55">
        <v>0</v>
      </c>
      <c r="AR26" s="55">
        <v>0</v>
      </c>
      <c r="AS26" s="56">
        <v>0</v>
      </c>
      <c r="AT26" s="54">
        <f t="shared" si="5"/>
        <v>0</v>
      </c>
      <c r="AU26" s="55">
        <v>0</v>
      </c>
      <c r="AV26" s="55">
        <v>0</v>
      </c>
      <c r="AW26" s="55">
        <v>0</v>
      </c>
      <c r="AX26" s="54">
        <f t="shared" si="6"/>
        <v>0</v>
      </c>
      <c r="AY26" s="55">
        <v>0</v>
      </c>
      <c r="AZ26" s="55">
        <v>0</v>
      </c>
      <c r="BA26" s="55">
        <v>0</v>
      </c>
      <c r="BB26" s="56">
        <v>0</v>
      </c>
      <c r="BC26" s="54">
        <f t="shared" si="7"/>
        <v>0</v>
      </c>
      <c r="BD26" s="55">
        <v>0</v>
      </c>
      <c r="BE26" s="55">
        <v>0</v>
      </c>
      <c r="BF26" s="55">
        <v>0</v>
      </c>
      <c r="BG26" s="56">
        <v>0</v>
      </c>
      <c r="BH26" s="100">
        <f t="shared" si="8"/>
        <v>0</v>
      </c>
      <c r="BI26" s="56"/>
      <c r="BJ26" s="54">
        <f t="shared" si="9"/>
        <v>0</v>
      </c>
      <c r="BK26" s="55">
        <v>0</v>
      </c>
      <c r="BL26" s="55">
        <v>0</v>
      </c>
      <c r="BM26" s="54"/>
      <c r="BN26" s="54">
        <f t="shared" si="10"/>
        <v>0</v>
      </c>
      <c r="BO26" s="55">
        <v>0</v>
      </c>
      <c r="BP26" s="54">
        <f t="shared" si="11"/>
        <v>0</v>
      </c>
      <c r="BQ26" s="55"/>
      <c r="BR26" s="54">
        <f t="shared" si="14"/>
        <v>0</v>
      </c>
      <c r="BS26" s="55"/>
      <c r="BT26" s="55"/>
      <c r="BU26" s="55"/>
      <c r="BV26" s="56"/>
      <c r="BW26" s="54">
        <f t="shared" si="12"/>
        <v>0</v>
      </c>
      <c r="BX26" s="57"/>
    </row>
    <row r="27" spans="2:76" s="5" customFormat="1" ht="22.5" customHeight="1">
      <c r="B27" s="49" t="s">
        <v>78</v>
      </c>
      <c r="C27" s="50"/>
      <c r="D27" s="51">
        <f t="shared" si="2"/>
        <v>0</v>
      </c>
      <c r="E27" s="52"/>
      <c r="F27" s="53"/>
      <c r="G27" s="54">
        <f t="shared" si="3"/>
        <v>0</v>
      </c>
      <c r="H27" s="55">
        <v>0</v>
      </c>
      <c r="I27" s="55">
        <v>0</v>
      </c>
      <c r="J27" s="55">
        <v>0</v>
      </c>
      <c r="K27" s="54">
        <f t="shared" si="13"/>
        <v>0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7"/>
      <c r="AJ27" s="9"/>
      <c r="AK27" s="47"/>
      <c r="AL27" s="49" t="s">
        <v>78</v>
      </c>
      <c r="AM27" s="50"/>
      <c r="AN27" s="58">
        <f t="shared" si="4"/>
        <v>0</v>
      </c>
      <c r="AO27" s="55">
        <v>0</v>
      </c>
      <c r="AP27" s="55">
        <v>0</v>
      </c>
      <c r="AQ27" s="55">
        <v>0</v>
      </c>
      <c r="AR27" s="55">
        <v>0</v>
      </c>
      <c r="AS27" s="56">
        <v>0</v>
      </c>
      <c r="AT27" s="54">
        <f t="shared" si="5"/>
        <v>0</v>
      </c>
      <c r="AU27" s="55">
        <v>0</v>
      </c>
      <c r="AV27" s="55">
        <v>0</v>
      </c>
      <c r="AW27" s="55">
        <v>0</v>
      </c>
      <c r="AX27" s="54">
        <f t="shared" si="6"/>
        <v>0</v>
      </c>
      <c r="AY27" s="55">
        <v>0</v>
      </c>
      <c r="AZ27" s="55">
        <v>0</v>
      </c>
      <c r="BA27" s="55">
        <v>0</v>
      </c>
      <c r="BB27" s="56">
        <v>0</v>
      </c>
      <c r="BC27" s="54">
        <f t="shared" si="7"/>
        <v>0</v>
      </c>
      <c r="BD27" s="55">
        <v>0</v>
      </c>
      <c r="BE27" s="55">
        <v>0</v>
      </c>
      <c r="BF27" s="55">
        <v>0</v>
      </c>
      <c r="BG27" s="56">
        <v>0</v>
      </c>
      <c r="BH27" s="100">
        <f t="shared" si="8"/>
        <v>0</v>
      </c>
      <c r="BI27" s="56"/>
      <c r="BJ27" s="54">
        <f t="shared" si="9"/>
        <v>0</v>
      </c>
      <c r="BK27" s="55">
        <v>0</v>
      </c>
      <c r="BL27" s="55">
        <v>0</v>
      </c>
      <c r="BM27" s="54"/>
      <c r="BN27" s="54">
        <f t="shared" si="10"/>
        <v>0</v>
      </c>
      <c r="BO27" s="55">
        <v>0</v>
      </c>
      <c r="BP27" s="54">
        <f t="shared" si="11"/>
        <v>0</v>
      </c>
      <c r="BQ27" s="55"/>
      <c r="BR27" s="54">
        <f t="shared" si="14"/>
        <v>0</v>
      </c>
      <c r="BS27" s="55"/>
      <c r="BT27" s="55"/>
      <c r="BU27" s="55"/>
      <c r="BV27" s="56"/>
      <c r="BW27" s="54">
        <f t="shared" si="12"/>
        <v>0</v>
      </c>
      <c r="BX27" s="57"/>
    </row>
    <row r="28" spans="2:76" s="5" customFormat="1" ht="22.5" customHeight="1">
      <c r="B28" s="66" t="s">
        <v>104</v>
      </c>
      <c r="C28" s="61"/>
      <c r="D28" s="51">
        <f t="shared" si="2"/>
        <v>12.013279999999991</v>
      </c>
      <c r="E28" s="52"/>
      <c r="F28" s="53"/>
      <c r="G28" s="54">
        <f t="shared" si="3"/>
        <v>0</v>
      </c>
      <c r="H28" s="55">
        <v>0</v>
      </c>
      <c r="I28" s="55">
        <v>0</v>
      </c>
      <c r="J28" s="55">
        <v>0</v>
      </c>
      <c r="K28" s="54">
        <f t="shared" si="13"/>
        <v>0.7151000000000067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0.34896999999999956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0.10340000000000016</v>
      </c>
      <c r="Z28" s="55">
        <v>0</v>
      </c>
      <c r="AA28" s="55">
        <v>0</v>
      </c>
      <c r="AB28" s="55">
        <v>0.03196000000000021</v>
      </c>
      <c r="AC28" s="55">
        <v>0.13865000000000016</v>
      </c>
      <c r="AD28" s="55">
        <v>0</v>
      </c>
      <c r="AE28" s="55">
        <v>0</v>
      </c>
      <c r="AF28" s="55">
        <v>0.01551000000000613</v>
      </c>
      <c r="AG28" s="55">
        <v>0</v>
      </c>
      <c r="AH28" s="55">
        <v>0.07661000000000051</v>
      </c>
      <c r="AI28" s="57">
        <v>0</v>
      </c>
      <c r="AJ28" s="9"/>
      <c r="AK28" s="47"/>
      <c r="AL28" s="66" t="s">
        <v>104</v>
      </c>
      <c r="AM28" s="61"/>
      <c r="AN28" s="58">
        <f t="shared" si="4"/>
        <v>1.7623499999999999</v>
      </c>
      <c r="AO28" s="55">
        <v>0</v>
      </c>
      <c r="AP28" s="55">
        <v>0</v>
      </c>
      <c r="AQ28" s="55">
        <v>0.002350000000000005</v>
      </c>
      <c r="AR28" s="55">
        <v>0</v>
      </c>
      <c r="AS28" s="56">
        <v>1.7599999999999998</v>
      </c>
      <c r="AT28" s="54">
        <f t="shared" si="5"/>
        <v>0</v>
      </c>
      <c r="AU28" s="55">
        <v>0</v>
      </c>
      <c r="AV28" s="55">
        <v>0</v>
      </c>
      <c r="AW28" s="55">
        <v>0</v>
      </c>
      <c r="AX28" s="54">
        <f t="shared" si="6"/>
        <v>0.12314000000000025</v>
      </c>
      <c r="AY28" s="55">
        <v>0</v>
      </c>
      <c r="AZ28" s="55">
        <v>0</v>
      </c>
      <c r="BA28" s="55">
        <v>0.12314000000000025</v>
      </c>
      <c r="BB28" s="56">
        <v>0</v>
      </c>
      <c r="BC28" s="54">
        <f t="shared" si="7"/>
        <v>9.073819999999994</v>
      </c>
      <c r="BD28" s="55">
        <v>0.07660999999999518</v>
      </c>
      <c r="BE28" s="55">
        <v>8.997209999999999</v>
      </c>
      <c r="BF28" s="55">
        <v>0</v>
      </c>
      <c r="BG28" s="56">
        <v>0</v>
      </c>
      <c r="BH28" s="100">
        <f t="shared" si="8"/>
        <v>0</v>
      </c>
      <c r="BI28" s="56"/>
      <c r="BJ28" s="54">
        <f t="shared" si="9"/>
        <v>0.0009399999999999409</v>
      </c>
      <c r="BK28" s="55">
        <v>0.0009399999999999409</v>
      </c>
      <c r="BL28" s="55">
        <v>0</v>
      </c>
      <c r="BM28" s="54"/>
      <c r="BN28" s="54">
        <f t="shared" si="10"/>
        <v>0</v>
      </c>
      <c r="BO28" s="55"/>
      <c r="BP28" s="54">
        <f t="shared" si="11"/>
        <v>0.14993000000000123</v>
      </c>
      <c r="BQ28" s="55">
        <v>0.14993000000000123</v>
      </c>
      <c r="BR28" s="54">
        <f t="shared" si="14"/>
        <v>0.18799999999998818</v>
      </c>
      <c r="BS28" s="55">
        <v>0.18799999999998818</v>
      </c>
      <c r="BT28" s="55">
        <v>0</v>
      </c>
      <c r="BU28" s="55">
        <v>0</v>
      </c>
      <c r="BV28" s="56">
        <v>0</v>
      </c>
      <c r="BW28" s="54">
        <f t="shared" si="12"/>
        <v>0</v>
      </c>
      <c r="BX28" s="57"/>
    </row>
    <row r="29" spans="2:76" s="5" customFormat="1" ht="22.5" customHeight="1">
      <c r="B29" s="58" t="s">
        <v>80</v>
      </c>
      <c r="C29" s="52"/>
      <c r="D29" s="51">
        <f t="shared" si="2"/>
        <v>27294.51837</v>
      </c>
      <c r="E29" s="52"/>
      <c r="F29" s="53"/>
      <c r="G29" s="54">
        <f t="shared" si="3"/>
        <v>21884.826340000003</v>
      </c>
      <c r="H29" s="55">
        <v>16645.89585</v>
      </c>
      <c r="I29" s="55">
        <v>2466.1762400000007</v>
      </c>
      <c r="J29" s="55">
        <v>2772.754250000002</v>
      </c>
      <c r="K29" s="54">
        <f t="shared" si="13"/>
        <v>3498.154989999999</v>
      </c>
      <c r="L29" s="55">
        <v>202.14053999999987</v>
      </c>
      <c r="M29" s="55">
        <v>0</v>
      </c>
      <c r="N29" s="55">
        <v>107.64899000000003</v>
      </c>
      <c r="O29" s="55">
        <v>19.145719999999983</v>
      </c>
      <c r="P29" s="55">
        <v>0</v>
      </c>
      <c r="Q29" s="55">
        <v>0</v>
      </c>
      <c r="R29" s="55">
        <v>56.95792000000006</v>
      </c>
      <c r="S29" s="55">
        <v>142.82986999999991</v>
      </c>
      <c r="T29" s="55">
        <v>2.3500000000000014</v>
      </c>
      <c r="U29" s="55">
        <v>236.83419000000004</v>
      </c>
      <c r="V29" s="55">
        <v>0.047939999999982774</v>
      </c>
      <c r="W29" s="55">
        <v>0</v>
      </c>
      <c r="X29" s="55">
        <v>40.769679999999425</v>
      </c>
      <c r="Y29" s="55">
        <v>1439.6057699999997</v>
      </c>
      <c r="Z29" s="55">
        <v>54.219089999999824</v>
      </c>
      <c r="AA29" s="55">
        <v>215.2433000000001</v>
      </c>
      <c r="AB29" s="55">
        <v>24.948800000000006</v>
      </c>
      <c r="AC29" s="55">
        <v>5.726979999999912</v>
      </c>
      <c r="AD29" s="55">
        <v>485.8001200000001</v>
      </c>
      <c r="AE29" s="55">
        <v>0</v>
      </c>
      <c r="AF29" s="55">
        <v>149.22293000000002</v>
      </c>
      <c r="AG29" s="55">
        <v>0.10434000000000054</v>
      </c>
      <c r="AH29" s="55">
        <v>0.6984200000001692</v>
      </c>
      <c r="AI29" s="57">
        <v>313.86039000000005</v>
      </c>
      <c r="AJ29" s="9"/>
      <c r="AK29" s="47"/>
      <c r="AL29" s="58" t="s">
        <v>80</v>
      </c>
      <c r="AM29" s="52"/>
      <c r="AN29" s="58">
        <f t="shared" si="4"/>
        <v>147.25898999999998</v>
      </c>
      <c r="AO29" s="55">
        <v>0.46999999999999886</v>
      </c>
      <c r="AP29" s="55">
        <v>5.6541</v>
      </c>
      <c r="AQ29" s="55">
        <v>0</v>
      </c>
      <c r="AR29" s="55">
        <v>0.022090000000002163</v>
      </c>
      <c r="AS29" s="56">
        <v>141.1128</v>
      </c>
      <c r="AT29" s="54">
        <f t="shared" si="5"/>
        <v>0</v>
      </c>
      <c r="AU29" s="55">
        <v>0</v>
      </c>
      <c r="AV29" s="55">
        <v>0</v>
      </c>
      <c r="AW29" s="55">
        <v>0</v>
      </c>
      <c r="AX29" s="54">
        <f t="shared" si="6"/>
        <v>159.98510999999993</v>
      </c>
      <c r="AY29" s="55">
        <v>0</v>
      </c>
      <c r="AZ29" s="55">
        <v>0</v>
      </c>
      <c r="BA29" s="55">
        <v>147.39726999999993</v>
      </c>
      <c r="BB29" s="56">
        <v>12.58784</v>
      </c>
      <c r="BC29" s="54">
        <f t="shared" si="7"/>
        <v>486.7648899999998</v>
      </c>
      <c r="BD29" s="55">
        <v>366.74167999999986</v>
      </c>
      <c r="BE29" s="55">
        <v>0.847409999999968</v>
      </c>
      <c r="BF29" s="55">
        <v>0</v>
      </c>
      <c r="BG29" s="56">
        <v>119.17579999999998</v>
      </c>
      <c r="BH29" s="100">
        <f t="shared" si="8"/>
        <v>87.41978000000017</v>
      </c>
      <c r="BI29" s="56">
        <v>87.41978000000017</v>
      </c>
      <c r="BJ29" s="54">
        <f t="shared" si="9"/>
        <v>351.97939999999994</v>
      </c>
      <c r="BK29" s="55">
        <v>351.97939999999994</v>
      </c>
      <c r="BL29" s="55">
        <v>0</v>
      </c>
      <c r="BM29" s="54">
        <v>159.03179999999998</v>
      </c>
      <c r="BN29" s="54">
        <f t="shared" si="10"/>
        <v>0</v>
      </c>
      <c r="BO29" s="55">
        <v>0</v>
      </c>
      <c r="BP29" s="54">
        <f t="shared" si="11"/>
        <v>146.71304999999984</v>
      </c>
      <c r="BQ29" s="55">
        <v>146.71304999999984</v>
      </c>
      <c r="BR29" s="54">
        <f t="shared" si="14"/>
        <v>83.71739000000008</v>
      </c>
      <c r="BS29" s="55">
        <v>83.63091000000009</v>
      </c>
      <c r="BT29" s="55">
        <v>0.08647999999999995</v>
      </c>
      <c r="BU29" s="55">
        <v>0</v>
      </c>
      <c r="BV29" s="56">
        <v>0</v>
      </c>
      <c r="BW29" s="54">
        <f t="shared" si="12"/>
        <v>288.66662999999994</v>
      </c>
      <c r="BX29" s="57">
        <v>288.66662999999994</v>
      </c>
    </row>
    <row r="30" spans="2:76" s="5" customFormat="1" ht="22.5" customHeight="1">
      <c r="B30" s="58" t="s">
        <v>81</v>
      </c>
      <c r="C30" s="52"/>
      <c r="D30" s="51">
        <f t="shared" si="2"/>
        <v>22279.93464</v>
      </c>
      <c r="E30" s="52"/>
      <c r="F30" s="53"/>
      <c r="G30" s="54">
        <f t="shared" si="3"/>
        <v>0</v>
      </c>
      <c r="H30" s="55">
        <v>0</v>
      </c>
      <c r="I30" s="55">
        <v>0</v>
      </c>
      <c r="J30" s="55">
        <v>0</v>
      </c>
      <c r="K30" s="54">
        <f t="shared" si="13"/>
        <v>219.76048</v>
      </c>
      <c r="L30" s="55">
        <v>2.35488</v>
      </c>
      <c r="M30" s="55">
        <v>0.11</v>
      </c>
      <c r="N30" s="55">
        <v>0.1596</v>
      </c>
      <c r="O30" s="55">
        <v>0</v>
      </c>
      <c r="P30" s="55">
        <v>0</v>
      </c>
      <c r="Q30" s="55">
        <v>0</v>
      </c>
      <c r="R30" s="55">
        <v>0</v>
      </c>
      <c r="S30" s="55">
        <v>214.67588</v>
      </c>
      <c r="T30" s="55">
        <v>0.00528</v>
      </c>
      <c r="U30" s="55">
        <v>0.8799999999999999</v>
      </c>
      <c r="V30" s="55">
        <v>0.18039999999999998</v>
      </c>
      <c r="W30" s="55">
        <v>0</v>
      </c>
      <c r="X30" s="55">
        <v>0</v>
      </c>
      <c r="Y30" s="55">
        <v>0.8972800000000001</v>
      </c>
      <c r="Z30" s="55">
        <v>0.0088</v>
      </c>
      <c r="AA30" s="55">
        <v>0.03696</v>
      </c>
      <c r="AB30" s="55">
        <v>0.16724</v>
      </c>
      <c r="AC30" s="55">
        <v>0.018840000000000003</v>
      </c>
      <c r="AD30" s="55">
        <v>0</v>
      </c>
      <c r="AE30" s="55">
        <v>0</v>
      </c>
      <c r="AF30" s="55">
        <v>0.01056</v>
      </c>
      <c r="AG30" s="55">
        <v>0.011</v>
      </c>
      <c r="AH30" s="55">
        <v>0.1936</v>
      </c>
      <c r="AI30" s="57">
        <v>0.05016</v>
      </c>
      <c r="AJ30" s="9"/>
      <c r="AK30" s="47"/>
      <c r="AL30" s="58" t="s">
        <v>81</v>
      </c>
      <c r="AM30" s="52"/>
      <c r="AN30" s="58">
        <f t="shared" si="4"/>
        <v>0</v>
      </c>
      <c r="AO30" s="55">
        <v>0</v>
      </c>
      <c r="AP30" s="55">
        <v>0</v>
      </c>
      <c r="AQ30" s="55">
        <v>0</v>
      </c>
      <c r="AR30" s="55">
        <v>0</v>
      </c>
      <c r="AS30" s="56">
        <v>0</v>
      </c>
      <c r="AT30" s="54">
        <f t="shared" si="5"/>
        <v>0.041999999999999996</v>
      </c>
      <c r="AU30" s="55">
        <v>0</v>
      </c>
      <c r="AV30" s="55">
        <v>0.041999999999999996</v>
      </c>
      <c r="AW30" s="55">
        <v>0</v>
      </c>
      <c r="AX30" s="54">
        <f t="shared" si="6"/>
        <v>128.48</v>
      </c>
      <c r="AY30" s="55">
        <v>128.48</v>
      </c>
      <c r="AZ30" s="55">
        <v>0</v>
      </c>
      <c r="BA30" s="55">
        <v>0</v>
      </c>
      <c r="BB30" s="56">
        <v>0</v>
      </c>
      <c r="BC30" s="54">
        <f t="shared" si="7"/>
        <v>0.6548</v>
      </c>
      <c r="BD30" s="55">
        <v>0</v>
      </c>
      <c r="BE30" s="55">
        <v>0</v>
      </c>
      <c r="BF30" s="55">
        <v>0</v>
      </c>
      <c r="BG30" s="56">
        <v>0.6548</v>
      </c>
      <c r="BH30" s="100">
        <f t="shared" si="8"/>
        <v>0.018</v>
      </c>
      <c r="BI30" s="56">
        <v>0.018</v>
      </c>
      <c r="BJ30" s="54">
        <f t="shared" si="9"/>
        <v>108.64896</v>
      </c>
      <c r="BK30" s="55">
        <v>108.64896</v>
      </c>
      <c r="BL30" s="55">
        <v>0</v>
      </c>
      <c r="BM30" s="54"/>
      <c r="BN30" s="54">
        <f t="shared" si="10"/>
        <v>0</v>
      </c>
      <c r="BO30" s="55">
        <v>0</v>
      </c>
      <c r="BP30" s="54">
        <f t="shared" si="11"/>
        <v>216.74524</v>
      </c>
      <c r="BQ30" s="55">
        <v>216.74524</v>
      </c>
      <c r="BR30" s="54">
        <f t="shared" si="14"/>
        <v>21605.58516</v>
      </c>
      <c r="BS30" s="55">
        <v>18389.252719999997</v>
      </c>
      <c r="BT30" s="55">
        <v>2310.9842800000006</v>
      </c>
      <c r="BU30" s="55">
        <v>557.49364</v>
      </c>
      <c r="BV30" s="56">
        <v>347.85452000000004</v>
      </c>
      <c r="BW30" s="54">
        <f t="shared" si="12"/>
        <v>0</v>
      </c>
      <c r="BX30" s="57"/>
    </row>
    <row r="31" spans="2:76" s="5" customFormat="1" ht="22.5" customHeight="1" thickBot="1">
      <c r="B31" s="85" t="s">
        <v>82</v>
      </c>
      <c r="C31" s="86"/>
      <c r="D31" s="87">
        <f t="shared" si="2"/>
        <v>0</v>
      </c>
      <c r="E31" s="88"/>
      <c r="F31" s="86"/>
      <c r="G31" s="89">
        <f t="shared" si="3"/>
        <v>0</v>
      </c>
      <c r="H31" s="90"/>
      <c r="I31" s="90"/>
      <c r="J31" s="90"/>
      <c r="K31" s="89">
        <f t="shared" si="13"/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0</v>
      </c>
      <c r="AA31" s="90">
        <v>0</v>
      </c>
      <c r="AB31" s="90">
        <v>0</v>
      </c>
      <c r="AC31" s="90">
        <v>0</v>
      </c>
      <c r="AD31" s="90">
        <v>0</v>
      </c>
      <c r="AE31" s="90">
        <v>0</v>
      </c>
      <c r="AF31" s="90">
        <v>0</v>
      </c>
      <c r="AG31" s="90">
        <v>0</v>
      </c>
      <c r="AH31" s="90">
        <v>0</v>
      </c>
      <c r="AI31" s="92">
        <v>0</v>
      </c>
      <c r="AJ31" s="9"/>
      <c r="AK31" s="47"/>
      <c r="AL31" s="85" t="s">
        <v>82</v>
      </c>
      <c r="AM31" s="86"/>
      <c r="AN31" s="93">
        <f t="shared" si="4"/>
        <v>0</v>
      </c>
      <c r="AO31" s="90">
        <v>0</v>
      </c>
      <c r="AP31" s="90">
        <v>0</v>
      </c>
      <c r="AQ31" s="90">
        <v>0</v>
      </c>
      <c r="AR31" s="90">
        <v>0</v>
      </c>
      <c r="AS31" s="91">
        <v>0</v>
      </c>
      <c r="AT31" s="89">
        <f t="shared" si="5"/>
        <v>0</v>
      </c>
      <c r="AU31" s="90">
        <v>0</v>
      </c>
      <c r="AV31" s="90">
        <v>0</v>
      </c>
      <c r="AW31" s="90">
        <v>0</v>
      </c>
      <c r="AX31" s="89">
        <f t="shared" si="6"/>
        <v>0</v>
      </c>
      <c r="AY31" s="90">
        <v>0</v>
      </c>
      <c r="AZ31" s="90">
        <v>0</v>
      </c>
      <c r="BA31" s="90">
        <v>0</v>
      </c>
      <c r="BB31" s="91">
        <v>0</v>
      </c>
      <c r="BC31" s="89">
        <f t="shared" si="7"/>
        <v>0</v>
      </c>
      <c r="BD31" s="90">
        <v>0</v>
      </c>
      <c r="BE31" s="90">
        <v>0</v>
      </c>
      <c r="BF31" s="90">
        <v>0</v>
      </c>
      <c r="BG31" s="91">
        <v>0</v>
      </c>
      <c r="BH31" s="104">
        <f t="shared" si="8"/>
        <v>0</v>
      </c>
      <c r="BI31" s="91"/>
      <c r="BJ31" s="89">
        <f t="shared" si="9"/>
        <v>0</v>
      </c>
      <c r="BK31" s="90">
        <v>0</v>
      </c>
      <c r="BL31" s="90">
        <v>0</v>
      </c>
      <c r="BM31" s="89"/>
      <c r="BN31" s="89">
        <f t="shared" si="10"/>
        <v>0</v>
      </c>
      <c r="BO31" s="90">
        <v>0</v>
      </c>
      <c r="BP31" s="89">
        <f t="shared" si="11"/>
        <v>0</v>
      </c>
      <c r="BQ31" s="90">
        <v>0</v>
      </c>
      <c r="BR31" s="89">
        <f t="shared" si="14"/>
        <v>0</v>
      </c>
      <c r="BS31" s="90">
        <v>0</v>
      </c>
      <c r="BT31" s="90">
        <v>0</v>
      </c>
      <c r="BU31" s="90">
        <v>0</v>
      </c>
      <c r="BV31" s="91">
        <v>0</v>
      </c>
      <c r="BW31" s="89">
        <f t="shared" si="12"/>
        <v>0</v>
      </c>
      <c r="BX31" s="92"/>
    </row>
    <row r="32" spans="36:37" s="94" customFormat="1" ht="15" customHeight="1">
      <c r="AJ32" s="95"/>
      <c r="AK32" s="95"/>
    </row>
    <row r="33" ht="15" customHeight="1"/>
  </sheetData>
  <sheetProtection/>
  <mergeCells count="22">
    <mergeCell ref="BW3:BW4"/>
    <mergeCell ref="BN3:BN4"/>
    <mergeCell ref="BP3:BP4"/>
    <mergeCell ref="BR3:BR4"/>
    <mergeCell ref="BS3:BV3"/>
    <mergeCell ref="AY3:BB3"/>
    <mergeCell ref="K3:K4"/>
    <mergeCell ref="AX3:AX4"/>
    <mergeCell ref="BC3:BC4"/>
    <mergeCell ref="AL3:AM4"/>
    <mergeCell ref="AO3:AS3"/>
    <mergeCell ref="BM3:BM4"/>
    <mergeCell ref="G3:G4"/>
    <mergeCell ref="B3:C4"/>
    <mergeCell ref="D3:D4"/>
    <mergeCell ref="E3:E4"/>
    <mergeCell ref="F3:F4"/>
    <mergeCell ref="BJ3:BJ4"/>
    <mergeCell ref="AN3:AN4"/>
    <mergeCell ref="BD3:BG3"/>
    <mergeCell ref="AT3:AT4"/>
    <mergeCell ref="BH3:BH4"/>
  </mergeCells>
  <printOptions horizontalCentered="1" vertic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48" r:id="rId1"/>
  <colBreaks count="1" manualBreakCount="1">
    <brk id="36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BX32"/>
  <sheetViews>
    <sheetView showZeros="0" view="pageBreakPreview" zoomScale="80" zoomScaleNormal="70" zoomScaleSheetLayoutView="80" zoomScalePageLayoutView="0" workbookViewId="0" topLeftCell="A1">
      <selection activeCell="A1" sqref="A1"/>
    </sheetView>
  </sheetViews>
  <sheetFormatPr defaultColWidth="9.00390625" defaultRowHeight="13.5" customHeight="1"/>
  <cols>
    <col min="1" max="1" width="2.75390625" style="96" customWidth="1"/>
    <col min="2" max="2" width="3.00390625" style="96" customWidth="1"/>
    <col min="3" max="3" width="19.375" style="96" bestFit="1" customWidth="1"/>
    <col min="4" max="4" width="10.875" style="96" customWidth="1"/>
    <col min="5" max="6" width="8.00390625" style="96" customWidth="1"/>
    <col min="7" max="7" width="10.875" style="96" customWidth="1"/>
    <col min="8" max="8" width="12.25390625" style="96" bestFit="1" customWidth="1"/>
    <col min="9" max="9" width="9.125" style="96" bestFit="1" customWidth="1"/>
    <col min="10" max="10" width="10.375" style="96" bestFit="1" customWidth="1"/>
    <col min="11" max="11" width="11.125" style="96" customWidth="1"/>
    <col min="12" max="12" width="10.375" style="96" bestFit="1" customWidth="1"/>
    <col min="13" max="15" width="9.125" style="96" bestFit="1" customWidth="1"/>
    <col min="16" max="16" width="8.375" style="96" bestFit="1" customWidth="1"/>
    <col min="17" max="17" width="10.375" style="96" bestFit="1" customWidth="1"/>
    <col min="18" max="18" width="9.125" style="96" bestFit="1" customWidth="1"/>
    <col min="19" max="19" width="10.375" style="96" bestFit="1" customWidth="1"/>
    <col min="20" max="22" width="9.125" style="96" bestFit="1" customWidth="1"/>
    <col min="23" max="23" width="4.75390625" style="96" customWidth="1"/>
    <col min="24" max="25" width="10.375" style="96" bestFit="1" customWidth="1"/>
    <col min="26" max="26" width="9.125" style="96" bestFit="1" customWidth="1"/>
    <col min="27" max="27" width="10.375" style="96" bestFit="1" customWidth="1"/>
    <col min="28" max="29" width="9.625" style="96" bestFit="1" customWidth="1"/>
    <col min="30" max="30" width="8.00390625" style="96" bestFit="1" customWidth="1"/>
    <col min="31" max="32" width="9.125" style="96" bestFit="1" customWidth="1"/>
    <col min="33" max="33" width="9.375" style="96" bestFit="1" customWidth="1"/>
    <col min="34" max="34" width="9.125" style="96" bestFit="1" customWidth="1"/>
    <col min="35" max="35" width="8.00390625" style="96" bestFit="1" customWidth="1"/>
    <col min="36" max="37" width="2.75390625" style="97" customWidth="1"/>
    <col min="38" max="38" width="3.00390625" style="96" customWidth="1"/>
    <col min="39" max="39" width="19.375" style="96" bestFit="1" customWidth="1"/>
    <col min="40" max="40" width="9.75390625" style="96" customWidth="1"/>
    <col min="41" max="41" width="8.125" style="96" bestFit="1" customWidth="1"/>
    <col min="42" max="42" width="6.375" style="96" bestFit="1" customWidth="1"/>
    <col min="43" max="43" width="4.75390625" style="96" customWidth="1"/>
    <col min="44" max="44" width="8.875" style="96" customWidth="1"/>
    <col min="45" max="45" width="10.25390625" style="96" customWidth="1"/>
    <col min="46" max="46" width="6.75390625" style="96" customWidth="1"/>
    <col min="47" max="49" width="8.00390625" style="96" bestFit="1" customWidth="1"/>
    <col min="50" max="50" width="8.375" style="96" customWidth="1"/>
    <col min="51" max="51" width="9.125" style="96" customWidth="1"/>
    <col min="52" max="52" width="8.00390625" style="96" bestFit="1" customWidth="1"/>
    <col min="53" max="53" width="9.125" style="96" customWidth="1"/>
    <col min="54" max="54" width="8.00390625" style="96" bestFit="1" customWidth="1"/>
    <col min="55" max="55" width="9.25390625" style="96" bestFit="1" customWidth="1"/>
    <col min="56" max="56" width="8.00390625" style="96" bestFit="1" customWidth="1"/>
    <col min="57" max="57" width="9.125" style="96" customWidth="1"/>
    <col min="58" max="58" width="8.00390625" style="96" bestFit="1" customWidth="1"/>
    <col min="59" max="61" width="9.125" style="96" customWidth="1"/>
    <col min="62" max="62" width="6.75390625" style="96" customWidth="1"/>
    <col min="63" max="63" width="8.00390625" style="96" bestFit="1" customWidth="1"/>
    <col min="64" max="64" width="6.25390625" style="96" bestFit="1" customWidth="1"/>
    <col min="65" max="65" width="7.875" style="96" customWidth="1"/>
    <col min="66" max="66" width="8.625" style="96" customWidth="1"/>
    <col min="67" max="67" width="9.125" style="96" customWidth="1"/>
    <col min="68" max="68" width="6.75390625" style="96" customWidth="1"/>
    <col min="69" max="69" width="8.00390625" style="96" bestFit="1" customWidth="1"/>
    <col min="70" max="70" width="8.375" style="96" customWidth="1"/>
    <col min="71" max="73" width="9.125" style="96" customWidth="1"/>
    <col min="74" max="74" width="8.00390625" style="96" bestFit="1" customWidth="1"/>
    <col min="75" max="75" width="7.25390625" style="96" customWidth="1"/>
    <col min="76" max="76" width="7.375" style="96" customWidth="1"/>
    <col min="77" max="16384" width="9.125" style="96" customWidth="1"/>
  </cols>
  <sheetData>
    <row r="1" spans="2:38" s="1" customFormat="1" ht="17.25" customHeight="1">
      <c r="B1" s="2" t="s">
        <v>99</v>
      </c>
      <c r="Z1" s="3"/>
      <c r="AJ1" s="4"/>
      <c r="AK1" s="4"/>
      <c r="AL1" s="2" t="s">
        <v>100</v>
      </c>
    </row>
    <row r="2" spans="23:76" s="5" customFormat="1" ht="16.5" customHeight="1" thickBot="1">
      <c r="W2" s="6"/>
      <c r="X2" s="6"/>
      <c r="AI2" s="7" t="s">
        <v>0</v>
      </c>
      <c r="AJ2" s="8"/>
      <c r="AK2" s="9"/>
      <c r="BX2" s="7" t="s">
        <v>0</v>
      </c>
    </row>
    <row r="3" spans="2:76" s="10" customFormat="1" ht="13.5" customHeight="1">
      <c r="B3" s="113" t="s">
        <v>1</v>
      </c>
      <c r="C3" s="114"/>
      <c r="D3" s="117" t="s">
        <v>2</v>
      </c>
      <c r="E3" s="119" t="s">
        <v>3</v>
      </c>
      <c r="F3" s="121" t="s">
        <v>83</v>
      </c>
      <c r="G3" s="123" t="s">
        <v>4</v>
      </c>
      <c r="H3" s="107"/>
      <c r="I3" s="12"/>
      <c r="J3" s="106"/>
      <c r="K3" s="127" t="s">
        <v>5</v>
      </c>
      <c r="L3" s="12"/>
      <c r="M3" s="12"/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  <c r="AJ3" s="15"/>
      <c r="AK3" s="16"/>
      <c r="AL3" s="113" t="s">
        <v>1</v>
      </c>
      <c r="AM3" s="114"/>
      <c r="AN3" s="125" t="s">
        <v>6</v>
      </c>
      <c r="AO3" s="111"/>
      <c r="AP3" s="111"/>
      <c r="AQ3" s="111"/>
      <c r="AR3" s="111"/>
      <c r="AS3" s="112"/>
      <c r="AT3" s="127" t="s">
        <v>7</v>
      </c>
      <c r="AU3" s="11"/>
      <c r="AV3" s="11"/>
      <c r="AW3" s="11"/>
      <c r="AX3" s="110" t="s">
        <v>8</v>
      </c>
      <c r="AY3" s="111"/>
      <c r="AZ3" s="111"/>
      <c r="BA3" s="111"/>
      <c r="BB3" s="112"/>
      <c r="BC3" s="110" t="s">
        <v>9</v>
      </c>
      <c r="BD3" s="111"/>
      <c r="BE3" s="111"/>
      <c r="BF3" s="111"/>
      <c r="BG3" s="112"/>
      <c r="BH3" s="110" t="s">
        <v>105</v>
      </c>
      <c r="BI3" s="98"/>
      <c r="BJ3" s="108" t="s">
        <v>10</v>
      </c>
      <c r="BK3" s="17"/>
      <c r="BL3" s="18"/>
      <c r="BM3" s="108" t="s">
        <v>11</v>
      </c>
      <c r="BN3" s="108" t="s">
        <v>12</v>
      </c>
      <c r="BO3" s="17"/>
      <c r="BP3" s="108" t="s">
        <v>13</v>
      </c>
      <c r="BQ3" s="17"/>
      <c r="BR3" s="110" t="s">
        <v>14</v>
      </c>
      <c r="BS3" s="111"/>
      <c r="BT3" s="111"/>
      <c r="BU3" s="111"/>
      <c r="BV3" s="112"/>
      <c r="BW3" s="108" t="s">
        <v>15</v>
      </c>
      <c r="BX3" s="19"/>
    </row>
    <row r="4" spans="2:76" s="10" customFormat="1" ht="146.25" customHeight="1" thickBot="1">
      <c r="B4" s="115"/>
      <c r="C4" s="116"/>
      <c r="D4" s="118"/>
      <c r="E4" s="120"/>
      <c r="F4" s="122"/>
      <c r="G4" s="124"/>
      <c r="H4" s="105" t="s">
        <v>108</v>
      </c>
      <c r="I4" s="20" t="s">
        <v>109</v>
      </c>
      <c r="J4" s="20" t="s">
        <v>110</v>
      </c>
      <c r="K4" s="128"/>
      <c r="L4" s="20" t="s">
        <v>84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21</v>
      </c>
      <c r="S4" s="20" t="s">
        <v>22</v>
      </c>
      <c r="T4" s="20" t="s">
        <v>23</v>
      </c>
      <c r="U4" s="20" t="s">
        <v>24</v>
      </c>
      <c r="V4" s="20" t="s">
        <v>25</v>
      </c>
      <c r="W4" s="20" t="s">
        <v>26</v>
      </c>
      <c r="X4" s="20" t="s">
        <v>27</v>
      </c>
      <c r="Y4" s="20" t="s">
        <v>28</v>
      </c>
      <c r="Z4" s="20" t="s">
        <v>29</v>
      </c>
      <c r="AA4" s="21" t="s">
        <v>30</v>
      </c>
      <c r="AB4" s="21" t="s">
        <v>31</v>
      </c>
      <c r="AC4" s="20" t="s">
        <v>32</v>
      </c>
      <c r="AD4" s="20" t="s">
        <v>33</v>
      </c>
      <c r="AE4" s="20" t="s">
        <v>34</v>
      </c>
      <c r="AF4" s="20" t="s">
        <v>85</v>
      </c>
      <c r="AG4" s="20" t="s">
        <v>35</v>
      </c>
      <c r="AH4" s="20" t="s">
        <v>36</v>
      </c>
      <c r="AI4" s="22" t="s">
        <v>37</v>
      </c>
      <c r="AJ4" s="23"/>
      <c r="AK4" s="24"/>
      <c r="AL4" s="115"/>
      <c r="AM4" s="116"/>
      <c r="AN4" s="126"/>
      <c r="AO4" s="20" t="s">
        <v>38</v>
      </c>
      <c r="AP4" s="20" t="s">
        <v>39</v>
      </c>
      <c r="AQ4" s="20" t="s">
        <v>40</v>
      </c>
      <c r="AR4" s="20" t="s">
        <v>41</v>
      </c>
      <c r="AS4" s="25" t="s">
        <v>42</v>
      </c>
      <c r="AT4" s="109"/>
      <c r="AU4" s="20" t="s">
        <v>43</v>
      </c>
      <c r="AV4" s="20" t="s">
        <v>44</v>
      </c>
      <c r="AW4" s="20" t="s">
        <v>103</v>
      </c>
      <c r="AX4" s="109"/>
      <c r="AY4" s="20" t="s">
        <v>45</v>
      </c>
      <c r="AZ4" s="20" t="s">
        <v>46</v>
      </c>
      <c r="BA4" s="20" t="s">
        <v>47</v>
      </c>
      <c r="BB4" s="25" t="s">
        <v>48</v>
      </c>
      <c r="BC4" s="109"/>
      <c r="BD4" s="20" t="s">
        <v>49</v>
      </c>
      <c r="BE4" s="20" t="s">
        <v>50</v>
      </c>
      <c r="BF4" s="20" t="s">
        <v>51</v>
      </c>
      <c r="BG4" s="25" t="s">
        <v>48</v>
      </c>
      <c r="BH4" s="109"/>
      <c r="BI4" s="25" t="s">
        <v>105</v>
      </c>
      <c r="BJ4" s="109"/>
      <c r="BK4" s="20" t="s">
        <v>52</v>
      </c>
      <c r="BL4" s="20" t="s">
        <v>53</v>
      </c>
      <c r="BM4" s="109"/>
      <c r="BN4" s="109"/>
      <c r="BO4" s="20" t="s">
        <v>54</v>
      </c>
      <c r="BP4" s="109"/>
      <c r="BQ4" s="20" t="s">
        <v>55</v>
      </c>
      <c r="BR4" s="109"/>
      <c r="BS4" s="20" t="s">
        <v>56</v>
      </c>
      <c r="BT4" s="20" t="s">
        <v>106</v>
      </c>
      <c r="BU4" s="26" t="s">
        <v>107</v>
      </c>
      <c r="BV4" s="25" t="s">
        <v>48</v>
      </c>
      <c r="BW4" s="109"/>
      <c r="BX4" s="22" t="s">
        <v>57</v>
      </c>
    </row>
    <row r="5" spans="2:76" s="5" customFormat="1" ht="22.5" customHeight="1" thickBot="1">
      <c r="B5" s="27" t="s">
        <v>58</v>
      </c>
      <c r="C5" s="28"/>
      <c r="D5" s="29">
        <f aca="true" t="shared" si="0" ref="D5:AI5">SUM(D6:D31)-D21</f>
        <v>395342.13837823994</v>
      </c>
      <c r="E5" s="30">
        <f t="shared" si="0"/>
        <v>9.932568799999999</v>
      </c>
      <c r="F5" s="30">
        <f t="shared" si="0"/>
        <v>20.14254</v>
      </c>
      <c r="G5" s="31">
        <f>SUM(G6:G31)-G21</f>
        <v>162801.72030060002</v>
      </c>
      <c r="H5" s="32">
        <f>SUM(H6:H31)-H21</f>
        <v>123660.75180040004</v>
      </c>
      <c r="I5" s="32">
        <f>SUM(I6:I31)-I21</f>
        <v>10327.76302</v>
      </c>
      <c r="J5" s="32">
        <f>SUM(J6:J31)-J21</f>
        <v>28813.205480200006</v>
      </c>
      <c r="K5" s="31">
        <f t="shared" si="0"/>
        <v>165409.81368234</v>
      </c>
      <c r="L5" s="32">
        <f t="shared" si="0"/>
        <v>7699.40173</v>
      </c>
      <c r="M5" s="32">
        <f t="shared" si="0"/>
        <v>92.48816000000001</v>
      </c>
      <c r="N5" s="32">
        <f t="shared" si="0"/>
        <v>1811.7140920000002</v>
      </c>
      <c r="O5" s="32">
        <f t="shared" si="0"/>
        <v>5358.685818</v>
      </c>
      <c r="P5" s="32">
        <f t="shared" si="0"/>
        <v>951.2362499999999</v>
      </c>
      <c r="Q5" s="32">
        <f t="shared" si="0"/>
        <v>9360.881774</v>
      </c>
      <c r="R5" s="32">
        <f t="shared" si="0"/>
        <v>5548.053161500001</v>
      </c>
      <c r="S5" s="32">
        <f t="shared" si="0"/>
        <v>24827.594311200002</v>
      </c>
      <c r="T5" s="32">
        <f t="shared" si="0"/>
        <v>75.64748</v>
      </c>
      <c r="U5" s="32">
        <f t="shared" si="0"/>
        <v>10289.556287800004</v>
      </c>
      <c r="V5" s="32">
        <f t="shared" si="0"/>
        <v>1485.1295535999996</v>
      </c>
      <c r="W5" s="32">
        <f t="shared" si="0"/>
        <v>162.18699999999998</v>
      </c>
      <c r="X5" s="32">
        <f t="shared" si="0"/>
        <v>15434.233362000003</v>
      </c>
      <c r="Y5" s="32">
        <f t="shared" si="0"/>
        <v>30890.1005408</v>
      </c>
      <c r="Z5" s="32">
        <f t="shared" si="0"/>
        <v>6681.027054</v>
      </c>
      <c r="AA5" s="32">
        <f t="shared" si="0"/>
        <v>25387.296989999995</v>
      </c>
      <c r="AB5" s="32">
        <f t="shared" si="0"/>
        <v>1478.9563560000004</v>
      </c>
      <c r="AC5" s="32">
        <f t="shared" si="0"/>
        <v>5346.427331000002</v>
      </c>
      <c r="AD5" s="32">
        <f t="shared" si="0"/>
        <v>1142.044538</v>
      </c>
      <c r="AE5" s="32">
        <f t="shared" si="0"/>
        <v>945.2630724399999</v>
      </c>
      <c r="AF5" s="32">
        <f t="shared" si="0"/>
        <v>2224.7016839999997</v>
      </c>
      <c r="AG5" s="32">
        <f t="shared" si="0"/>
        <v>165.27036999999999</v>
      </c>
      <c r="AH5" s="32">
        <f t="shared" si="0"/>
        <v>6323.929849999999</v>
      </c>
      <c r="AI5" s="34">
        <f t="shared" si="0"/>
        <v>1727.9869159999998</v>
      </c>
      <c r="AJ5" s="35"/>
      <c r="AK5" s="36"/>
      <c r="AL5" s="27" t="s">
        <v>58</v>
      </c>
      <c r="AM5" s="28"/>
      <c r="AN5" s="37">
        <f aca="true" t="shared" si="1" ref="AN5:BX5">SUM(AN6:AN31)-AN21</f>
        <v>22576.507734</v>
      </c>
      <c r="AO5" s="32">
        <f t="shared" si="1"/>
        <v>778.1141000000001</v>
      </c>
      <c r="AP5" s="32">
        <f t="shared" si="1"/>
        <v>52.1631</v>
      </c>
      <c r="AQ5" s="32">
        <f t="shared" si="1"/>
        <v>0.766104</v>
      </c>
      <c r="AR5" s="32">
        <f t="shared" si="1"/>
        <v>2709.6137300000005</v>
      </c>
      <c r="AS5" s="33">
        <f t="shared" si="1"/>
        <v>19035.850699999995</v>
      </c>
      <c r="AT5" s="31">
        <f t="shared" si="1"/>
        <v>168.47651000000002</v>
      </c>
      <c r="AU5" s="32">
        <f t="shared" si="1"/>
        <v>100.06558000000001</v>
      </c>
      <c r="AV5" s="32">
        <f t="shared" si="1"/>
        <v>68.28086</v>
      </c>
      <c r="AW5" s="32">
        <f t="shared" si="1"/>
        <v>0.13007000000000002</v>
      </c>
      <c r="AX5" s="31">
        <f t="shared" si="1"/>
        <v>5413.971828000001</v>
      </c>
      <c r="AY5" s="32">
        <f t="shared" si="1"/>
        <v>2443.9070899999997</v>
      </c>
      <c r="AZ5" s="32">
        <f t="shared" si="1"/>
        <v>101.50072999999999</v>
      </c>
      <c r="BA5" s="32">
        <f t="shared" si="1"/>
        <v>2649.616868</v>
      </c>
      <c r="BB5" s="33">
        <f t="shared" si="1"/>
        <v>218.94714000000002</v>
      </c>
      <c r="BC5" s="31">
        <f t="shared" si="1"/>
        <v>7409.740493200002</v>
      </c>
      <c r="BD5" s="32">
        <f t="shared" si="1"/>
        <v>2106.241482</v>
      </c>
      <c r="BE5" s="32">
        <f t="shared" si="1"/>
        <v>1636.62971</v>
      </c>
      <c r="BF5" s="32">
        <f t="shared" si="1"/>
        <v>363.0342292</v>
      </c>
      <c r="BG5" s="33">
        <f t="shared" si="1"/>
        <v>3303.8350720000003</v>
      </c>
      <c r="BH5" s="37">
        <f t="shared" si="1"/>
        <v>2022.28228</v>
      </c>
      <c r="BI5" s="33">
        <f t="shared" si="1"/>
        <v>2022.28228</v>
      </c>
      <c r="BJ5" s="31">
        <f t="shared" si="1"/>
        <v>2858.6965999999998</v>
      </c>
      <c r="BK5" s="32">
        <f t="shared" si="1"/>
        <v>2768.9166</v>
      </c>
      <c r="BL5" s="32">
        <f t="shared" si="1"/>
        <v>89.78</v>
      </c>
      <c r="BM5" s="31">
        <f t="shared" si="1"/>
        <v>7014.052119999999</v>
      </c>
      <c r="BN5" s="31">
        <f t="shared" si="1"/>
        <v>528.27442</v>
      </c>
      <c r="BO5" s="32">
        <f t="shared" si="1"/>
        <v>528.27442</v>
      </c>
      <c r="BP5" s="31">
        <f t="shared" si="1"/>
        <v>3320.5747192999997</v>
      </c>
      <c r="BQ5" s="32">
        <f t="shared" si="1"/>
        <v>3320.5747192999997</v>
      </c>
      <c r="BR5" s="31">
        <f t="shared" si="1"/>
        <v>13083.150494000001</v>
      </c>
      <c r="BS5" s="32">
        <f t="shared" si="1"/>
        <v>10254.201186</v>
      </c>
      <c r="BT5" s="32">
        <f t="shared" si="1"/>
        <v>664.1438919999999</v>
      </c>
      <c r="BU5" s="32">
        <f t="shared" si="1"/>
        <v>258.2945920000001</v>
      </c>
      <c r="BV5" s="33">
        <f t="shared" si="1"/>
        <v>1906.510824</v>
      </c>
      <c r="BW5" s="31">
        <f t="shared" si="1"/>
        <v>2704.802088</v>
      </c>
      <c r="BX5" s="34">
        <f t="shared" si="1"/>
        <v>2704.802088</v>
      </c>
    </row>
    <row r="6" spans="2:76" s="5" customFormat="1" ht="22.5" customHeight="1" thickTop="1">
      <c r="B6" s="38" t="s">
        <v>59</v>
      </c>
      <c r="C6" s="39"/>
      <c r="D6" s="40">
        <f>SUM(E6:G6,K6,AN6,AT6,AX6,BC6,BJ6,BM6,BN6,BP6,BR6,BW6,BH6)</f>
        <v>3110.9469999999997</v>
      </c>
      <c r="E6" s="41"/>
      <c r="F6" s="42"/>
      <c r="G6" s="43">
        <f>SUM(H6:J6)</f>
        <v>474.973</v>
      </c>
      <c r="H6" s="44">
        <v>33.472</v>
      </c>
      <c r="I6" s="44">
        <v>191.792</v>
      </c>
      <c r="J6" s="44">
        <v>249.709</v>
      </c>
      <c r="K6" s="43">
        <f>SUM(L6:AI6)</f>
        <v>1739.817</v>
      </c>
      <c r="L6" s="44">
        <v>16.134</v>
      </c>
      <c r="M6" s="44">
        <v>0.07</v>
      </c>
      <c r="N6" s="44">
        <v>28.917</v>
      </c>
      <c r="O6" s="44">
        <v>1346.127</v>
      </c>
      <c r="P6" s="44">
        <v>0</v>
      </c>
      <c r="Q6" s="44">
        <v>1.03</v>
      </c>
      <c r="R6" s="44">
        <v>0</v>
      </c>
      <c r="S6" s="44">
        <v>80.58</v>
      </c>
      <c r="T6" s="44">
        <v>0</v>
      </c>
      <c r="U6" s="44">
        <v>12.945</v>
      </c>
      <c r="V6" s="44">
        <v>0</v>
      </c>
      <c r="W6" s="44">
        <v>0</v>
      </c>
      <c r="X6" s="44">
        <v>103.66</v>
      </c>
      <c r="Y6" s="44">
        <v>3.557</v>
      </c>
      <c r="Z6" s="44">
        <v>73.602</v>
      </c>
      <c r="AA6" s="44">
        <v>64.79100000000001</v>
      </c>
      <c r="AB6" s="44">
        <v>4.61</v>
      </c>
      <c r="AC6" s="44">
        <v>0</v>
      </c>
      <c r="AD6" s="44">
        <v>0</v>
      </c>
      <c r="AE6" s="44">
        <v>0</v>
      </c>
      <c r="AF6" s="44">
        <v>3.794</v>
      </c>
      <c r="AG6" s="44">
        <v>0</v>
      </c>
      <c r="AH6" s="44">
        <v>0</v>
      </c>
      <c r="AI6" s="46">
        <v>0</v>
      </c>
      <c r="AJ6" s="9"/>
      <c r="AK6" s="47"/>
      <c r="AL6" s="38" t="s">
        <v>59</v>
      </c>
      <c r="AM6" s="39"/>
      <c r="AN6" s="48">
        <f>SUM(AO6:AS6)</f>
        <v>705</v>
      </c>
      <c r="AO6" s="44">
        <v>0</v>
      </c>
      <c r="AP6" s="44">
        <v>0</v>
      </c>
      <c r="AQ6" s="44">
        <v>0</v>
      </c>
      <c r="AR6" s="44">
        <v>0</v>
      </c>
      <c r="AS6" s="45">
        <v>705</v>
      </c>
      <c r="AT6" s="43">
        <f>SUM(AU6:AW6)</f>
        <v>0</v>
      </c>
      <c r="AU6" s="44">
        <v>0</v>
      </c>
      <c r="AV6" s="44">
        <v>0</v>
      </c>
      <c r="AW6" s="44">
        <v>0</v>
      </c>
      <c r="AX6" s="43">
        <f>SUM(AY6:BB6)</f>
        <v>11.017</v>
      </c>
      <c r="AY6" s="44">
        <v>0</v>
      </c>
      <c r="AZ6" s="44">
        <v>0</v>
      </c>
      <c r="BA6" s="44">
        <v>11.017</v>
      </c>
      <c r="BB6" s="45">
        <v>0</v>
      </c>
      <c r="BC6" s="43">
        <f>SUM(BD6:BG6)</f>
        <v>0</v>
      </c>
      <c r="BD6" s="44">
        <v>0</v>
      </c>
      <c r="BE6" s="44">
        <v>0</v>
      </c>
      <c r="BF6" s="44">
        <v>0</v>
      </c>
      <c r="BG6" s="45">
        <v>0</v>
      </c>
      <c r="BH6" s="99">
        <f>SUM(BI6)</f>
        <v>0</v>
      </c>
      <c r="BI6" s="45">
        <v>0</v>
      </c>
      <c r="BJ6" s="43">
        <f>SUM(BK6:BL6)</f>
        <v>3.33</v>
      </c>
      <c r="BK6" s="44">
        <v>3.33</v>
      </c>
      <c r="BL6" s="44">
        <v>0</v>
      </c>
      <c r="BM6" s="43">
        <v>150.045</v>
      </c>
      <c r="BN6" s="43">
        <f>SUM(BO6)</f>
        <v>0</v>
      </c>
      <c r="BO6" s="44">
        <v>0</v>
      </c>
      <c r="BP6" s="43">
        <f>SUM(BQ6)</f>
        <v>0</v>
      </c>
      <c r="BQ6" s="44">
        <v>0</v>
      </c>
      <c r="BR6" s="43">
        <f>SUM(BS6:BV6)</f>
        <v>26.765</v>
      </c>
      <c r="BS6" s="44">
        <v>0</v>
      </c>
      <c r="BT6" s="44">
        <v>0</v>
      </c>
      <c r="BU6" s="44">
        <v>0</v>
      </c>
      <c r="BV6" s="45">
        <v>26.765</v>
      </c>
      <c r="BW6" s="43">
        <f>SUM(BX6)</f>
        <v>0</v>
      </c>
      <c r="BX6" s="46">
        <v>0</v>
      </c>
    </row>
    <row r="7" spans="2:76" s="5" customFormat="1" ht="22.5" customHeight="1">
      <c r="B7" s="49" t="s">
        <v>60</v>
      </c>
      <c r="C7" s="50"/>
      <c r="D7" s="51">
        <f aca="true" t="shared" si="2" ref="D7:D31">SUM(E7:G7,K7,AN7,AT7,AX7,BC7,BJ7,BM7,BN7,BP7,BR7,BW7,BH7)</f>
        <v>97317.86008259997</v>
      </c>
      <c r="E7" s="52"/>
      <c r="F7" s="53"/>
      <c r="G7" s="54">
        <f aca="true" t="shared" si="3" ref="G7:G31">SUM(H7:J7)</f>
        <v>16938.14449</v>
      </c>
      <c r="H7" s="55">
        <v>13426.64087</v>
      </c>
      <c r="I7" s="55">
        <v>18.88194</v>
      </c>
      <c r="J7" s="55">
        <v>3492.6216799999997</v>
      </c>
      <c r="K7" s="54">
        <f>SUM(L7:AI7)</f>
        <v>56127.7540224</v>
      </c>
      <c r="L7" s="55">
        <v>3859.8803500000004</v>
      </c>
      <c r="M7" s="55">
        <v>9.24216</v>
      </c>
      <c r="N7" s="55">
        <v>895.09918</v>
      </c>
      <c r="O7" s="55">
        <v>285.8988</v>
      </c>
      <c r="P7" s="55">
        <v>5.7623999999999995</v>
      </c>
      <c r="Q7" s="55">
        <v>2755.72011</v>
      </c>
      <c r="R7" s="55">
        <v>193.50218999999998</v>
      </c>
      <c r="S7" s="55">
        <v>18906.6484084</v>
      </c>
      <c r="T7" s="55">
        <v>14.342780000000001</v>
      </c>
      <c r="U7" s="55">
        <v>665.0338399999999</v>
      </c>
      <c r="V7" s="55">
        <v>10.264024</v>
      </c>
      <c r="W7" s="55">
        <v>0</v>
      </c>
      <c r="X7" s="55">
        <v>3925.5497</v>
      </c>
      <c r="Y7" s="55">
        <v>4175.12264</v>
      </c>
      <c r="Z7" s="55">
        <v>1033.5488799999998</v>
      </c>
      <c r="AA7" s="55">
        <v>15702.401249999999</v>
      </c>
      <c r="AB7" s="55">
        <v>322.32656000000003</v>
      </c>
      <c r="AC7" s="55">
        <v>1810.81595</v>
      </c>
      <c r="AD7" s="55">
        <v>65.07375</v>
      </c>
      <c r="AE7" s="55">
        <v>119.1295</v>
      </c>
      <c r="AF7" s="55">
        <v>255.78253</v>
      </c>
      <c r="AG7" s="55">
        <v>5.655</v>
      </c>
      <c r="AH7" s="55">
        <v>1044.61006</v>
      </c>
      <c r="AI7" s="57">
        <v>66.34396000000001</v>
      </c>
      <c r="AJ7" s="9"/>
      <c r="AK7" s="47"/>
      <c r="AL7" s="49" t="s">
        <v>60</v>
      </c>
      <c r="AM7" s="50"/>
      <c r="AN7" s="58">
        <f aca="true" t="shared" si="4" ref="AN7:AN31">SUM(AO7:AS7)</f>
        <v>20666.63762</v>
      </c>
      <c r="AO7" s="55">
        <v>4.617</v>
      </c>
      <c r="AP7" s="55">
        <v>0</v>
      </c>
      <c r="AQ7" s="55">
        <v>0.10162</v>
      </c>
      <c r="AR7" s="55">
        <v>2700.168</v>
      </c>
      <c r="AS7" s="56">
        <v>17961.751</v>
      </c>
      <c r="AT7" s="54">
        <f aca="true" t="shared" si="5" ref="AT7:AT31">SUM(AU7:AW7)</f>
        <v>1.8429000000000002</v>
      </c>
      <c r="AU7" s="55">
        <v>1.44558</v>
      </c>
      <c r="AV7" s="55">
        <v>0.39732</v>
      </c>
      <c r="AW7" s="55">
        <v>0</v>
      </c>
      <c r="AX7" s="54">
        <f aca="true" t="shared" si="6" ref="AX7:AX31">SUM(AY7:BB7)</f>
        <v>206.45999</v>
      </c>
      <c r="AY7" s="55">
        <v>61.65399</v>
      </c>
      <c r="AZ7" s="55">
        <v>100.01628</v>
      </c>
      <c r="BA7" s="55">
        <v>20.49</v>
      </c>
      <c r="BB7" s="56">
        <v>24.29972</v>
      </c>
      <c r="BC7" s="54">
        <f aca="true" t="shared" si="7" ref="BC7:BC31">SUM(BD7:BG7)</f>
        <v>530.03694</v>
      </c>
      <c r="BD7" s="55">
        <v>38.99489</v>
      </c>
      <c r="BE7" s="55">
        <v>114.86352</v>
      </c>
      <c r="BF7" s="55">
        <v>159.71445</v>
      </c>
      <c r="BG7" s="56">
        <v>216.46408</v>
      </c>
      <c r="BH7" s="100">
        <f aca="true" t="shared" si="8" ref="BH7:BH31">SUM(BI7)</f>
        <v>9.20679</v>
      </c>
      <c r="BI7" s="56">
        <v>9.20679</v>
      </c>
      <c r="BJ7" s="54">
        <f aca="true" t="shared" si="9" ref="BJ7:BJ31">SUM(BK7:BL7)</f>
        <v>140.53498</v>
      </c>
      <c r="BK7" s="55">
        <v>140.53498</v>
      </c>
      <c r="BL7" s="55">
        <v>0</v>
      </c>
      <c r="BM7" s="54">
        <v>2365.85647</v>
      </c>
      <c r="BN7" s="54">
        <f aca="true" t="shared" si="10" ref="BN7:BN31">SUM(BO7)</f>
        <v>67.57774</v>
      </c>
      <c r="BO7" s="55">
        <v>67.57774</v>
      </c>
      <c r="BP7" s="54">
        <f aca="true" t="shared" si="11" ref="BP7:BP31">SUM(BQ7)</f>
        <v>34.3609802</v>
      </c>
      <c r="BQ7" s="55">
        <v>34.3609802</v>
      </c>
      <c r="BR7" s="54">
        <f>SUM(BS7:BV7)</f>
        <v>105.97653</v>
      </c>
      <c r="BS7" s="55">
        <v>99.70340999999999</v>
      </c>
      <c r="BT7" s="55">
        <v>0.29214</v>
      </c>
      <c r="BU7" s="55">
        <v>0</v>
      </c>
      <c r="BV7" s="56">
        <v>5.98098</v>
      </c>
      <c r="BW7" s="54">
        <f aca="true" t="shared" si="12" ref="BW7:BW31">SUM(BX7)</f>
        <v>123.47063</v>
      </c>
      <c r="BX7" s="57">
        <v>123.47063</v>
      </c>
    </row>
    <row r="8" spans="2:76" s="5" customFormat="1" ht="22.5" customHeight="1">
      <c r="B8" s="49" t="s">
        <v>61</v>
      </c>
      <c r="C8" s="50"/>
      <c r="D8" s="51">
        <f t="shared" si="2"/>
        <v>2193.9641008999997</v>
      </c>
      <c r="E8" s="52"/>
      <c r="F8" s="53"/>
      <c r="G8" s="54">
        <f t="shared" si="3"/>
        <v>135.09545</v>
      </c>
      <c r="H8" s="55">
        <v>29.84021</v>
      </c>
      <c r="I8" s="55">
        <v>0</v>
      </c>
      <c r="J8" s="55">
        <v>105.25524</v>
      </c>
      <c r="K8" s="54">
        <f aca="true" t="shared" si="13" ref="K8:K31">SUM(L8:AI8)</f>
        <v>1848.9281196999996</v>
      </c>
      <c r="L8" s="55">
        <v>10.410879999999999</v>
      </c>
      <c r="M8" s="55">
        <v>0</v>
      </c>
      <c r="N8" s="55">
        <v>2.20263</v>
      </c>
      <c r="O8" s="55">
        <v>11.300839999999999</v>
      </c>
      <c r="P8" s="55">
        <v>0.8472</v>
      </c>
      <c r="Q8" s="55">
        <v>25.517609999999998</v>
      </c>
      <c r="R8" s="55">
        <v>75.39869</v>
      </c>
      <c r="S8" s="55">
        <v>236.27821</v>
      </c>
      <c r="T8" s="55">
        <v>0.702</v>
      </c>
      <c r="U8" s="55">
        <v>175.2104385</v>
      </c>
      <c r="V8" s="55">
        <v>309.80841</v>
      </c>
      <c r="W8" s="55">
        <v>0</v>
      </c>
      <c r="X8" s="55">
        <v>251.28961</v>
      </c>
      <c r="Y8" s="55">
        <v>70.53944999999999</v>
      </c>
      <c r="Z8" s="55">
        <v>175.14467000000002</v>
      </c>
      <c r="AA8" s="55">
        <v>335.91081999999994</v>
      </c>
      <c r="AB8" s="55">
        <v>21.07974</v>
      </c>
      <c r="AC8" s="55">
        <v>69.7488</v>
      </c>
      <c r="AD8" s="55">
        <v>0.68445</v>
      </c>
      <c r="AE8" s="55">
        <v>1.0540712</v>
      </c>
      <c r="AF8" s="55">
        <v>2.3038</v>
      </c>
      <c r="AG8" s="55">
        <v>5.4631799999999995</v>
      </c>
      <c r="AH8" s="55">
        <v>66.29204</v>
      </c>
      <c r="AI8" s="57">
        <v>1.74058</v>
      </c>
      <c r="AJ8" s="9"/>
      <c r="AK8" s="47"/>
      <c r="AL8" s="49" t="s">
        <v>61</v>
      </c>
      <c r="AM8" s="50"/>
      <c r="AN8" s="58">
        <f t="shared" si="4"/>
        <v>1.02045</v>
      </c>
      <c r="AO8" s="55">
        <v>0.0096</v>
      </c>
      <c r="AP8" s="55">
        <v>0.0312</v>
      </c>
      <c r="AQ8" s="55">
        <v>0.00993</v>
      </c>
      <c r="AR8" s="55">
        <v>0.28722000000000003</v>
      </c>
      <c r="AS8" s="56">
        <v>0.6825</v>
      </c>
      <c r="AT8" s="54">
        <f t="shared" si="5"/>
        <v>0.019710000000000002</v>
      </c>
      <c r="AU8" s="55">
        <v>0</v>
      </c>
      <c r="AV8" s="55">
        <v>0.00354</v>
      </c>
      <c r="AW8" s="55">
        <v>0.01617</v>
      </c>
      <c r="AX8" s="54">
        <f t="shared" si="6"/>
        <v>17.57031</v>
      </c>
      <c r="AY8" s="55">
        <v>17.148699999999998</v>
      </c>
      <c r="AZ8" s="55">
        <v>0.24325</v>
      </c>
      <c r="BA8" s="55">
        <v>0.17836</v>
      </c>
      <c r="BB8" s="56">
        <v>0</v>
      </c>
      <c r="BC8" s="54">
        <f t="shared" si="7"/>
        <v>53.884901199999995</v>
      </c>
      <c r="BD8" s="55">
        <v>0</v>
      </c>
      <c r="BE8" s="55">
        <v>10.51812</v>
      </c>
      <c r="BF8" s="55">
        <v>43.1827612</v>
      </c>
      <c r="BG8" s="56">
        <v>0.18402</v>
      </c>
      <c r="BH8" s="100">
        <f t="shared" si="8"/>
        <v>0.39997</v>
      </c>
      <c r="BI8" s="56">
        <v>0.39997</v>
      </c>
      <c r="BJ8" s="54">
        <f t="shared" si="9"/>
        <v>19.85971</v>
      </c>
      <c r="BK8" s="55">
        <v>19.85971</v>
      </c>
      <c r="BL8" s="55">
        <v>0</v>
      </c>
      <c r="BM8" s="54">
        <v>32.18325</v>
      </c>
      <c r="BN8" s="54">
        <f t="shared" si="10"/>
        <v>2.54468</v>
      </c>
      <c r="BO8" s="55">
        <v>2.54468</v>
      </c>
      <c r="BP8" s="54">
        <f t="shared" si="11"/>
        <v>11.64509</v>
      </c>
      <c r="BQ8" s="55">
        <v>11.64509</v>
      </c>
      <c r="BR8" s="54">
        <f>SUM(BS8:BV8)</f>
        <v>7.25111</v>
      </c>
      <c r="BS8" s="55">
        <v>4.77196</v>
      </c>
      <c r="BT8" s="55">
        <v>0.01314</v>
      </c>
      <c r="BU8" s="55">
        <v>0</v>
      </c>
      <c r="BV8" s="56">
        <v>2.46601</v>
      </c>
      <c r="BW8" s="54">
        <f t="shared" si="12"/>
        <v>63.56135</v>
      </c>
      <c r="BX8" s="57">
        <v>63.56135</v>
      </c>
    </row>
    <row r="9" spans="2:76" s="5" customFormat="1" ht="22.5" customHeight="1">
      <c r="B9" s="49" t="s">
        <v>62</v>
      </c>
      <c r="C9" s="50"/>
      <c r="D9" s="51">
        <f t="shared" si="2"/>
        <v>2689.0400963999996</v>
      </c>
      <c r="E9" s="52"/>
      <c r="F9" s="53"/>
      <c r="G9" s="54">
        <f t="shared" si="3"/>
        <v>0.634364</v>
      </c>
      <c r="H9" s="55">
        <v>0.0214</v>
      </c>
      <c r="I9" s="55">
        <v>0</v>
      </c>
      <c r="J9" s="55">
        <v>0.6129640000000001</v>
      </c>
      <c r="K9" s="54">
        <f t="shared" si="13"/>
        <v>2669.9460483999997</v>
      </c>
      <c r="L9" s="55">
        <v>1.358704</v>
      </c>
      <c r="M9" s="55">
        <v>0</v>
      </c>
      <c r="N9" s="55">
        <v>0.002312</v>
      </c>
      <c r="O9" s="55">
        <v>0</v>
      </c>
      <c r="P9" s="55">
        <v>0</v>
      </c>
      <c r="Q9" s="55">
        <v>1.5976560000000002</v>
      </c>
      <c r="R9" s="55">
        <v>28.454948</v>
      </c>
      <c r="S9" s="55">
        <v>220.2227604</v>
      </c>
      <c r="T9" s="55">
        <v>0</v>
      </c>
      <c r="U9" s="55">
        <v>41.837308</v>
      </c>
      <c r="V9" s="55">
        <v>0.000224</v>
      </c>
      <c r="W9" s="55">
        <v>0</v>
      </c>
      <c r="X9" s="55">
        <v>653.7248999999999</v>
      </c>
      <c r="Y9" s="55">
        <v>666.1627639999999</v>
      </c>
      <c r="Z9" s="55">
        <v>60.79084</v>
      </c>
      <c r="AA9" s="55">
        <v>797.664724</v>
      </c>
      <c r="AB9" s="55">
        <v>16.63632</v>
      </c>
      <c r="AC9" s="55">
        <v>35.794408</v>
      </c>
      <c r="AD9" s="55">
        <v>1.451</v>
      </c>
      <c r="AE9" s="55">
        <v>68.31708</v>
      </c>
      <c r="AF9" s="55">
        <v>5.3281</v>
      </c>
      <c r="AG9" s="55">
        <v>0</v>
      </c>
      <c r="AH9" s="55">
        <v>0</v>
      </c>
      <c r="AI9" s="57">
        <v>70.602</v>
      </c>
      <c r="AJ9" s="9"/>
      <c r="AK9" s="47"/>
      <c r="AL9" s="49" t="s">
        <v>62</v>
      </c>
      <c r="AM9" s="50"/>
      <c r="AN9" s="58">
        <f t="shared" si="4"/>
        <v>2.5090559999999997</v>
      </c>
      <c r="AO9" s="55">
        <v>2.234</v>
      </c>
      <c r="AP9" s="55">
        <v>0</v>
      </c>
      <c r="AQ9" s="55">
        <v>5.6E-05</v>
      </c>
      <c r="AR9" s="55">
        <v>0.275</v>
      </c>
      <c r="AS9" s="56">
        <v>0</v>
      </c>
      <c r="AT9" s="54">
        <f t="shared" si="5"/>
        <v>0</v>
      </c>
      <c r="AU9" s="55">
        <v>0</v>
      </c>
      <c r="AV9" s="55">
        <v>0</v>
      </c>
      <c r="AW9" s="55">
        <v>0</v>
      </c>
      <c r="AX9" s="54">
        <f t="shared" si="6"/>
        <v>0.150916</v>
      </c>
      <c r="AY9" s="55">
        <v>0</v>
      </c>
      <c r="AZ9" s="55">
        <v>0</v>
      </c>
      <c r="BA9" s="55">
        <v>0.150916</v>
      </c>
      <c r="BB9" s="56">
        <v>0</v>
      </c>
      <c r="BC9" s="54">
        <f t="shared" si="7"/>
        <v>0.211748</v>
      </c>
      <c r="BD9" s="55">
        <v>0</v>
      </c>
      <c r="BE9" s="55">
        <v>0</v>
      </c>
      <c r="BF9" s="55">
        <v>0</v>
      </c>
      <c r="BG9" s="56">
        <v>0.211748</v>
      </c>
      <c r="BH9" s="100">
        <f t="shared" si="8"/>
        <v>0</v>
      </c>
      <c r="BI9" s="56">
        <v>0</v>
      </c>
      <c r="BJ9" s="54">
        <f t="shared" si="9"/>
        <v>3.386824</v>
      </c>
      <c r="BK9" s="55">
        <v>3.386824</v>
      </c>
      <c r="BL9" s="55">
        <v>0</v>
      </c>
      <c r="BM9" s="54">
        <v>0</v>
      </c>
      <c r="BN9" s="54">
        <f t="shared" si="10"/>
        <v>0</v>
      </c>
      <c r="BO9" s="55">
        <v>0</v>
      </c>
      <c r="BP9" s="54">
        <f t="shared" si="11"/>
        <v>9.697476</v>
      </c>
      <c r="BQ9" s="55">
        <v>9.697476</v>
      </c>
      <c r="BR9" s="54">
        <f aca="true" t="shared" si="14" ref="BR9:BR31">SUM(BS9:BV9)</f>
        <v>2.502936</v>
      </c>
      <c r="BS9" s="55">
        <v>0.8588399999999999</v>
      </c>
      <c r="BT9" s="55">
        <v>0.16095199999999998</v>
      </c>
      <c r="BU9" s="55">
        <v>0.112944</v>
      </c>
      <c r="BV9" s="56">
        <v>1.3702</v>
      </c>
      <c r="BW9" s="54">
        <f t="shared" si="12"/>
        <v>0.000728</v>
      </c>
      <c r="BX9" s="57">
        <v>0.000728</v>
      </c>
    </row>
    <row r="10" spans="2:76" s="5" customFormat="1" ht="22.5" customHeight="1">
      <c r="B10" s="49" t="s">
        <v>63</v>
      </c>
      <c r="C10" s="50"/>
      <c r="D10" s="51">
        <f t="shared" si="2"/>
        <v>3609.9054136400005</v>
      </c>
      <c r="E10" s="52"/>
      <c r="F10" s="53"/>
      <c r="G10" s="54">
        <f t="shared" si="3"/>
        <v>21.298192</v>
      </c>
      <c r="H10" s="55">
        <v>14.68324</v>
      </c>
      <c r="I10" s="55">
        <v>0</v>
      </c>
      <c r="J10" s="55">
        <v>6.614952</v>
      </c>
      <c r="K10" s="54">
        <f t="shared" si="13"/>
        <v>3538.6340376400008</v>
      </c>
      <c r="L10" s="55">
        <v>0.061848</v>
      </c>
      <c r="M10" s="55">
        <v>0</v>
      </c>
      <c r="N10" s="55">
        <v>0</v>
      </c>
      <c r="O10" s="55">
        <v>0.039408</v>
      </c>
      <c r="P10" s="55">
        <v>0</v>
      </c>
      <c r="Q10" s="55">
        <v>1.876928</v>
      </c>
      <c r="R10" s="55">
        <v>38.692176</v>
      </c>
      <c r="S10" s="55">
        <v>3001.4489724</v>
      </c>
      <c r="T10" s="55">
        <v>0</v>
      </c>
      <c r="U10" s="55">
        <v>0.911324</v>
      </c>
      <c r="V10" s="55">
        <v>0.0005200000000000001</v>
      </c>
      <c r="W10" s="55">
        <v>0</v>
      </c>
      <c r="X10" s="55">
        <v>0.093452</v>
      </c>
      <c r="Y10" s="55">
        <v>88.732366</v>
      </c>
      <c r="Z10" s="55">
        <v>49.620684000000004</v>
      </c>
      <c r="AA10" s="55">
        <v>258.167256</v>
      </c>
      <c r="AB10" s="55">
        <v>2.793716</v>
      </c>
      <c r="AC10" s="55">
        <v>3.5738879999999997</v>
      </c>
      <c r="AD10" s="55">
        <v>0.069028</v>
      </c>
      <c r="AE10" s="55">
        <v>77.32015124</v>
      </c>
      <c r="AF10" s="55">
        <v>7.7164839999999995</v>
      </c>
      <c r="AG10" s="55">
        <v>0</v>
      </c>
      <c r="AH10" s="55">
        <v>0</v>
      </c>
      <c r="AI10" s="57">
        <v>7.515836</v>
      </c>
      <c r="AJ10" s="9"/>
      <c r="AK10" s="47"/>
      <c r="AL10" s="49" t="s">
        <v>63</v>
      </c>
      <c r="AM10" s="50"/>
      <c r="AN10" s="58">
        <f t="shared" si="4"/>
        <v>0.796548</v>
      </c>
      <c r="AO10" s="55">
        <v>0.795</v>
      </c>
      <c r="AP10" s="55">
        <v>0</v>
      </c>
      <c r="AQ10" s="55">
        <v>0.000148</v>
      </c>
      <c r="AR10" s="55">
        <v>0.0014</v>
      </c>
      <c r="AS10" s="56">
        <v>0</v>
      </c>
      <c r="AT10" s="54">
        <f t="shared" si="5"/>
        <v>0.0539</v>
      </c>
      <c r="AU10" s="55">
        <v>0</v>
      </c>
      <c r="AV10" s="55">
        <v>0</v>
      </c>
      <c r="AW10" s="55">
        <v>0.0539</v>
      </c>
      <c r="AX10" s="54">
        <f t="shared" si="6"/>
        <v>0.26339199999999996</v>
      </c>
      <c r="AY10" s="55">
        <v>0</v>
      </c>
      <c r="AZ10" s="55">
        <v>0.2482</v>
      </c>
      <c r="BA10" s="55">
        <v>0.002232</v>
      </c>
      <c r="BB10" s="56">
        <v>0.01296</v>
      </c>
      <c r="BC10" s="54">
        <f t="shared" si="7"/>
        <v>6.5477039999999995</v>
      </c>
      <c r="BD10" s="55">
        <v>0</v>
      </c>
      <c r="BE10" s="55">
        <v>5.04528</v>
      </c>
      <c r="BF10" s="55">
        <v>0</v>
      </c>
      <c r="BG10" s="56">
        <v>1.502424</v>
      </c>
      <c r="BH10" s="100">
        <f t="shared" si="8"/>
        <v>0</v>
      </c>
      <c r="BI10" s="56">
        <v>0</v>
      </c>
      <c r="BJ10" s="54">
        <f t="shared" si="9"/>
        <v>2.3856599999999997</v>
      </c>
      <c r="BK10" s="55">
        <v>2.3856599999999997</v>
      </c>
      <c r="BL10" s="55">
        <v>0</v>
      </c>
      <c r="BM10" s="54">
        <v>0</v>
      </c>
      <c r="BN10" s="54">
        <f t="shared" si="10"/>
        <v>0</v>
      </c>
      <c r="BO10" s="55">
        <v>0</v>
      </c>
      <c r="BP10" s="54">
        <f t="shared" si="11"/>
        <v>2.233572</v>
      </c>
      <c r="BQ10" s="55">
        <v>2.233572</v>
      </c>
      <c r="BR10" s="54">
        <f t="shared" si="14"/>
        <v>5.0068079999999995</v>
      </c>
      <c r="BS10" s="55">
        <v>0.13467600000000002</v>
      </c>
      <c r="BT10" s="55">
        <v>0.18688</v>
      </c>
      <c r="BU10" s="55">
        <v>0.120848</v>
      </c>
      <c r="BV10" s="56">
        <v>4.564404</v>
      </c>
      <c r="BW10" s="54">
        <f t="shared" si="12"/>
        <v>32.6856</v>
      </c>
      <c r="BX10" s="57">
        <v>32.6856</v>
      </c>
    </row>
    <row r="11" spans="2:76" s="5" customFormat="1" ht="22.5" customHeight="1">
      <c r="B11" s="49" t="s">
        <v>64</v>
      </c>
      <c r="C11" s="50"/>
      <c r="D11" s="51">
        <f t="shared" si="2"/>
        <v>64776.02995999999</v>
      </c>
      <c r="E11" s="52"/>
      <c r="F11" s="53"/>
      <c r="G11" s="54">
        <f t="shared" si="3"/>
        <v>11557.36565</v>
      </c>
      <c r="H11" s="55">
        <v>7920.2137</v>
      </c>
      <c r="I11" s="55">
        <v>695.7907</v>
      </c>
      <c r="J11" s="55">
        <v>2941.3612500000004</v>
      </c>
      <c r="K11" s="54">
        <f t="shared" si="13"/>
        <v>34093.64192</v>
      </c>
      <c r="L11" s="55">
        <v>1600.1342</v>
      </c>
      <c r="M11" s="55">
        <v>83.176</v>
      </c>
      <c r="N11" s="55">
        <v>301.65828</v>
      </c>
      <c r="O11" s="55">
        <v>142.18040000000002</v>
      </c>
      <c r="P11" s="55">
        <v>4.565</v>
      </c>
      <c r="Q11" s="55">
        <v>2161.8146</v>
      </c>
      <c r="R11" s="55">
        <v>4319.74852</v>
      </c>
      <c r="S11" s="55">
        <v>1351.81226</v>
      </c>
      <c r="T11" s="55">
        <v>3.9782</v>
      </c>
      <c r="U11" s="55">
        <v>7485.84038</v>
      </c>
      <c r="V11" s="55">
        <v>796.79998</v>
      </c>
      <c r="W11" s="55">
        <v>78.889</v>
      </c>
      <c r="X11" s="55">
        <v>935.5656</v>
      </c>
      <c r="Y11" s="55">
        <v>1638.6978100000001</v>
      </c>
      <c r="Z11" s="55">
        <v>2780.3382</v>
      </c>
      <c r="AA11" s="55">
        <v>3836.4398600000004</v>
      </c>
      <c r="AB11" s="55">
        <v>616.3444000000001</v>
      </c>
      <c r="AC11" s="55">
        <v>1494.47748</v>
      </c>
      <c r="AD11" s="55">
        <v>397.4974000000001</v>
      </c>
      <c r="AE11" s="55">
        <v>547.7712</v>
      </c>
      <c r="AF11" s="55">
        <v>1033.6158</v>
      </c>
      <c r="AG11" s="55">
        <v>72.3901</v>
      </c>
      <c r="AH11" s="55">
        <v>1544.46505</v>
      </c>
      <c r="AI11" s="57">
        <v>865.4422000000001</v>
      </c>
      <c r="AJ11" s="9"/>
      <c r="AK11" s="47"/>
      <c r="AL11" s="49" t="s">
        <v>64</v>
      </c>
      <c r="AM11" s="50"/>
      <c r="AN11" s="58">
        <f t="shared" si="4"/>
        <v>56.7688</v>
      </c>
      <c r="AO11" s="55">
        <v>11.718</v>
      </c>
      <c r="AP11" s="55">
        <v>29.054</v>
      </c>
      <c r="AQ11" s="55">
        <v>0.37</v>
      </c>
      <c r="AR11" s="55">
        <v>3.5768</v>
      </c>
      <c r="AS11" s="56">
        <v>12.05</v>
      </c>
      <c r="AT11" s="54">
        <f t="shared" si="5"/>
        <v>97.501</v>
      </c>
      <c r="AU11" s="55">
        <v>69.736</v>
      </c>
      <c r="AV11" s="55">
        <v>27.765</v>
      </c>
      <c r="AW11" s="55">
        <v>0</v>
      </c>
      <c r="AX11" s="54">
        <f t="shared" si="6"/>
        <v>3204.1803</v>
      </c>
      <c r="AY11" s="55">
        <v>1369.6779999999999</v>
      </c>
      <c r="AZ11" s="55">
        <v>0</v>
      </c>
      <c r="BA11" s="55">
        <v>1715.7366</v>
      </c>
      <c r="BB11" s="56">
        <v>118.76570000000001</v>
      </c>
      <c r="BC11" s="54">
        <f t="shared" si="7"/>
        <v>2474.4444200000003</v>
      </c>
      <c r="BD11" s="55">
        <v>1445.932672</v>
      </c>
      <c r="BE11" s="55">
        <v>752.44156</v>
      </c>
      <c r="BF11" s="55">
        <v>27.991187999999998</v>
      </c>
      <c r="BG11" s="56">
        <v>248.079</v>
      </c>
      <c r="BH11" s="100">
        <f t="shared" si="8"/>
        <v>843.7913</v>
      </c>
      <c r="BI11" s="56">
        <v>843.7913</v>
      </c>
      <c r="BJ11" s="54">
        <f t="shared" si="9"/>
        <v>1380.1670999999997</v>
      </c>
      <c r="BK11" s="55">
        <v>1290.3870999999997</v>
      </c>
      <c r="BL11" s="55">
        <v>89.78</v>
      </c>
      <c r="BM11" s="54">
        <v>1955.0398000000002</v>
      </c>
      <c r="BN11" s="54">
        <f t="shared" si="10"/>
        <v>445.44</v>
      </c>
      <c r="BO11" s="55">
        <v>445.44</v>
      </c>
      <c r="BP11" s="54">
        <f t="shared" si="11"/>
        <v>688.1347</v>
      </c>
      <c r="BQ11" s="55">
        <v>688.1347</v>
      </c>
      <c r="BR11" s="54">
        <f t="shared" si="14"/>
        <v>6757.09097</v>
      </c>
      <c r="BS11" s="55">
        <v>5387.9476</v>
      </c>
      <c r="BT11" s="55">
        <v>315.20529999999997</v>
      </c>
      <c r="BU11" s="55">
        <v>54.072100000000006</v>
      </c>
      <c r="BV11" s="56">
        <v>999.8659700000001</v>
      </c>
      <c r="BW11" s="54">
        <f t="shared" si="12"/>
        <v>1222.464</v>
      </c>
      <c r="BX11" s="57">
        <v>1222.464</v>
      </c>
    </row>
    <row r="12" spans="2:76" s="5" customFormat="1" ht="22.5" customHeight="1">
      <c r="B12" s="59" t="s">
        <v>65</v>
      </c>
      <c r="C12" s="53"/>
      <c r="D12" s="51">
        <f t="shared" si="2"/>
        <v>2775.29978</v>
      </c>
      <c r="E12" s="52"/>
      <c r="F12" s="53"/>
      <c r="G12" s="54">
        <f t="shared" si="3"/>
        <v>833.0709800000001</v>
      </c>
      <c r="H12" s="55">
        <v>565.4282800000001</v>
      </c>
      <c r="I12" s="55">
        <v>181.18465</v>
      </c>
      <c r="J12" s="55">
        <v>86.45805</v>
      </c>
      <c r="K12" s="54">
        <f t="shared" si="13"/>
        <v>1942.2287999999999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1713.3173</v>
      </c>
      <c r="R12" s="55">
        <v>228.9115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7">
        <v>0</v>
      </c>
      <c r="AJ12" s="9"/>
      <c r="AK12" s="47"/>
      <c r="AL12" s="59" t="s">
        <v>65</v>
      </c>
      <c r="AM12" s="53"/>
      <c r="AN12" s="58">
        <f t="shared" si="4"/>
        <v>0</v>
      </c>
      <c r="AO12" s="55">
        <v>0</v>
      </c>
      <c r="AP12" s="55">
        <v>0</v>
      </c>
      <c r="AQ12" s="55">
        <v>0</v>
      </c>
      <c r="AR12" s="55">
        <v>0</v>
      </c>
      <c r="AS12" s="56">
        <v>0</v>
      </c>
      <c r="AT12" s="54">
        <f t="shared" si="5"/>
        <v>0</v>
      </c>
      <c r="AU12" s="55">
        <v>0</v>
      </c>
      <c r="AV12" s="55">
        <v>0</v>
      </c>
      <c r="AW12" s="55">
        <v>0</v>
      </c>
      <c r="AX12" s="54">
        <f t="shared" si="6"/>
        <v>0</v>
      </c>
      <c r="AY12" s="55">
        <v>0</v>
      </c>
      <c r="AZ12" s="55">
        <v>0</v>
      </c>
      <c r="BA12" s="55">
        <v>0</v>
      </c>
      <c r="BB12" s="56">
        <v>0</v>
      </c>
      <c r="BC12" s="54">
        <f t="shared" si="7"/>
        <v>0</v>
      </c>
      <c r="BD12" s="55">
        <v>0</v>
      </c>
      <c r="BE12" s="55">
        <v>0</v>
      </c>
      <c r="BF12" s="55">
        <v>0</v>
      </c>
      <c r="BG12" s="56">
        <v>0</v>
      </c>
      <c r="BH12" s="100">
        <f t="shared" si="8"/>
        <v>0</v>
      </c>
      <c r="BI12" s="56">
        <v>0</v>
      </c>
      <c r="BJ12" s="54">
        <f t="shared" si="9"/>
        <v>0</v>
      </c>
      <c r="BK12" s="55">
        <v>0</v>
      </c>
      <c r="BL12" s="55">
        <v>0</v>
      </c>
      <c r="BM12" s="54">
        <v>0</v>
      </c>
      <c r="BN12" s="54">
        <f t="shared" si="10"/>
        <v>0</v>
      </c>
      <c r="BO12" s="55">
        <v>0</v>
      </c>
      <c r="BP12" s="54">
        <f t="shared" si="11"/>
        <v>0</v>
      </c>
      <c r="BQ12" s="55">
        <v>0</v>
      </c>
      <c r="BR12" s="54">
        <f t="shared" si="14"/>
        <v>0</v>
      </c>
      <c r="BS12" s="55">
        <v>0</v>
      </c>
      <c r="BT12" s="55">
        <v>0</v>
      </c>
      <c r="BU12" s="55">
        <v>0</v>
      </c>
      <c r="BV12" s="56">
        <v>0</v>
      </c>
      <c r="BW12" s="54">
        <f t="shared" si="12"/>
        <v>0</v>
      </c>
      <c r="BX12" s="57">
        <v>0</v>
      </c>
    </row>
    <row r="13" spans="2:76" s="5" customFormat="1" ht="22.5" customHeight="1">
      <c r="B13" s="59" t="s">
        <v>66</v>
      </c>
      <c r="C13" s="53"/>
      <c r="D13" s="51">
        <f t="shared" si="2"/>
        <v>12451.946110599998</v>
      </c>
      <c r="E13" s="52"/>
      <c r="F13" s="53"/>
      <c r="G13" s="54">
        <f t="shared" si="3"/>
        <v>5815.90248</v>
      </c>
      <c r="H13" s="55">
        <v>3425.5527899999997</v>
      </c>
      <c r="I13" s="55">
        <v>564.0571</v>
      </c>
      <c r="J13" s="55">
        <v>1826.2925899999998</v>
      </c>
      <c r="K13" s="54">
        <f t="shared" si="13"/>
        <v>4705.0688205999995</v>
      </c>
      <c r="L13" s="55">
        <v>11.811</v>
      </c>
      <c r="M13" s="55">
        <v>0</v>
      </c>
      <c r="N13" s="55">
        <v>37.87337</v>
      </c>
      <c r="O13" s="55">
        <v>868.79488</v>
      </c>
      <c r="P13" s="55">
        <v>59.998799999999996</v>
      </c>
      <c r="Q13" s="55">
        <v>254.31828000000002</v>
      </c>
      <c r="R13" s="55">
        <v>279.36266</v>
      </c>
      <c r="S13" s="55">
        <v>91.40025</v>
      </c>
      <c r="T13" s="55">
        <v>8.9285</v>
      </c>
      <c r="U13" s="55">
        <v>355.91929</v>
      </c>
      <c r="V13" s="55">
        <v>10.1692656</v>
      </c>
      <c r="W13" s="55">
        <v>0</v>
      </c>
      <c r="X13" s="55">
        <v>187.02958999999998</v>
      </c>
      <c r="Y13" s="55">
        <v>36.949400000000004</v>
      </c>
      <c r="Z13" s="55">
        <v>58.637969999999996</v>
      </c>
      <c r="AA13" s="55">
        <v>558.60514</v>
      </c>
      <c r="AB13" s="55">
        <v>262.5689</v>
      </c>
      <c r="AC13" s="55">
        <v>1038.808025</v>
      </c>
      <c r="AD13" s="55">
        <v>81.80795</v>
      </c>
      <c r="AE13" s="55">
        <v>10.42873</v>
      </c>
      <c r="AF13" s="55">
        <v>130.5519</v>
      </c>
      <c r="AG13" s="55">
        <v>17.067700000000002</v>
      </c>
      <c r="AH13" s="55">
        <v>173.17199999999997</v>
      </c>
      <c r="AI13" s="57">
        <v>170.86522</v>
      </c>
      <c r="AJ13" s="9"/>
      <c r="AK13" s="47"/>
      <c r="AL13" s="59" t="s">
        <v>66</v>
      </c>
      <c r="AM13" s="53"/>
      <c r="AN13" s="58">
        <f t="shared" si="4"/>
        <v>1.03</v>
      </c>
      <c r="AO13" s="55">
        <v>0</v>
      </c>
      <c r="AP13" s="55">
        <v>0</v>
      </c>
      <c r="AQ13" s="55">
        <v>0.03</v>
      </c>
      <c r="AR13" s="55">
        <v>0</v>
      </c>
      <c r="AS13" s="56">
        <v>1</v>
      </c>
      <c r="AT13" s="54">
        <f t="shared" si="5"/>
        <v>0</v>
      </c>
      <c r="AU13" s="55">
        <v>0</v>
      </c>
      <c r="AV13" s="55">
        <v>0</v>
      </c>
      <c r="AW13" s="55">
        <v>0</v>
      </c>
      <c r="AX13" s="54">
        <f t="shared" si="6"/>
        <v>406.55885</v>
      </c>
      <c r="AY13" s="55">
        <v>226.47</v>
      </c>
      <c r="AZ13" s="55">
        <v>0</v>
      </c>
      <c r="BA13" s="55">
        <v>180.08885</v>
      </c>
      <c r="BB13" s="56">
        <v>0</v>
      </c>
      <c r="BC13" s="54">
        <f t="shared" si="7"/>
        <v>1217.04886</v>
      </c>
      <c r="BD13" s="55">
        <v>0</v>
      </c>
      <c r="BE13" s="55">
        <v>0.095</v>
      </c>
      <c r="BF13" s="55">
        <v>0</v>
      </c>
      <c r="BG13" s="56">
        <v>1216.95386</v>
      </c>
      <c r="BH13" s="100">
        <f t="shared" si="8"/>
        <v>120.866</v>
      </c>
      <c r="BI13" s="56">
        <v>120.866</v>
      </c>
      <c r="BJ13" s="54">
        <f t="shared" si="9"/>
        <v>46.75596</v>
      </c>
      <c r="BK13" s="55">
        <v>46.75596</v>
      </c>
      <c r="BL13" s="55">
        <v>0</v>
      </c>
      <c r="BM13" s="54">
        <v>10.1464</v>
      </c>
      <c r="BN13" s="54">
        <f t="shared" si="10"/>
        <v>2.205</v>
      </c>
      <c r="BO13" s="55">
        <v>2.205</v>
      </c>
      <c r="BP13" s="54">
        <f t="shared" si="11"/>
        <v>69.97675</v>
      </c>
      <c r="BQ13" s="55">
        <v>69.97675</v>
      </c>
      <c r="BR13" s="54">
        <f t="shared" si="14"/>
        <v>55.88199</v>
      </c>
      <c r="BS13" s="55">
        <v>9.24399</v>
      </c>
      <c r="BT13" s="55">
        <v>0</v>
      </c>
      <c r="BU13" s="55">
        <v>0</v>
      </c>
      <c r="BV13" s="56">
        <v>46.638</v>
      </c>
      <c r="BW13" s="54">
        <f t="shared" si="12"/>
        <v>0.505</v>
      </c>
      <c r="BX13" s="57">
        <v>0.505</v>
      </c>
    </row>
    <row r="14" spans="2:76" s="5" customFormat="1" ht="22.5" customHeight="1">
      <c r="B14" s="59" t="s">
        <v>67</v>
      </c>
      <c r="C14" s="53"/>
      <c r="D14" s="51">
        <f t="shared" si="2"/>
        <v>3370.77904</v>
      </c>
      <c r="E14" s="52"/>
      <c r="F14" s="53"/>
      <c r="G14" s="54">
        <f t="shared" si="3"/>
        <v>3132.9624</v>
      </c>
      <c r="H14" s="55">
        <v>3130.7308999999996</v>
      </c>
      <c r="I14" s="55">
        <v>2.05</v>
      </c>
      <c r="J14" s="55">
        <v>0.1815</v>
      </c>
      <c r="K14" s="54">
        <f t="shared" si="13"/>
        <v>237.81664000000004</v>
      </c>
      <c r="L14" s="55">
        <v>0</v>
      </c>
      <c r="M14" s="55">
        <v>0</v>
      </c>
      <c r="N14" s="55">
        <v>237.48264000000003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0.33399999999999996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7">
        <v>0</v>
      </c>
      <c r="AJ14" s="9"/>
      <c r="AK14" s="47"/>
      <c r="AL14" s="59" t="s">
        <v>67</v>
      </c>
      <c r="AM14" s="53"/>
      <c r="AN14" s="58">
        <f t="shared" si="4"/>
        <v>0</v>
      </c>
      <c r="AO14" s="55">
        <v>0</v>
      </c>
      <c r="AP14" s="55">
        <v>0</v>
      </c>
      <c r="AQ14" s="55">
        <v>0</v>
      </c>
      <c r="AR14" s="55">
        <v>0</v>
      </c>
      <c r="AS14" s="56">
        <v>0</v>
      </c>
      <c r="AT14" s="54">
        <f t="shared" si="5"/>
        <v>0</v>
      </c>
      <c r="AU14" s="55">
        <v>0</v>
      </c>
      <c r="AV14" s="55">
        <v>0</v>
      </c>
      <c r="AW14" s="55">
        <v>0</v>
      </c>
      <c r="AX14" s="54">
        <f t="shared" si="6"/>
        <v>0</v>
      </c>
      <c r="AY14" s="55">
        <v>0</v>
      </c>
      <c r="AZ14" s="55">
        <v>0</v>
      </c>
      <c r="BA14" s="55">
        <v>0</v>
      </c>
      <c r="BB14" s="56">
        <v>0</v>
      </c>
      <c r="BC14" s="54">
        <f t="shared" si="7"/>
        <v>0</v>
      </c>
      <c r="BD14" s="55">
        <v>0</v>
      </c>
      <c r="BE14" s="55">
        <v>0</v>
      </c>
      <c r="BF14" s="55">
        <v>0</v>
      </c>
      <c r="BG14" s="56">
        <v>0</v>
      </c>
      <c r="BH14" s="100">
        <f t="shared" si="8"/>
        <v>0</v>
      </c>
      <c r="BI14" s="56">
        <v>0</v>
      </c>
      <c r="BJ14" s="54">
        <f t="shared" si="9"/>
        <v>0</v>
      </c>
      <c r="BK14" s="55">
        <v>0</v>
      </c>
      <c r="BL14" s="55">
        <v>0</v>
      </c>
      <c r="BM14" s="54">
        <v>0</v>
      </c>
      <c r="BN14" s="54">
        <f t="shared" si="10"/>
        <v>0</v>
      </c>
      <c r="BO14" s="55">
        <v>0</v>
      </c>
      <c r="BP14" s="54">
        <f t="shared" si="11"/>
        <v>0</v>
      </c>
      <c r="BQ14" s="55">
        <v>0</v>
      </c>
      <c r="BR14" s="54">
        <f t="shared" si="14"/>
        <v>0</v>
      </c>
      <c r="BS14" s="55">
        <v>0</v>
      </c>
      <c r="BT14" s="55">
        <v>0</v>
      </c>
      <c r="BU14" s="55">
        <v>0</v>
      </c>
      <c r="BV14" s="56">
        <v>0</v>
      </c>
      <c r="BW14" s="54">
        <f t="shared" si="12"/>
        <v>0</v>
      </c>
      <c r="BX14" s="57">
        <v>0</v>
      </c>
    </row>
    <row r="15" spans="2:76" s="5" customFormat="1" ht="22.5" customHeight="1">
      <c r="B15" s="59" t="s">
        <v>68</v>
      </c>
      <c r="C15" s="53"/>
      <c r="D15" s="51">
        <f t="shared" si="2"/>
        <v>0</v>
      </c>
      <c r="E15" s="52"/>
      <c r="F15" s="53"/>
      <c r="G15" s="54">
        <f t="shared" si="3"/>
        <v>0</v>
      </c>
      <c r="H15" s="55">
        <v>0</v>
      </c>
      <c r="I15" s="55">
        <v>0</v>
      </c>
      <c r="J15" s="55">
        <v>0</v>
      </c>
      <c r="K15" s="54">
        <f t="shared" si="13"/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7">
        <v>0</v>
      </c>
      <c r="AJ15" s="9"/>
      <c r="AK15" s="47"/>
      <c r="AL15" s="59" t="s">
        <v>68</v>
      </c>
      <c r="AM15" s="53"/>
      <c r="AN15" s="58">
        <f t="shared" si="4"/>
        <v>0</v>
      </c>
      <c r="AO15" s="55">
        <v>0</v>
      </c>
      <c r="AP15" s="55">
        <v>0</v>
      </c>
      <c r="AQ15" s="55">
        <v>0</v>
      </c>
      <c r="AR15" s="55">
        <v>0</v>
      </c>
      <c r="AS15" s="56">
        <v>0</v>
      </c>
      <c r="AT15" s="54">
        <f t="shared" si="5"/>
        <v>0</v>
      </c>
      <c r="AU15" s="55">
        <v>0</v>
      </c>
      <c r="AV15" s="55">
        <v>0</v>
      </c>
      <c r="AW15" s="55">
        <v>0</v>
      </c>
      <c r="AX15" s="54">
        <f t="shared" si="6"/>
        <v>0</v>
      </c>
      <c r="AY15" s="55">
        <v>0</v>
      </c>
      <c r="AZ15" s="55">
        <v>0</v>
      </c>
      <c r="BA15" s="55">
        <v>0</v>
      </c>
      <c r="BB15" s="56">
        <v>0</v>
      </c>
      <c r="BC15" s="54">
        <f t="shared" si="7"/>
        <v>0</v>
      </c>
      <c r="BD15" s="55">
        <v>0</v>
      </c>
      <c r="BE15" s="55">
        <v>0</v>
      </c>
      <c r="BF15" s="55">
        <v>0</v>
      </c>
      <c r="BG15" s="56">
        <v>0</v>
      </c>
      <c r="BH15" s="100">
        <f t="shared" si="8"/>
        <v>0</v>
      </c>
      <c r="BI15" s="56">
        <v>0</v>
      </c>
      <c r="BJ15" s="54">
        <f t="shared" si="9"/>
        <v>0</v>
      </c>
      <c r="BK15" s="55">
        <v>0</v>
      </c>
      <c r="BL15" s="55">
        <v>0</v>
      </c>
      <c r="BM15" s="54">
        <v>0</v>
      </c>
      <c r="BN15" s="54">
        <f t="shared" si="10"/>
        <v>0</v>
      </c>
      <c r="BO15" s="55">
        <v>0</v>
      </c>
      <c r="BP15" s="54">
        <f t="shared" si="11"/>
        <v>0</v>
      </c>
      <c r="BQ15" s="55">
        <v>0</v>
      </c>
      <c r="BR15" s="54">
        <f t="shared" si="14"/>
        <v>0</v>
      </c>
      <c r="BS15" s="55">
        <v>0</v>
      </c>
      <c r="BT15" s="55">
        <v>0</v>
      </c>
      <c r="BU15" s="55">
        <v>0</v>
      </c>
      <c r="BV15" s="56">
        <v>0</v>
      </c>
      <c r="BW15" s="54">
        <f t="shared" si="12"/>
        <v>0</v>
      </c>
      <c r="BX15" s="57">
        <v>0</v>
      </c>
    </row>
    <row r="16" spans="2:76" s="5" customFormat="1" ht="22.5" customHeight="1">
      <c r="B16" s="59" t="s">
        <v>86</v>
      </c>
      <c r="C16" s="53"/>
      <c r="D16" s="51">
        <f t="shared" si="2"/>
        <v>1699.95906</v>
      </c>
      <c r="E16" s="52"/>
      <c r="F16" s="53"/>
      <c r="G16" s="54">
        <f t="shared" si="3"/>
        <v>0</v>
      </c>
      <c r="H16" s="55">
        <v>0</v>
      </c>
      <c r="I16" s="55">
        <v>0</v>
      </c>
      <c r="J16" s="55">
        <v>0</v>
      </c>
      <c r="K16" s="54">
        <f t="shared" si="13"/>
        <v>1699.95906</v>
      </c>
      <c r="L16" s="55">
        <v>1632.67444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67.28462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7">
        <v>0</v>
      </c>
      <c r="AJ16" s="9"/>
      <c r="AK16" s="47"/>
      <c r="AL16" s="59" t="s">
        <v>86</v>
      </c>
      <c r="AM16" s="53"/>
      <c r="AN16" s="58">
        <f t="shared" si="4"/>
        <v>0</v>
      </c>
      <c r="AO16" s="55">
        <v>0</v>
      </c>
      <c r="AP16" s="55">
        <v>0</v>
      </c>
      <c r="AQ16" s="55">
        <v>0</v>
      </c>
      <c r="AR16" s="55">
        <v>0</v>
      </c>
      <c r="AS16" s="56">
        <v>0</v>
      </c>
      <c r="AT16" s="54">
        <f t="shared" si="5"/>
        <v>0</v>
      </c>
      <c r="AU16" s="55">
        <v>0</v>
      </c>
      <c r="AV16" s="55">
        <v>0</v>
      </c>
      <c r="AW16" s="55">
        <v>0</v>
      </c>
      <c r="AX16" s="54">
        <f t="shared" si="6"/>
        <v>0</v>
      </c>
      <c r="AY16" s="55">
        <v>0</v>
      </c>
      <c r="AZ16" s="55">
        <v>0</v>
      </c>
      <c r="BA16" s="55">
        <v>0</v>
      </c>
      <c r="BB16" s="56">
        <v>0</v>
      </c>
      <c r="BC16" s="54">
        <f t="shared" si="7"/>
        <v>0</v>
      </c>
      <c r="BD16" s="55">
        <v>0</v>
      </c>
      <c r="BE16" s="55">
        <v>0</v>
      </c>
      <c r="BF16" s="55">
        <v>0</v>
      </c>
      <c r="BG16" s="56">
        <v>0</v>
      </c>
      <c r="BH16" s="100">
        <f t="shared" si="8"/>
        <v>0</v>
      </c>
      <c r="BI16" s="56">
        <v>0</v>
      </c>
      <c r="BJ16" s="54">
        <f t="shared" si="9"/>
        <v>0</v>
      </c>
      <c r="BK16" s="55">
        <v>0</v>
      </c>
      <c r="BL16" s="55">
        <v>0</v>
      </c>
      <c r="BM16" s="54">
        <v>0</v>
      </c>
      <c r="BN16" s="54">
        <f t="shared" si="10"/>
        <v>0</v>
      </c>
      <c r="BO16" s="55">
        <v>0</v>
      </c>
      <c r="BP16" s="54">
        <f t="shared" si="11"/>
        <v>0</v>
      </c>
      <c r="BQ16" s="55">
        <v>0</v>
      </c>
      <c r="BR16" s="54">
        <f t="shared" si="14"/>
        <v>0</v>
      </c>
      <c r="BS16" s="55">
        <v>0</v>
      </c>
      <c r="BT16" s="55">
        <v>0</v>
      </c>
      <c r="BU16" s="55">
        <v>0</v>
      </c>
      <c r="BV16" s="56">
        <v>0</v>
      </c>
      <c r="BW16" s="54">
        <f t="shared" si="12"/>
        <v>0</v>
      </c>
      <c r="BX16" s="57">
        <v>0</v>
      </c>
    </row>
    <row r="17" spans="2:76" s="5" customFormat="1" ht="22.5" customHeight="1">
      <c r="B17" s="59" t="s">
        <v>69</v>
      </c>
      <c r="C17" s="53"/>
      <c r="D17" s="51">
        <f t="shared" si="2"/>
        <v>374.03667</v>
      </c>
      <c r="E17" s="52"/>
      <c r="F17" s="53"/>
      <c r="G17" s="54">
        <f t="shared" si="3"/>
        <v>51.37323</v>
      </c>
      <c r="H17" s="55">
        <v>0</v>
      </c>
      <c r="I17" s="55">
        <v>0</v>
      </c>
      <c r="J17" s="55">
        <v>51.37323</v>
      </c>
      <c r="K17" s="54">
        <f t="shared" si="13"/>
        <v>189.75192</v>
      </c>
      <c r="L17" s="55">
        <v>0.472</v>
      </c>
      <c r="M17" s="55">
        <v>0</v>
      </c>
      <c r="N17" s="55">
        <v>0</v>
      </c>
      <c r="O17" s="55">
        <v>0</v>
      </c>
      <c r="P17" s="55">
        <v>0.01</v>
      </c>
      <c r="Q17" s="55">
        <v>0</v>
      </c>
      <c r="R17" s="55">
        <v>3.2639899999999997</v>
      </c>
      <c r="S17" s="55">
        <v>0</v>
      </c>
      <c r="T17" s="55">
        <v>0</v>
      </c>
      <c r="U17" s="55">
        <v>1.17576</v>
      </c>
      <c r="V17" s="55">
        <v>177.41157</v>
      </c>
      <c r="W17" s="55">
        <v>0</v>
      </c>
      <c r="X17" s="55">
        <v>0</v>
      </c>
      <c r="Y17" s="55">
        <v>0.1</v>
      </c>
      <c r="Z17" s="55">
        <v>0.186</v>
      </c>
      <c r="AA17" s="55">
        <v>0</v>
      </c>
      <c r="AB17" s="55">
        <v>1.56</v>
      </c>
      <c r="AC17" s="55">
        <v>1.234</v>
      </c>
      <c r="AD17" s="55">
        <v>0.016</v>
      </c>
      <c r="AE17" s="55">
        <v>0</v>
      </c>
      <c r="AF17" s="55">
        <v>0.473</v>
      </c>
      <c r="AG17" s="55">
        <v>0</v>
      </c>
      <c r="AH17" s="55">
        <v>3.682</v>
      </c>
      <c r="AI17" s="57">
        <v>0.1676</v>
      </c>
      <c r="AJ17" s="9"/>
      <c r="AK17" s="47"/>
      <c r="AL17" s="59" t="s">
        <v>69</v>
      </c>
      <c r="AM17" s="53"/>
      <c r="AN17" s="58">
        <f t="shared" si="4"/>
        <v>0</v>
      </c>
      <c r="AO17" s="55">
        <v>0</v>
      </c>
      <c r="AP17" s="55">
        <v>0</v>
      </c>
      <c r="AQ17" s="55">
        <v>0</v>
      </c>
      <c r="AR17" s="55">
        <v>0</v>
      </c>
      <c r="AS17" s="56">
        <v>0</v>
      </c>
      <c r="AT17" s="54">
        <f t="shared" si="5"/>
        <v>0</v>
      </c>
      <c r="AU17" s="55">
        <v>0</v>
      </c>
      <c r="AV17" s="55">
        <v>0</v>
      </c>
      <c r="AW17" s="55">
        <v>0</v>
      </c>
      <c r="AX17" s="54">
        <f t="shared" si="6"/>
        <v>8.92494</v>
      </c>
      <c r="AY17" s="55">
        <v>0</v>
      </c>
      <c r="AZ17" s="55">
        <v>0.993</v>
      </c>
      <c r="BA17" s="55">
        <v>7.93194</v>
      </c>
      <c r="BB17" s="56">
        <v>0</v>
      </c>
      <c r="BC17" s="54">
        <f t="shared" si="7"/>
        <v>1.645</v>
      </c>
      <c r="BD17" s="55">
        <v>0</v>
      </c>
      <c r="BE17" s="55">
        <v>1.645</v>
      </c>
      <c r="BF17" s="55">
        <v>0</v>
      </c>
      <c r="BG17" s="56">
        <v>0</v>
      </c>
      <c r="BH17" s="100">
        <f t="shared" si="8"/>
        <v>120.14</v>
      </c>
      <c r="BI17" s="56">
        <v>120.14</v>
      </c>
      <c r="BJ17" s="54">
        <f t="shared" si="9"/>
        <v>0</v>
      </c>
      <c r="BK17" s="55">
        <v>0</v>
      </c>
      <c r="BL17" s="55">
        <v>0</v>
      </c>
      <c r="BM17" s="54">
        <v>0</v>
      </c>
      <c r="BN17" s="54">
        <f t="shared" si="10"/>
        <v>0</v>
      </c>
      <c r="BO17" s="55">
        <v>0</v>
      </c>
      <c r="BP17" s="54">
        <f t="shared" si="11"/>
        <v>0</v>
      </c>
      <c r="BQ17" s="55">
        <v>0</v>
      </c>
      <c r="BR17" s="54">
        <f t="shared" si="14"/>
        <v>2.20158</v>
      </c>
      <c r="BS17" s="55">
        <v>1.005</v>
      </c>
      <c r="BT17" s="55">
        <v>0</v>
      </c>
      <c r="BU17" s="55">
        <v>1.19658</v>
      </c>
      <c r="BV17" s="56">
        <v>0</v>
      </c>
      <c r="BW17" s="54">
        <f t="shared" si="12"/>
        <v>0</v>
      </c>
      <c r="BX17" s="57">
        <v>0</v>
      </c>
    </row>
    <row r="18" spans="2:76" s="5" customFormat="1" ht="22.5" customHeight="1">
      <c r="B18" s="59" t="s">
        <v>70</v>
      </c>
      <c r="C18" s="53"/>
      <c r="D18" s="51">
        <f t="shared" si="2"/>
        <v>12390.407959999999</v>
      </c>
      <c r="E18" s="52"/>
      <c r="F18" s="53"/>
      <c r="G18" s="54">
        <f t="shared" si="3"/>
        <v>3388.6312099999996</v>
      </c>
      <c r="H18" s="55">
        <v>876.218</v>
      </c>
      <c r="I18" s="55">
        <v>463.209</v>
      </c>
      <c r="J18" s="55">
        <v>2049.20421</v>
      </c>
      <c r="K18" s="54">
        <f t="shared" si="13"/>
        <v>3803.6066499999997</v>
      </c>
      <c r="L18" s="55">
        <v>61.42999999999999</v>
      </c>
      <c r="M18" s="55">
        <v>0</v>
      </c>
      <c r="N18" s="55">
        <v>4.193</v>
      </c>
      <c r="O18" s="55">
        <v>0</v>
      </c>
      <c r="P18" s="55">
        <v>0.42</v>
      </c>
      <c r="Q18" s="55">
        <v>1094.664</v>
      </c>
      <c r="R18" s="55">
        <v>60.367</v>
      </c>
      <c r="S18" s="55">
        <v>113.4302</v>
      </c>
      <c r="T18" s="55">
        <v>0</v>
      </c>
      <c r="U18" s="55">
        <v>143.7726</v>
      </c>
      <c r="V18" s="55">
        <v>3.495</v>
      </c>
      <c r="W18" s="55">
        <v>55.532</v>
      </c>
      <c r="X18" s="55">
        <v>0</v>
      </c>
      <c r="Y18" s="55">
        <v>294.25</v>
      </c>
      <c r="Z18" s="55">
        <v>45.653999999999996</v>
      </c>
      <c r="AA18" s="55">
        <v>1053.961</v>
      </c>
      <c r="AB18" s="55">
        <v>43.92</v>
      </c>
      <c r="AC18" s="55">
        <v>177.143</v>
      </c>
      <c r="AD18" s="55">
        <v>8.280000000000001</v>
      </c>
      <c r="AE18" s="55">
        <v>1.635</v>
      </c>
      <c r="AF18" s="55">
        <v>178.087</v>
      </c>
      <c r="AG18" s="55">
        <v>38.239</v>
      </c>
      <c r="AH18" s="55">
        <v>388.99585</v>
      </c>
      <c r="AI18" s="57">
        <v>36.138000000000005</v>
      </c>
      <c r="AJ18" s="9"/>
      <c r="AK18" s="47"/>
      <c r="AL18" s="59" t="s">
        <v>70</v>
      </c>
      <c r="AM18" s="53"/>
      <c r="AN18" s="58">
        <f t="shared" si="4"/>
        <v>0.002</v>
      </c>
      <c r="AO18" s="55">
        <v>0</v>
      </c>
      <c r="AP18" s="55">
        <v>0</v>
      </c>
      <c r="AQ18" s="55">
        <v>0</v>
      </c>
      <c r="AR18" s="55">
        <v>0.002</v>
      </c>
      <c r="AS18" s="56">
        <v>0</v>
      </c>
      <c r="AT18" s="54">
        <f t="shared" si="5"/>
        <v>38.045</v>
      </c>
      <c r="AU18" s="55">
        <v>1.338</v>
      </c>
      <c r="AV18" s="55">
        <v>36.707</v>
      </c>
      <c r="AW18" s="55">
        <v>0</v>
      </c>
      <c r="AX18" s="54">
        <f t="shared" si="6"/>
        <v>674.353</v>
      </c>
      <c r="AY18" s="55">
        <v>406.935</v>
      </c>
      <c r="AZ18" s="55">
        <v>0</v>
      </c>
      <c r="BA18" s="55">
        <v>224.541</v>
      </c>
      <c r="BB18" s="56">
        <v>42.877</v>
      </c>
      <c r="BC18" s="54">
        <f t="shared" si="7"/>
        <v>589.9971</v>
      </c>
      <c r="BD18" s="55">
        <v>0</v>
      </c>
      <c r="BE18" s="55">
        <v>499.7201</v>
      </c>
      <c r="BF18" s="55">
        <v>12.832</v>
      </c>
      <c r="BG18" s="56">
        <v>77.445</v>
      </c>
      <c r="BH18" s="100">
        <f t="shared" si="8"/>
        <v>60.146</v>
      </c>
      <c r="BI18" s="56">
        <v>60.146</v>
      </c>
      <c r="BJ18" s="54">
        <f t="shared" si="9"/>
        <v>640.9079999999999</v>
      </c>
      <c r="BK18" s="55">
        <v>640.9079999999999</v>
      </c>
      <c r="BL18" s="55">
        <v>0</v>
      </c>
      <c r="BM18" s="54">
        <v>40.403999999999996</v>
      </c>
      <c r="BN18" s="54">
        <f t="shared" si="10"/>
        <v>0</v>
      </c>
      <c r="BO18" s="55">
        <v>0</v>
      </c>
      <c r="BP18" s="54">
        <f t="shared" si="11"/>
        <v>1898.389</v>
      </c>
      <c r="BQ18" s="55">
        <v>1898.389</v>
      </c>
      <c r="BR18" s="54">
        <f t="shared" si="14"/>
        <v>1065.1620000000003</v>
      </c>
      <c r="BS18" s="55">
        <v>510.02700000000004</v>
      </c>
      <c r="BT18" s="55">
        <v>6.023</v>
      </c>
      <c r="BU18" s="55">
        <v>10.688</v>
      </c>
      <c r="BV18" s="56">
        <v>538.4240000000001</v>
      </c>
      <c r="BW18" s="54">
        <f t="shared" si="12"/>
        <v>190.764</v>
      </c>
      <c r="BX18" s="57">
        <v>190.764</v>
      </c>
    </row>
    <row r="19" spans="2:76" s="5" customFormat="1" ht="22.5" customHeight="1">
      <c r="B19" s="59" t="s">
        <v>71</v>
      </c>
      <c r="C19" s="53"/>
      <c r="D19" s="51">
        <f t="shared" si="2"/>
        <v>31459.968869999997</v>
      </c>
      <c r="E19" s="52"/>
      <c r="F19" s="53"/>
      <c r="G19" s="54">
        <f t="shared" si="3"/>
        <v>16589.5748</v>
      </c>
      <c r="H19" s="55">
        <v>10074.1258</v>
      </c>
      <c r="I19" s="55">
        <v>1589.446</v>
      </c>
      <c r="J19" s="55">
        <v>4926.003</v>
      </c>
      <c r="K19" s="54">
        <f t="shared" si="13"/>
        <v>11659.602069999999</v>
      </c>
      <c r="L19" s="55">
        <v>2.686</v>
      </c>
      <c r="M19" s="55">
        <v>0</v>
      </c>
      <c r="N19" s="55">
        <v>4.193</v>
      </c>
      <c r="O19" s="55">
        <v>10.008</v>
      </c>
      <c r="P19" s="55">
        <v>9</v>
      </c>
      <c r="Q19" s="55">
        <v>1241.2499999999998</v>
      </c>
      <c r="R19" s="55">
        <v>27.409</v>
      </c>
      <c r="S19" s="55">
        <v>104.6173</v>
      </c>
      <c r="T19" s="55">
        <v>6</v>
      </c>
      <c r="U19" s="55">
        <v>108.4799</v>
      </c>
      <c r="V19" s="55">
        <v>7.153</v>
      </c>
      <c r="W19" s="55">
        <v>27.766</v>
      </c>
      <c r="X19" s="55">
        <v>6080.303000000001</v>
      </c>
      <c r="Y19" s="55">
        <v>2261.6854</v>
      </c>
      <c r="Z19" s="55">
        <v>949.268</v>
      </c>
      <c r="AA19" s="55">
        <v>624.8999999999999</v>
      </c>
      <c r="AB19" s="55">
        <v>39.536</v>
      </c>
      <c r="AC19" s="55">
        <v>32.83747</v>
      </c>
      <c r="AD19" s="55">
        <v>11.692</v>
      </c>
      <c r="AE19" s="55">
        <v>5.151</v>
      </c>
      <c r="AF19" s="55">
        <v>26.104</v>
      </c>
      <c r="AG19" s="55">
        <v>0</v>
      </c>
      <c r="AH19" s="55">
        <v>54.61</v>
      </c>
      <c r="AI19" s="57">
        <v>24.953000000000003</v>
      </c>
      <c r="AJ19" s="9"/>
      <c r="AK19" s="47"/>
      <c r="AL19" s="59" t="s">
        <v>71</v>
      </c>
      <c r="AM19" s="53"/>
      <c r="AN19" s="58">
        <f t="shared" si="4"/>
        <v>5.212999999999999</v>
      </c>
      <c r="AO19" s="55">
        <v>1.982</v>
      </c>
      <c r="AP19" s="55">
        <v>0.03</v>
      </c>
      <c r="AQ19" s="55">
        <v>0.01</v>
      </c>
      <c r="AR19" s="55">
        <v>3.021</v>
      </c>
      <c r="AS19" s="56">
        <v>0.17</v>
      </c>
      <c r="AT19" s="54">
        <f t="shared" si="5"/>
        <v>2.824</v>
      </c>
      <c r="AU19" s="55">
        <v>0</v>
      </c>
      <c r="AV19" s="55">
        <v>2.824</v>
      </c>
      <c r="AW19" s="55">
        <v>0</v>
      </c>
      <c r="AX19" s="54">
        <f t="shared" si="6"/>
        <v>252.53699999999998</v>
      </c>
      <c r="AY19" s="55">
        <v>177.6</v>
      </c>
      <c r="AZ19" s="55">
        <v>0</v>
      </c>
      <c r="BA19" s="55">
        <v>74.937</v>
      </c>
      <c r="BB19" s="56">
        <v>0</v>
      </c>
      <c r="BC19" s="54">
        <f t="shared" si="7"/>
        <v>8.158</v>
      </c>
      <c r="BD19" s="55">
        <v>0</v>
      </c>
      <c r="BE19" s="55">
        <v>3.196</v>
      </c>
      <c r="BF19" s="55">
        <v>0</v>
      </c>
      <c r="BG19" s="56">
        <v>4.962</v>
      </c>
      <c r="BH19" s="100">
        <f t="shared" si="8"/>
        <v>8.695</v>
      </c>
      <c r="BI19" s="56">
        <v>8.695</v>
      </c>
      <c r="BJ19" s="54">
        <f t="shared" si="9"/>
        <v>157.288</v>
      </c>
      <c r="BK19" s="55">
        <v>157.288</v>
      </c>
      <c r="BL19" s="55">
        <v>0</v>
      </c>
      <c r="BM19" s="54">
        <v>1598.412</v>
      </c>
      <c r="BN19" s="54">
        <f t="shared" si="10"/>
        <v>10.113</v>
      </c>
      <c r="BO19" s="55">
        <v>10.113</v>
      </c>
      <c r="BP19" s="54">
        <f t="shared" si="11"/>
        <v>146.843</v>
      </c>
      <c r="BQ19" s="55">
        <v>146.843</v>
      </c>
      <c r="BR19" s="54">
        <f t="shared" si="14"/>
        <v>495.717</v>
      </c>
      <c r="BS19" s="55">
        <v>300.97499999999997</v>
      </c>
      <c r="BT19" s="55">
        <v>22.402</v>
      </c>
      <c r="BU19" s="55">
        <v>92.999</v>
      </c>
      <c r="BV19" s="56">
        <v>79.34100000000001</v>
      </c>
      <c r="BW19" s="54">
        <f t="shared" si="12"/>
        <v>524.992</v>
      </c>
      <c r="BX19" s="57">
        <v>524.992</v>
      </c>
    </row>
    <row r="20" spans="2:76" s="5" customFormat="1" ht="22.5" customHeight="1">
      <c r="B20" s="49" t="s">
        <v>72</v>
      </c>
      <c r="C20" s="50"/>
      <c r="D20" s="51">
        <f t="shared" si="2"/>
        <v>20146.956</v>
      </c>
      <c r="E20" s="52"/>
      <c r="F20" s="53"/>
      <c r="G20" s="54">
        <f t="shared" si="3"/>
        <v>259.653</v>
      </c>
      <c r="H20" s="55">
        <v>212</v>
      </c>
      <c r="I20" s="55">
        <v>0</v>
      </c>
      <c r="J20" s="55">
        <v>47.653</v>
      </c>
      <c r="K20" s="54">
        <f t="shared" si="13"/>
        <v>19887.303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693</v>
      </c>
      <c r="Y20" s="55">
        <v>15896.857</v>
      </c>
      <c r="Z20" s="55">
        <v>123.447</v>
      </c>
      <c r="AA20" s="55">
        <v>756.359</v>
      </c>
      <c r="AB20" s="55">
        <v>0</v>
      </c>
      <c r="AC20" s="55">
        <v>91</v>
      </c>
      <c r="AD20" s="55">
        <v>0</v>
      </c>
      <c r="AE20" s="55">
        <v>0</v>
      </c>
      <c r="AF20" s="55">
        <v>169.96</v>
      </c>
      <c r="AG20" s="55">
        <v>0</v>
      </c>
      <c r="AH20" s="55">
        <v>2156.68</v>
      </c>
      <c r="AI20" s="57">
        <v>0</v>
      </c>
      <c r="AJ20" s="9"/>
      <c r="AK20" s="47"/>
      <c r="AL20" s="49" t="s">
        <v>72</v>
      </c>
      <c r="AM20" s="50"/>
      <c r="AN20" s="58">
        <f t="shared" si="4"/>
        <v>0</v>
      </c>
      <c r="AO20" s="55">
        <v>0</v>
      </c>
      <c r="AP20" s="55">
        <v>0</v>
      </c>
      <c r="AQ20" s="55">
        <v>0</v>
      </c>
      <c r="AR20" s="55">
        <v>0</v>
      </c>
      <c r="AS20" s="56">
        <v>0</v>
      </c>
      <c r="AT20" s="54">
        <f t="shared" si="5"/>
        <v>0</v>
      </c>
      <c r="AU20" s="55">
        <v>0</v>
      </c>
      <c r="AV20" s="55">
        <v>0</v>
      </c>
      <c r="AW20" s="55">
        <v>0</v>
      </c>
      <c r="AX20" s="54">
        <f t="shared" si="6"/>
        <v>0</v>
      </c>
      <c r="AY20" s="55">
        <v>0</v>
      </c>
      <c r="AZ20" s="55">
        <v>0</v>
      </c>
      <c r="BA20" s="55">
        <v>0</v>
      </c>
      <c r="BB20" s="56">
        <v>0</v>
      </c>
      <c r="BC20" s="54">
        <f t="shared" si="7"/>
        <v>0</v>
      </c>
      <c r="BD20" s="55">
        <v>0</v>
      </c>
      <c r="BE20" s="55">
        <v>0</v>
      </c>
      <c r="BF20" s="55">
        <v>0</v>
      </c>
      <c r="BG20" s="56">
        <v>0</v>
      </c>
      <c r="BH20" s="100">
        <f t="shared" si="8"/>
        <v>0</v>
      </c>
      <c r="BI20" s="56">
        <v>0</v>
      </c>
      <c r="BJ20" s="54">
        <f t="shared" si="9"/>
        <v>0</v>
      </c>
      <c r="BK20" s="55">
        <v>0</v>
      </c>
      <c r="BL20" s="55">
        <v>0</v>
      </c>
      <c r="BM20" s="54">
        <v>0</v>
      </c>
      <c r="BN20" s="54">
        <f t="shared" si="10"/>
        <v>0</v>
      </c>
      <c r="BO20" s="55">
        <v>0</v>
      </c>
      <c r="BP20" s="54">
        <f t="shared" si="11"/>
        <v>0</v>
      </c>
      <c r="BQ20" s="55">
        <v>0</v>
      </c>
      <c r="BR20" s="54">
        <f t="shared" si="14"/>
        <v>0</v>
      </c>
      <c r="BS20" s="55">
        <v>0</v>
      </c>
      <c r="BT20" s="55">
        <v>0</v>
      </c>
      <c r="BU20" s="55">
        <v>0</v>
      </c>
      <c r="BV20" s="56">
        <v>0</v>
      </c>
      <c r="BW20" s="54">
        <f t="shared" si="12"/>
        <v>0</v>
      </c>
      <c r="BX20" s="57">
        <v>0</v>
      </c>
    </row>
    <row r="21" spans="2:76" s="5" customFormat="1" ht="22.5" customHeight="1">
      <c r="B21" s="49" t="s">
        <v>73</v>
      </c>
      <c r="C21" s="50"/>
      <c r="D21" s="60">
        <f t="shared" si="2"/>
        <v>49805.69735000001</v>
      </c>
      <c r="E21" s="61">
        <f>SUM(E22:E24)</f>
        <v>0</v>
      </c>
      <c r="F21" s="50">
        <f aca="true" t="shared" si="15" ref="F21:AI21">SUM(F22:F24)</f>
        <v>0</v>
      </c>
      <c r="G21" s="62">
        <f t="shared" si="3"/>
        <v>46120.50435000001</v>
      </c>
      <c r="H21" s="63">
        <v>40118.092350000006</v>
      </c>
      <c r="I21" s="63">
        <v>2257.133</v>
      </c>
      <c r="J21" s="63">
        <v>3745.279</v>
      </c>
      <c r="K21" s="62">
        <f t="shared" si="15"/>
        <v>3281.923</v>
      </c>
      <c r="L21" s="63">
        <f t="shared" si="15"/>
        <v>0.17</v>
      </c>
      <c r="M21" s="63">
        <f t="shared" si="15"/>
        <v>0</v>
      </c>
      <c r="N21" s="63">
        <f t="shared" si="15"/>
        <v>6.683</v>
      </c>
      <c r="O21" s="63">
        <f t="shared" si="15"/>
        <v>0</v>
      </c>
      <c r="P21" s="63">
        <f t="shared" si="15"/>
        <v>870.24</v>
      </c>
      <c r="Q21" s="63">
        <f t="shared" si="15"/>
        <v>0</v>
      </c>
      <c r="R21" s="63">
        <f t="shared" si="15"/>
        <v>0</v>
      </c>
      <c r="S21" s="63">
        <f t="shared" si="15"/>
        <v>108.698</v>
      </c>
      <c r="T21" s="63">
        <f t="shared" si="15"/>
        <v>0</v>
      </c>
      <c r="U21" s="63">
        <f t="shared" si="15"/>
        <v>0.12</v>
      </c>
      <c r="V21" s="63">
        <f t="shared" si="15"/>
        <v>0</v>
      </c>
      <c r="W21" s="63">
        <f t="shared" si="15"/>
        <v>0</v>
      </c>
      <c r="X21" s="63">
        <f t="shared" si="15"/>
        <v>1444.521</v>
      </c>
      <c r="Y21" s="63">
        <f t="shared" si="15"/>
        <v>126.794</v>
      </c>
      <c r="Z21" s="63">
        <f t="shared" si="15"/>
        <v>110.72800000000001</v>
      </c>
      <c r="AA21" s="63">
        <f t="shared" si="15"/>
        <v>278.32500000000005</v>
      </c>
      <c r="AB21" s="63">
        <f t="shared" si="15"/>
        <v>8.88</v>
      </c>
      <c r="AC21" s="63">
        <f t="shared" si="15"/>
        <v>29.209</v>
      </c>
      <c r="AD21" s="63">
        <f t="shared" si="15"/>
        <v>0</v>
      </c>
      <c r="AE21" s="63">
        <f t="shared" si="15"/>
        <v>8.502</v>
      </c>
      <c r="AF21" s="63">
        <f t="shared" si="15"/>
        <v>289.053</v>
      </c>
      <c r="AG21" s="63">
        <f t="shared" si="15"/>
        <v>0</v>
      </c>
      <c r="AH21" s="63">
        <f t="shared" si="15"/>
        <v>0</v>
      </c>
      <c r="AI21" s="65">
        <f t="shared" si="15"/>
        <v>0</v>
      </c>
      <c r="AJ21" s="9"/>
      <c r="AK21" s="47"/>
      <c r="AL21" s="49" t="s">
        <v>73</v>
      </c>
      <c r="AM21" s="50"/>
      <c r="AN21" s="66">
        <f aca="true" t="shared" si="16" ref="AN21:BX21">SUM(AN22:AN24)</f>
        <v>345.71000000000004</v>
      </c>
      <c r="AO21" s="63">
        <f t="shared" si="16"/>
        <v>339.86</v>
      </c>
      <c r="AP21" s="63">
        <f t="shared" si="16"/>
        <v>0</v>
      </c>
      <c r="AQ21" s="63">
        <f t="shared" si="16"/>
        <v>0</v>
      </c>
      <c r="AR21" s="63">
        <f t="shared" si="16"/>
        <v>0</v>
      </c>
      <c r="AS21" s="64">
        <f t="shared" si="16"/>
        <v>5.85</v>
      </c>
      <c r="AT21" s="62">
        <f t="shared" si="16"/>
        <v>0</v>
      </c>
      <c r="AU21" s="63">
        <f t="shared" si="16"/>
        <v>0</v>
      </c>
      <c r="AV21" s="63">
        <f t="shared" si="16"/>
        <v>0</v>
      </c>
      <c r="AW21" s="63">
        <f t="shared" si="16"/>
        <v>0</v>
      </c>
      <c r="AX21" s="62">
        <f t="shared" si="16"/>
        <v>20.984</v>
      </c>
      <c r="AY21" s="63">
        <f t="shared" si="16"/>
        <v>0</v>
      </c>
      <c r="AZ21" s="63">
        <f t="shared" si="16"/>
        <v>0</v>
      </c>
      <c r="BA21" s="63">
        <f t="shared" si="16"/>
        <v>20.984</v>
      </c>
      <c r="BB21" s="64">
        <f t="shared" si="16"/>
        <v>0</v>
      </c>
      <c r="BC21" s="62">
        <f t="shared" si="16"/>
        <v>0</v>
      </c>
      <c r="BD21" s="63">
        <f t="shared" si="16"/>
        <v>0</v>
      </c>
      <c r="BE21" s="63">
        <f t="shared" si="16"/>
        <v>0</v>
      </c>
      <c r="BF21" s="63">
        <f t="shared" si="16"/>
        <v>0</v>
      </c>
      <c r="BG21" s="64">
        <f t="shared" si="16"/>
        <v>0</v>
      </c>
      <c r="BH21" s="101">
        <f t="shared" si="16"/>
        <v>4.445</v>
      </c>
      <c r="BI21" s="64">
        <f t="shared" si="16"/>
        <v>4.445</v>
      </c>
      <c r="BJ21" s="62">
        <f t="shared" si="16"/>
        <v>15.613</v>
      </c>
      <c r="BK21" s="63">
        <f t="shared" si="16"/>
        <v>15.613</v>
      </c>
      <c r="BL21" s="63">
        <f t="shared" si="16"/>
        <v>0</v>
      </c>
      <c r="BM21" s="62">
        <f t="shared" si="16"/>
        <v>0</v>
      </c>
      <c r="BN21" s="62">
        <f t="shared" si="16"/>
        <v>0</v>
      </c>
      <c r="BO21" s="63"/>
      <c r="BP21" s="62">
        <f t="shared" si="16"/>
        <v>16.438</v>
      </c>
      <c r="BQ21" s="63">
        <f t="shared" si="16"/>
        <v>16.438</v>
      </c>
      <c r="BR21" s="62">
        <f t="shared" si="16"/>
        <v>0.08</v>
      </c>
      <c r="BS21" s="63">
        <f t="shared" si="16"/>
        <v>0.08</v>
      </c>
      <c r="BT21" s="63">
        <f t="shared" si="16"/>
        <v>0</v>
      </c>
      <c r="BU21" s="63">
        <f t="shared" si="16"/>
        <v>0</v>
      </c>
      <c r="BV21" s="64">
        <f t="shared" si="16"/>
        <v>0</v>
      </c>
      <c r="BW21" s="62">
        <f t="shared" si="16"/>
        <v>0</v>
      </c>
      <c r="BX21" s="65">
        <f t="shared" si="16"/>
        <v>0</v>
      </c>
    </row>
    <row r="22" spans="2:76" s="5" customFormat="1" ht="22.5" customHeight="1">
      <c r="B22" s="67"/>
      <c r="C22" s="68" t="s">
        <v>74</v>
      </c>
      <c r="D22" s="69">
        <f t="shared" si="2"/>
        <v>7898.124999999999</v>
      </c>
      <c r="E22" s="70"/>
      <c r="F22" s="71"/>
      <c r="G22" s="72">
        <f t="shared" si="3"/>
        <v>7437.572999999999</v>
      </c>
      <c r="H22" s="73">
        <v>6616.214</v>
      </c>
      <c r="I22" s="73">
        <v>32.44</v>
      </c>
      <c r="J22" s="73">
        <v>788.9189999999999</v>
      </c>
      <c r="K22" s="72">
        <f t="shared" si="13"/>
        <v>115.692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14.047</v>
      </c>
      <c r="T22" s="73">
        <v>0</v>
      </c>
      <c r="U22" s="73">
        <v>0</v>
      </c>
      <c r="V22" s="73">
        <v>0</v>
      </c>
      <c r="W22" s="73">
        <v>0</v>
      </c>
      <c r="X22" s="73">
        <v>40</v>
      </c>
      <c r="Y22" s="73">
        <v>0</v>
      </c>
      <c r="Z22" s="73">
        <v>0</v>
      </c>
      <c r="AA22" s="73">
        <v>52.44</v>
      </c>
      <c r="AB22" s="73">
        <v>0</v>
      </c>
      <c r="AC22" s="73">
        <v>0.703</v>
      </c>
      <c r="AD22" s="73">
        <v>0</v>
      </c>
      <c r="AE22" s="73">
        <v>8.502</v>
      </c>
      <c r="AF22" s="73">
        <v>0</v>
      </c>
      <c r="AG22" s="73">
        <v>0</v>
      </c>
      <c r="AH22" s="73">
        <v>0</v>
      </c>
      <c r="AI22" s="74">
        <v>0</v>
      </c>
      <c r="AJ22" s="9"/>
      <c r="AK22" s="47"/>
      <c r="AL22" s="67"/>
      <c r="AM22" s="68" t="s">
        <v>74</v>
      </c>
      <c r="AN22" s="75">
        <f t="shared" si="4"/>
        <v>344.86</v>
      </c>
      <c r="AO22" s="73">
        <v>339.86</v>
      </c>
      <c r="AP22" s="73">
        <v>0</v>
      </c>
      <c r="AQ22" s="73">
        <v>0</v>
      </c>
      <c r="AR22" s="73">
        <v>0</v>
      </c>
      <c r="AS22" s="68">
        <v>5</v>
      </c>
      <c r="AT22" s="72">
        <f t="shared" si="5"/>
        <v>0</v>
      </c>
      <c r="AU22" s="73">
        <v>0</v>
      </c>
      <c r="AV22" s="73">
        <v>0</v>
      </c>
      <c r="AW22" s="73">
        <v>0</v>
      </c>
      <c r="AX22" s="72">
        <f t="shared" si="6"/>
        <v>0</v>
      </c>
      <c r="AY22" s="73">
        <v>0</v>
      </c>
      <c r="AZ22" s="73">
        <v>0</v>
      </c>
      <c r="BA22" s="73">
        <v>0</v>
      </c>
      <c r="BB22" s="68">
        <v>0</v>
      </c>
      <c r="BC22" s="72">
        <f t="shared" si="7"/>
        <v>0</v>
      </c>
      <c r="BD22" s="73">
        <v>0</v>
      </c>
      <c r="BE22" s="73">
        <v>0</v>
      </c>
      <c r="BF22" s="73">
        <v>0</v>
      </c>
      <c r="BG22" s="68">
        <v>0</v>
      </c>
      <c r="BH22" s="102">
        <f t="shared" si="8"/>
        <v>0</v>
      </c>
      <c r="BI22" s="68">
        <v>0</v>
      </c>
      <c r="BJ22" s="72">
        <f t="shared" si="9"/>
        <v>0</v>
      </c>
      <c r="BK22" s="73">
        <v>0</v>
      </c>
      <c r="BL22" s="73">
        <v>0</v>
      </c>
      <c r="BM22" s="72"/>
      <c r="BN22" s="72">
        <f t="shared" si="10"/>
        <v>0</v>
      </c>
      <c r="BO22" s="73"/>
      <c r="BP22" s="72">
        <f t="shared" si="11"/>
        <v>0</v>
      </c>
      <c r="BQ22" s="73">
        <v>0</v>
      </c>
      <c r="BR22" s="72">
        <f t="shared" si="14"/>
        <v>0</v>
      </c>
      <c r="BS22" s="73"/>
      <c r="BT22" s="73"/>
      <c r="BU22" s="73"/>
      <c r="BV22" s="68"/>
      <c r="BW22" s="72">
        <f t="shared" si="12"/>
        <v>0</v>
      </c>
      <c r="BX22" s="74"/>
    </row>
    <row r="23" spans="2:76" s="5" customFormat="1" ht="22.5" customHeight="1">
      <c r="B23" s="67"/>
      <c r="C23" s="68" t="s">
        <v>75</v>
      </c>
      <c r="D23" s="69">
        <f t="shared" si="2"/>
        <v>2211.323</v>
      </c>
      <c r="E23" s="70"/>
      <c r="F23" s="71"/>
      <c r="G23" s="72">
        <f t="shared" si="3"/>
        <v>2202.299</v>
      </c>
      <c r="H23" s="73">
        <v>2059.141</v>
      </c>
      <c r="I23" s="73">
        <v>54</v>
      </c>
      <c r="J23" s="73">
        <v>89.158</v>
      </c>
      <c r="K23" s="72">
        <f t="shared" si="13"/>
        <v>9.024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9.024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4">
        <v>0</v>
      </c>
      <c r="AJ23" s="9"/>
      <c r="AK23" s="47"/>
      <c r="AL23" s="67"/>
      <c r="AM23" s="68" t="s">
        <v>75</v>
      </c>
      <c r="AN23" s="75">
        <f t="shared" si="4"/>
        <v>0</v>
      </c>
      <c r="AO23" s="73">
        <v>0</v>
      </c>
      <c r="AP23" s="73">
        <v>0</v>
      </c>
      <c r="AQ23" s="73">
        <v>0</v>
      </c>
      <c r="AR23" s="73">
        <v>0</v>
      </c>
      <c r="AS23" s="68">
        <v>0</v>
      </c>
      <c r="AT23" s="72">
        <f t="shared" si="5"/>
        <v>0</v>
      </c>
      <c r="AU23" s="73">
        <v>0</v>
      </c>
      <c r="AV23" s="73">
        <v>0</v>
      </c>
      <c r="AW23" s="73">
        <v>0</v>
      </c>
      <c r="AX23" s="72">
        <f t="shared" si="6"/>
        <v>0</v>
      </c>
      <c r="AY23" s="73">
        <v>0</v>
      </c>
      <c r="AZ23" s="73">
        <v>0</v>
      </c>
      <c r="BA23" s="73">
        <v>0</v>
      </c>
      <c r="BB23" s="68">
        <v>0</v>
      </c>
      <c r="BC23" s="72">
        <f t="shared" si="7"/>
        <v>0</v>
      </c>
      <c r="BD23" s="73">
        <v>0</v>
      </c>
      <c r="BE23" s="73">
        <v>0</v>
      </c>
      <c r="BF23" s="73">
        <v>0</v>
      </c>
      <c r="BG23" s="68">
        <v>0</v>
      </c>
      <c r="BH23" s="102">
        <f t="shared" si="8"/>
        <v>0</v>
      </c>
      <c r="BI23" s="68">
        <v>0</v>
      </c>
      <c r="BJ23" s="72">
        <f t="shared" si="9"/>
        <v>0</v>
      </c>
      <c r="BK23" s="73">
        <v>0</v>
      </c>
      <c r="BL23" s="73">
        <v>0</v>
      </c>
      <c r="BM23" s="72"/>
      <c r="BN23" s="72">
        <f t="shared" si="10"/>
        <v>0</v>
      </c>
      <c r="BO23" s="73"/>
      <c r="BP23" s="72">
        <f t="shared" si="11"/>
        <v>0</v>
      </c>
      <c r="BQ23" s="73">
        <v>0</v>
      </c>
      <c r="BR23" s="72">
        <f t="shared" si="14"/>
        <v>0</v>
      </c>
      <c r="BS23" s="73"/>
      <c r="BT23" s="73"/>
      <c r="BU23" s="73"/>
      <c r="BV23" s="68"/>
      <c r="BW23" s="72">
        <f t="shared" si="12"/>
        <v>0</v>
      </c>
      <c r="BX23" s="74"/>
    </row>
    <row r="24" spans="2:76" s="5" customFormat="1" ht="22.5" customHeight="1">
      <c r="B24" s="76"/>
      <c r="C24" s="77" t="s">
        <v>76</v>
      </c>
      <c r="D24" s="78">
        <f t="shared" si="2"/>
        <v>39696.24935</v>
      </c>
      <c r="E24" s="79"/>
      <c r="F24" s="80"/>
      <c r="G24" s="81">
        <f t="shared" si="3"/>
        <v>36480.63235</v>
      </c>
      <c r="H24" s="82">
        <v>31442.737350000003</v>
      </c>
      <c r="I24" s="82">
        <v>2170.693</v>
      </c>
      <c r="J24" s="82">
        <v>2867.202</v>
      </c>
      <c r="K24" s="81">
        <f t="shared" si="13"/>
        <v>3157.207</v>
      </c>
      <c r="L24" s="82">
        <v>0.17</v>
      </c>
      <c r="M24" s="82">
        <v>0</v>
      </c>
      <c r="N24" s="82">
        <v>6.683</v>
      </c>
      <c r="O24" s="82">
        <v>0</v>
      </c>
      <c r="P24" s="82">
        <v>870.24</v>
      </c>
      <c r="Q24" s="82">
        <v>0</v>
      </c>
      <c r="R24" s="82">
        <v>0</v>
      </c>
      <c r="S24" s="82">
        <v>85.627</v>
      </c>
      <c r="T24" s="82">
        <v>0</v>
      </c>
      <c r="U24" s="82">
        <v>0.12</v>
      </c>
      <c r="V24" s="82">
        <v>0</v>
      </c>
      <c r="W24" s="82">
        <v>0</v>
      </c>
      <c r="X24" s="82">
        <v>1404.521</v>
      </c>
      <c r="Y24" s="82">
        <v>126.794</v>
      </c>
      <c r="Z24" s="82">
        <v>110.72800000000001</v>
      </c>
      <c r="AA24" s="82">
        <v>225.88500000000002</v>
      </c>
      <c r="AB24" s="82">
        <v>8.88</v>
      </c>
      <c r="AC24" s="82">
        <v>28.506</v>
      </c>
      <c r="AD24" s="82">
        <v>0</v>
      </c>
      <c r="AE24" s="82">
        <v>0</v>
      </c>
      <c r="AF24" s="82">
        <v>289.053</v>
      </c>
      <c r="AG24" s="82">
        <v>0</v>
      </c>
      <c r="AH24" s="82">
        <v>0</v>
      </c>
      <c r="AI24" s="83">
        <v>0</v>
      </c>
      <c r="AJ24" s="9"/>
      <c r="AK24" s="47"/>
      <c r="AL24" s="76"/>
      <c r="AM24" s="77" t="s">
        <v>76</v>
      </c>
      <c r="AN24" s="84">
        <f t="shared" si="4"/>
        <v>0.85</v>
      </c>
      <c r="AO24" s="82">
        <v>0</v>
      </c>
      <c r="AP24" s="82">
        <v>0</v>
      </c>
      <c r="AQ24" s="82">
        <v>0</v>
      </c>
      <c r="AR24" s="82">
        <v>0</v>
      </c>
      <c r="AS24" s="77">
        <v>0.85</v>
      </c>
      <c r="AT24" s="81">
        <f t="shared" si="5"/>
        <v>0</v>
      </c>
      <c r="AU24" s="82">
        <v>0</v>
      </c>
      <c r="AV24" s="82">
        <v>0</v>
      </c>
      <c r="AW24" s="82">
        <v>0</v>
      </c>
      <c r="AX24" s="81">
        <f t="shared" si="6"/>
        <v>20.984</v>
      </c>
      <c r="AY24" s="82">
        <v>0</v>
      </c>
      <c r="AZ24" s="82">
        <v>0</v>
      </c>
      <c r="BA24" s="82">
        <v>20.984</v>
      </c>
      <c r="BB24" s="77">
        <v>0</v>
      </c>
      <c r="BC24" s="81">
        <f t="shared" si="7"/>
        <v>0</v>
      </c>
      <c r="BD24" s="82">
        <v>0</v>
      </c>
      <c r="BE24" s="82">
        <v>0</v>
      </c>
      <c r="BF24" s="82">
        <v>0</v>
      </c>
      <c r="BG24" s="77">
        <v>0</v>
      </c>
      <c r="BH24" s="103">
        <f t="shared" si="8"/>
        <v>4.445</v>
      </c>
      <c r="BI24" s="77">
        <v>4.445</v>
      </c>
      <c r="BJ24" s="81">
        <f t="shared" si="9"/>
        <v>15.613</v>
      </c>
      <c r="BK24" s="82">
        <v>15.613</v>
      </c>
      <c r="BL24" s="82">
        <v>0</v>
      </c>
      <c r="BM24" s="81"/>
      <c r="BN24" s="81">
        <f t="shared" si="10"/>
        <v>0</v>
      </c>
      <c r="BO24" s="82"/>
      <c r="BP24" s="81">
        <f t="shared" si="11"/>
        <v>16.438</v>
      </c>
      <c r="BQ24" s="82">
        <v>16.438</v>
      </c>
      <c r="BR24" s="81">
        <f t="shared" si="14"/>
        <v>0.08</v>
      </c>
      <c r="BS24" s="82">
        <v>0.08</v>
      </c>
      <c r="BT24" s="82"/>
      <c r="BU24" s="82"/>
      <c r="BV24" s="77"/>
      <c r="BW24" s="81">
        <f t="shared" si="12"/>
        <v>0</v>
      </c>
      <c r="BX24" s="83"/>
    </row>
    <row r="25" spans="2:76" s="5" customFormat="1" ht="22.5" customHeight="1">
      <c r="B25" s="59" t="s">
        <v>77</v>
      </c>
      <c r="C25" s="53"/>
      <c r="D25" s="51">
        <f t="shared" si="2"/>
        <v>0</v>
      </c>
      <c r="E25" s="52"/>
      <c r="F25" s="53"/>
      <c r="G25" s="54">
        <f t="shared" si="3"/>
        <v>0</v>
      </c>
      <c r="H25" s="55">
        <v>0</v>
      </c>
      <c r="I25" s="55">
        <v>0</v>
      </c>
      <c r="J25" s="55">
        <v>0</v>
      </c>
      <c r="K25" s="54">
        <f t="shared" si="13"/>
        <v>0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7"/>
      <c r="AJ25" s="9"/>
      <c r="AK25" s="47"/>
      <c r="AL25" s="59" t="s">
        <v>77</v>
      </c>
      <c r="AM25" s="53"/>
      <c r="AN25" s="58">
        <f t="shared" si="4"/>
        <v>0</v>
      </c>
      <c r="AO25" s="55"/>
      <c r="AP25" s="55"/>
      <c r="AQ25" s="55"/>
      <c r="AR25" s="55"/>
      <c r="AS25" s="56"/>
      <c r="AT25" s="54">
        <f t="shared" si="5"/>
        <v>0</v>
      </c>
      <c r="AU25" s="55">
        <v>0</v>
      </c>
      <c r="AV25" s="55">
        <v>0</v>
      </c>
      <c r="AW25" s="55">
        <v>0</v>
      </c>
      <c r="AX25" s="54">
        <f t="shared" si="6"/>
        <v>0</v>
      </c>
      <c r="AY25" s="55"/>
      <c r="AZ25" s="55"/>
      <c r="BA25" s="55"/>
      <c r="BB25" s="56"/>
      <c r="BC25" s="54">
        <f t="shared" si="7"/>
        <v>0</v>
      </c>
      <c r="BD25" s="55">
        <v>0</v>
      </c>
      <c r="BE25" s="55">
        <v>0</v>
      </c>
      <c r="BF25" s="55">
        <v>0</v>
      </c>
      <c r="BG25" s="56">
        <v>0</v>
      </c>
      <c r="BH25" s="100">
        <f t="shared" si="8"/>
        <v>0</v>
      </c>
      <c r="BI25" s="56"/>
      <c r="BJ25" s="54">
        <f t="shared" si="9"/>
        <v>0</v>
      </c>
      <c r="BK25" s="55">
        <v>0</v>
      </c>
      <c r="BL25" s="55">
        <v>0</v>
      </c>
      <c r="BM25" s="54"/>
      <c r="BN25" s="54">
        <f t="shared" si="10"/>
        <v>0</v>
      </c>
      <c r="BO25" s="55"/>
      <c r="BP25" s="54">
        <f t="shared" si="11"/>
        <v>0</v>
      </c>
      <c r="BQ25" s="55"/>
      <c r="BR25" s="54">
        <f t="shared" si="14"/>
        <v>0</v>
      </c>
      <c r="BS25" s="55"/>
      <c r="BT25" s="55"/>
      <c r="BU25" s="55"/>
      <c r="BV25" s="56"/>
      <c r="BW25" s="54">
        <f t="shared" si="12"/>
        <v>0</v>
      </c>
      <c r="BX25" s="57"/>
    </row>
    <row r="26" spans="2:76" s="5" customFormat="1" ht="22.5" customHeight="1">
      <c r="B26" s="59" t="s">
        <v>79</v>
      </c>
      <c r="C26" s="53"/>
      <c r="D26" s="51">
        <f t="shared" si="2"/>
        <v>10.1045688</v>
      </c>
      <c r="E26" s="52">
        <v>9.932568799999999</v>
      </c>
      <c r="F26" s="53"/>
      <c r="G26" s="54">
        <f t="shared" si="3"/>
        <v>0</v>
      </c>
      <c r="H26" s="55">
        <v>0</v>
      </c>
      <c r="I26" s="55">
        <v>0</v>
      </c>
      <c r="J26" s="55">
        <v>0</v>
      </c>
      <c r="K26" s="54">
        <f t="shared" si="13"/>
        <v>0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7"/>
      <c r="AJ26" s="9"/>
      <c r="AK26" s="47"/>
      <c r="AL26" s="59" t="s">
        <v>79</v>
      </c>
      <c r="AM26" s="53"/>
      <c r="AN26" s="58">
        <f t="shared" si="4"/>
        <v>0</v>
      </c>
      <c r="AO26" s="55"/>
      <c r="AP26" s="55"/>
      <c r="AQ26" s="55"/>
      <c r="AR26" s="55"/>
      <c r="AS26" s="56"/>
      <c r="AT26" s="54">
        <f t="shared" si="5"/>
        <v>0</v>
      </c>
      <c r="AU26" s="55">
        <v>0</v>
      </c>
      <c r="AV26" s="55">
        <v>0</v>
      </c>
      <c r="AW26" s="55">
        <v>0</v>
      </c>
      <c r="AX26" s="54">
        <f t="shared" si="6"/>
        <v>0</v>
      </c>
      <c r="AY26" s="55"/>
      <c r="AZ26" s="55"/>
      <c r="BA26" s="55"/>
      <c r="BB26" s="56"/>
      <c r="BC26" s="54">
        <f t="shared" si="7"/>
        <v>0</v>
      </c>
      <c r="BD26" s="55">
        <v>0</v>
      </c>
      <c r="BE26" s="55">
        <v>0</v>
      </c>
      <c r="BF26" s="55">
        <v>0</v>
      </c>
      <c r="BG26" s="56">
        <v>0</v>
      </c>
      <c r="BH26" s="100">
        <f t="shared" si="8"/>
        <v>0</v>
      </c>
      <c r="BI26" s="56"/>
      <c r="BJ26" s="54">
        <f t="shared" si="9"/>
        <v>0.172</v>
      </c>
      <c r="BK26" s="55">
        <v>0.172</v>
      </c>
      <c r="BL26" s="55">
        <v>0</v>
      </c>
      <c r="BM26" s="54"/>
      <c r="BN26" s="54">
        <f t="shared" si="10"/>
        <v>0</v>
      </c>
      <c r="BO26" s="55"/>
      <c r="BP26" s="54">
        <f t="shared" si="11"/>
        <v>0</v>
      </c>
      <c r="BQ26" s="55"/>
      <c r="BR26" s="54">
        <f t="shared" si="14"/>
        <v>0</v>
      </c>
      <c r="BS26" s="55"/>
      <c r="BT26" s="55"/>
      <c r="BU26" s="55"/>
      <c r="BV26" s="56"/>
      <c r="BW26" s="54">
        <f t="shared" si="12"/>
        <v>0</v>
      </c>
      <c r="BX26" s="57"/>
    </row>
    <row r="27" spans="2:76" s="5" customFormat="1" ht="22.5" customHeight="1">
      <c r="B27" s="49" t="s">
        <v>78</v>
      </c>
      <c r="C27" s="50"/>
      <c r="D27" s="51">
        <f t="shared" si="2"/>
        <v>2384.886</v>
      </c>
      <c r="E27" s="52"/>
      <c r="F27" s="53"/>
      <c r="G27" s="54">
        <f t="shared" si="3"/>
        <v>0</v>
      </c>
      <c r="H27" s="55">
        <v>0</v>
      </c>
      <c r="I27" s="55">
        <v>0</v>
      </c>
      <c r="J27" s="55">
        <v>0</v>
      </c>
      <c r="K27" s="54">
        <f t="shared" si="13"/>
        <v>1972.886</v>
      </c>
      <c r="L27" s="55">
        <v>0</v>
      </c>
      <c r="M27" s="55">
        <v>0</v>
      </c>
      <c r="N27" s="55">
        <v>0</v>
      </c>
      <c r="O27" s="55">
        <v>1161.82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29</v>
      </c>
      <c r="Y27" s="55">
        <v>288.439</v>
      </c>
      <c r="Z27" s="55">
        <v>492.367</v>
      </c>
      <c r="AA27" s="55">
        <v>0</v>
      </c>
      <c r="AB27" s="55">
        <v>1.26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7">
        <v>0</v>
      </c>
      <c r="AJ27" s="9"/>
      <c r="AK27" s="47"/>
      <c r="AL27" s="49" t="s">
        <v>78</v>
      </c>
      <c r="AM27" s="50"/>
      <c r="AN27" s="58">
        <f t="shared" si="4"/>
        <v>412</v>
      </c>
      <c r="AO27" s="55">
        <v>412</v>
      </c>
      <c r="AP27" s="55">
        <v>0</v>
      </c>
      <c r="AQ27" s="55">
        <v>0</v>
      </c>
      <c r="AR27" s="55">
        <v>0</v>
      </c>
      <c r="AS27" s="56">
        <v>0</v>
      </c>
      <c r="AT27" s="54">
        <f t="shared" si="5"/>
        <v>0</v>
      </c>
      <c r="AU27" s="55">
        <v>0</v>
      </c>
      <c r="AV27" s="55">
        <v>0</v>
      </c>
      <c r="AW27" s="55">
        <v>0</v>
      </c>
      <c r="AX27" s="54">
        <f t="shared" si="6"/>
        <v>0</v>
      </c>
      <c r="AY27" s="55"/>
      <c r="AZ27" s="55"/>
      <c r="BA27" s="55"/>
      <c r="BB27" s="56"/>
      <c r="BC27" s="54">
        <f t="shared" si="7"/>
        <v>0</v>
      </c>
      <c r="BD27" s="55">
        <v>0</v>
      </c>
      <c r="BE27" s="55">
        <v>0</v>
      </c>
      <c r="BF27" s="55">
        <v>0</v>
      </c>
      <c r="BG27" s="56">
        <v>0</v>
      </c>
      <c r="BH27" s="100">
        <f t="shared" si="8"/>
        <v>0</v>
      </c>
      <c r="BI27" s="56"/>
      <c r="BJ27" s="54">
        <f t="shared" si="9"/>
        <v>0</v>
      </c>
      <c r="BK27" s="55">
        <v>0</v>
      </c>
      <c r="BL27" s="55">
        <v>0</v>
      </c>
      <c r="BM27" s="54"/>
      <c r="BN27" s="54">
        <f t="shared" si="10"/>
        <v>0</v>
      </c>
      <c r="BO27" s="55"/>
      <c r="BP27" s="54">
        <f t="shared" si="11"/>
        <v>0</v>
      </c>
      <c r="BQ27" s="55"/>
      <c r="BR27" s="54">
        <f t="shared" si="14"/>
        <v>0</v>
      </c>
      <c r="BS27" s="55"/>
      <c r="BT27" s="55"/>
      <c r="BU27" s="55"/>
      <c r="BV27" s="56"/>
      <c r="BW27" s="54">
        <f t="shared" si="12"/>
        <v>0</v>
      </c>
      <c r="BX27" s="57"/>
    </row>
    <row r="28" spans="2:76" s="5" customFormat="1" ht="22.5" customHeight="1">
      <c r="B28" s="66" t="s">
        <v>104</v>
      </c>
      <c r="C28" s="61"/>
      <c r="D28" s="51">
        <f t="shared" si="2"/>
        <v>977.8129100000001</v>
      </c>
      <c r="E28" s="52"/>
      <c r="F28" s="53"/>
      <c r="G28" s="54">
        <f t="shared" si="3"/>
        <v>376.96958</v>
      </c>
      <c r="H28" s="55">
        <v>322.926</v>
      </c>
      <c r="I28" s="55">
        <v>2.375</v>
      </c>
      <c r="J28" s="55">
        <v>51.668580000000006</v>
      </c>
      <c r="K28" s="54">
        <f t="shared" si="13"/>
        <v>19.944370000000003</v>
      </c>
      <c r="L28" s="55">
        <v>1.32265</v>
      </c>
      <c r="M28" s="55">
        <v>0</v>
      </c>
      <c r="N28" s="55">
        <v>0.05211</v>
      </c>
      <c r="O28" s="55">
        <v>0</v>
      </c>
      <c r="P28" s="55">
        <v>0</v>
      </c>
      <c r="Q28" s="55">
        <v>0.233</v>
      </c>
      <c r="R28" s="55">
        <v>0.9898</v>
      </c>
      <c r="S28" s="55">
        <v>1.31666</v>
      </c>
      <c r="T28" s="55">
        <v>3.026</v>
      </c>
      <c r="U28" s="55">
        <v>1.06492</v>
      </c>
      <c r="V28" s="55">
        <v>0.4804</v>
      </c>
      <c r="W28" s="55">
        <v>0</v>
      </c>
      <c r="X28" s="55">
        <v>1.161</v>
      </c>
      <c r="Y28" s="55">
        <v>0.7956</v>
      </c>
      <c r="Z28" s="55">
        <v>1.052</v>
      </c>
      <c r="AA28" s="55">
        <v>3.88443</v>
      </c>
      <c r="AB28" s="55">
        <v>0.991</v>
      </c>
      <c r="AC28" s="55">
        <v>1.91441</v>
      </c>
      <c r="AD28" s="55">
        <v>0.009</v>
      </c>
      <c r="AE28" s="55">
        <v>0.299</v>
      </c>
      <c r="AF28" s="55">
        <v>0.091</v>
      </c>
      <c r="AG28" s="55">
        <v>0.12</v>
      </c>
      <c r="AH28" s="55">
        <v>1.14139</v>
      </c>
      <c r="AI28" s="57">
        <v>0</v>
      </c>
      <c r="AJ28" s="9"/>
      <c r="AK28" s="47"/>
      <c r="AL28" s="66" t="s">
        <v>104</v>
      </c>
      <c r="AM28" s="61"/>
      <c r="AN28" s="58">
        <f t="shared" si="4"/>
        <v>0.08365</v>
      </c>
      <c r="AO28" s="55">
        <v>0</v>
      </c>
      <c r="AP28" s="55">
        <v>0.02</v>
      </c>
      <c r="AQ28" s="55">
        <v>0.05265</v>
      </c>
      <c r="AR28" s="55">
        <v>0.011</v>
      </c>
      <c r="AS28" s="56">
        <v>0</v>
      </c>
      <c r="AT28" s="54">
        <f t="shared" si="5"/>
        <v>2.677</v>
      </c>
      <c r="AU28" s="55">
        <v>2.677</v>
      </c>
      <c r="AV28" s="55">
        <v>0</v>
      </c>
      <c r="AW28" s="55">
        <v>0</v>
      </c>
      <c r="AX28" s="54">
        <f t="shared" si="6"/>
        <v>8.855879999999999</v>
      </c>
      <c r="AY28" s="55">
        <v>4.017</v>
      </c>
      <c r="AZ28" s="55">
        <v>0</v>
      </c>
      <c r="BA28" s="55">
        <v>4.2378800000000005</v>
      </c>
      <c r="BB28" s="56">
        <v>0.601</v>
      </c>
      <c r="BC28" s="54">
        <f t="shared" si="7"/>
        <v>1.03044</v>
      </c>
      <c r="BD28" s="55">
        <v>0.89715</v>
      </c>
      <c r="BE28" s="55">
        <v>0.03429</v>
      </c>
      <c r="BF28" s="55">
        <v>0</v>
      </c>
      <c r="BG28" s="56">
        <v>0.099</v>
      </c>
      <c r="BH28" s="100">
        <f t="shared" si="8"/>
        <v>0</v>
      </c>
      <c r="BI28" s="56">
        <v>0</v>
      </c>
      <c r="BJ28" s="54">
        <f t="shared" si="9"/>
        <v>0.04977</v>
      </c>
      <c r="BK28" s="55">
        <v>0.04977</v>
      </c>
      <c r="BL28" s="55">
        <v>0</v>
      </c>
      <c r="BM28" s="54">
        <v>4.334</v>
      </c>
      <c r="BN28" s="54">
        <f t="shared" si="10"/>
        <v>0.394</v>
      </c>
      <c r="BO28" s="55">
        <v>0.394</v>
      </c>
      <c r="BP28" s="54">
        <f t="shared" si="11"/>
        <v>5.58196</v>
      </c>
      <c r="BQ28" s="55">
        <v>5.58196</v>
      </c>
      <c r="BR28" s="54">
        <f t="shared" si="14"/>
        <v>543.67645</v>
      </c>
      <c r="BS28" s="55">
        <v>543.61475</v>
      </c>
      <c r="BT28" s="55">
        <v>0.032</v>
      </c>
      <c r="BU28" s="55">
        <v>0</v>
      </c>
      <c r="BV28" s="56">
        <v>0.0297</v>
      </c>
      <c r="BW28" s="54">
        <f t="shared" si="12"/>
        <v>14.21581</v>
      </c>
      <c r="BX28" s="57">
        <v>14.21581</v>
      </c>
    </row>
    <row r="29" spans="2:76" s="5" customFormat="1" ht="22.5" customHeight="1">
      <c r="B29" s="58" t="s">
        <v>80</v>
      </c>
      <c r="C29" s="52"/>
      <c r="D29" s="51">
        <f t="shared" si="2"/>
        <v>79271.51484530001</v>
      </c>
      <c r="E29" s="52"/>
      <c r="F29" s="53">
        <v>20.14254</v>
      </c>
      <c r="G29" s="54">
        <f t="shared" si="3"/>
        <v>55844.1571246</v>
      </c>
      <c r="H29" s="55">
        <v>42770.0602604</v>
      </c>
      <c r="I29" s="55">
        <v>4123.2016300000005</v>
      </c>
      <c r="J29" s="55">
        <v>8950.8952342</v>
      </c>
      <c r="K29" s="54">
        <f t="shared" si="13"/>
        <v>15918.053443599998</v>
      </c>
      <c r="L29" s="55">
        <v>500.534538</v>
      </c>
      <c r="M29" s="55">
        <v>0</v>
      </c>
      <c r="N29" s="55">
        <v>293.35757</v>
      </c>
      <c r="O29" s="55">
        <v>1532.51649</v>
      </c>
      <c r="P29" s="55">
        <v>0.39285</v>
      </c>
      <c r="Q29" s="55">
        <v>109.54229</v>
      </c>
      <c r="R29" s="55">
        <v>291.95268749999997</v>
      </c>
      <c r="S29" s="55">
        <v>543.11707</v>
      </c>
      <c r="T29" s="55">
        <v>26.56</v>
      </c>
      <c r="U29" s="55">
        <v>1296.1315273</v>
      </c>
      <c r="V29" s="55">
        <v>169.52256</v>
      </c>
      <c r="W29" s="55">
        <v>0</v>
      </c>
      <c r="X29" s="55">
        <v>1129.33551</v>
      </c>
      <c r="Y29" s="55">
        <v>5336.9988308</v>
      </c>
      <c r="Z29" s="55">
        <v>726.51061</v>
      </c>
      <c r="AA29" s="55">
        <v>1114.05947</v>
      </c>
      <c r="AB29" s="55">
        <v>136.43724</v>
      </c>
      <c r="AC29" s="55">
        <v>559.86474</v>
      </c>
      <c r="AD29" s="55">
        <v>575.4639599999999</v>
      </c>
      <c r="AE29" s="55">
        <v>105.65534</v>
      </c>
      <c r="AF29" s="55">
        <v>121.83963</v>
      </c>
      <c r="AG29" s="55">
        <v>26.33539</v>
      </c>
      <c r="AH29" s="55">
        <v>837.71346</v>
      </c>
      <c r="AI29" s="57">
        <v>484.21168</v>
      </c>
      <c r="AJ29" s="9"/>
      <c r="AK29" s="47"/>
      <c r="AL29" s="58" t="s">
        <v>80</v>
      </c>
      <c r="AM29" s="52"/>
      <c r="AN29" s="58">
        <f t="shared" si="4"/>
        <v>379.73661</v>
      </c>
      <c r="AO29" s="55">
        <v>4.8985</v>
      </c>
      <c r="AP29" s="55">
        <v>23.027900000000002</v>
      </c>
      <c r="AQ29" s="55">
        <v>0.1917</v>
      </c>
      <c r="AR29" s="55">
        <v>2.27131</v>
      </c>
      <c r="AS29" s="56">
        <v>349.3472</v>
      </c>
      <c r="AT29" s="54">
        <f t="shared" si="5"/>
        <v>25.4</v>
      </c>
      <c r="AU29" s="55">
        <v>24.869</v>
      </c>
      <c r="AV29" s="55">
        <v>0.471</v>
      </c>
      <c r="AW29" s="55">
        <v>0.06</v>
      </c>
      <c r="AX29" s="54">
        <f t="shared" si="6"/>
        <v>602.11625</v>
      </c>
      <c r="AY29" s="55">
        <v>180.4044</v>
      </c>
      <c r="AZ29" s="55">
        <v>0</v>
      </c>
      <c r="BA29" s="55">
        <v>389.32109</v>
      </c>
      <c r="BB29" s="56">
        <v>32.39076</v>
      </c>
      <c r="BC29" s="54">
        <f t="shared" si="7"/>
        <v>2526.73058</v>
      </c>
      <c r="BD29" s="55">
        <v>620.4167699999999</v>
      </c>
      <c r="BE29" s="55">
        <v>249.07084</v>
      </c>
      <c r="BF29" s="55">
        <v>119.31383</v>
      </c>
      <c r="BG29" s="56">
        <v>1537.92914</v>
      </c>
      <c r="BH29" s="100">
        <f t="shared" si="8"/>
        <v>854.59222</v>
      </c>
      <c r="BI29" s="56">
        <v>854.59222</v>
      </c>
      <c r="BJ29" s="54">
        <f t="shared" si="9"/>
        <v>441.897676</v>
      </c>
      <c r="BK29" s="55">
        <v>441.897676</v>
      </c>
      <c r="BL29" s="55">
        <v>0</v>
      </c>
      <c r="BM29" s="54">
        <v>857.6312</v>
      </c>
      <c r="BN29" s="54">
        <f t="shared" si="10"/>
        <v>0</v>
      </c>
      <c r="BO29" s="55"/>
      <c r="BP29" s="54">
        <f t="shared" si="11"/>
        <v>417.5403911</v>
      </c>
      <c r="BQ29" s="55">
        <v>417.5403911</v>
      </c>
      <c r="BR29" s="54">
        <f t="shared" si="14"/>
        <v>851.3738400000001</v>
      </c>
      <c r="BS29" s="55">
        <v>712.73928</v>
      </c>
      <c r="BT29" s="55">
        <v>0.09752</v>
      </c>
      <c r="BU29" s="55">
        <v>10.50304</v>
      </c>
      <c r="BV29" s="56">
        <v>128.034</v>
      </c>
      <c r="BW29" s="54">
        <f t="shared" si="12"/>
        <v>532.14297</v>
      </c>
      <c r="BX29" s="57">
        <v>532.14297</v>
      </c>
    </row>
    <row r="30" spans="2:76" s="5" customFormat="1" ht="22.5" customHeight="1">
      <c r="B30" s="58" t="s">
        <v>81</v>
      </c>
      <c r="C30" s="52"/>
      <c r="D30" s="51">
        <f t="shared" si="2"/>
        <v>3183.98456</v>
      </c>
      <c r="E30" s="52"/>
      <c r="F30" s="53"/>
      <c r="G30" s="54">
        <f t="shared" si="3"/>
        <v>0</v>
      </c>
      <c r="H30" s="55">
        <v>0</v>
      </c>
      <c r="I30" s="55">
        <v>0</v>
      </c>
      <c r="J30" s="55">
        <v>0</v>
      </c>
      <c r="K30" s="54">
        <f t="shared" si="13"/>
        <v>0.92076</v>
      </c>
      <c r="L30" s="55">
        <v>0.32112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0.2886</v>
      </c>
      <c r="T30" s="55">
        <v>0</v>
      </c>
      <c r="U30" s="55">
        <v>0.12</v>
      </c>
      <c r="V30" s="55">
        <v>0.0246</v>
      </c>
      <c r="W30" s="55">
        <v>0</v>
      </c>
      <c r="X30" s="55">
        <v>0</v>
      </c>
      <c r="Y30" s="55">
        <v>0.11928</v>
      </c>
      <c r="Z30" s="55">
        <v>0.0072</v>
      </c>
      <c r="AA30" s="55">
        <v>0.00504</v>
      </c>
      <c r="AB30" s="55">
        <v>0.01248</v>
      </c>
      <c r="AC30" s="55">
        <v>0.00216</v>
      </c>
      <c r="AD30" s="55">
        <v>0</v>
      </c>
      <c r="AE30" s="55">
        <v>0</v>
      </c>
      <c r="AF30" s="55">
        <v>0.00144</v>
      </c>
      <c r="AG30" s="55">
        <v>0</v>
      </c>
      <c r="AH30" s="55">
        <v>0.012</v>
      </c>
      <c r="AI30" s="57">
        <v>0.00684</v>
      </c>
      <c r="AJ30" s="9"/>
      <c r="AK30" s="47"/>
      <c r="AL30" s="58" t="s">
        <v>81</v>
      </c>
      <c r="AM30" s="52"/>
      <c r="AN30" s="58">
        <f t="shared" si="4"/>
        <v>0</v>
      </c>
      <c r="AO30" s="55">
        <v>0</v>
      </c>
      <c r="AP30" s="55">
        <v>0</v>
      </c>
      <c r="AQ30" s="55">
        <v>0</v>
      </c>
      <c r="AR30" s="55">
        <v>0</v>
      </c>
      <c r="AS30" s="56">
        <v>0</v>
      </c>
      <c r="AT30" s="54">
        <f t="shared" si="5"/>
        <v>0.113</v>
      </c>
      <c r="AU30" s="55">
        <v>0</v>
      </c>
      <c r="AV30" s="55">
        <v>0.113</v>
      </c>
      <c r="AW30" s="55">
        <v>0</v>
      </c>
      <c r="AX30" s="54">
        <f t="shared" si="6"/>
        <v>0</v>
      </c>
      <c r="AY30" s="55">
        <v>0</v>
      </c>
      <c r="AZ30" s="55">
        <v>0</v>
      </c>
      <c r="BA30" s="55">
        <v>0</v>
      </c>
      <c r="BB30" s="56">
        <v>0</v>
      </c>
      <c r="BC30" s="54">
        <f t="shared" si="7"/>
        <v>0.0048</v>
      </c>
      <c r="BD30" s="55">
        <v>0</v>
      </c>
      <c r="BE30" s="55">
        <v>0</v>
      </c>
      <c r="BF30" s="55">
        <v>0</v>
      </c>
      <c r="BG30" s="56">
        <v>0.0048</v>
      </c>
      <c r="BH30" s="100">
        <f t="shared" si="8"/>
        <v>0</v>
      </c>
      <c r="BI30" s="56">
        <v>0</v>
      </c>
      <c r="BJ30" s="54">
        <f t="shared" si="9"/>
        <v>6.34792</v>
      </c>
      <c r="BK30" s="55">
        <v>6.34792</v>
      </c>
      <c r="BL30" s="55">
        <v>0</v>
      </c>
      <c r="BM30" s="54"/>
      <c r="BN30" s="54">
        <f t="shared" si="10"/>
        <v>0</v>
      </c>
      <c r="BO30" s="55">
        <v>0</v>
      </c>
      <c r="BP30" s="54">
        <f t="shared" si="11"/>
        <v>12.1338</v>
      </c>
      <c r="BQ30" s="55">
        <v>12.1338</v>
      </c>
      <c r="BR30" s="54">
        <f t="shared" si="14"/>
        <v>3164.4642799999997</v>
      </c>
      <c r="BS30" s="55">
        <v>2683.09968</v>
      </c>
      <c r="BT30" s="55">
        <v>319.73096</v>
      </c>
      <c r="BU30" s="55">
        <v>88.6020800000001</v>
      </c>
      <c r="BV30" s="56">
        <v>73.03156</v>
      </c>
      <c r="BW30" s="54">
        <f t="shared" si="12"/>
        <v>0</v>
      </c>
      <c r="BX30" s="57"/>
    </row>
    <row r="31" spans="2:76" s="5" customFormat="1" ht="22.5" customHeight="1" thickBot="1">
      <c r="B31" s="85" t="s">
        <v>82</v>
      </c>
      <c r="C31" s="86"/>
      <c r="D31" s="87">
        <f t="shared" si="2"/>
        <v>1341.0379999999998</v>
      </c>
      <c r="E31" s="88"/>
      <c r="F31" s="86"/>
      <c r="G31" s="89">
        <f t="shared" si="3"/>
        <v>1261.4099999999999</v>
      </c>
      <c r="H31" s="90">
        <v>740.746</v>
      </c>
      <c r="I31" s="90">
        <v>238.642</v>
      </c>
      <c r="J31" s="90">
        <v>282.022</v>
      </c>
      <c r="K31" s="89">
        <f t="shared" si="13"/>
        <v>72.02799999999999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0.451</v>
      </c>
      <c r="T31" s="90">
        <v>12.11</v>
      </c>
      <c r="U31" s="90">
        <v>0.66</v>
      </c>
      <c r="V31" s="90">
        <v>0</v>
      </c>
      <c r="W31" s="90">
        <v>0</v>
      </c>
      <c r="X31" s="90">
        <v>0</v>
      </c>
      <c r="Y31" s="90">
        <v>4.3</v>
      </c>
      <c r="Z31" s="90">
        <v>0.124</v>
      </c>
      <c r="AA31" s="90">
        <v>1.823</v>
      </c>
      <c r="AB31" s="90">
        <v>0</v>
      </c>
      <c r="AC31" s="90">
        <v>0.004</v>
      </c>
      <c r="AD31" s="90">
        <v>0</v>
      </c>
      <c r="AE31" s="90">
        <v>0</v>
      </c>
      <c r="AF31" s="90">
        <v>0</v>
      </c>
      <c r="AG31" s="90">
        <v>0</v>
      </c>
      <c r="AH31" s="90">
        <v>52.556</v>
      </c>
      <c r="AI31" s="92">
        <v>0</v>
      </c>
      <c r="AJ31" s="9"/>
      <c r="AK31" s="47"/>
      <c r="AL31" s="85" t="s">
        <v>82</v>
      </c>
      <c r="AM31" s="86"/>
      <c r="AN31" s="93">
        <f t="shared" si="4"/>
        <v>0</v>
      </c>
      <c r="AO31" s="90">
        <v>0</v>
      </c>
      <c r="AP31" s="90">
        <v>0</v>
      </c>
      <c r="AQ31" s="90">
        <v>0</v>
      </c>
      <c r="AR31" s="90">
        <v>0</v>
      </c>
      <c r="AS31" s="91">
        <v>0</v>
      </c>
      <c r="AT31" s="89">
        <f t="shared" si="5"/>
        <v>0</v>
      </c>
      <c r="AU31" s="90">
        <v>0</v>
      </c>
      <c r="AV31" s="90">
        <v>0</v>
      </c>
      <c r="AW31" s="90">
        <v>0</v>
      </c>
      <c r="AX31" s="89">
        <f t="shared" si="6"/>
        <v>0</v>
      </c>
      <c r="AY31" s="90">
        <v>0</v>
      </c>
      <c r="AZ31" s="90">
        <v>0</v>
      </c>
      <c r="BA31" s="90">
        <v>0</v>
      </c>
      <c r="BB31" s="91">
        <v>0</v>
      </c>
      <c r="BC31" s="89">
        <f t="shared" si="7"/>
        <v>0</v>
      </c>
      <c r="BD31" s="90">
        <v>0</v>
      </c>
      <c r="BE31" s="90">
        <v>0</v>
      </c>
      <c r="BF31" s="90">
        <v>0</v>
      </c>
      <c r="BG31" s="91">
        <v>0</v>
      </c>
      <c r="BH31" s="104">
        <f t="shared" si="8"/>
        <v>0</v>
      </c>
      <c r="BI31" s="91">
        <v>0</v>
      </c>
      <c r="BJ31" s="89">
        <f t="shared" si="9"/>
        <v>0</v>
      </c>
      <c r="BK31" s="90">
        <v>0</v>
      </c>
      <c r="BL31" s="90">
        <v>0</v>
      </c>
      <c r="BM31" s="89"/>
      <c r="BN31" s="89">
        <f t="shared" si="10"/>
        <v>0</v>
      </c>
      <c r="BO31" s="90">
        <v>0</v>
      </c>
      <c r="BP31" s="89">
        <f t="shared" si="11"/>
        <v>7.6</v>
      </c>
      <c r="BQ31" s="90">
        <v>7.6</v>
      </c>
      <c r="BR31" s="89">
        <f t="shared" si="14"/>
        <v>0</v>
      </c>
      <c r="BS31" s="90">
        <v>0</v>
      </c>
      <c r="BT31" s="90">
        <v>0</v>
      </c>
      <c r="BU31" s="90">
        <v>0</v>
      </c>
      <c r="BV31" s="91">
        <v>0</v>
      </c>
      <c r="BW31" s="89">
        <f t="shared" si="12"/>
        <v>0</v>
      </c>
      <c r="BX31" s="92"/>
    </row>
    <row r="32" spans="36:37" s="94" customFormat="1" ht="15" customHeight="1">
      <c r="AJ32" s="95"/>
      <c r="AK32" s="95"/>
    </row>
    <row r="33" ht="15" customHeight="1"/>
  </sheetData>
  <sheetProtection/>
  <mergeCells count="22">
    <mergeCell ref="AX3:AX4"/>
    <mergeCell ref="AO3:AS3"/>
    <mergeCell ref="G3:G4"/>
    <mergeCell ref="BM3:BM4"/>
    <mergeCell ref="BJ3:BJ4"/>
    <mergeCell ref="AN3:AN4"/>
    <mergeCell ref="BD3:BG3"/>
    <mergeCell ref="AT3:AT4"/>
    <mergeCell ref="BH3:BH4"/>
    <mergeCell ref="BC3:BC4"/>
    <mergeCell ref="AY3:BB3"/>
    <mergeCell ref="K3:K4"/>
    <mergeCell ref="BW3:BW4"/>
    <mergeCell ref="BN3:BN4"/>
    <mergeCell ref="BP3:BP4"/>
    <mergeCell ref="BR3:BR4"/>
    <mergeCell ref="BS3:BV3"/>
    <mergeCell ref="B3:C4"/>
    <mergeCell ref="D3:D4"/>
    <mergeCell ref="E3:E4"/>
    <mergeCell ref="F3:F4"/>
    <mergeCell ref="AL3:AM4"/>
  </mergeCells>
  <printOptions horizontalCentered="1" vertic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48" r:id="rId1"/>
  <colBreaks count="1" manualBreakCount="1">
    <brk id="36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BX32"/>
  <sheetViews>
    <sheetView showZeros="0" view="pageBreakPreview" zoomScale="80" zoomScaleNormal="70" zoomScaleSheetLayoutView="80" zoomScalePageLayoutView="0" workbookViewId="0" topLeftCell="A1">
      <selection activeCell="D5" sqref="D5"/>
    </sheetView>
  </sheetViews>
  <sheetFormatPr defaultColWidth="9.00390625" defaultRowHeight="13.5" customHeight="1"/>
  <cols>
    <col min="1" max="1" width="2.75390625" style="96" customWidth="1"/>
    <col min="2" max="2" width="3.00390625" style="96" customWidth="1"/>
    <col min="3" max="3" width="19.375" style="96" bestFit="1" customWidth="1"/>
    <col min="4" max="4" width="10.875" style="96" customWidth="1"/>
    <col min="5" max="6" width="8.00390625" style="96" customWidth="1"/>
    <col min="7" max="7" width="10.875" style="96" customWidth="1"/>
    <col min="8" max="8" width="12.25390625" style="96" bestFit="1" customWidth="1"/>
    <col min="9" max="9" width="9.125" style="96" bestFit="1" customWidth="1"/>
    <col min="10" max="10" width="10.375" style="96" bestFit="1" customWidth="1"/>
    <col min="11" max="11" width="11.125" style="96" customWidth="1"/>
    <col min="12" max="12" width="10.375" style="96" bestFit="1" customWidth="1"/>
    <col min="13" max="15" width="9.125" style="96" bestFit="1" customWidth="1"/>
    <col min="16" max="16" width="8.375" style="96" bestFit="1" customWidth="1"/>
    <col min="17" max="17" width="10.375" style="96" bestFit="1" customWidth="1"/>
    <col min="18" max="18" width="9.125" style="96" bestFit="1" customWidth="1"/>
    <col min="19" max="19" width="10.375" style="96" bestFit="1" customWidth="1"/>
    <col min="20" max="22" width="9.125" style="96" bestFit="1" customWidth="1"/>
    <col min="23" max="23" width="4.75390625" style="96" customWidth="1"/>
    <col min="24" max="25" width="10.375" style="96" bestFit="1" customWidth="1"/>
    <col min="26" max="26" width="9.125" style="96" bestFit="1" customWidth="1"/>
    <col min="27" max="27" width="10.375" style="96" bestFit="1" customWidth="1"/>
    <col min="28" max="29" width="9.625" style="96" bestFit="1" customWidth="1"/>
    <col min="30" max="30" width="8.00390625" style="96" bestFit="1" customWidth="1"/>
    <col min="31" max="32" width="9.125" style="96" bestFit="1" customWidth="1"/>
    <col min="33" max="33" width="9.375" style="96" bestFit="1" customWidth="1"/>
    <col min="34" max="34" width="9.125" style="96" bestFit="1" customWidth="1"/>
    <col min="35" max="35" width="8.00390625" style="96" bestFit="1" customWidth="1"/>
    <col min="36" max="37" width="2.75390625" style="97" customWidth="1"/>
    <col min="38" max="38" width="3.00390625" style="96" customWidth="1"/>
    <col min="39" max="39" width="19.375" style="96" bestFit="1" customWidth="1"/>
    <col min="40" max="40" width="9.75390625" style="96" customWidth="1"/>
    <col min="41" max="41" width="8.125" style="96" bestFit="1" customWidth="1"/>
    <col min="42" max="42" width="6.375" style="96" bestFit="1" customWidth="1"/>
    <col min="43" max="43" width="4.75390625" style="96" customWidth="1"/>
    <col min="44" max="44" width="8.875" style="96" customWidth="1"/>
    <col min="45" max="45" width="10.25390625" style="96" customWidth="1"/>
    <col min="46" max="46" width="6.75390625" style="96" customWidth="1"/>
    <col min="47" max="49" width="8.00390625" style="96" bestFit="1" customWidth="1"/>
    <col min="50" max="50" width="8.375" style="96" customWidth="1"/>
    <col min="51" max="51" width="9.125" style="96" customWidth="1"/>
    <col min="52" max="52" width="8.00390625" style="96" bestFit="1" customWidth="1"/>
    <col min="53" max="53" width="9.125" style="96" customWidth="1"/>
    <col min="54" max="54" width="8.00390625" style="96" bestFit="1" customWidth="1"/>
    <col min="55" max="55" width="9.25390625" style="96" bestFit="1" customWidth="1"/>
    <col min="56" max="56" width="8.00390625" style="96" bestFit="1" customWidth="1"/>
    <col min="57" max="57" width="9.125" style="96" customWidth="1"/>
    <col min="58" max="58" width="8.00390625" style="96" bestFit="1" customWidth="1"/>
    <col min="59" max="61" width="9.125" style="96" customWidth="1"/>
    <col min="62" max="62" width="6.75390625" style="96" customWidth="1"/>
    <col min="63" max="63" width="8.00390625" style="96" bestFit="1" customWidth="1"/>
    <col min="64" max="64" width="6.25390625" style="96" bestFit="1" customWidth="1"/>
    <col min="65" max="65" width="7.875" style="96" customWidth="1"/>
    <col min="66" max="66" width="8.625" style="96" customWidth="1"/>
    <col min="67" max="67" width="9.125" style="96" customWidth="1"/>
    <col min="68" max="68" width="6.75390625" style="96" customWidth="1"/>
    <col min="69" max="69" width="8.00390625" style="96" bestFit="1" customWidth="1"/>
    <col min="70" max="70" width="8.375" style="96" customWidth="1"/>
    <col min="71" max="73" width="9.125" style="96" customWidth="1"/>
    <col min="74" max="74" width="8.00390625" style="96" bestFit="1" customWidth="1"/>
    <col min="75" max="75" width="7.25390625" style="96" customWidth="1"/>
    <col min="76" max="76" width="7.375" style="96" customWidth="1"/>
    <col min="77" max="16384" width="9.125" style="96" customWidth="1"/>
  </cols>
  <sheetData>
    <row r="1" spans="2:38" s="1" customFormat="1" ht="17.25" customHeight="1">
      <c r="B1" s="2" t="s">
        <v>101</v>
      </c>
      <c r="Z1" s="3"/>
      <c r="AJ1" s="4"/>
      <c r="AK1" s="4"/>
      <c r="AL1" s="2" t="s">
        <v>102</v>
      </c>
    </row>
    <row r="2" spans="23:76" s="5" customFormat="1" ht="16.5" customHeight="1" thickBot="1">
      <c r="W2" s="6"/>
      <c r="X2" s="6"/>
      <c r="AI2" s="7" t="s">
        <v>0</v>
      </c>
      <c r="AJ2" s="8"/>
      <c r="AK2" s="9"/>
      <c r="BX2" s="7" t="s">
        <v>0</v>
      </c>
    </row>
    <row r="3" spans="2:76" s="10" customFormat="1" ht="13.5" customHeight="1">
      <c r="B3" s="113" t="s">
        <v>1</v>
      </c>
      <c r="C3" s="114"/>
      <c r="D3" s="117" t="s">
        <v>2</v>
      </c>
      <c r="E3" s="119" t="s">
        <v>3</v>
      </c>
      <c r="F3" s="121" t="s">
        <v>83</v>
      </c>
      <c r="G3" s="123" t="s">
        <v>4</v>
      </c>
      <c r="H3" s="107"/>
      <c r="I3" s="12"/>
      <c r="J3" s="106"/>
      <c r="K3" s="127" t="s">
        <v>5</v>
      </c>
      <c r="L3" s="12"/>
      <c r="M3" s="12"/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  <c r="AJ3" s="15"/>
      <c r="AK3" s="16"/>
      <c r="AL3" s="113" t="s">
        <v>1</v>
      </c>
      <c r="AM3" s="114"/>
      <c r="AN3" s="125" t="s">
        <v>6</v>
      </c>
      <c r="AO3" s="111"/>
      <c r="AP3" s="111"/>
      <c r="AQ3" s="111"/>
      <c r="AR3" s="111"/>
      <c r="AS3" s="112"/>
      <c r="AT3" s="127" t="s">
        <v>7</v>
      </c>
      <c r="AU3" s="11"/>
      <c r="AV3" s="11"/>
      <c r="AW3" s="11"/>
      <c r="AX3" s="110" t="s">
        <v>8</v>
      </c>
      <c r="AY3" s="111"/>
      <c r="AZ3" s="111"/>
      <c r="BA3" s="111"/>
      <c r="BB3" s="112"/>
      <c r="BC3" s="110" t="s">
        <v>9</v>
      </c>
      <c r="BD3" s="111"/>
      <c r="BE3" s="111"/>
      <c r="BF3" s="111"/>
      <c r="BG3" s="112"/>
      <c r="BH3" s="110" t="s">
        <v>105</v>
      </c>
      <c r="BI3" s="98"/>
      <c r="BJ3" s="108" t="s">
        <v>10</v>
      </c>
      <c r="BK3" s="17"/>
      <c r="BL3" s="18"/>
      <c r="BM3" s="108" t="s">
        <v>11</v>
      </c>
      <c r="BN3" s="108" t="s">
        <v>12</v>
      </c>
      <c r="BO3" s="17"/>
      <c r="BP3" s="108" t="s">
        <v>13</v>
      </c>
      <c r="BQ3" s="17"/>
      <c r="BR3" s="110" t="s">
        <v>14</v>
      </c>
      <c r="BS3" s="111"/>
      <c r="BT3" s="111"/>
      <c r="BU3" s="111"/>
      <c r="BV3" s="112"/>
      <c r="BW3" s="108" t="s">
        <v>15</v>
      </c>
      <c r="BX3" s="19"/>
    </row>
    <row r="4" spans="2:76" s="10" customFormat="1" ht="146.25" customHeight="1" thickBot="1">
      <c r="B4" s="115"/>
      <c r="C4" s="116"/>
      <c r="D4" s="118"/>
      <c r="E4" s="120"/>
      <c r="F4" s="122"/>
      <c r="G4" s="124"/>
      <c r="H4" s="105" t="s">
        <v>108</v>
      </c>
      <c r="I4" s="20" t="s">
        <v>109</v>
      </c>
      <c r="J4" s="20" t="s">
        <v>110</v>
      </c>
      <c r="K4" s="128"/>
      <c r="L4" s="20" t="s">
        <v>84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21</v>
      </c>
      <c r="S4" s="20" t="s">
        <v>22</v>
      </c>
      <c r="T4" s="20" t="s">
        <v>23</v>
      </c>
      <c r="U4" s="20" t="s">
        <v>24</v>
      </c>
      <c r="V4" s="20" t="s">
        <v>25</v>
      </c>
      <c r="W4" s="20" t="s">
        <v>26</v>
      </c>
      <c r="X4" s="20" t="s">
        <v>27</v>
      </c>
      <c r="Y4" s="20" t="s">
        <v>28</v>
      </c>
      <c r="Z4" s="20" t="s">
        <v>29</v>
      </c>
      <c r="AA4" s="21" t="s">
        <v>30</v>
      </c>
      <c r="AB4" s="21" t="s">
        <v>31</v>
      </c>
      <c r="AC4" s="20" t="s">
        <v>32</v>
      </c>
      <c r="AD4" s="20" t="s">
        <v>33</v>
      </c>
      <c r="AE4" s="20" t="s">
        <v>34</v>
      </c>
      <c r="AF4" s="20" t="s">
        <v>85</v>
      </c>
      <c r="AG4" s="20" t="s">
        <v>35</v>
      </c>
      <c r="AH4" s="20" t="s">
        <v>36</v>
      </c>
      <c r="AI4" s="22" t="s">
        <v>37</v>
      </c>
      <c r="AJ4" s="23"/>
      <c r="AK4" s="24"/>
      <c r="AL4" s="115"/>
      <c r="AM4" s="116"/>
      <c r="AN4" s="126"/>
      <c r="AO4" s="20" t="s">
        <v>38</v>
      </c>
      <c r="AP4" s="20" t="s">
        <v>39</v>
      </c>
      <c r="AQ4" s="20" t="s">
        <v>40</v>
      </c>
      <c r="AR4" s="20" t="s">
        <v>41</v>
      </c>
      <c r="AS4" s="25" t="s">
        <v>42</v>
      </c>
      <c r="AT4" s="109"/>
      <c r="AU4" s="20" t="s">
        <v>43</v>
      </c>
      <c r="AV4" s="20" t="s">
        <v>44</v>
      </c>
      <c r="AW4" s="20" t="s">
        <v>103</v>
      </c>
      <c r="AX4" s="109"/>
      <c r="AY4" s="20" t="s">
        <v>45</v>
      </c>
      <c r="AZ4" s="20" t="s">
        <v>46</v>
      </c>
      <c r="BA4" s="20" t="s">
        <v>47</v>
      </c>
      <c r="BB4" s="25" t="s">
        <v>48</v>
      </c>
      <c r="BC4" s="109"/>
      <c r="BD4" s="20" t="s">
        <v>49</v>
      </c>
      <c r="BE4" s="20" t="s">
        <v>50</v>
      </c>
      <c r="BF4" s="20" t="s">
        <v>51</v>
      </c>
      <c r="BG4" s="25" t="s">
        <v>48</v>
      </c>
      <c r="BH4" s="109"/>
      <c r="BI4" s="25" t="s">
        <v>105</v>
      </c>
      <c r="BJ4" s="109"/>
      <c r="BK4" s="20" t="s">
        <v>52</v>
      </c>
      <c r="BL4" s="20" t="s">
        <v>53</v>
      </c>
      <c r="BM4" s="109"/>
      <c r="BN4" s="109"/>
      <c r="BO4" s="20" t="s">
        <v>54</v>
      </c>
      <c r="BP4" s="109"/>
      <c r="BQ4" s="20" t="s">
        <v>55</v>
      </c>
      <c r="BR4" s="109"/>
      <c r="BS4" s="20" t="s">
        <v>56</v>
      </c>
      <c r="BT4" s="20" t="s">
        <v>106</v>
      </c>
      <c r="BU4" s="26" t="s">
        <v>107</v>
      </c>
      <c r="BV4" s="25" t="s">
        <v>48</v>
      </c>
      <c r="BW4" s="109"/>
      <c r="BX4" s="22" t="s">
        <v>57</v>
      </c>
    </row>
    <row r="5" spans="2:76" s="5" customFormat="1" ht="22.5" customHeight="1" thickBot="1">
      <c r="B5" s="27" t="s">
        <v>58</v>
      </c>
      <c r="C5" s="28"/>
      <c r="D5" s="29">
        <f aca="true" t="shared" si="0" ref="D5:AI5">SUM(D6:D31)-D21</f>
        <v>4906164.234311121</v>
      </c>
      <c r="E5" s="30">
        <f t="shared" si="0"/>
        <v>32896.72180056102</v>
      </c>
      <c r="F5" s="30">
        <f t="shared" si="0"/>
        <v>3351.8930600000003</v>
      </c>
      <c r="G5" s="31">
        <f>SUM(G6:G31)-G21</f>
        <v>3365933.6072254004</v>
      </c>
      <c r="H5" s="32">
        <f>SUM(H6:H31)-H21</f>
        <v>3153933.8060996</v>
      </c>
      <c r="I5" s="32">
        <f>SUM(I6:I31)-I21</f>
        <v>58312.53558000001</v>
      </c>
      <c r="J5" s="32">
        <f>SUM(J6:J31)-J21</f>
        <v>153687.26554580004</v>
      </c>
      <c r="K5" s="31">
        <f t="shared" si="0"/>
        <v>1297348.8860056598</v>
      </c>
      <c r="L5" s="32">
        <f t="shared" si="0"/>
        <v>105390.785282</v>
      </c>
      <c r="M5" s="32">
        <f t="shared" si="0"/>
        <v>11501.76107</v>
      </c>
      <c r="N5" s="32">
        <f t="shared" si="0"/>
        <v>9431.057129999997</v>
      </c>
      <c r="O5" s="32">
        <f t="shared" si="0"/>
        <v>19080.76356</v>
      </c>
      <c r="P5" s="32">
        <f t="shared" si="0"/>
        <v>3101.51195</v>
      </c>
      <c r="Q5" s="32">
        <f t="shared" si="0"/>
        <v>43443.032</v>
      </c>
      <c r="R5" s="32">
        <f t="shared" si="0"/>
        <v>47459.8993665</v>
      </c>
      <c r="S5" s="32">
        <f t="shared" si="0"/>
        <v>46748.218116799995</v>
      </c>
      <c r="T5" s="32">
        <f t="shared" si="0"/>
        <v>20719.3102</v>
      </c>
      <c r="U5" s="32">
        <f t="shared" si="0"/>
        <v>41989.0431242</v>
      </c>
      <c r="V5" s="32">
        <f t="shared" si="0"/>
        <v>4413.4279304</v>
      </c>
      <c r="W5" s="32">
        <f t="shared" si="0"/>
        <v>34.803</v>
      </c>
      <c r="X5" s="32">
        <f t="shared" si="0"/>
        <v>98810.06429000001</v>
      </c>
      <c r="Y5" s="32">
        <f t="shared" si="0"/>
        <v>454868.73116719996</v>
      </c>
      <c r="Z5" s="32">
        <f t="shared" si="0"/>
        <v>24877.424599999995</v>
      </c>
      <c r="AA5" s="32">
        <f t="shared" si="0"/>
        <v>188373.586702</v>
      </c>
      <c r="AB5" s="32">
        <f t="shared" si="0"/>
        <v>29436.843612</v>
      </c>
      <c r="AC5" s="32">
        <f t="shared" si="0"/>
        <v>52914.553590999996</v>
      </c>
      <c r="AD5" s="32">
        <f t="shared" si="0"/>
        <v>4730.182647999999</v>
      </c>
      <c r="AE5" s="32">
        <f t="shared" si="0"/>
        <v>10625.60358156</v>
      </c>
      <c r="AF5" s="32">
        <f t="shared" si="0"/>
        <v>12862.837730000001</v>
      </c>
      <c r="AG5" s="32">
        <f t="shared" si="0"/>
        <v>3049.31149</v>
      </c>
      <c r="AH5" s="32">
        <f t="shared" si="0"/>
        <v>59392.754184000005</v>
      </c>
      <c r="AI5" s="34">
        <f t="shared" si="0"/>
        <v>4093.37968</v>
      </c>
      <c r="AJ5" s="35"/>
      <c r="AK5" s="36"/>
      <c r="AL5" s="27" t="s">
        <v>58</v>
      </c>
      <c r="AM5" s="28"/>
      <c r="AN5" s="37">
        <f aca="true" t="shared" si="1" ref="AN5:BX5">SUM(AN6:AN31)-AN21</f>
        <v>81710.19674000003</v>
      </c>
      <c r="AO5" s="32">
        <f t="shared" si="1"/>
        <v>7532.603299999999</v>
      </c>
      <c r="AP5" s="32">
        <f t="shared" si="1"/>
        <v>326.58986</v>
      </c>
      <c r="AQ5" s="32">
        <f t="shared" si="1"/>
        <v>3.6014</v>
      </c>
      <c r="AR5" s="32">
        <f t="shared" si="1"/>
        <v>31207.234979999994</v>
      </c>
      <c r="AS5" s="33">
        <f t="shared" si="1"/>
        <v>42640.1672</v>
      </c>
      <c r="AT5" s="31">
        <f t="shared" si="1"/>
        <v>1169.6399999999999</v>
      </c>
      <c r="AU5" s="32">
        <f t="shared" si="1"/>
        <v>97.66900000000001</v>
      </c>
      <c r="AV5" s="32">
        <f t="shared" si="1"/>
        <v>424.121</v>
      </c>
      <c r="AW5" s="32">
        <f t="shared" si="1"/>
        <v>647.8499999999999</v>
      </c>
      <c r="AX5" s="31">
        <f t="shared" si="1"/>
        <v>12605.97575</v>
      </c>
      <c r="AY5" s="32">
        <f t="shared" si="1"/>
        <v>3798.29296</v>
      </c>
      <c r="AZ5" s="32">
        <f t="shared" si="1"/>
        <v>1215.1667400000001</v>
      </c>
      <c r="BA5" s="32">
        <f t="shared" si="1"/>
        <v>6292.06969</v>
      </c>
      <c r="BB5" s="33">
        <f t="shared" si="1"/>
        <v>1300.4463600000004</v>
      </c>
      <c r="BC5" s="31">
        <f t="shared" si="1"/>
        <v>41012.6798968</v>
      </c>
      <c r="BD5" s="32">
        <f t="shared" si="1"/>
        <v>909.8076179999999</v>
      </c>
      <c r="BE5" s="32">
        <f t="shared" si="1"/>
        <v>26633.684837999997</v>
      </c>
      <c r="BF5" s="32">
        <f t="shared" si="1"/>
        <v>1778.3277008</v>
      </c>
      <c r="BG5" s="33">
        <f t="shared" si="1"/>
        <v>11690.85974</v>
      </c>
      <c r="BH5" s="37">
        <f t="shared" si="1"/>
        <v>3469.95874</v>
      </c>
      <c r="BI5" s="33">
        <f t="shared" si="1"/>
        <v>3469.95874</v>
      </c>
      <c r="BJ5" s="31">
        <f t="shared" si="1"/>
        <v>4821.866244</v>
      </c>
      <c r="BK5" s="32">
        <f t="shared" si="1"/>
        <v>4818.881044</v>
      </c>
      <c r="BL5" s="32">
        <f t="shared" si="1"/>
        <v>2.9852</v>
      </c>
      <c r="BM5" s="31">
        <f t="shared" si="1"/>
        <v>36882.87936</v>
      </c>
      <c r="BN5" s="31">
        <f t="shared" si="1"/>
        <v>8359.62678</v>
      </c>
      <c r="BO5" s="32">
        <f t="shared" si="1"/>
        <v>8359.62678</v>
      </c>
      <c r="BP5" s="31">
        <f t="shared" si="1"/>
        <v>4386.2178967</v>
      </c>
      <c r="BQ5" s="32">
        <f t="shared" si="1"/>
        <v>4386.2178967</v>
      </c>
      <c r="BR5" s="31">
        <f t="shared" si="1"/>
        <v>6935.984202000001</v>
      </c>
      <c r="BS5" s="32">
        <f t="shared" si="1"/>
        <v>4904.753972</v>
      </c>
      <c r="BT5" s="32">
        <f t="shared" si="1"/>
        <v>179.15653999999998</v>
      </c>
      <c r="BU5" s="32">
        <f t="shared" si="1"/>
        <v>564.90384</v>
      </c>
      <c r="BV5" s="33">
        <f t="shared" si="1"/>
        <v>1287.16985</v>
      </c>
      <c r="BW5" s="31">
        <f t="shared" si="1"/>
        <v>5278.1006099999995</v>
      </c>
      <c r="BX5" s="34">
        <f t="shared" si="1"/>
        <v>5278.1006099999995</v>
      </c>
    </row>
    <row r="6" spans="2:76" s="5" customFormat="1" ht="22.5" customHeight="1" thickTop="1">
      <c r="B6" s="38" t="s">
        <v>59</v>
      </c>
      <c r="C6" s="39"/>
      <c r="D6" s="40">
        <f>SUM(E6:G6,K6,AN6,AT6,AX6,BC6,BJ6,BM6,BN6,BP6,BR6,BW6,BH6)</f>
        <v>3897.892</v>
      </c>
      <c r="E6" s="41">
        <f>'有償物量'!E6+'再生利用量'!E6</f>
        <v>0</v>
      </c>
      <c r="F6" s="42">
        <f>'有償物量'!F6+'再生利用量'!F6</f>
        <v>0</v>
      </c>
      <c r="G6" s="43">
        <f>SUM(H6:J6)</f>
        <v>76.16</v>
      </c>
      <c r="H6" s="44">
        <v>42</v>
      </c>
      <c r="I6" s="44">
        <v>0</v>
      </c>
      <c r="J6" s="44">
        <v>34.16</v>
      </c>
      <c r="K6" s="43">
        <f>'有償物量'!K6+'再生利用量'!K6</f>
        <v>399.55400000000003</v>
      </c>
      <c r="L6" s="44">
        <f>'有償物量'!L6+'再生利用量'!L6</f>
        <v>299</v>
      </c>
      <c r="M6" s="44">
        <f>'有償物量'!M6+'再生利用量'!M6</f>
        <v>0</v>
      </c>
      <c r="N6" s="44">
        <f>'有償物量'!N6+'再生利用量'!N6</f>
        <v>0</v>
      </c>
      <c r="O6" s="44">
        <f>'有償物量'!O6+'再生利用量'!O6</f>
        <v>1.78</v>
      </c>
      <c r="P6" s="44">
        <f>'有償物量'!P6+'再生利用量'!P6</f>
        <v>0</v>
      </c>
      <c r="Q6" s="44">
        <f>'有償物量'!Q6+'再生利用量'!Q6</f>
        <v>1.1</v>
      </c>
      <c r="R6" s="44">
        <f>'有償物量'!R6+'再生利用量'!R6</f>
        <v>0</v>
      </c>
      <c r="S6" s="44">
        <f>'有償物量'!S6+'再生利用量'!S6</f>
        <v>21.928</v>
      </c>
      <c r="T6" s="44">
        <f>'有償物量'!T6+'再生利用量'!T6</f>
        <v>0</v>
      </c>
      <c r="U6" s="44">
        <f>'有償物量'!U6+'再生利用量'!U6</f>
        <v>25.596000000000004</v>
      </c>
      <c r="V6" s="44">
        <f>'有償物量'!V6+'再生利用量'!V6</f>
        <v>0</v>
      </c>
      <c r="W6" s="44">
        <f>'有償物量'!W6+'再生利用量'!W6</f>
        <v>0</v>
      </c>
      <c r="X6" s="44">
        <f>'有償物量'!X6+'再生利用量'!X6</f>
        <v>11.747</v>
      </c>
      <c r="Y6" s="44">
        <f>'有償物量'!Y6+'再生利用量'!Y6</f>
        <v>0</v>
      </c>
      <c r="Z6" s="44">
        <f>'有償物量'!Z6+'再生利用量'!Z6</f>
        <v>0</v>
      </c>
      <c r="AA6" s="44">
        <f>'有償物量'!AA6+'再生利用量'!AA6</f>
        <v>23.228</v>
      </c>
      <c r="AB6" s="44">
        <f>'有償物量'!AB6+'再生利用量'!AB6</f>
        <v>0</v>
      </c>
      <c r="AC6" s="44">
        <f>'有償物量'!AC6+'再生利用量'!AC6</f>
        <v>0</v>
      </c>
      <c r="AD6" s="44">
        <f>'有償物量'!AD6+'再生利用量'!AD6</f>
        <v>0</v>
      </c>
      <c r="AE6" s="44">
        <f>'有償物量'!AE6+'再生利用量'!AE6</f>
        <v>0</v>
      </c>
      <c r="AF6" s="44">
        <f>'有償物量'!AF6+'再生利用量'!AF6</f>
        <v>15.175</v>
      </c>
      <c r="AG6" s="44">
        <f>'有償物量'!AG6+'再生利用量'!AG6</f>
        <v>0</v>
      </c>
      <c r="AH6" s="44">
        <f>'有償物量'!AH6+'再生利用量'!AH6</f>
        <v>0</v>
      </c>
      <c r="AI6" s="46">
        <f>'有償物量'!AI6+'再生利用量'!AI6</f>
        <v>0</v>
      </c>
      <c r="AJ6" s="9"/>
      <c r="AK6" s="47"/>
      <c r="AL6" s="38" t="s">
        <v>59</v>
      </c>
      <c r="AM6" s="39"/>
      <c r="AN6" s="48">
        <f>'有償物量'!AN6+'再生利用量'!AN6</f>
        <v>2497</v>
      </c>
      <c r="AO6" s="44">
        <f>'有償物量'!AO6+'再生利用量'!AO6</f>
        <v>2407</v>
      </c>
      <c r="AP6" s="44">
        <f>'有償物量'!AP6+'再生利用量'!AP6</f>
        <v>0</v>
      </c>
      <c r="AQ6" s="44">
        <f>'有償物量'!AQ6+'再生利用量'!AQ6</f>
        <v>0</v>
      </c>
      <c r="AR6" s="44">
        <f>'有償物量'!AR6+'再生利用量'!AR6</f>
        <v>90</v>
      </c>
      <c r="AS6" s="45">
        <f>'有償物量'!AS6+'再生利用量'!AS6</f>
        <v>0</v>
      </c>
      <c r="AT6" s="43">
        <f>'有償物量'!AT6+'再生利用量'!AT6</f>
        <v>0</v>
      </c>
      <c r="AU6" s="44">
        <f>'有償物量'!AU6+'再生利用量'!AU6</f>
        <v>0</v>
      </c>
      <c r="AV6" s="44">
        <f>'有償物量'!AV6+'再生利用量'!AV6</f>
        <v>0</v>
      </c>
      <c r="AW6" s="44">
        <f>'有償物量'!AW6+'再生利用量'!AW6</f>
        <v>0</v>
      </c>
      <c r="AX6" s="43">
        <f>'有償物量'!AX6+'再生利用量'!AX6</f>
        <v>0</v>
      </c>
      <c r="AY6" s="44">
        <f>'有償物量'!AY6+'再生利用量'!AY6</f>
        <v>0</v>
      </c>
      <c r="AZ6" s="44">
        <f>'有償物量'!AZ6+'再生利用量'!AZ6</f>
        <v>0</v>
      </c>
      <c r="BA6" s="44">
        <f>'有償物量'!BA6+'再生利用量'!BA6</f>
        <v>0</v>
      </c>
      <c r="BB6" s="45">
        <f>'有償物量'!BB6+'再生利用量'!BB6</f>
        <v>0</v>
      </c>
      <c r="BC6" s="43">
        <f>'有償物量'!BC6+'再生利用量'!BC6</f>
        <v>0</v>
      </c>
      <c r="BD6" s="44">
        <f>'有償物量'!BD6+'再生利用量'!BD6</f>
        <v>0</v>
      </c>
      <c r="BE6" s="44">
        <f>'有償物量'!BE6+'再生利用量'!BE6</f>
        <v>0</v>
      </c>
      <c r="BF6" s="44">
        <f>'有償物量'!BF6+'再生利用量'!BF6</f>
        <v>0</v>
      </c>
      <c r="BG6" s="45">
        <f>'有償物量'!BG6+'再生利用量'!BG6</f>
        <v>0</v>
      </c>
      <c r="BH6" s="99">
        <f>'有償物量'!BH6+'再生利用量'!BH6</f>
        <v>0</v>
      </c>
      <c r="BI6" s="45">
        <f>'有償物量'!BI6+'再生利用量'!BI6</f>
        <v>0</v>
      </c>
      <c r="BJ6" s="43">
        <f>'有償物量'!BJ6+'再生利用量'!BJ6</f>
        <v>0</v>
      </c>
      <c r="BK6" s="44">
        <f>'有償物量'!BK6+'再生利用量'!BK6</f>
        <v>0</v>
      </c>
      <c r="BL6" s="44">
        <f>'有償物量'!BL6+'再生利用量'!BL6</f>
        <v>0</v>
      </c>
      <c r="BM6" s="43">
        <f>'有償物量'!BM6+'再生利用量'!BM6</f>
        <v>0</v>
      </c>
      <c r="BN6" s="43">
        <f>'有償物量'!BN6+'再生利用量'!BN6</f>
        <v>925.178</v>
      </c>
      <c r="BO6" s="44">
        <f>'有償物量'!BO6+'再生利用量'!BO6</f>
        <v>925.178</v>
      </c>
      <c r="BP6" s="43">
        <f>'有償物量'!BP6+'再生利用量'!BP6</f>
        <v>0</v>
      </c>
      <c r="BQ6" s="44">
        <f>'有償物量'!BQ6+'再生利用量'!BQ6</f>
        <v>0</v>
      </c>
      <c r="BR6" s="43">
        <f>'有償物量'!BR6+'再生利用量'!BR6</f>
        <v>0</v>
      </c>
      <c r="BS6" s="44">
        <f>'有償物量'!BS6+'再生利用量'!BS6</f>
        <v>0</v>
      </c>
      <c r="BT6" s="44">
        <f>'有償物量'!BT6+'再生利用量'!BT6</f>
        <v>0</v>
      </c>
      <c r="BU6" s="44">
        <f>'有償物量'!BU6+'再生利用量'!BU6</f>
        <v>0</v>
      </c>
      <c r="BV6" s="45">
        <f>'有償物量'!BV6+'再生利用量'!BV6</f>
        <v>0</v>
      </c>
      <c r="BW6" s="43">
        <f>'有償物量'!BW6+'再生利用量'!BW6</f>
        <v>0</v>
      </c>
      <c r="BX6" s="46">
        <f>'有償物量'!BX6+'再生利用量'!BX6</f>
        <v>0</v>
      </c>
    </row>
    <row r="7" spans="2:76" s="5" customFormat="1" ht="22.5" customHeight="1">
      <c r="B7" s="49" t="s">
        <v>60</v>
      </c>
      <c r="C7" s="50"/>
      <c r="D7" s="51">
        <f aca="true" t="shared" si="2" ref="D7:D31">SUM(E7:G7,K7,AN7,AT7,AX7,BC7,BJ7,BM7,BN7,BP7,BR7,BW7,BH7)</f>
        <v>911773.9215874</v>
      </c>
      <c r="E7" s="52">
        <f>'有償物量'!E7+'再生利用量'!E7</f>
        <v>0</v>
      </c>
      <c r="F7" s="53">
        <f>'有償物量'!F7+'再生利用量'!F7</f>
        <v>3297.4336000000003</v>
      </c>
      <c r="G7" s="54">
        <f aca="true" t="shared" si="3" ref="G7:G31">SUM(H7:J7)</f>
        <v>725287.33504</v>
      </c>
      <c r="H7" s="55">
        <v>722581.05964</v>
      </c>
      <c r="I7" s="55">
        <v>934.0786</v>
      </c>
      <c r="J7" s="55">
        <v>1772.1968</v>
      </c>
      <c r="K7" s="54">
        <f>'有償物量'!K7+'再生利用量'!K7</f>
        <v>82780.25770760002</v>
      </c>
      <c r="L7" s="55">
        <f>'有償物量'!L7+'再生利用量'!L7</f>
        <v>21337.920219999996</v>
      </c>
      <c r="M7" s="55">
        <f>'有償物量'!M7+'再生利用量'!M7</f>
        <v>2438.8435</v>
      </c>
      <c r="N7" s="55">
        <f>'有償物量'!N7+'再生利用量'!N7</f>
        <v>413.9954</v>
      </c>
      <c r="O7" s="55">
        <f>'有償物量'!O7+'再生利用量'!O7</f>
        <v>94.28999999999999</v>
      </c>
      <c r="P7" s="55">
        <f>'有償物量'!P7+'再生利用量'!P7</f>
        <v>37.107</v>
      </c>
      <c r="Q7" s="55">
        <f>'有償物量'!Q7+'再生利用量'!Q7</f>
        <v>4510.06487</v>
      </c>
      <c r="R7" s="55">
        <f>'有償物量'!R7+'再生利用量'!R7</f>
        <v>99.69522</v>
      </c>
      <c r="S7" s="55">
        <f>'有償物量'!S7+'再生利用量'!S7</f>
        <v>10992.2841316</v>
      </c>
      <c r="T7" s="55">
        <f>'有償物量'!T7+'再生利用量'!T7</f>
        <v>1714.6589</v>
      </c>
      <c r="U7" s="55">
        <f>'有償物量'!U7+'再生利用量'!U7</f>
        <v>2248.15968</v>
      </c>
      <c r="V7" s="55">
        <f>'有償物量'!V7+'再生利用量'!V7</f>
        <v>273.35796600000003</v>
      </c>
      <c r="W7" s="55">
        <f>'有償物量'!W7+'再生利用量'!W7</f>
        <v>0</v>
      </c>
      <c r="X7" s="55">
        <f>'有償物量'!X7+'再生利用量'!X7</f>
        <v>17007.53632</v>
      </c>
      <c r="Y7" s="55">
        <f>'有償物量'!Y7+'再生利用量'!Y7</f>
        <v>7383.58004</v>
      </c>
      <c r="Z7" s="55">
        <f>'有償物量'!Z7+'再生利用量'!Z7</f>
        <v>860.33164</v>
      </c>
      <c r="AA7" s="55">
        <f>'有償物量'!AA7+'再生利用量'!AA7</f>
        <v>4853.90843</v>
      </c>
      <c r="AB7" s="55">
        <f>'有償物量'!AB7+'再生利用量'!AB7</f>
        <v>2268.8809499999998</v>
      </c>
      <c r="AC7" s="55">
        <f>'有償物量'!AC7+'再生利用量'!AC7</f>
        <v>1406.62781</v>
      </c>
      <c r="AD7" s="55">
        <f>'有償物量'!AD7+'再生利用量'!AD7</f>
        <v>11.511700000000001</v>
      </c>
      <c r="AE7" s="55">
        <f>'有償物量'!AE7+'再生利用量'!AE7</f>
        <v>3513.6955500000004</v>
      </c>
      <c r="AF7" s="55">
        <f>'有償物量'!AF7+'再生利用量'!AF7</f>
        <v>408.86705</v>
      </c>
      <c r="AG7" s="55">
        <f>'有償物量'!AG7+'再生利用量'!AG7</f>
        <v>24.2412</v>
      </c>
      <c r="AH7" s="55">
        <f>'有償物量'!AH7+'再生利用量'!AH7</f>
        <v>823.8077900000001</v>
      </c>
      <c r="AI7" s="57">
        <f>'有償物量'!AI7+'再生利用量'!AI7</f>
        <v>56.89234</v>
      </c>
      <c r="AJ7" s="9"/>
      <c r="AK7" s="47"/>
      <c r="AL7" s="49" t="s">
        <v>60</v>
      </c>
      <c r="AM7" s="50"/>
      <c r="AN7" s="58">
        <f>'有償物量'!AN7+'再生利用量'!AN7</f>
        <v>73545.09270000001</v>
      </c>
      <c r="AO7" s="55">
        <f>'有償物量'!AO7+'再生利用量'!AO7</f>
        <v>38.157</v>
      </c>
      <c r="AP7" s="55">
        <f>'有償物量'!AP7+'再生利用量'!AP7</f>
        <v>0.2457</v>
      </c>
      <c r="AQ7" s="55">
        <f>'有償物量'!AQ7+'再生利用量'!AQ7</f>
        <v>0</v>
      </c>
      <c r="AR7" s="55">
        <f>'有償物量'!AR7+'再生利用量'!AR7</f>
        <v>30963.92</v>
      </c>
      <c r="AS7" s="56">
        <f>'有償物量'!AS7+'再生利用量'!AS7</f>
        <v>42542.770000000004</v>
      </c>
      <c r="AT7" s="54">
        <f>'有償物量'!AT7+'再生利用量'!AT7</f>
        <v>0</v>
      </c>
      <c r="AU7" s="55">
        <f>'有償物量'!AU7+'再生利用量'!AU7</f>
        <v>0</v>
      </c>
      <c r="AV7" s="55">
        <f>'有償物量'!AV7+'再生利用量'!AV7</f>
        <v>0</v>
      </c>
      <c r="AW7" s="55">
        <f>'有償物量'!AW7+'再生利用量'!AW7</f>
        <v>0</v>
      </c>
      <c r="AX7" s="54">
        <f>'有償物量'!AX7+'再生利用量'!AX7</f>
        <v>460.68646</v>
      </c>
      <c r="AY7" s="55">
        <f>'有償物量'!AY7+'再生利用量'!AY7</f>
        <v>442.0366</v>
      </c>
      <c r="AZ7" s="55">
        <f>'有償物量'!AZ7+'再生利用量'!AZ7</f>
        <v>2.7800000000000002</v>
      </c>
      <c r="BA7" s="55">
        <f>'有償物量'!BA7+'再生利用量'!BA7</f>
        <v>15.5149</v>
      </c>
      <c r="BB7" s="56">
        <f>'有償物量'!BB7+'再生利用量'!BB7</f>
        <v>0.35496</v>
      </c>
      <c r="BC7" s="54">
        <f>'有償物量'!BC7+'再生利用量'!BC7</f>
        <v>5489.01283</v>
      </c>
      <c r="BD7" s="55">
        <f>'有償物量'!BD7+'再生利用量'!BD7</f>
        <v>73.0535</v>
      </c>
      <c r="BE7" s="55">
        <f>'有償物量'!BE7+'再生利用量'!BE7</f>
        <v>2876.60763</v>
      </c>
      <c r="BF7" s="55">
        <f>'有償物量'!BF7+'再生利用量'!BF7</f>
        <v>274.62304</v>
      </c>
      <c r="BG7" s="56">
        <f>'有償物量'!BG7+'再生利用量'!BG7</f>
        <v>2264.7286599999998</v>
      </c>
      <c r="BH7" s="100">
        <f>'有償物量'!BH7+'再生利用量'!BH7</f>
        <v>0</v>
      </c>
      <c r="BI7" s="56">
        <f>'有償物量'!BI7+'再生利用量'!BI7</f>
        <v>0</v>
      </c>
      <c r="BJ7" s="54">
        <f>'有償物量'!BJ7+'再生利用量'!BJ7</f>
        <v>105.59135</v>
      </c>
      <c r="BK7" s="55">
        <f>'有償物量'!BK7+'再生利用量'!BK7</f>
        <v>105.59135</v>
      </c>
      <c r="BL7" s="55">
        <f>'有償物量'!BL7+'再生利用量'!BL7</f>
        <v>0</v>
      </c>
      <c r="BM7" s="54">
        <f>'有償物量'!BM7+'再生利用量'!BM7</f>
        <v>16296.80218</v>
      </c>
      <c r="BN7" s="54">
        <f>'有償物量'!BN7+'再生利用量'!BN7</f>
        <v>3471.8452</v>
      </c>
      <c r="BO7" s="55">
        <f>'有償物量'!BO7+'再生利用量'!BO7</f>
        <v>3471.8452</v>
      </c>
      <c r="BP7" s="54">
        <f>'有償物量'!BP7+'再生利用量'!BP7</f>
        <v>15.6539798</v>
      </c>
      <c r="BQ7" s="55">
        <f>'有償物量'!BQ7+'再生利用量'!BQ7</f>
        <v>15.6539798</v>
      </c>
      <c r="BR7" s="54">
        <f>'有償物量'!BR7+'再生利用量'!BR7</f>
        <v>940.6682000000001</v>
      </c>
      <c r="BS7" s="55">
        <f>'有償物量'!BS7+'再生利用量'!BS7</f>
        <v>186.9682</v>
      </c>
      <c r="BT7" s="55">
        <f>'有償物量'!BT7+'再生利用量'!BT7</f>
        <v>0</v>
      </c>
      <c r="BU7" s="55">
        <f>'有償物量'!BU7+'再生利用量'!BU7</f>
        <v>0</v>
      </c>
      <c r="BV7" s="56">
        <f>'有償物量'!BV7+'再生利用量'!BV7</f>
        <v>753.7</v>
      </c>
      <c r="BW7" s="54">
        <f>'有償物量'!BW7+'再生利用量'!BW7</f>
        <v>83.54234</v>
      </c>
      <c r="BX7" s="57">
        <f>'有償物量'!BX7+'再生利用量'!BX7</f>
        <v>83.54234</v>
      </c>
    </row>
    <row r="8" spans="2:76" s="5" customFormat="1" ht="22.5" customHeight="1">
      <c r="B8" s="49" t="s">
        <v>61</v>
      </c>
      <c r="C8" s="50"/>
      <c r="D8" s="51">
        <f t="shared" si="2"/>
        <v>64643.074639100014</v>
      </c>
      <c r="E8" s="52">
        <f>'有償物量'!E8+'再生利用量'!E8</f>
        <v>0</v>
      </c>
      <c r="F8" s="53">
        <f>'有償物量'!F8+'再生利用量'!F8</f>
        <v>0</v>
      </c>
      <c r="G8" s="54">
        <f t="shared" si="3"/>
        <v>3588.7598300000004</v>
      </c>
      <c r="H8" s="55">
        <v>1037.38781</v>
      </c>
      <c r="I8" s="55">
        <v>28.14445</v>
      </c>
      <c r="J8" s="55">
        <v>2523.2275700000005</v>
      </c>
      <c r="K8" s="54">
        <f>'有償物量'!K8+'再生利用量'!K8</f>
        <v>47005.955820300005</v>
      </c>
      <c r="L8" s="55">
        <f>'有償物量'!L8+'再生利用量'!L8</f>
        <v>4298.5215499999995</v>
      </c>
      <c r="M8" s="55">
        <f>'有償物量'!M8+'再生利用量'!M8</f>
        <v>1.86307</v>
      </c>
      <c r="N8" s="55">
        <f>'有償物量'!N8+'再生利用量'!N8</f>
        <v>102.99218</v>
      </c>
      <c r="O8" s="55">
        <f>'有償物量'!O8+'再生利用量'!O8</f>
        <v>214.98186</v>
      </c>
      <c r="P8" s="55">
        <f>'有償物量'!P8+'再生利用量'!P8</f>
        <v>8.540799999999999</v>
      </c>
      <c r="Q8" s="55">
        <f>'有償物量'!Q8+'再生利用量'!Q8</f>
        <v>108.47972</v>
      </c>
      <c r="R8" s="55">
        <f>'有償物量'!R8+'再生利用量'!R8</f>
        <v>1020.4920299999999</v>
      </c>
      <c r="S8" s="55">
        <f>'有償物量'!S8+'再生利用量'!S8</f>
        <v>11773.11537</v>
      </c>
      <c r="T8" s="55">
        <f>'有償物量'!T8+'再生利用量'!T8</f>
        <v>204.3333</v>
      </c>
      <c r="U8" s="55">
        <f>'有償物量'!U8+'再生利用量'!U8</f>
        <v>1219.1359415000002</v>
      </c>
      <c r="V8" s="55">
        <f>'有償物量'!V8+'再生利用量'!V8</f>
        <v>108.46753000000001</v>
      </c>
      <c r="W8" s="55">
        <f>'有償物量'!W8+'再生利用量'!W8</f>
        <v>0</v>
      </c>
      <c r="X8" s="55">
        <f>'有償物量'!X8+'再生利用量'!X8</f>
        <v>148.27816</v>
      </c>
      <c r="Y8" s="55">
        <f>'有償物量'!Y8+'再生利用量'!Y8</f>
        <v>3587.58343</v>
      </c>
      <c r="Z8" s="55">
        <f>'有償物量'!Z8+'再生利用量'!Z8</f>
        <v>2622.15446</v>
      </c>
      <c r="AA8" s="55">
        <f>'有償物量'!AA8+'再生利用量'!AA8</f>
        <v>7104.755700000001</v>
      </c>
      <c r="AB8" s="55">
        <f>'有償物量'!AB8+'再生利用量'!AB8</f>
        <v>937.76941</v>
      </c>
      <c r="AC8" s="55">
        <f>'有償物量'!AC8+'再生利用量'!AC8</f>
        <v>7626.935370000001</v>
      </c>
      <c r="AD8" s="55">
        <f>'有償物量'!AD8+'再生利用量'!AD8</f>
        <v>176.20076</v>
      </c>
      <c r="AE8" s="55">
        <f>'有償物量'!AE8+'再生利用量'!AE8</f>
        <v>113.0283988</v>
      </c>
      <c r="AF8" s="55">
        <f>'有償物量'!AF8+'再生利用量'!AF8</f>
        <v>1978.7247499999999</v>
      </c>
      <c r="AG8" s="55">
        <f>'有償物量'!AG8+'再生利用量'!AG8</f>
        <v>9.80852</v>
      </c>
      <c r="AH8" s="55">
        <f>'有償物量'!AH8+'再生利用量'!AH8</f>
        <v>3624.84505</v>
      </c>
      <c r="AI8" s="57">
        <f>'有償物量'!AI8+'再生利用量'!AI8</f>
        <v>14.94846</v>
      </c>
      <c r="AJ8" s="9"/>
      <c r="AK8" s="47"/>
      <c r="AL8" s="49" t="s">
        <v>61</v>
      </c>
      <c r="AM8" s="50"/>
      <c r="AN8" s="58">
        <f>'有償物量'!AN8+'再生利用量'!AN8</f>
        <v>42.36034</v>
      </c>
      <c r="AO8" s="55">
        <f>'有償物量'!AO8+'再生利用量'!AO8</f>
        <v>4.3708</v>
      </c>
      <c r="AP8" s="55">
        <f>'有償物量'!AP8+'再生利用量'!AP8</f>
        <v>5.363160000000001</v>
      </c>
      <c r="AQ8" s="55">
        <f>'有償物量'!AQ8+'再生利用量'!AQ8</f>
        <v>0.2331</v>
      </c>
      <c r="AR8" s="55">
        <f>'有償物量'!AR8+'再生利用量'!AR8</f>
        <v>0.04608</v>
      </c>
      <c r="AS8" s="56">
        <f>'有償物量'!AS8+'再生利用量'!AS8</f>
        <v>32.3472</v>
      </c>
      <c r="AT8" s="54">
        <f>'有償物量'!AT8+'再生利用量'!AT8</f>
        <v>0</v>
      </c>
      <c r="AU8" s="55">
        <f>'有償物量'!AU8+'再生利用量'!AU8</f>
        <v>0</v>
      </c>
      <c r="AV8" s="55">
        <f>'有償物量'!AV8+'再生利用量'!AV8</f>
        <v>0</v>
      </c>
      <c r="AW8" s="55">
        <f>'有償物量'!AW8+'再生利用量'!AW8</f>
        <v>0</v>
      </c>
      <c r="AX8" s="54">
        <f>'有償物量'!AX8+'再生利用量'!AX8</f>
        <v>244.71067</v>
      </c>
      <c r="AY8" s="55">
        <f>'有償物量'!AY8+'再生利用量'!AY8</f>
        <v>80.64675999999999</v>
      </c>
      <c r="AZ8" s="55">
        <f>'有償物量'!AZ8+'再生利用量'!AZ8</f>
        <v>130.76984</v>
      </c>
      <c r="BA8" s="55">
        <f>'有償物量'!BA8+'再生利用量'!BA8</f>
        <v>24.72117</v>
      </c>
      <c r="BB8" s="56">
        <f>'有償物量'!BB8+'再生利用量'!BB8</f>
        <v>8.5729</v>
      </c>
      <c r="BC8" s="54">
        <f>'有償物量'!BC8+'再生利用量'!BC8</f>
        <v>5608.2572788</v>
      </c>
      <c r="BD8" s="55">
        <f>'有償物量'!BD8+'再生利用量'!BD8</f>
        <v>350.39869999999996</v>
      </c>
      <c r="BE8" s="55">
        <f>'有償物量'!BE8+'再生利用量'!BE8</f>
        <v>5023.81508</v>
      </c>
      <c r="BF8" s="55">
        <f>'有償物量'!BF8+'再生利用量'!BF8</f>
        <v>163.12167879999998</v>
      </c>
      <c r="BG8" s="56">
        <f>'有償物量'!BG8+'再生利用量'!BG8</f>
        <v>70.92182000000001</v>
      </c>
      <c r="BH8" s="100">
        <f>'有償物量'!BH8+'再生利用量'!BH8</f>
        <v>99.24304</v>
      </c>
      <c r="BI8" s="56">
        <f>'有償物量'!BI8+'再生利用量'!BI8</f>
        <v>99.24304</v>
      </c>
      <c r="BJ8" s="54">
        <f>'有償物量'!BJ8+'再生利用量'!BJ8</f>
        <v>369.91859999999997</v>
      </c>
      <c r="BK8" s="55">
        <f>'有償物量'!BK8+'再生利用量'!BK8</f>
        <v>369.91859999999997</v>
      </c>
      <c r="BL8" s="55">
        <f>'有償物量'!BL8+'再生利用量'!BL8</f>
        <v>0</v>
      </c>
      <c r="BM8" s="54">
        <f>'有償物量'!BM8+'再生利用量'!BM8</f>
        <v>6422.80838</v>
      </c>
      <c r="BN8" s="54">
        <f>'有償物量'!BN8+'再生利用量'!BN8</f>
        <v>152.87148</v>
      </c>
      <c r="BO8" s="55">
        <f>'有償物量'!BO8+'再生利用量'!BO8</f>
        <v>152.87148</v>
      </c>
      <c r="BP8" s="54">
        <f>'有償物量'!BP8+'再生利用量'!BP8</f>
        <v>8.31962</v>
      </c>
      <c r="BQ8" s="55">
        <f>'有償物量'!BQ8+'再生利用量'!BQ8</f>
        <v>8.31962</v>
      </c>
      <c r="BR8" s="54">
        <f>'有償物量'!BR8+'再生利用量'!BR8</f>
        <v>43.472699999999996</v>
      </c>
      <c r="BS8" s="55">
        <f>'有償物量'!BS8+'再生利用量'!BS8</f>
        <v>36.438419999999994</v>
      </c>
      <c r="BT8" s="55">
        <f>'有償物量'!BT8+'再生利用量'!BT8</f>
        <v>3.73428</v>
      </c>
      <c r="BU8" s="55">
        <f>'有償物量'!BU8+'再生利用量'!BU8</f>
        <v>0</v>
      </c>
      <c r="BV8" s="56">
        <f>'有償物量'!BV8+'再生利用量'!BV8</f>
        <v>3.3</v>
      </c>
      <c r="BW8" s="54">
        <f>'有償物量'!BW8+'再生利用量'!BW8</f>
        <v>1056.39688</v>
      </c>
      <c r="BX8" s="57">
        <f>'有償物量'!BX8+'再生利用量'!BX8</f>
        <v>1056.39688</v>
      </c>
    </row>
    <row r="9" spans="2:76" s="5" customFormat="1" ht="22.5" customHeight="1">
      <c r="B9" s="49" t="s">
        <v>62</v>
      </c>
      <c r="C9" s="50"/>
      <c r="D9" s="51">
        <f t="shared" si="2"/>
        <v>13028.753475599997</v>
      </c>
      <c r="E9" s="52">
        <f>'有償物量'!E9+'再生利用量'!E9</f>
        <v>0</v>
      </c>
      <c r="F9" s="53">
        <f>'有償物量'!F9+'再生利用量'!F9</f>
        <v>0</v>
      </c>
      <c r="G9" s="54">
        <f t="shared" si="3"/>
        <v>11.3027</v>
      </c>
      <c r="H9" s="55">
        <v>4.1345</v>
      </c>
      <c r="I9" s="55">
        <v>0</v>
      </c>
      <c r="J9" s="55">
        <v>7.1682</v>
      </c>
      <c r="K9" s="54">
        <f>'有償物量'!K9+'再生利用量'!K9</f>
        <v>12241.0626676</v>
      </c>
      <c r="L9" s="55">
        <f>'有償物量'!L9+'再生利用量'!L9</f>
        <v>2158.79734</v>
      </c>
      <c r="M9" s="55">
        <f>'有償物量'!M9+'再生利用量'!M9</f>
        <v>0.001896</v>
      </c>
      <c r="N9" s="55">
        <f>'有償物量'!N9+'再生利用量'!N9</f>
        <v>23.134</v>
      </c>
      <c r="O9" s="55">
        <f>'有償物量'!O9+'再生利用量'!O9</f>
        <v>11.277</v>
      </c>
      <c r="P9" s="55">
        <f>'有償物量'!P9+'再生利用量'!P9</f>
        <v>0</v>
      </c>
      <c r="Q9" s="55">
        <f>'有償物量'!Q9+'再生利用量'!Q9</f>
        <v>72.1665</v>
      </c>
      <c r="R9" s="55">
        <f>'有償物量'!R9+'再生利用量'!R9</f>
        <v>33.973192000000004</v>
      </c>
      <c r="S9" s="55">
        <f>'有償物量'!S9+'再生利用量'!S9</f>
        <v>1165.1090956</v>
      </c>
      <c r="T9" s="55">
        <f>'有償物量'!T9+'再生利用量'!T9</f>
        <v>1488.634</v>
      </c>
      <c r="U9" s="55">
        <f>'有償物量'!U9+'再生利用量'!U9</f>
        <v>15.896500000000001</v>
      </c>
      <c r="V9" s="55">
        <f>'有償物量'!V9+'再生利用量'!V9</f>
        <v>1.43</v>
      </c>
      <c r="W9" s="55">
        <f>'有償物量'!W9+'再生利用量'!W9</f>
        <v>0</v>
      </c>
      <c r="X9" s="55">
        <f>'有償物量'!X9+'再生利用量'!X9</f>
        <v>0.47</v>
      </c>
      <c r="Y9" s="55">
        <f>'有償物量'!Y9+'再生利用量'!Y9</f>
        <v>2201.3445680000004</v>
      </c>
      <c r="Z9" s="55">
        <f>'有償物量'!Z9+'再生利用量'!Z9</f>
        <v>2565.6466</v>
      </c>
      <c r="AA9" s="55">
        <f>'有償物量'!AA9+'再生利用量'!AA9</f>
        <v>1485.0446000000002</v>
      </c>
      <c r="AB9" s="55">
        <f>'有償物量'!AB9+'再生利用量'!AB9</f>
        <v>0.06712</v>
      </c>
      <c r="AC9" s="55">
        <f>'有償物量'!AC9+'再生利用量'!AC9</f>
        <v>8.043944</v>
      </c>
      <c r="AD9" s="55">
        <f>'有償物量'!AD9+'再生利用量'!AD9</f>
        <v>1.3843</v>
      </c>
      <c r="AE9" s="55">
        <f>'有償物量'!AE9+'再生利用量'!AE9</f>
        <v>863.2630280000001</v>
      </c>
      <c r="AF9" s="55">
        <f>'有償物量'!AF9+'再生利用量'!AF9</f>
        <v>112.1096</v>
      </c>
      <c r="AG9" s="55">
        <f>'有償物量'!AG9+'再生利用量'!AG9</f>
        <v>4.226</v>
      </c>
      <c r="AH9" s="55">
        <f>'有償物量'!AH9+'再生利用量'!AH9</f>
        <v>0.079024</v>
      </c>
      <c r="AI9" s="57">
        <f>'有償物量'!AI9+'再生利用量'!AI9</f>
        <v>28.964360000000003</v>
      </c>
      <c r="AJ9" s="9"/>
      <c r="AK9" s="47"/>
      <c r="AL9" s="49" t="s">
        <v>62</v>
      </c>
      <c r="AM9" s="50"/>
      <c r="AN9" s="58">
        <f>'有償物量'!AN9+'再生利用量'!AN9</f>
        <v>0.1143</v>
      </c>
      <c r="AO9" s="55">
        <f>'有償物量'!AO9+'再生利用量'!AO9</f>
        <v>0</v>
      </c>
      <c r="AP9" s="55">
        <f>'有償物量'!AP9+'再生利用量'!AP9</f>
        <v>0</v>
      </c>
      <c r="AQ9" s="55">
        <f>'有償物量'!AQ9+'再生利用量'!AQ9</f>
        <v>0</v>
      </c>
      <c r="AR9" s="55">
        <f>'有償物量'!AR9+'再生利用量'!AR9</f>
        <v>0.1143</v>
      </c>
      <c r="AS9" s="56">
        <f>'有償物量'!AS9+'再生利用量'!AS9</f>
        <v>0</v>
      </c>
      <c r="AT9" s="54">
        <f>'有償物量'!AT9+'再生利用量'!AT9</f>
        <v>0</v>
      </c>
      <c r="AU9" s="55">
        <f>'有償物量'!AU9+'再生利用量'!AU9</f>
        <v>0</v>
      </c>
      <c r="AV9" s="55">
        <f>'有償物量'!AV9+'再生利用量'!AV9</f>
        <v>0</v>
      </c>
      <c r="AW9" s="55">
        <f>'有償物量'!AW9+'再生利用量'!AW9</f>
        <v>0</v>
      </c>
      <c r="AX9" s="54">
        <f>'有償物量'!AX9+'再生利用量'!AX9</f>
        <v>675.265</v>
      </c>
      <c r="AY9" s="55">
        <f>'有償物量'!AY9+'再生利用量'!AY9</f>
        <v>0</v>
      </c>
      <c r="AZ9" s="55">
        <f>'有償物量'!AZ9+'再生利用量'!AZ9</f>
        <v>0</v>
      </c>
      <c r="BA9" s="55">
        <f>'有償物量'!BA9+'再生利用量'!BA9</f>
        <v>675.265</v>
      </c>
      <c r="BB9" s="56">
        <f>'有償物量'!BB9+'再生利用量'!BB9</f>
        <v>0</v>
      </c>
      <c r="BC9" s="54">
        <f>'有償物量'!BC9+'再生利用量'!BC9</f>
        <v>88.13804</v>
      </c>
      <c r="BD9" s="55">
        <f>'有償物量'!BD9+'再生利用量'!BD9</f>
        <v>0</v>
      </c>
      <c r="BE9" s="55">
        <f>'有償物量'!BE9+'再生利用量'!BE9</f>
        <v>8.765039999999999</v>
      </c>
      <c r="BF9" s="55">
        <f>'有償物量'!BF9+'再生利用量'!BF9</f>
        <v>0</v>
      </c>
      <c r="BG9" s="56">
        <f>'有償物量'!BG9+'再生利用量'!BG9</f>
        <v>79.373</v>
      </c>
      <c r="BH9" s="100">
        <f>'有償物量'!BH9+'再生利用量'!BH9</f>
        <v>0</v>
      </c>
      <c r="BI9" s="56">
        <f>'有償物量'!BI9+'再生利用量'!BI9</f>
        <v>0</v>
      </c>
      <c r="BJ9" s="54">
        <f>'有償物量'!BJ9+'再生利用量'!BJ9</f>
        <v>5.050828</v>
      </c>
      <c r="BK9" s="55">
        <f>'有償物量'!BK9+'再生利用量'!BK9</f>
        <v>2.0656280000000002</v>
      </c>
      <c r="BL9" s="55">
        <f>'有償物量'!BL9+'再生利用量'!BL9</f>
        <v>2.9852</v>
      </c>
      <c r="BM9" s="54">
        <f>'有償物量'!BM9+'再生利用量'!BM9</f>
        <v>0</v>
      </c>
      <c r="BN9" s="54">
        <f>'有償物量'!BN9+'再生利用量'!BN9</f>
        <v>0</v>
      </c>
      <c r="BO9" s="55">
        <f>'有償物量'!BO9+'再生利用量'!BO9</f>
        <v>0</v>
      </c>
      <c r="BP9" s="54">
        <f>'有償物量'!BP9+'再生利用量'!BP9</f>
        <v>0.382668</v>
      </c>
      <c r="BQ9" s="55">
        <f>'有償物量'!BQ9+'再生利用量'!BQ9</f>
        <v>0.382668</v>
      </c>
      <c r="BR9" s="54">
        <f>'有償物量'!BR9+'再生利用量'!BR9</f>
        <v>1.9349720000000001</v>
      </c>
      <c r="BS9" s="55">
        <f>'有償物量'!BS9+'再生利用量'!BS9</f>
        <v>1.429572</v>
      </c>
      <c r="BT9" s="55">
        <f>'有償物量'!BT9+'再生利用量'!BT9</f>
        <v>0.1022</v>
      </c>
      <c r="BU9" s="55">
        <f>'有償物量'!BU9+'再生利用量'!BU9</f>
        <v>0.2099</v>
      </c>
      <c r="BV9" s="56">
        <f>'有償物量'!BV9+'再生利用量'!BV9</f>
        <v>0.1933</v>
      </c>
      <c r="BW9" s="54">
        <f>'有償物量'!BW9+'再生利用量'!BW9</f>
        <v>5.5023</v>
      </c>
      <c r="BX9" s="57">
        <f>'有償物量'!BX9+'再生利用量'!BX9</f>
        <v>5.5023</v>
      </c>
    </row>
    <row r="10" spans="2:76" s="5" customFormat="1" ht="22.5" customHeight="1">
      <c r="B10" s="49" t="s">
        <v>63</v>
      </c>
      <c r="C10" s="50"/>
      <c r="D10" s="51">
        <f t="shared" si="2"/>
        <v>9443.35157436</v>
      </c>
      <c r="E10" s="52">
        <f>'有償物量'!E10+'再生利用量'!E10</f>
        <v>0</v>
      </c>
      <c r="F10" s="53">
        <f>'有償物量'!F10+'再生利用量'!F10</f>
        <v>0</v>
      </c>
      <c r="G10" s="54">
        <f t="shared" si="3"/>
        <v>968.6512</v>
      </c>
      <c r="H10" s="55">
        <v>699.528</v>
      </c>
      <c r="I10" s="55">
        <v>0</v>
      </c>
      <c r="J10" s="55">
        <v>269.1232</v>
      </c>
      <c r="K10" s="54">
        <f>'有償物量'!K10+'再生利用量'!K10</f>
        <v>7858.32399436</v>
      </c>
      <c r="L10" s="55">
        <f>'有償物量'!L10+'再生利用量'!L10</f>
        <v>107.2605</v>
      </c>
      <c r="M10" s="55">
        <f>'有償物量'!M10+'再生利用量'!M10</f>
        <v>0.011104000000000001</v>
      </c>
      <c r="N10" s="55">
        <f>'有償物量'!N10+'再生利用量'!N10</f>
        <v>0</v>
      </c>
      <c r="O10" s="55">
        <f>'有償物量'!O10+'再生利用量'!O10</f>
        <v>13.136</v>
      </c>
      <c r="P10" s="55">
        <f>'有償物量'!P10+'再生利用量'!P10</f>
        <v>0</v>
      </c>
      <c r="Q10" s="55">
        <f>'有償物量'!Q10+'再生利用量'!Q10</f>
        <v>1.4127</v>
      </c>
      <c r="R10" s="55">
        <f>'有償物量'!R10+'再生利用量'!R10</f>
        <v>59.504031999999995</v>
      </c>
      <c r="S10" s="55">
        <f>'有償物量'!S10+'再生利用量'!S10</f>
        <v>3801.1810596</v>
      </c>
      <c r="T10" s="55">
        <f>'有償物量'!T10+'再生利用量'!T10</f>
        <v>124.18428</v>
      </c>
      <c r="U10" s="55">
        <f>'有償物量'!U10+'再生利用量'!U10</f>
        <v>17.62538</v>
      </c>
      <c r="V10" s="55">
        <f>'有償物量'!V10+'再生利用量'!V10</f>
        <v>0</v>
      </c>
      <c r="W10" s="55">
        <f>'有償物量'!W10+'再生利用量'!W10</f>
        <v>0</v>
      </c>
      <c r="X10" s="55">
        <f>'有償物量'!X10+'再生利用量'!X10</f>
        <v>0</v>
      </c>
      <c r="Y10" s="55">
        <f>'有償物量'!Y10+'再生利用量'!Y10</f>
        <v>360.29995</v>
      </c>
      <c r="Z10" s="55">
        <f>'有償物量'!Z10+'再生利用量'!Z10</f>
        <v>72.9076</v>
      </c>
      <c r="AA10" s="55">
        <f>'有償物量'!AA10+'再生利用量'!AA10</f>
        <v>962.525352</v>
      </c>
      <c r="AB10" s="55">
        <f>'有償物量'!AB10+'再生利用量'!AB10</f>
        <v>61.252352</v>
      </c>
      <c r="AC10" s="55">
        <f>'有償物量'!AC10+'再生利用量'!AC10</f>
        <v>84.72327200000001</v>
      </c>
      <c r="AD10" s="55">
        <f>'有償物量'!AD10+'再生利用量'!AD10</f>
        <v>4.3648679999999995</v>
      </c>
      <c r="AE10" s="55">
        <f>'有償物量'!AE10+'再生利用量'!AE10</f>
        <v>2131.94774476</v>
      </c>
      <c r="AF10" s="55">
        <f>'有償物量'!AF10+'再生利用量'!AF10</f>
        <v>46.7039</v>
      </c>
      <c r="AG10" s="55">
        <f>'有償物量'!AG10+'再生利用量'!AG10</f>
        <v>1.587</v>
      </c>
      <c r="AH10" s="55">
        <f>'有償物量'!AH10+'再生利用量'!AH10</f>
        <v>3.7429</v>
      </c>
      <c r="AI10" s="57">
        <f>'有償物量'!AI10+'再生利用量'!AI10</f>
        <v>3.954</v>
      </c>
      <c r="AJ10" s="9"/>
      <c r="AK10" s="47"/>
      <c r="AL10" s="49" t="s">
        <v>63</v>
      </c>
      <c r="AM10" s="50"/>
      <c r="AN10" s="58">
        <f>'有償物量'!AN10+'再生利用量'!AN10</f>
        <v>0.244</v>
      </c>
      <c r="AO10" s="55">
        <f>'有償物量'!AO10+'再生利用量'!AO10</f>
        <v>0</v>
      </c>
      <c r="AP10" s="55">
        <f>'有償物量'!AP10+'再生利用量'!AP10</f>
        <v>0</v>
      </c>
      <c r="AQ10" s="55">
        <f>'有償物量'!AQ10+'再生利用量'!AQ10</f>
        <v>0.235</v>
      </c>
      <c r="AR10" s="55">
        <f>'有償物量'!AR10+'再生利用量'!AR10</f>
        <v>0.009</v>
      </c>
      <c r="AS10" s="56">
        <f>'有償物量'!AS10+'再生利用量'!AS10</f>
        <v>0</v>
      </c>
      <c r="AT10" s="54">
        <f>'有償物量'!AT10+'再生利用量'!AT10</f>
        <v>0</v>
      </c>
      <c r="AU10" s="55">
        <f>'有償物量'!AU10+'再生利用量'!AU10</f>
        <v>0</v>
      </c>
      <c r="AV10" s="55">
        <f>'有償物量'!AV10+'再生利用量'!AV10</f>
        <v>0</v>
      </c>
      <c r="AW10" s="55">
        <f>'有償物量'!AW10+'再生利用量'!AW10</f>
        <v>0</v>
      </c>
      <c r="AX10" s="54">
        <f>'有償物量'!AX10+'再生利用量'!AX10</f>
        <v>1.6829</v>
      </c>
      <c r="AY10" s="55">
        <f>'有償物量'!AY10+'再生利用量'!AY10</f>
        <v>0</v>
      </c>
      <c r="AZ10" s="55">
        <f>'有償物量'!AZ10+'再生利用量'!AZ10</f>
        <v>1.6829</v>
      </c>
      <c r="BA10" s="55">
        <f>'有償物量'!BA10+'再生利用量'!BA10</f>
        <v>0</v>
      </c>
      <c r="BB10" s="56">
        <f>'有償物量'!BB10+'再生利用量'!BB10</f>
        <v>0</v>
      </c>
      <c r="BC10" s="54">
        <f>'有償物量'!BC10+'再生利用量'!BC10</f>
        <v>494.217508</v>
      </c>
      <c r="BD10" s="55">
        <f>'有償物量'!BD10+'再生利用量'!BD10</f>
        <v>0</v>
      </c>
      <c r="BE10" s="55">
        <f>'有償物量'!BE10+'再生利用量'!BE10</f>
        <v>485.900908</v>
      </c>
      <c r="BF10" s="55">
        <f>'有償物量'!BF10+'再生利用量'!BF10</f>
        <v>8.2766</v>
      </c>
      <c r="BG10" s="56">
        <f>'有償物量'!BG10+'再生利用量'!BG10</f>
        <v>0.04</v>
      </c>
      <c r="BH10" s="100">
        <f>'有償物量'!BH10+'再生利用量'!BH10</f>
        <v>0</v>
      </c>
      <c r="BI10" s="56">
        <f>'有償物量'!BI10+'再生利用量'!BI10</f>
        <v>0</v>
      </c>
      <c r="BJ10" s="54">
        <f>'有償物量'!BJ10+'再生利用量'!BJ10</f>
        <v>6.764232</v>
      </c>
      <c r="BK10" s="55">
        <f>'有償物量'!BK10+'再生利用量'!BK10</f>
        <v>6.764232</v>
      </c>
      <c r="BL10" s="55">
        <f>'有償物量'!BL10+'再生利用量'!BL10</f>
        <v>0</v>
      </c>
      <c r="BM10" s="54">
        <f>'有償物量'!BM10+'再生利用量'!BM10</f>
        <v>0</v>
      </c>
      <c r="BN10" s="54">
        <f>'有償物量'!BN10+'再生利用量'!BN10</f>
        <v>0</v>
      </c>
      <c r="BO10" s="55">
        <f>'有償物量'!BO10+'再生利用量'!BO10</f>
        <v>0</v>
      </c>
      <c r="BP10" s="54">
        <f>'有償物量'!BP10+'再生利用量'!BP10</f>
        <v>0.03042</v>
      </c>
      <c r="BQ10" s="55">
        <f>'有償物量'!BQ10+'再生利用量'!BQ10</f>
        <v>0.03042</v>
      </c>
      <c r="BR10" s="54">
        <f>'有償物量'!BR10+'再生利用量'!BR10</f>
        <v>1.03132</v>
      </c>
      <c r="BS10" s="55">
        <f>'有償物量'!BS10+'再生利用量'!BS10</f>
        <v>0.17792</v>
      </c>
      <c r="BT10" s="55">
        <f>'有償物量'!BT10+'再生利用量'!BT10</f>
        <v>0.1028</v>
      </c>
      <c r="BU10" s="55">
        <f>'有償物量'!BU10+'再生利用量'!BU10</f>
        <v>0.2316</v>
      </c>
      <c r="BV10" s="56">
        <f>'有償物量'!BV10+'再生利用量'!BV10</f>
        <v>0.519</v>
      </c>
      <c r="BW10" s="54">
        <f>'有償物量'!BW10+'再生利用量'!BW10</f>
        <v>112.40599999999999</v>
      </c>
      <c r="BX10" s="57">
        <f>'有償物量'!BX10+'再生利用量'!BX10</f>
        <v>112.40599999999999</v>
      </c>
    </row>
    <row r="11" spans="2:76" s="5" customFormat="1" ht="22.5" customHeight="1">
      <c r="B11" s="49" t="s">
        <v>64</v>
      </c>
      <c r="C11" s="50"/>
      <c r="D11" s="51">
        <f t="shared" si="2"/>
        <v>165477.67601000002</v>
      </c>
      <c r="E11" s="52">
        <f>'有償物量'!E11+'再生利用量'!E11</f>
        <v>0</v>
      </c>
      <c r="F11" s="53">
        <f>'有償物量'!F11+'再生利用量'!F11</f>
        <v>0</v>
      </c>
      <c r="G11" s="54">
        <f t="shared" si="3"/>
        <v>28804.589050000002</v>
      </c>
      <c r="H11" s="55">
        <v>20829.536</v>
      </c>
      <c r="I11" s="55">
        <v>3369.508</v>
      </c>
      <c r="J11" s="55">
        <v>4605.54505</v>
      </c>
      <c r="K11" s="54">
        <f>'有償物量'!K11+'再生利用量'!K11</f>
        <v>97272.82105999999</v>
      </c>
      <c r="L11" s="55">
        <f>'有償物量'!L11+'再生利用量'!L11</f>
        <v>6970.7543</v>
      </c>
      <c r="M11" s="55">
        <f>'有償物量'!M11+'再生利用量'!M11</f>
        <v>494.6775</v>
      </c>
      <c r="N11" s="55">
        <f>'有償物量'!N11+'再生利用量'!N11</f>
        <v>7278.228819999999</v>
      </c>
      <c r="O11" s="55">
        <f>'有償物量'!O11+'再生利用量'!O11</f>
        <v>1023.7189999999999</v>
      </c>
      <c r="P11" s="55">
        <f>'有償物量'!P11+'再生利用量'!P11</f>
        <v>348.07700000000006</v>
      </c>
      <c r="Q11" s="55">
        <f>'有償物量'!Q11+'再生利用量'!Q11</f>
        <v>4576.656</v>
      </c>
      <c r="R11" s="55">
        <f>'有償物量'!R11+'再生利用量'!R11</f>
        <v>12008.8673</v>
      </c>
      <c r="S11" s="55">
        <f>'有償物量'!S11+'再生利用量'!S11</f>
        <v>7726.30534</v>
      </c>
      <c r="T11" s="55">
        <f>'有償物量'!T11+'再生利用量'!T11</f>
        <v>236.745</v>
      </c>
      <c r="U11" s="55">
        <f>'有償物量'!U11+'再生利用量'!U11</f>
        <v>34761.09818</v>
      </c>
      <c r="V11" s="55">
        <f>'有償物量'!V11+'再生利用量'!V11</f>
        <v>3301.6793199999997</v>
      </c>
      <c r="W11" s="55">
        <f>'有償物量'!W11+'再生利用量'!W11</f>
        <v>25.699</v>
      </c>
      <c r="X11" s="55">
        <f>'有償物量'!X11+'再生利用量'!X11</f>
        <v>531.4630000000001</v>
      </c>
      <c r="Y11" s="55">
        <f>'有償物量'!Y11+'再生利用量'!Y11</f>
        <v>1674.8434900000002</v>
      </c>
      <c r="Z11" s="55">
        <f>'有償物量'!Z11+'再生利用量'!Z11</f>
        <v>3002.8019999999997</v>
      </c>
      <c r="AA11" s="55">
        <f>'有償物量'!AA11+'再生利用量'!AA11</f>
        <v>3447.5816400000003</v>
      </c>
      <c r="AB11" s="55">
        <f>'有償物量'!AB11+'再生利用量'!AB11</f>
        <v>943.0079999999999</v>
      </c>
      <c r="AC11" s="55">
        <f>'有償物量'!AC11+'再生利用量'!AC11</f>
        <v>1655.73282</v>
      </c>
      <c r="AD11" s="55">
        <f>'有償物量'!AD11+'再生利用量'!AD11</f>
        <v>498.11409999999995</v>
      </c>
      <c r="AE11" s="55">
        <f>'有償物量'!AE11+'再生利用量'!AE11</f>
        <v>63.9942</v>
      </c>
      <c r="AF11" s="55">
        <f>'有償物量'!AF11+'再生利用量'!AF11</f>
        <v>2077.9545000000003</v>
      </c>
      <c r="AG11" s="55">
        <f>'有償物量'!AG11+'再生利用量'!AG11</f>
        <v>844.9705</v>
      </c>
      <c r="AH11" s="55">
        <f>'有償物量'!AH11+'再生利用量'!AH11</f>
        <v>2807.15375</v>
      </c>
      <c r="AI11" s="57">
        <f>'有償物量'!AI11+'再生利用量'!AI11</f>
        <v>972.6963000000001</v>
      </c>
      <c r="AJ11" s="9"/>
      <c r="AK11" s="47"/>
      <c r="AL11" s="49" t="s">
        <v>64</v>
      </c>
      <c r="AM11" s="50"/>
      <c r="AN11" s="58">
        <f>'有償物量'!AN11+'再生利用量'!AN11</f>
        <v>186.70400000000004</v>
      </c>
      <c r="AO11" s="55">
        <f>'有償物量'!AO11+'再生利用量'!AO11</f>
        <v>68.715</v>
      </c>
      <c r="AP11" s="55">
        <f>'有償物量'!AP11+'再生利用量'!AP11</f>
        <v>63.488</v>
      </c>
      <c r="AQ11" s="55">
        <f>'有償物量'!AQ11+'再生利用量'!AQ11</f>
        <v>0.27</v>
      </c>
      <c r="AR11" s="55">
        <f>'有償物量'!AR11+'再生利用量'!AR11</f>
        <v>48.6</v>
      </c>
      <c r="AS11" s="56">
        <f>'有償物量'!AS11+'再生利用量'!AS11</f>
        <v>5.631</v>
      </c>
      <c r="AT11" s="54">
        <f>'有償物量'!AT11+'再生利用量'!AT11</f>
        <v>27.615999999999996</v>
      </c>
      <c r="AU11" s="55">
        <f>'有償物量'!AU11+'再生利用量'!AU11</f>
        <v>19.918</v>
      </c>
      <c r="AV11" s="55">
        <f>'有償物量'!AV11+'再生利用量'!AV11</f>
        <v>6.379</v>
      </c>
      <c r="AW11" s="55">
        <f>'有償物量'!AW11+'再生利用量'!AW11</f>
        <v>1.319</v>
      </c>
      <c r="AX11" s="54">
        <f>'有償物量'!AX11+'再生利用量'!AX11</f>
        <v>3551.4444999999996</v>
      </c>
      <c r="AY11" s="55">
        <f>'有償物量'!AY11+'再生利用量'!AY11</f>
        <v>704.2470000000001</v>
      </c>
      <c r="AZ11" s="55">
        <f>'有償物量'!AZ11+'再生利用量'!AZ11</f>
        <v>712.9590000000001</v>
      </c>
      <c r="BA11" s="55">
        <f>'有償物量'!BA11+'再生利用量'!BA11</f>
        <v>1876.6709999999998</v>
      </c>
      <c r="BB11" s="56">
        <f>'有償物量'!BB11+'再生利用量'!BB11</f>
        <v>257.5675</v>
      </c>
      <c r="BC11" s="54">
        <f>'有償物量'!BC11+'再生利用量'!BC11</f>
        <v>15363.113669999999</v>
      </c>
      <c r="BD11" s="55">
        <f>'有償物量'!BD11+'再生利用量'!BD11</f>
        <v>291.134628</v>
      </c>
      <c r="BE11" s="55">
        <f>'有償物量'!BE11+'再生利用量'!BE11</f>
        <v>10447.93703</v>
      </c>
      <c r="BF11" s="55">
        <f>'有償物量'!BF11+'再生利用量'!BF11</f>
        <v>1041.6652119999999</v>
      </c>
      <c r="BG11" s="56">
        <f>'有償物量'!BG11+'再生利用量'!BG11</f>
        <v>3582.3768</v>
      </c>
      <c r="BH11" s="100">
        <f>'有償物量'!BH11+'再生利用量'!BH11</f>
        <v>670.9767</v>
      </c>
      <c r="BI11" s="56">
        <f>'有償物量'!BI11+'再生利用量'!BI11</f>
        <v>670.9767</v>
      </c>
      <c r="BJ11" s="54">
        <f>'有償物量'!BJ11+'再生利用量'!BJ11</f>
        <v>465.4859</v>
      </c>
      <c r="BK11" s="55">
        <f>'有償物量'!BK11+'再生利用量'!BK11</f>
        <v>465.4859</v>
      </c>
      <c r="BL11" s="55">
        <f>'有償物量'!BL11+'再生利用量'!BL11</f>
        <v>0</v>
      </c>
      <c r="BM11" s="54">
        <f>'有償物量'!BM11+'再生利用量'!BM11</f>
        <v>11256.2938</v>
      </c>
      <c r="BN11" s="54">
        <f>'有償物量'!BN11+'再生利用量'!BN11</f>
        <v>3222.4191</v>
      </c>
      <c r="BO11" s="55">
        <f>'有償物量'!BO11+'再生利用量'!BO11</f>
        <v>3222.4191</v>
      </c>
      <c r="BP11" s="54">
        <f>'有償物量'!BP11+'再生利用量'!BP11</f>
        <v>892.7446</v>
      </c>
      <c r="BQ11" s="55">
        <f>'有償物量'!BQ11+'再生利用量'!BQ11</f>
        <v>892.7446</v>
      </c>
      <c r="BR11" s="54">
        <f>'有償物量'!BR11+'再生利用量'!BR11</f>
        <v>1978.1401300000002</v>
      </c>
      <c r="BS11" s="55">
        <f>'有償物量'!BS11+'再生利用量'!BS11</f>
        <v>1614.9672</v>
      </c>
      <c r="BT11" s="55">
        <f>'有償物量'!BT11+'再生利用量'!BT11</f>
        <v>86.46249999999999</v>
      </c>
      <c r="BU11" s="55">
        <f>'有償物量'!BU11+'再生利用量'!BU11</f>
        <v>20.2261</v>
      </c>
      <c r="BV11" s="56">
        <f>'有償物量'!BV11+'再生利用量'!BV11</f>
        <v>256.48433</v>
      </c>
      <c r="BW11" s="54">
        <f>'有償物量'!BW11+'再生利用量'!BW11</f>
        <v>1785.3274999999999</v>
      </c>
      <c r="BX11" s="57">
        <f>'有償物量'!BX11+'再生利用量'!BX11</f>
        <v>1785.3274999999999</v>
      </c>
    </row>
    <row r="12" spans="2:76" s="5" customFormat="1" ht="22.5" customHeight="1">
      <c r="B12" s="59" t="s">
        <v>65</v>
      </c>
      <c r="C12" s="53"/>
      <c r="D12" s="51">
        <f t="shared" si="2"/>
        <v>72330.43692000001</v>
      </c>
      <c r="E12" s="52">
        <f>'有償物量'!E12+'再生利用量'!E12</f>
        <v>0</v>
      </c>
      <c r="F12" s="53">
        <f>'有償物量'!F12+'再生利用量'!F12</f>
        <v>0</v>
      </c>
      <c r="G12" s="54">
        <f t="shared" si="3"/>
        <v>6931.768419999999</v>
      </c>
      <c r="H12" s="55">
        <v>5375.03302</v>
      </c>
      <c r="I12" s="55">
        <v>210.0984</v>
      </c>
      <c r="J12" s="55">
        <v>1346.637</v>
      </c>
      <c r="K12" s="54">
        <f>'有償物量'!K12+'再生利用量'!K12</f>
        <v>64669.75050000001</v>
      </c>
      <c r="L12" s="55">
        <f>'有償物量'!L12+'再生利用量'!L12</f>
        <v>0</v>
      </c>
      <c r="M12" s="55">
        <f>'有償物量'!M12+'再生利用量'!M12</f>
        <v>0</v>
      </c>
      <c r="N12" s="55">
        <f>'有償物量'!N12+'再生利用量'!N12</f>
        <v>0</v>
      </c>
      <c r="O12" s="55">
        <f>'有償物量'!O12+'再生利用量'!O12</f>
        <v>0</v>
      </c>
      <c r="P12" s="55">
        <f>'有償物量'!P12+'再生利用量'!P12</f>
        <v>0</v>
      </c>
      <c r="Q12" s="55">
        <f>'有償物量'!Q12+'再生利用量'!Q12</f>
        <v>32898.1415</v>
      </c>
      <c r="R12" s="55">
        <f>'有償物量'!R12+'再生利用量'!R12</f>
        <v>31771.609</v>
      </c>
      <c r="S12" s="55">
        <f>'有償物量'!S12+'再生利用量'!S12</f>
        <v>0</v>
      </c>
      <c r="T12" s="55">
        <f>'有償物量'!T12+'再生利用量'!T12</f>
        <v>0</v>
      </c>
      <c r="U12" s="55">
        <f>'有償物量'!U12+'再生利用量'!U12</f>
        <v>0</v>
      </c>
      <c r="V12" s="55">
        <f>'有償物量'!V12+'再生利用量'!V12</f>
        <v>0</v>
      </c>
      <c r="W12" s="55">
        <f>'有償物量'!W12+'再生利用量'!W12</f>
        <v>0</v>
      </c>
      <c r="X12" s="55">
        <f>'有償物量'!X12+'再生利用量'!X12</f>
        <v>0</v>
      </c>
      <c r="Y12" s="55">
        <f>'有償物量'!Y12+'再生利用量'!Y12</f>
        <v>0</v>
      </c>
      <c r="Z12" s="55">
        <f>'有償物量'!Z12+'再生利用量'!Z12</f>
        <v>0</v>
      </c>
      <c r="AA12" s="55">
        <f>'有償物量'!AA12+'再生利用量'!AA12</f>
        <v>0</v>
      </c>
      <c r="AB12" s="55">
        <f>'有償物量'!AB12+'再生利用量'!AB12</f>
        <v>0</v>
      </c>
      <c r="AC12" s="55">
        <f>'有償物量'!AC12+'再生利用量'!AC12</f>
        <v>0</v>
      </c>
      <c r="AD12" s="55">
        <f>'有償物量'!AD12+'再生利用量'!AD12</f>
        <v>0</v>
      </c>
      <c r="AE12" s="55">
        <f>'有償物量'!AE12+'再生利用量'!AE12</f>
        <v>0</v>
      </c>
      <c r="AF12" s="55">
        <f>'有償物量'!AF12+'再生利用量'!AF12</f>
        <v>0</v>
      </c>
      <c r="AG12" s="55">
        <f>'有償物量'!AG12+'再生利用量'!AG12</f>
        <v>0</v>
      </c>
      <c r="AH12" s="55">
        <f>'有償物量'!AH12+'再生利用量'!AH12</f>
        <v>0</v>
      </c>
      <c r="AI12" s="57">
        <f>'有償物量'!AI12+'再生利用量'!AI12</f>
        <v>0</v>
      </c>
      <c r="AJ12" s="9"/>
      <c r="AK12" s="47"/>
      <c r="AL12" s="59" t="s">
        <v>65</v>
      </c>
      <c r="AM12" s="53"/>
      <c r="AN12" s="58">
        <f>'有償物量'!AN12+'再生利用量'!AN12</f>
        <v>0</v>
      </c>
      <c r="AO12" s="55">
        <f>'有償物量'!AO12+'再生利用量'!AO12</f>
        <v>0</v>
      </c>
      <c r="AP12" s="55">
        <f>'有償物量'!AP12+'再生利用量'!AP12</f>
        <v>0</v>
      </c>
      <c r="AQ12" s="55">
        <f>'有償物量'!AQ12+'再生利用量'!AQ12</f>
        <v>0</v>
      </c>
      <c r="AR12" s="55">
        <f>'有償物量'!AR12+'再生利用量'!AR12</f>
        <v>0</v>
      </c>
      <c r="AS12" s="56">
        <f>'有償物量'!AS12+'再生利用量'!AS12</f>
        <v>0</v>
      </c>
      <c r="AT12" s="54">
        <f>'有償物量'!AT12+'再生利用量'!AT12</f>
        <v>728.918</v>
      </c>
      <c r="AU12" s="55">
        <f>'有償物量'!AU12+'再生利用量'!AU12</f>
        <v>0</v>
      </c>
      <c r="AV12" s="55">
        <f>'有償物量'!AV12+'再生利用量'!AV12</f>
        <v>83.484</v>
      </c>
      <c r="AW12" s="55">
        <f>'有償物量'!AW12+'再生利用量'!AW12</f>
        <v>645.434</v>
      </c>
      <c r="AX12" s="54">
        <f>'有償物量'!AX12+'再生利用量'!AX12</f>
        <v>0</v>
      </c>
      <c r="AY12" s="55">
        <f>'有償物量'!AY12+'再生利用量'!AY12</f>
        <v>0</v>
      </c>
      <c r="AZ12" s="55">
        <f>'有償物量'!AZ12+'再生利用量'!AZ12</f>
        <v>0</v>
      </c>
      <c r="BA12" s="55">
        <f>'有償物量'!BA12+'再生利用量'!BA12</f>
        <v>0</v>
      </c>
      <c r="BB12" s="56">
        <f>'有償物量'!BB12+'再生利用量'!BB12</f>
        <v>0</v>
      </c>
      <c r="BC12" s="54">
        <f>'有償物量'!BC12+'再生利用量'!BC12</f>
        <v>0</v>
      </c>
      <c r="BD12" s="55">
        <f>'有償物量'!BD12+'再生利用量'!BD12</f>
        <v>0</v>
      </c>
      <c r="BE12" s="55">
        <f>'有償物量'!BE12+'再生利用量'!BE12</f>
        <v>0</v>
      </c>
      <c r="BF12" s="55">
        <f>'有償物量'!BF12+'再生利用量'!BF12</f>
        <v>0</v>
      </c>
      <c r="BG12" s="56">
        <f>'有償物量'!BG12+'再生利用量'!BG12</f>
        <v>0</v>
      </c>
      <c r="BH12" s="100">
        <f>'有償物量'!BH12+'再生利用量'!BH12</f>
        <v>0</v>
      </c>
      <c r="BI12" s="56">
        <f>'有償物量'!BI12+'再生利用量'!BI12</f>
        <v>0</v>
      </c>
      <c r="BJ12" s="54">
        <f>'有償物量'!BJ12+'再生利用量'!BJ12</f>
        <v>0</v>
      </c>
      <c r="BK12" s="55">
        <f>'有償物量'!BK12+'再生利用量'!BK12</f>
        <v>0</v>
      </c>
      <c r="BL12" s="55">
        <f>'有償物量'!BL12+'再生利用量'!BL12</f>
        <v>0</v>
      </c>
      <c r="BM12" s="54">
        <f>'有償物量'!BM12+'再生利用量'!BM12</f>
        <v>0</v>
      </c>
      <c r="BN12" s="54">
        <f>'有償物量'!BN12+'再生利用量'!BN12</f>
        <v>0</v>
      </c>
      <c r="BO12" s="55">
        <f>'有償物量'!BO12+'再生利用量'!BO12</f>
        <v>0</v>
      </c>
      <c r="BP12" s="54">
        <f>'有償物量'!BP12+'再生利用量'!BP12</f>
        <v>0</v>
      </c>
      <c r="BQ12" s="55">
        <f>'有償物量'!BQ12+'再生利用量'!BQ12</f>
        <v>0</v>
      </c>
      <c r="BR12" s="54">
        <f>'有償物量'!BR12+'再生利用量'!BR12</f>
        <v>0</v>
      </c>
      <c r="BS12" s="55">
        <f>'有償物量'!BS12+'再生利用量'!BS12</f>
        <v>0</v>
      </c>
      <c r="BT12" s="55">
        <f>'有償物量'!BT12+'再生利用量'!BT12</f>
        <v>0</v>
      </c>
      <c r="BU12" s="55">
        <f>'有償物量'!BU12+'再生利用量'!BU12</f>
        <v>0</v>
      </c>
      <c r="BV12" s="56">
        <f>'有償物量'!BV12+'再生利用量'!BV12</f>
        <v>0</v>
      </c>
      <c r="BW12" s="54">
        <f>'有償物量'!BW12+'再生利用量'!BW12</f>
        <v>0</v>
      </c>
      <c r="BX12" s="57">
        <f>'有償物量'!BX12+'再生利用量'!BX12</f>
        <v>0</v>
      </c>
    </row>
    <row r="13" spans="2:76" s="5" customFormat="1" ht="22.5" customHeight="1">
      <c r="B13" s="59" t="s">
        <v>66</v>
      </c>
      <c r="C13" s="53"/>
      <c r="D13" s="51">
        <f t="shared" si="2"/>
        <v>154017.75656940002</v>
      </c>
      <c r="E13" s="52">
        <f>'有償物量'!E13+'再生利用量'!E13</f>
        <v>0</v>
      </c>
      <c r="F13" s="53">
        <f>'有償物量'!F13+'再生利用量'!F13</f>
        <v>0</v>
      </c>
      <c r="G13" s="54">
        <f t="shared" si="3"/>
        <v>109029.26021000001</v>
      </c>
      <c r="H13" s="55">
        <v>101055.21921000001</v>
      </c>
      <c r="I13" s="55">
        <v>4016.097</v>
      </c>
      <c r="J13" s="55">
        <v>3957.944</v>
      </c>
      <c r="K13" s="54">
        <f>'有償物量'!K13+'再生利用量'!K13</f>
        <v>39891.24577940001</v>
      </c>
      <c r="L13" s="55">
        <f>'有償物量'!L13+'再生利用量'!L13</f>
        <v>45.68</v>
      </c>
      <c r="M13" s="55">
        <f>'有償物量'!M13+'再生利用量'!M13</f>
        <v>5.31</v>
      </c>
      <c r="N13" s="55">
        <f>'有償物量'!N13+'再生利用量'!N13</f>
        <v>173.084</v>
      </c>
      <c r="O13" s="55">
        <f>'有償物量'!O13+'再生利用量'!O13</f>
        <v>16253.82091</v>
      </c>
      <c r="P13" s="55">
        <f>'有償物量'!P13+'再生利用量'!P13</f>
        <v>2200.64</v>
      </c>
      <c r="Q13" s="55">
        <f>'有償物量'!Q13+'再生利用量'!Q13</f>
        <v>382.037</v>
      </c>
      <c r="R13" s="55">
        <f>'有償物量'!R13+'再生利用量'!R13</f>
        <v>98.898</v>
      </c>
      <c r="S13" s="55">
        <f>'有償物量'!S13+'再生利用量'!S13</f>
        <v>982.06943</v>
      </c>
      <c r="T13" s="55">
        <f>'有償物量'!T13+'再生利用量'!T13</f>
        <v>33.48</v>
      </c>
      <c r="U13" s="55">
        <f>'有償物量'!U13+'再生利用量'!U13</f>
        <v>740.59658</v>
      </c>
      <c r="V13" s="55">
        <f>'有償物量'!V13+'再生利用量'!V13</f>
        <v>168.89201440000002</v>
      </c>
      <c r="W13" s="55">
        <f>'有償物量'!W13+'再生利用量'!W13</f>
        <v>9.104</v>
      </c>
      <c r="X13" s="55">
        <f>'有償物量'!X13+'再生利用量'!X13</f>
        <v>1404.583</v>
      </c>
      <c r="Y13" s="55">
        <f>'有償物量'!Y13+'再生利用量'!Y13</f>
        <v>2629.45725</v>
      </c>
      <c r="Z13" s="55">
        <f>'有償物量'!Z13+'再生利用量'!Z13</f>
        <v>873.455</v>
      </c>
      <c r="AA13" s="55">
        <f>'有償物量'!AA13+'再生利用量'!AA13</f>
        <v>3606.49818</v>
      </c>
      <c r="AB13" s="55">
        <f>'有償物量'!AB13+'再生利用量'!AB13</f>
        <v>755.8115</v>
      </c>
      <c r="AC13" s="55">
        <f>'有償物量'!AC13+'再生利用量'!AC13</f>
        <v>2354.020625</v>
      </c>
      <c r="AD13" s="55">
        <f>'有償物量'!AD13+'再生利用量'!AD13</f>
        <v>450.806</v>
      </c>
      <c r="AE13" s="55">
        <f>'有償物量'!AE13+'再生利用量'!AE13</f>
        <v>41.517</v>
      </c>
      <c r="AF13" s="55">
        <f>'有償物量'!AF13+'再生利用量'!AF13</f>
        <v>1181.2730000000001</v>
      </c>
      <c r="AG13" s="55">
        <f>'有償物量'!AG13+'再生利用量'!AG13</f>
        <v>107.416</v>
      </c>
      <c r="AH13" s="55">
        <f>'有償物量'!AH13+'再生利用量'!AH13</f>
        <v>4992.601</v>
      </c>
      <c r="AI13" s="57">
        <f>'有償物量'!AI13+'再生利用量'!AI13</f>
        <v>400.19529</v>
      </c>
      <c r="AJ13" s="9"/>
      <c r="AK13" s="47"/>
      <c r="AL13" s="59" t="s">
        <v>66</v>
      </c>
      <c r="AM13" s="53"/>
      <c r="AN13" s="58">
        <f>'有償物量'!AN13+'再生利用量'!AN13</f>
        <v>45.27</v>
      </c>
      <c r="AO13" s="55">
        <f>'有償物量'!AO13+'再生利用量'!AO13</f>
        <v>0.14</v>
      </c>
      <c r="AP13" s="55">
        <f>'有償物量'!AP13+'再生利用量'!AP13</f>
        <v>27.52</v>
      </c>
      <c r="AQ13" s="55">
        <f>'有償物量'!AQ13+'再生利用量'!AQ13</f>
        <v>0.01</v>
      </c>
      <c r="AR13" s="55">
        <f>'有償物量'!AR13+'再生利用量'!AR13</f>
        <v>17.6</v>
      </c>
      <c r="AS13" s="56">
        <f>'有償物量'!AS13+'再生利用量'!AS13</f>
        <v>0</v>
      </c>
      <c r="AT13" s="54">
        <f>'有償物量'!AT13+'再生利用量'!AT13</f>
        <v>0</v>
      </c>
      <c r="AU13" s="55">
        <f>'有償物量'!AU13+'再生利用量'!AU13</f>
        <v>0</v>
      </c>
      <c r="AV13" s="55">
        <f>'有償物量'!AV13+'再生利用量'!AV13</f>
        <v>0</v>
      </c>
      <c r="AW13" s="55">
        <f>'有償物量'!AW13+'再生利用量'!AW13</f>
        <v>0</v>
      </c>
      <c r="AX13" s="54">
        <f>'有償物量'!AX13+'再生利用量'!AX13</f>
        <v>3436.7405999999996</v>
      </c>
      <c r="AY13" s="55">
        <f>'有償物量'!AY13+'再生利用量'!AY13</f>
        <v>188.042</v>
      </c>
      <c r="AZ13" s="55">
        <f>'有償物量'!AZ13+'再生利用量'!AZ13</f>
        <v>11.417</v>
      </c>
      <c r="BA13" s="55">
        <f>'有償物量'!BA13+'再生利用量'!BA13</f>
        <v>2273.7529999999997</v>
      </c>
      <c r="BB13" s="56">
        <f>'有償物量'!BB13+'再生利用量'!BB13</f>
        <v>963.5286</v>
      </c>
      <c r="BC13" s="54">
        <f>'有償物量'!BC13+'再生利用量'!BC13</f>
        <v>528.0210000000001</v>
      </c>
      <c r="BD13" s="55">
        <f>'有償物量'!BD13+'再生利用量'!BD13</f>
        <v>0</v>
      </c>
      <c r="BE13" s="55">
        <f>'有償物量'!BE13+'再生利用量'!BE13</f>
        <v>8.796</v>
      </c>
      <c r="BF13" s="55">
        <f>'有償物量'!BF13+'再生利用量'!BF13</f>
        <v>0</v>
      </c>
      <c r="BG13" s="56">
        <f>'有償物量'!BG13+'再生利用量'!BG13</f>
        <v>519.225</v>
      </c>
      <c r="BH13" s="100">
        <f>'有償物量'!BH13+'再生利用量'!BH13</f>
        <v>593.371</v>
      </c>
      <c r="BI13" s="56">
        <f>'有償物量'!BI13+'再生利用量'!BI13</f>
        <v>593.371</v>
      </c>
      <c r="BJ13" s="54">
        <f>'有償物量'!BJ13+'再生利用量'!BJ13</f>
        <v>31.255</v>
      </c>
      <c r="BK13" s="55">
        <f>'有償物量'!BK13+'再生利用量'!BK13</f>
        <v>31.255</v>
      </c>
      <c r="BL13" s="55">
        <f>'有償物量'!BL13+'再生利用量'!BL13</f>
        <v>0</v>
      </c>
      <c r="BM13" s="54">
        <f>'有償物量'!BM13+'再生利用量'!BM13</f>
        <v>141.348</v>
      </c>
      <c r="BN13" s="54">
        <f>'有償物量'!BN13+'再生利用量'!BN13</f>
        <v>99.71</v>
      </c>
      <c r="BO13" s="55">
        <f>'有償物量'!BO13+'再生利用量'!BO13</f>
        <v>99.71</v>
      </c>
      <c r="BP13" s="54">
        <f>'有償物量'!BP13+'再生利用量'!BP13</f>
        <v>93.18398</v>
      </c>
      <c r="BQ13" s="55">
        <f>'有償物量'!BQ13+'再生利用量'!BQ13</f>
        <v>93.18398</v>
      </c>
      <c r="BR13" s="54">
        <f>'有償物量'!BR13+'再生利用量'!BR13</f>
        <v>24.312</v>
      </c>
      <c r="BS13" s="55">
        <f>'有償物量'!BS13+'再生利用量'!BS13</f>
        <v>24.312</v>
      </c>
      <c r="BT13" s="55">
        <f>'有償物量'!BT13+'再生利用量'!BT13</f>
        <v>0</v>
      </c>
      <c r="BU13" s="55">
        <f>'有償物量'!BU13+'再生利用量'!BU13</f>
        <v>0</v>
      </c>
      <c r="BV13" s="56">
        <f>'有償物量'!BV13+'再生利用量'!BV13</f>
        <v>0</v>
      </c>
      <c r="BW13" s="54">
        <f>'有償物量'!BW13+'再生利用量'!BW13</f>
        <v>104.039</v>
      </c>
      <c r="BX13" s="57">
        <f>'有償物量'!BX13+'再生利用量'!BX13</f>
        <v>104.039</v>
      </c>
    </row>
    <row r="14" spans="2:76" s="5" customFormat="1" ht="22.5" customHeight="1">
      <c r="B14" s="59" t="s">
        <v>67</v>
      </c>
      <c r="C14" s="53"/>
      <c r="D14" s="51">
        <f t="shared" si="2"/>
        <v>3126.6883199999997</v>
      </c>
      <c r="E14" s="52">
        <f>'有償物量'!E14+'再生利用量'!E14</f>
        <v>0</v>
      </c>
      <c r="F14" s="53">
        <f>'有償物量'!F14+'再生利用量'!F14</f>
        <v>0</v>
      </c>
      <c r="G14" s="54">
        <f t="shared" si="3"/>
        <v>2302.2503199999996</v>
      </c>
      <c r="H14" s="55">
        <v>2198.1723199999997</v>
      </c>
      <c r="I14" s="55">
        <v>78.65</v>
      </c>
      <c r="J14" s="55">
        <v>25.428</v>
      </c>
      <c r="K14" s="54">
        <f>'有償物量'!K14+'再生利用量'!K14</f>
        <v>824.438</v>
      </c>
      <c r="L14" s="55">
        <f>'有償物量'!L14+'再生利用量'!L14</f>
        <v>0</v>
      </c>
      <c r="M14" s="55">
        <f>'有償物量'!M14+'再生利用量'!M14</f>
        <v>0</v>
      </c>
      <c r="N14" s="55">
        <f>'有償物量'!N14+'再生利用量'!N14</f>
        <v>824.438</v>
      </c>
      <c r="O14" s="55">
        <f>'有償物量'!O14+'再生利用量'!O14</f>
        <v>0</v>
      </c>
      <c r="P14" s="55">
        <f>'有償物量'!P14+'再生利用量'!P14</f>
        <v>0</v>
      </c>
      <c r="Q14" s="55">
        <f>'有償物量'!Q14+'再生利用量'!Q14</f>
        <v>0</v>
      </c>
      <c r="R14" s="55">
        <f>'有償物量'!R14+'再生利用量'!R14</f>
        <v>0</v>
      </c>
      <c r="S14" s="55">
        <f>'有償物量'!S14+'再生利用量'!S14</f>
        <v>0</v>
      </c>
      <c r="T14" s="55">
        <f>'有償物量'!T14+'再生利用量'!T14</f>
        <v>0</v>
      </c>
      <c r="U14" s="55">
        <f>'有償物量'!U14+'再生利用量'!U14</f>
        <v>0</v>
      </c>
      <c r="V14" s="55">
        <f>'有償物量'!V14+'再生利用量'!V14</f>
        <v>0</v>
      </c>
      <c r="W14" s="55">
        <f>'有償物量'!W14+'再生利用量'!W14</f>
        <v>0</v>
      </c>
      <c r="X14" s="55">
        <f>'有償物量'!X14+'再生利用量'!X14</f>
        <v>0</v>
      </c>
      <c r="Y14" s="55">
        <f>'有償物量'!Y14+'再生利用量'!Y14</f>
        <v>0</v>
      </c>
      <c r="Z14" s="55">
        <f>'有償物量'!Z14+'再生利用量'!Z14</f>
        <v>0</v>
      </c>
      <c r="AA14" s="55">
        <f>'有償物量'!AA14+'再生利用量'!AA14</f>
        <v>0</v>
      </c>
      <c r="AB14" s="55">
        <f>'有償物量'!AB14+'再生利用量'!AB14</f>
        <v>0</v>
      </c>
      <c r="AC14" s="55">
        <f>'有償物量'!AC14+'再生利用量'!AC14</f>
        <v>0</v>
      </c>
      <c r="AD14" s="55">
        <f>'有償物量'!AD14+'再生利用量'!AD14</f>
        <v>0</v>
      </c>
      <c r="AE14" s="55">
        <f>'有償物量'!AE14+'再生利用量'!AE14</f>
        <v>0</v>
      </c>
      <c r="AF14" s="55">
        <f>'有償物量'!AF14+'再生利用量'!AF14</f>
        <v>0</v>
      </c>
      <c r="AG14" s="55">
        <f>'有償物量'!AG14+'再生利用量'!AG14</f>
        <v>0</v>
      </c>
      <c r="AH14" s="55">
        <f>'有償物量'!AH14+'再生利用量'!AH14</f>
        <v>0</v>
      </c>
      <c r="AI14" s="57">
        <f>'有償物量'!AI14+'再生利用量'!AI14</f>
        <v>0</v>
      </c>
      <c r="AJ14" s="9"/>
      <c r="AK14" s="47"/>
      <c r="AL14" s="59" t="s">
        <v>67</v>
      </c>
      <c r="AM14" s="53"/>
      <c r="AN14" s="58">
        <f>'有償物量'!AN14+'再生利用量'!AN14</f>
        <v>0</v>
      </c>
      <c r="AO14" s="55">
        <f>'有償物量'!AO14+'再生利用量'!AO14</f>
        <v>0</v>
      </c>
      <c r="AP14" s="55">
        <f>'有償物量'!AP14+'再生利用量'!AP14</f>
        <v>0</v>
      </c>
      <c r="AQ14" s="55">
        <f>'有償物量'!AQ14+'再生利用量'!AQ14</f>
        <v>0</v>
      </c>
      <c r="AR14" s="55">
        <f>'有償物量'!AR14+'再生利用量'!AR14</f>
        <v>0</v>
      </c>
      <c r="AS14" s="56">
        <f>'有償物量'!AS14+'再生利用量'!AS14</f>
        <v>0</v>
      </c>
      <c r="AT14" s="54">
        <f>'有償物量'!AT14+'再生利用量'!AT14</f>
        <v>0</v>
      </c>
      <c r="AU14" s="55">
        <f>'有償物量'!AU14+'再生利用量'!AU14</f>
        <v>0</v>
      </c>
      <c r="AV14" s="55">
        <f>'有償物量'!AV14+'再生利用量'!AV14</f>
        <v>0</v>
      </c>
      <c r="AW14" s="55">
        <f>'有償物量'!AW14+'再生利用量'!AW14</f>
        <v>0</v>
      </c>
      <c r="AX14" s="54">
        <f>'有償物量'!AX14+'再生利用量'!AX14</f>
        <v>0</v>
      </c>
      <c r="AY14" s="55">
        <f>'有償物量'!AY14+'再生利用量'!AY14</f>
        <v>0</v>
      </c>
      <c r="AZ14" s="55">
        <f>'有償物量'!AZ14+'再生利用量'!AZ14</f>
        <v>0</v>
      </c>
      <c r="BA14" s="55">
        <f>'有償物量'!BA14+'再生利用量'!BA14</f>
        <v>0</v>
      </c>
      <c r="BB14" s="56">
        <f>'有償物量'!BB14+'再生利用量'!BB14</f>
        <v>0</v>
      </c>
      <c r="BC14" s="54">
        <f>'有償物量'!BC14+'再生利用量'!BC14</f>
        <v>0</v>
      </c>
      <c r="BD14" s="55">
        <f>'有償物量'!BD14+'再生利用量'!BD14</f>
        <v>0</v>
      </c>
      <c r="BE14" s="55">
        <f>'有償物量'!BE14+'再生利用量'!BE14</f>
        <v>0</v>
      </c>
      <c r="BF14" s="55">
        <f>'有償物量'!BF14+'再生利用量'!BF14</f>
        <v>0</v>
      </c>
      <c r="BG14" s="56">
        <f>'有償物量'!BG14+'再生利用量'!BG14</f>
        <v>0</v>
      </c>
      <c r="BH14" s="100">
        <f>'有償物量'!BH14+'再生利用量'!BH14</f>
        <v>0</v>
      </c>
      <c r="BI14" s="56">
        <f>'有償物量'!BI14+'再生利用量'!BI14</f>
        <v>0</v>
      </c>
      <c r="BJ14" s="54">
        <f>'有償物量'!BJ14+'再生利用量'!BJ14</f>
        <v>0</v>
      </c>
      <c r="BK14" s="55">
        <f>'有償物量'!BK14+'再生利用量'!BK14</f>
        <v>0</v>
      </c>
      <c r="BL14" s="55">
        <f>'有償物量'!BL14+'再生利用量'!BL14</f>
        <v>0</v>
      </c>
      <c r="BM14" s="54">
        <f>'有償物量'!BM14+'再生利用量'!BM14</f>
        <v>0</v>
      </c>
      <c r="BN14" s="54">
        <f>'有償物量'!BN14+'再生利用量'!BN14</f>
        <v>0</v>
      </c>
      <c r="BO14" s="55">
        <f>'有償物量'!BO14+'再生利用量'!BO14</f>
        <v>0</v>
      </c>
      <c r="BP14" s="54">
        <f>'有償物量'!BP14+'再生利用量'!BP14</f>
        <v>0</v>
      </c>
      <c r="BQ14" s="55">
        <f>'有償物量'!BQ14+'再生利用量'!BQ14</f>
        <v>0</v>
      </c>
      <c r="BR14" s="54">
        <f>'有償物量'!BR14+'再生利用量'!BR14</f>
        <v>0</v>
      </c>
      <c r="BS14" s="55">
        <f>'有償物量'!BS14+'再生利用量'!BS14</f>
        <v>0</v>
      </c>
      <c r="BT14" s="55">
        <f>'有償物量'!BT14+'再生利用量'!BT14</f>
        <v>0</v>
      </c>
      <c r="BU14" s="55">
        <f>'有償物量'!BU14+'再生利用量'!BU14</f>
        <v>0</v>
      </c>
      <c r="BV14" s="56">
        <f>'有償物量'!BV14+'再生利用量'!BV14</f>
        <v>0</v>
      </c>
      <c r="BW14" s="54">
        <f>'有償物量'!BW14+'再生利用量'!BW14</f>
        <v>0</v>
      </c>
      <c r="BX14" s="57">
        <f>'有償物量'!BX14+'再生利用量'!BX14</f>
        <v>0</v>
      </c>
    </row>
    <row r="15" spans="2:76" s="5" customFormat="1" ht="22.5" customHeight="1">
      <c r="B15" s="59" t="s">
        <v>68</v>
      </c>
      <c r="C15" s="53"/>
      <c r="D15" s="51">
        <f t="shared" si="2"/>
        <v>298.775</v>
      </c>
      <c r="E15" s="52">
        <f>'有償物量'!E15+'再生利用量'!E15</f>
        <v>0</v>
      </c>
      <c r="F15" s="53">
        <f>'有償物量'!F15+'再生利用量'!F15</f>
        <v>0</v>
      </c>
      <c r="G15" s="54">
        <f t="shared" si="3"/>
        <v>0</v>
      </c>
      <c r="H15" s="55">
        <v>0</v>
      </c>
      <c r="I15" s="55">
        <v>0</v>
      </c>
      <c r="J15" s="55">
        <v>0</v>
      </c>
      <c r="K15" s="54">
        <f>'有償物量'!K15+'再生利用量'!K15</f>
        <v>298.775</v>
      </c>
      <c r="L15" s="55">
        <f>'有償物量'!L15+'再生利用量'!L15</f>
        <v>298.775</v>
      </c>
      <c r="M15" s="55">
        <f>'有償物量'!M15+'再生利用量'!M15</f>
        <v>0</v>
      </c>
      <c r="N15" s="55">
        <f>'有償物量'!N15+'再生利用量'!N15</f>
        <v>0</v>
      </c>
      <c r="O15" s="55">
        <f>'有償物量'!O15+'再生利用量'!O15</f>
        <v>0</v>
      </c>
      <c r="P15" s="55">
        <f>'有償物量'!P15+'再生利用量'!P15</f>
        <v>0</v>
      </c>
      <c r="Q15" s="55">
        <f>'有償物量'!Q15+'再生利用量'!Q15</f>
        <v>0</v>
      </c>
      <c r="R15" s="55">
        <f>'有償物量'!R15+'再生利用量'!R15</f>
        <v>0</v>
      </c>
      <c r="S15" s="55">
        <f>'有償物量'!S15+'再生利用量'!S15</f>
        <v>0</v>
      </c>
      <c r="T15" s="55">
        <f>'有償物量'!T15+'再生利用量'!T15</f>
        <v>0</v>
      </c>
      <c r="U15" s="55">
        <f>'有償物量'!U15+'再生利用量'!U15</f>
        <v>0</v>
      </c>
      <c r="V15" s="55">
        <f>'有償物量'!V15+'再生利用量'!V15</f>
        <v>0</v>
      </c>
      <c r="W15" s="55">
        <f>'有償物量'!W15+'再生利用量'!W15</f>
        <v>0</v>
      </c>
      <c r="X15" s="55">
        <f>'有償物量'!X15+'再生利用量'!X15</f>
        <v>0</v>
      </c>
      <c r="Y15" s="55">
        <f>'有償物量'!Y15+'再生利用量'!Y15</f>
        <v>0</v>
      </c>
      <c r="Z15" s="55">
        <f>'有償物量'!Z15+'再生利用量'!Z15</f>
        <v>0</v>
      </c>
      <c r="AA15" s="55">
        <f>'有償物量'!AA15+'再生利用量'!AA15</f>
        <v>0</v>
      </c>
      <c r="AB15" s="55">
        <f>'有償物量'!AB15+'再生利用量'!AB15</f>
        <v>0</v>
      </c>
      <c r="AC15" s="55">
        <f>'有償物量'!AC15+'再生利用量'!AC15</f>
        <v>0</v>
      </c>
      <c r="AD15" s="55">
        <f>'有償物量'!AD15+'再生利用量'!AD15</f>
        <v>0</v>
      </c>
      <c r="AE15" s="55">
        <f>'有償物量'!AE15+'再生利用量'!AE15</f>
        <v>0</v>
      </c>
      <c r="AF15" s="55">
        <f>'有償物量'!AF15+'再生利用量'!AF15</f>
        <v>0</v>
      </c>
      <c r="AG15" s="55">
        <f>'有償物量'!AG15+'再生利用量'!AG15</f>
        <v>0</v>
      </c>
      <c r="AH15" s="55">
        <f>'有償物量'!AH15+'再生利用量'!AH15</f>
        <v>0</v>
      </c>
      <c r="AI15" s="57">
        <f>'有償物量'!AI15+'再生利用量'!AI15</f>
        <v>0</v>
      </c>
      <c r="AJ15" s="9"/>
      <c r="AK15" s="47"/>
      <c r="AL15" s="59" t="s">
        <v>68</v>
      </c>
      <c r="AM15" s="53"/>
      <c r="AN15" s="58">
        <f>'有償物量'!AN15+'再生利用量'!AN15</f>
        <v>0</v>
      </c>
      <c r="AO15" s="55">
        <f>'有償物量'!AO15+'再生利用量'!AO15</f>
        <v>0</v>
      </c>
      <c r="AP15" s="55">
        <f>'有償物量'!AP15+'再生利用量'!AP15</f>
        <v>0</v>
      </c>
      <c r="AQ15" s="55">
        <f>'有償物量'!AQ15+'再生利用量'!AQ15</f>
        <v>0</v>
      </c>
      <c r="AR15" s="55">
        <f>'有償物量'!AR15+'再生利用量'!AR15</f>
        <v>0</v>
      </c>
      <c r="AS15" s="56">
        <f>'有償物量'!AS15+'再生利用量'!AS15</f>
        <v>0</v>
      </c>
      <c r="AT15" s="54">
        <f>'有償物量'!AT15+'再生利用量'!AT15</f>
        <v>0</v>
      </c>
      <c r="AU15" s="55">
        <f>'有償物量'!AU15+'再生利用量'!AU15</f>
        <v>0</v>
      </c>
      <c r="AV15" s="55">
        <f>'有償物量'!AV15+'再生利用量'!AV15</f>
        <v>0</v>
      </c>
      <c r="AW15" s="55">
        <f>'有償物量'!AW15+'再生利用量'!AW15</f>
        <v>0</v>
      </c>
      <c r="AX15" s="54">
        <f>'有償物量'!AX15+'再生利用量'!AX15</f>
        <v>0</v>
      </c>
      <c r="AY15" s="55">
        <f>'有償物量'!AY15+'再生利用量'!AY15</f>
        <v>0</v>
      </c>
      <c r="AZ15" s="55">
        <f>'有償物量'!AZ15+'再生利用量'!AZ15</f>
        <v>0</v>
      </c>
      <c r="BA15" s="55">
        <f>'有償物量'!BA15+'再生利用量'!BA15</f>
        <v>0</v>
      </c>
      <c r="BB15" s="56">
        <f>'有償物量'!BB15+'再生利用量'!BB15</f>
        <v>0</v>
      </c>
      <c r="BC15" s="54">
        <f>'有償物量'!BC15+'再生利用量'!BC15</f>
        <v>0</v>
      </c>
      <c r="BD15" s="55">
        <f>'有償物量'!BD15+'再生利用量'!BD15</f>
        <v>0</v>
      </c>
      <c r="BE15" s="55">
        <f>'有償物量'!BE15+'再生利用量'!BE15</f>
        <v>0</v>
      </c>
      <c r="BF15" s="55">
        <f>'有償物量'!BF15+'再生利用量'!BF15</f>
        <v>0</v>
      </c>
      <c r="BG15" s="56">
        <f>'有償物量'!BG15+'再生利用量'!BG15</f>
        <v>0</v>
      </c>
      <c r="BH15" s="100">
        <f>'有償物量'!BH15+'再生利用量'!BH15</f>
        <v>0</v>
      </c>
      <c r="BI15" s="56">
        <f>'有償物量'!BI15+'再生利用量'!BI15</f>
        <v>0</v>
      </c>
      <c r="BJ15" s="54">
        <f>'有償物量'!BJ15+'再生利用量'!BJ15</f>
        <v>0</v>
      </c>
      <c r="BK15" s="55">
        <f>'有償物量'!BK15+'再生利用量'!BK15</f>
        <v>0</v>
      </c>
      <c r="BL15" s="55">
        <f>'有償物量'!BL15+'再生利用量'!BL15</f>
        <v>0</v>
      </c>
      <c r="BM15" s="54">
        <f>'有償物量'!BM15+'再生利用量'!BM15</f>
        <v>0</v>
      </c>
      <c r="BN15" s="54">
        <f>'有償物量'!BN15+'再生利用量'!BN15</f>
        <v>0</v>
      </c>
      <c r="BO15" s="55">
        <f>'有償物量'!BO15+'再生利用量'!BO15</f>
        <v>0</v>
      </c>
      <c r="BP15" s="54">
        <f>'有償物量'!BP15+'再生利用量'!BP15</f>
        <v>0</v>
      </c>
      <c r="BQ15" s="55">
        <f>'有償物量'!BQ15+'再生利用量'!BQ15</f>
        <v>0</v>
      </c>
      <c r="BR15" s="54">
        <f>'有償物量'!BR15+'再生利用量'!BR15</f>
        <v>0</v>
      </c>
      <c r="BS15" s="55">
        <f>'有償物量'!BS15+'再生利用量'!BS15</f>
        <v>0</v>
      </c>
      <c r="BT15" s="55">
        <f>'有償物量'!BT15+'再生利用量'!BT15</f>
        <v>0</v>
      </c>
      <c r="BU15" s="55">
        <f>'有償物量'!BU15+'再生利用量'!BU15</f>
        <v>0</v>
      </c>
      <c r="BV15" s="56">
        <f>'有償物量'!BV15+'再生利用量'!BV15</f>
        <v>0</v>
      </c>
      <c r="BW15" s="54">
        <f>'有償物量'!BW15+'再生利用量'!BW15</f>
        <v>0</v>
      </c>
      <c r="BX15" s="57">
        <f>'有償物量'!BX15+'再生利用量'!BX15</f>
        <v>0</v>
      </c>
    </row>
    <row r="16" spans="2:76" s="5" customFormat="1" ht="22.5" customHeight="1">
      <c r="B16" s="59" t="s">
        <v>86</v>
      </c>
      <c r="C16" s="53"/>
      <c r="D16" s="51">
        <f t="shared" si="2"/>
        <v>24496.48034</v>
      </c>
      <c r="E16" s="52">
        <f>'有償物量'!E16+'再生利用量'!E16</f>
        <v>0</v>
      </c>
      <c r="F16" s="53">
        <f>'有償物量'!F16+'再生利用量'!F16</f>
        <v>0</v>
      </c>
      <c r="G16" s="54">
        <f t="shared" si="3"/>
        <v>0</v>
      </c>
      <c r="H16" s="55">
        <v>0</v>
      </c>
      <c r="I16" s="55">
        <v>0</v>
      </c>
      <c r="J16" s="55">
        <v>0</v>
      </c>
      <c r="K16" s="54">
        <f>'有償物量'!K16+'再生利用量'!K16</f>
        <v>24496.48034</v>
      </c>
      <c r="L16" s="55">
        <f>'有償物量'!L16+'再生利用量'!L16</f>
        <v>22176.714099999997</v>
      </c>
      <c r="M16" s="55">
        <f>'有償物量'!M16+'再生利用量'!M16</f>
        <v>304</v>
      </c>
      <c r="N16" s="55">
        <f>'有償物量'!N16+'再生利用量'!N16</f>
        <v>0</v>
      </c>
      <c r="O16" s="55">
        <f>'有償物量'!O16+'再生利用量'!O16</f>
        <v>0</v>
      </c>
      <c r="P16" s="55">
        <f>'有償物量'!P16+'再生利用量'!P16</f>
        <v>0</v>
      </c>
      <c r="Q16" s="55">
        <f>'有償物量'!Q16+'再生利用量'!Q16</f>
        <v>0</v>
      </c>
      <c r="R16" s="55">
        <f>'有償物量'!R16+'再生利用量'!R16</f>
        <v>0</v>
      </c>
      <c r="S16" s="55">
        <f>'有償物量'!S16+'再生利用量'!S16</f>
        <v>2015.76624</v>
      </c>
      <c r="T16" s="55">
        <f>'有償物量'!T16+'再生利用量'!T16</f>
        <v>0</v>
      </c>
      <c r="U16" s="55">
        <f>'有償物量'!U16+'再生利用量'!U16</f>
        <v>0</v>
      </c>
      <c r="V16" s="55">
        <f>'有償物量'!V16+'再生利用量'!V16</f>
        <v>0</v>
      </c>
      <c r="W16" s="55">
        <f>'有償物量'!W16+'再生利用量'!W16</f>
        <v>0</v>
      </c>
      <c r="X16" s="55">
        <f>'有償物量'!X16+'再生利用量'!X16</f>
        <v>0</v>
      </c>
      <c r="Y16" s="55">
        <f>'有償物量'!Y16+'再生利用量'!Y16</f>
        <v>0</v>
      </c>
      <c r="Z16" s="55">
        <f>'有償物量'!Z16+'再生利用量'!Z16</f>
        <v>0</v>
      </c>
      <c r="AA16" s="55">
        <f>'有償物量'!AA16+'再生利用量'!AA16</f>
        <v>0</v>
      </c>
      <c r="AB16" s="55">
        <f>'有償物量'!AB16+'再生利用量'!AB16</f>
        <v>0</v>
      </c>
      <c r="AC16" s="55">
        <f>'有償物量'!AC16+'再生利用量'!AC16</f>
        <v>0</v>
      </c>
      <c r="AD16" s="55">
        <f>'有償物量'!AD16+'再生利用量'!AD16</f>
        <v>0</v>
      </c>
      <c r="AE16" s="55">
        <f>'有償物量'!AE16+'再生利用量'!AE16</f>
        <v>0</v>
      </c>
      <c r="AF16" s="55">
        <f>'有償物量'!AF16+'再生利用量'!AF16</f>
        <v>0</v>
      </c>
      <c r="AG16" s="55">
        <f>'有償物量'!AG16+'再生利用量'!AG16</f>
        <v>0</v>
      </c>
      <c r="AH16" s="55">
        <f>'有償物量'!AH16+'再生利用量'!AH16</f>
        <v>0</v>
      </c>
      <c r="AI16" s="57">
        <f>'有償物量'!AI16+'再生利用量'!AI16</f>
        <v>0</v>
      </c>
      <c r="AJ16" s="9"/>
      <c r="AK16" s="47"/>
      <c r="AL16" s="59" t="s">
        <v>86</v>
      </c>
      <c r="AM16" s="53"/>
      <c r="AN16" s="58">
        <f>'有償物量'!AN16+'再生利用量'!AN16</f>
        <v>0</v>
      </c>
      <c r="AO16" s="55">
        <f>'有償物量'!AO16+'再生利用量'!AO16</f>
        <v>0</v>
      </c>
      <c r="AP16" s="55">
        <f>'有償物量'!AP16+'再生利用量'!AP16</f>
        <v>0</v>
      </c>
      <c r="AQ16" s="55">
        <f>'有償物量'!AQ16+'再生利用量'!AQ16</f>
        <v>0</v>
      </c>
      <c r="AR16" s="55">
        <f>'有償物量'!AR16+'再生利用量'!AR16</f>
        <v>0</v>
      </c>
      <c r="AS16" s="56">
        <f>'有償物量'!AS16+'再生利用量'!AS16</f>
        <v>0</v>
      </c>
      <c r="AT16" s="54">
        <f>'有償物量'!AT16+'再生利用量'!AT16</f>
        <v>0</v>
      </c>
      <c r="AU16" s="55">
        <f>'有償物量'!AU16+'再生利用量'!AU16</f>
        <v>0</v>
      </c>
      <c r="AV16" s="55">
        <f>'有償物量'!AV16+'再生利用量'!AV16</f>
        <v>0</v>
      </c>
      <c r="AW16" s="55">
        <f>'有償物量'!AW16+'再生利用量'!AW16</f>
        <v>0</v>
      </c>
      <c r="AX16" s="54">
        <f>'有償物量'!AX16+'再生利用量'!AX16</f>
        <v>0</v>
      </c>
      <c r="AY16" s="55">
        <f>'有償物量'!AY16+'再生利用量'!AY16</f>
        <v>0</v>
      </c>
      <c r="AZ16" s="55">
        <f>'有償物量'!AZ16+'再生利用量'!AZ16</f>
        <v>0</v>
      </c>
      <c r="BA16" s="55">
        <f>'有償物量'!BA16+'再生利用量'!BA16</f>
        <v>0</v>
      </c>
      <c r="BB16" s="56">
        <f>'有償物量'!BB16+'再生利用量'!BB16</f>
        <v>0</v>
      </c>
      <c r="BC16" s="54">
        <f>'有償物量'!BC16+'再生利用量'!BC16</f>
        <v>0</v>
      </c>
      <c r="BD16" s="55">
        <f>'有償物量'!BD16+'再生利用量'!BD16</f>
        <v>0</v>
      </c>
      <c r="BE16" s="55">
        <f>'有償物量'!BE16+'再生利用量'!BE16</f>
        <v>0</v>
      </c>
      <c r="BF16" s="55">
        <f>'有償物量'!BF16+'再生利用量'!BF16</f>
        <v>0</v>
      </c>
      <c r="BG16" s="56">
        <f>'有償物量'!BG16+'再生利用量'!BG16</f>
        <v>0</v>
      </c>
      <c r="BH16" s="100">
        <f>'有償物量'!BH16+'再生利用量'!BH16</f>
        <v>0</v>
      </c>
      <c r="BI16" s="56">
        <f>'有償物量'!BI16+'再生利用量'!BI16</f>
        <v>0</v>
      </c>
      <c r="BJ16" s="54">
        <f>'有償物量'!BJ16+'再生利用量'!BJ16</f>
        <v>0</v>
      </c>
      <c r="BK16" s="55">
        <f>'有償物量'!BK16+'再生利用量'!BK16</f>
        <v>0</v>
      </c>
      <c r="BL16" s="55">
        <f>'有償物量'!BL16+'再生利用量'!BL16</f>
        <v>0</v>
      </c>
      <c r="BM16" s="54">
        <f>'有償物量'!BM16+'再生利用量'!BM16</f>
        <v>0</v>
      </c>
      <c r="BN16" s="54">
        <f>'有償物量'!BN16+'再生利用量'!BN16</f>
        <v>0</v>
      </c>
      <c r="BO16" s="55">
        <f>'有償物量'!BO16+'再生利用量'!BO16</f>
        <v>0</v>
      </c>
      <c r="BP16" s="54">
        <f>'有償物量'!BP16+'再生利用量'!BP16</f>
        <v>0</v>
      </c>
      <c r="BQ16" s="55">
        <f>'有償物量'!BQ16+'再生利用量'!BQ16</f>
        <v>0</v>
      </c>
      <c r="BR16" s="54">
        <f>'有償物量'!BR16+'再生利用量'!BR16</f>
        <v>0</v>
      </c>
      <c r="BS16" s="55">
        <f>'有償物量'!BS16+'再生利用量'!BS16</f>
        <v>0</v>
      </c>
      <c r="BT16" s="55">
        <f>'有償物量'!BT16+'再生利用量'!BT16</f>
        <v>0</v>
      </c>
      <c r="BU16" s="55">
        <f>'有償物量'!BU16+'再生利用量'!BU16</f>
        <v>0</v>
      </c>
      <c r="BV16" s="56">
        <f>'有償物量'!BV16+'再生利用量'!BV16</f>
        <v>0</v>
      </c>
      <c r="BW16" s="54">
        <f>'有償物量'!BW16+'再生利用量'!BW16</f>
        <v>0</v>
      </c>
      <c r="BX16" s="57">
        <f>'有償物量'!BX16+'再生利用量'!BX16</f>
        <v>0</v>
      </c>
    </row>
    <row r="17" spans="2:76" s="5" customFormat="1" ht="22.5" customHeight="1">
      <c r="B17" s="59" t="s">
        <v>69</v>
      </c>
      <c r="C17" s="53"/>
      <c r="D17" s="51">
        <f t="shared" si="2"/>
        <v>107.49199999999999</v>
      </c>
      <c r="E17" s="52">
        <f>'有償物量'!E17+'再生利用量'!E17</f>
        <v>0</v>
      </c>
      <c r="F17" s="53">
        <f>'有償物量'!F17+'再生利用量'!F17</f>
        <v>0</v>
      </c>
      <c r="G17" s="54">
        <f t="shared" si="3"/>
        <v>7.04</v>
      </c>
      <c r="H17" s="55">
        <v>6.04</v>
      </c>
      <c r="I17" s="55">
        <v>0</v>
      </c>
      <c r="J17" s="55">
        <v>1</v>
      </c>
      <c r="K17" s="54">
        <f>'有償物量'!K17+'再生利用量'!K17</f>
        <v>6.212</v>
      </c>
      <c r="L17" s="55">
        <f>'有償物量'!L17+'再生利用量'!L17</f>
        <v>0</v>
      </c>
      <c r="M17" s="55">
        <f>'有償物量'!M17+'再生利用量'!M17</f>
        <v>0</v>
      </c>
      <c r="N17" s="55">
        <f>'有償物量'!N17+'再生利用量'!N17</f>
        <v>0</v>
      </c>
      <c r="O17" s="55">
        <f>'有償物量'!O17+'再生利用量'!O17</f>
        <v>0</v>
      </c>
      <c r="P17" s="55">
        <f>'有償物量'!P17+'再生利用量'!P17</f>
        <v>0</v>
      </c>
      <c r="Q17" s="55">
        <f>'有償物量'!Q17+'再生利用量'!Q17</f>
        <v>0</v>
      </c>
      <c r="R17" s="55">
        <f>'有償物量'!R17+'再生利用量'!R17</f>
        <v>0</v>
      </c>
      <c r="S17" s="55">
        <f>'有償物量'!S17+'再生利用量'!S17</f>
        <v>0</v>
      </c>
      <c r="T17" s="55">
        <f>'有償物量'!T17+'再生利用量'!T17</f>
        <v>0</v>
      </c>
      <c r="U17" s="55">
        <f>'有償物量'!U17+'再生利用量'!U17</f>
        <v>0</v>
      </c>
      <c r="V17" s="55">
        <f>'有償物量'!V17+'再生利用量'!V17</f>
        <v>0.488</v>
      </c>
      <c r="W17" s="55">
        <f>'有償物量'!W17+'再生利用量'!W17</f>
        <v>0</v>
      </c>
      <c r="X17" s="55">
        <f>'有償物量'!X17+'再生利用量'!X17</f>
        <v>0</v>
      </c>
      <c r="Y17" s="55">
        <f>'有償物量'!Y17+'再生利用量'!Y17</f>
        <v>0.772</v>
      </c>
      <c r="Z17" s="55">
        <f>'有償物量'!Z17+'再生利用量'!Z17</f>
        <v>0</v>
      </c>
      <c r="AA17" s="55">
        <f>'有償物量'!AA17+'再生利用量'!AA17</f>
        <v>0.396</v>
      </c>
      <c r="AB17" s="55">
        <f>'有償物量'!AB17+'再生利用量'!AB17</f>
        <v>0.642</v>
      </c>
      <c r="AC17" s="55">
        <f>'有償物量'!AC17+'再生利用量'!AC17</f>
        <v>0.119</v>
      </c>
      <c r="AD17" s="55">
        <f>'有償物量'!AD17+'再生利用量'!AD17</f>
        <v>0</v>
      </c>
      <c r="AE17" s="55">
        <f>'有償物量'!AE17+'再生利用量'!AE17</f>
        <v>0</v>
      </c>
      <c r="AF17" s="55">
        <f>'有償物量'!AF17+'再生利用量'!AF17</f>
        <v>3.795</v>
      </c>
      <c r="AG17" s="55">
        <f>'有償物量'!AG17+'再生利用量'!AG17</f>
        <v>0</v>
      </c>
      <c r="AH17" s="55">
        <f>'有償物量'!AH17+'再生利用量'!AH17</f>
        <v>0</v>
      </c>
      <c r="AI17" s="57">
        <f>'有償物量'!AI17+'再生利用量'!AI17</f>
        <v>0</v>
      </c>
      <c r="AJ17" s="9"/>
      <c r="AK17" s="47"/>
      <c r="AL17" s="59" t="s">
        <v>69</v>
      </c>
      <c r="AM17" s="53"/>
      <c r="AN17" s="58">
        <f>'有償物量'!AN17+'再生利用量'!AN17</f>
        <v>0</v>
      </c>
      <c r="AO17" s="55">
        <f>'有償物量'!AO17+'再生利用量'!AO17</f>
        <v>0</v>
      </c>
      <c r="AP17" s="55">
        <f>'有償物量'!AP17+'再生利用量'!AP17</f>
        <v>0</v>
      </c>
      <c r="AQ17" s="55">
        <f>'有償物量'!AQ17+'再生利用量'!AQ17</f>
        <v>0</v>
      </c>
      <c r="AR17" s="55">
        <f>'有償物量'!AR17+'再生利用量'!AR17</f>
        <v>0</v>
      </c>
      <c r="AS17" s="56">
        <f>'有償物量'!AS17+'再生利用量'!AS17</f>
        <v>0</v>
      </c>
      <c r="AT17" s="54">
        <f>'有償物量'!AT17+'再生利用量'!AT17</f>
        <v>0</v>
      </c>
      <c r="AU17" s="55">
        <f>'有償物量'!AU17+'再生利用量'!AU17</f>
        <v>0</v>
      </c>
      <c r="AV17" s="55">
        <f>'有償物量'!AV17+'再生利用量'!AV17</f>
        <v>0</v>
      </c>
      <c r="AW17" s="55">
        <f>'有償物量'!AW17+'再生利用量'!AW17</f>
        <v>0</v>
      </c>
      <c r="AX17" s="54">
        <f>'有償物量'!AX17+'再生利用量'!AX17</f>
        <v>17</v>
      </c>
      <c r="AY17" s="55">
        <f>'有償物量'!AY17+'再生利用量'!AY17</f>
        <v>17</v>
      </c>
      <c r="AZ17" s="55">
        <f>'有償物量'!AZ17+'再生利用量'!AZ17</f>
        <v>0</v>
      </c>
      <c r="BA17" s="55">
        <f>'有償物量'!BA17+'再生利用量'!BA17</f>
        <v>0</v>
      </c>
      <c r="BB17" s="56">
        <f>'有償物量'!BB17+'再生利用量'!BB17</f>
        <v>0</v>
      </c>
      <c r="BC17" s="54">
        <f>'有償物量'!BC17+'再生利用量'!BC17</f>
        <v>0.006</v>
      </c>
      <c r="BD17" s="55">
        <f>'有償物量'!BD17+'再生利用量'!BD17</f>
        <v>0</v>
      </c>
      <c r="BE17" s="55">
        <f>'有償物量'!BE17+'再生利用量'!BE17</f>
        <v>0.006</v>
      </c>
      <c r="BF17" s="55">
        <f>'有償物量'!BF17+'再生利用量'!BF17</f>
        <v>0</v>
      </c>
      <c r="BG17" s="56">
        <f>'有償物量'!BG17+'再生利用量'!BG17</f>
        <v>0</v>
      </c>
      <c r="BH17" s="100">
        <f>'有償物量'!BH17+'再生利用量'!BH17</f>
        <v>0</v>
      </c>
      <c r="BI17" s="56">
        <f>'有償物量'!BI17+'再生利用量'!BI17</f>
        <v>0</v>
      </c>
      <c r="BJ17" s="54">
        <f>'有償物量'!BJ17+'再生利用量'!BJ17</f>
        <v>0</v>
      </c>
      <c r="BK17" s="55">
        <f>'有償物量'!BK17+'再生利用量'!BK17</f>
        <v>0</v>
      </c>
      <c r="BL17" s="55">
        <f>'有償物量'!BL17+'再生利用量'!BL17</f>
        <v>0</v>
      </c>
      <c r="BM17" s="54">
        <f>'有償物量'!BM17+'再生利用量'!BM17</f>
        <v>0</v>
      </c>
      <c r="BN17" s="54">
        <f>'有償物量'!BN17+'再生利用量'!BN17</f>
        <v>0</v>
      </c>
      <c r="BO17" s="55">
        <f>'有償物量'!BO17+'再生利用量'!BO17</f>
        <v>0</v>
      </c>
      <c r="BP17" s="54">
        <f>'有償物量'!BP17+'再生利用量'!BP17</f>
        <v>0</v>
      </c>
      <c r="BQ17" s="55">
        <f>'有償物量'!BQ17+'再生利用量'!BQ17</f>
        <v>0</v>
      </c>
      <c r="BR17" s="54">
        <f>'有償物量'!BR17+'再生利用量'!BR17</f>
        <v>0</v>
      </c>
      <c r="BS17" s="55">
        <f>'有償物量'!BS17+'再生利用量'!BS17</f>
        <v>0</v>
      </c>
      <c r="BT17" s="55">
        <f>'有償物量'!BT17+'再生利用量'!BT17</f>
        <v>0</v>
      </c>
      <c r="BU17" s="55">
        <f>'有償物量'!BU17+'再生利用量'!BU17</f>
        <v>0</v>
      </c>
      <c r="BV17" s="56">
        <f>'有償物量'!BV17+'再生利用量'!BV17</f>
        <v>0</v>
      </c>
      <c r="BW17" s="54">
        <f>'有償物量'!BW17+'再生利用量'!BW17</f>
        <v>77.234</v>
      </c>
      <c r="BX17" s="57">
        <f>'有償物量'!BX17+'再生利用量'!BX17</f>
        <v>77.234</v>
      </c>
    </row>
    <row r="18" spans="2:76" s="5" customFormat="1" ht="22.5" customHeight="1">
      <c r="B18" s="59" t="s">
        <v>70</v>
      </c>
      <c r="C18" s="53"/>
      <c r="D18" s="51">
        <f t="shared" si="2"/>
        <v>602977.5370399997</v>
      </c>
      <c r="E18" s="52">
        <f>'有償物量'!E18+'再生利用量'!E18</f>
        <v>0</v>
      </c>
      <c r="F18" s="53">
        <f>'有償物量'!F18+'再生利用量'!F18</f>
        <v>0</v>
      </c>
      <c r="G18" s="54">
        <f t="shared" si="3"/>
        <v>54561.43579</v>
      </c>
      <c r="H18" s="55">
        <v>29183.15</v>
      </c>
      <c r="I18" s="55">
        <v>1547.1029999999998</v>
      </c>
      <c r="J18" s="55">
        <v>23831.18279</v>
      </c>
      <c r="K18" s="54">
        <f>'有償物量'!K18+'再生利用量'!K18</f>
        <v>527610.9623499999</v>
      </c>
      <c r="L18" s="55">
        <f>'有償物量'!L18+'再生利用量'!L18</f>
        <v>46769.797</v>
      </c>
      <c r="M18" s="55">
        <f>'有償物量'!M18+'再生利用量'!M18</f>
        <v>6032.302</v>
      </c>
      <c r="N18" s="55">
        <f>'有償物量'!N18+'再生利用量'!N18</f>
        <v>545.775</v>
      </c>
      <c r="O18" s="55">
        <f>'有償物量'!O18+'再生利用量'!O18</f>
        <v>284.92400000000004</v>
      </c>
      <c r="P18" s="55">
        <f>'有償物量'!P18+'再生利用量'!P18</f>
        <v>498.15</v>
      </c>
      <c r="Q18" s="55">
        <f>'有償物量'!Q18+'再生利用量'!Q18</f>
        <v>708.737</v>
      </c>
      <c r="R18" s="55">
        <f>'有償物量'!R18+'再生利用量'!R18</f>
        <v>1807.886</v>
      </c>
      <c r="S18" s="55">
        <f>'有償物量'!S18+'再生利用量'!S18</f>
        <v>6538.5928</v>
      </c>
      <c r="T18" s="55">
        <f>'有償物量'!T18+'再生利用量'!T18</f>
        <v>2073.184</v>
      </c>
      <c r="U18" s="55">
        <f>'有償物量'!U18+'再生利用量'!U18</f>
        <v>2255.4654</v>
      </c>
      <c r="V18" s="55">
        <f>'有償物量'!V18+'再生利用量'!V18</f>
        <v>345.289</v>
      </c>
      <c r="W18" s="55">
        <f>'有償物量'!W18+'再生利用量'!W18</f>
        <v>0</v>
      </c>
      <c r="X18" s="55">
        <f>'有償物量'!X18+'再生利用量'!X18</f>
        <v>1771.046</v>
      </c>
      <c r="Y18" s="55">
        <f>'有償物量'!Y18+'再生利用量'!Y18</f>
        <v>161847.251</v>
      </c>
      <c r="Z18" s="55">
        <f>'有償物量'!Z18+'再生利用量'!Z18</f>
        <v>12047.090999999999</v>
      </c>
      <c r="AA18" s="55">
        <f>'有償物量'!AA18+'再生利用量'!AA18</f>
        <v>165722.995</v>
      </c>
      <c r="AB18" s="55">
        <f>'有償物量'!AB18+'再生利用量'!AB18</f>
        <v>23906.511</v>
      </c>
      <c r="AC18" s="55">
        <f>'有償物量'!AC18+'再生利用量'!AC18</f>
        <v>37584.589</v>
      </c>
      <c r="AD18" s="55">
        <f>'有償物量'!AD18+'再生利用量'!AD18</f>
        <v>1755.297</v>
      </c>
      <c r="AE18" s="55">
        <f>'有償物量'!AE18+'再生利用量'!AE18</f>
        <v>518.611</v>
      </c>
      <c r="AF18" s="55">
        <f>'有償物量'!AF18+'再生利用量'!AF18</f>
        <v>5563.999</v>
      </c>
      <c r="AG18" s="55">
        <f>'有償物量'!AG18+'再生利用量'!AG18</f>
        <v>2035.157</v>
      </c>
      <c r="AH18" s="55">
        <f>'有償物量'!AH18+'再生利用量'!AH18</f>
        <v>45986.50615</v>
      </c>
      <c r="AI18" s="57">
        <f>'有償物量'!AI18+'再生利用量'!AI18</f>
        <v>1011.807</v>
      </c>
      <c r="AJ18" s="9"/>
      <c r="AK18" s="47"/>
      <c r="AL18" s="59" t="s">
        <v>70</v>
      </c>
      <c r="AM18" s="53"/>
      <c r="AN18" s="58">
        <f>'有償物量'!AN18+'再生利用量'!AN18</f>
        <v>268.301</v>
      </c>
      <c r="AO18" s="55">
        <f>'有償物量'!AO18+'再生利用量'!AO18</f>
        <v>27.555999999999997</v>
      </c>
      <c r="AP18" s="55">
        <f>'有償物量'!AP18+'再生利用量'!AP18</f>
        <v>136.905</v>
      </c>
      <c r="AQ18" s="55">
        <f>'有償物量'!AQ18+'再生利用量'!AQ18</f>
        <v>1.51</v>
      </c>
      <c r="AR18" s="55">
        <f>'有償物量'!AR18+'再生利用量'!AR18</f>
        <v>44.870999999999995</v>
      </c>
      <c r="AS18" s="56">
        <f>'有償物量'!AS18+'再生利用量'!AS18</f>
        <v>57.459</v>
      </c>
      <c r="AT18" s="54">
        <f>'有償物量'!AT18+'再生利用量'!AT18</f>
        <v>52.161</v>
      </c>
      <c r="AU18" s="55">
        <f>'有償物量'!AU18+'再生利用量'!AU18</f>
        <v>39.299</v>
      </c>
      <c r="AV18" s="55">
        <f>'有償物量'!AV18+'再生利用量'!AV18</f>
        <v>11.765</v>
      </c>
      <c r="AW18" s="55">
        <f>'有償物量'!AW18+'再生利用量'!AW18</f>
        <v>1.097</v>
      </c>
      <c r="AX18" s="54">
        <f>'有償物量'!AX18+'再生利用量'!AX18</f>
        <v>2830.088</v>
      </c>
      <c r="AY18" s="55">
        <f>'有償物量'!AY18+'再生利用量'!AY18</f>
        <v>2166.623</v>
      </c>
      <c r="AZ18" s="55">
        <f>'有償物量'!AZ18+'再生利用量'!AZ18</f>
        <v>248.35000000000002</v>
      </c>
      <c r="BA18" s="55">
        <f>'有償物量'!BA18+'再生利用量'!BA18</f>
        <v>394.562</v>
      </c>
      <c r="BB18" s="56">
        <f>'有償物量'!BB18+'再生利用量'!BB18</f>
        <v>20.553</v>
      </c>
      <c r="BC18" s="54">
        <f>'有償物量'!BC18+'再生利用量'!BC18</f>
        <v>7918.0208999999995</v>
      </c>
      <c r="BD18" s="55">
        <f>'有償物量'!BD18+'再生利用量'!BD18</f>
        <v>76.032</v>
      </c>
      <c r="BE18" s="55">
        <f>'有償物量'!BE18+'再生利用量'!BE18</f>
        <v>6484.121899999999</v>
      </c>
      <c r="BF18" s="55">
        <f>'有償物量'!BF18+'再生利用量'!BF18</f>
        <v>152.782</v>
      </c>
      <c r="BG18" s="56">
        <f>'有償物量'!BG18+'再生利用量'!BG18</f>
        <v>1205.085</v>
      </c>
      <c r="BH18" s="100">
        <f>'有償物量'!BH18+'再生利用量'!BH18</f>
        <v>1298.5069999999998</v>
      </c>
      <c r="BI18" s="56">
        <f>'有償物量'!BI18+'再生利用量'!BI18</f>
        <v>1298.5069999999998</v>
      </c>
      <c r="BJ18" s="54">
        <f>'有償物量'!BJ18+'再生利用量'!BJ18</f>
        <v>2003.145</v>
      </c>
      <c r="BK18" s="55">
        <f>'有償物量'!BK18+'再生利用量'!BK18</f>
        <v>2003.145</v>
      </c>
      <c r="BL18" s="55">
        <f>'有償物量'!BL18+'再生利用量'!BL18</f>
        <v>0</v>
      </c>
      <c r="BM18" s="54">
        <f>'有償物量'!BM18+'再生利用量'!BM18</f>
        <v>1348.9180000000001</v>
      </c>
      <c r="BN18" s="54">
        <f>'有償物量'!BN18+'再生利用量'!BN18</f>
        <v>455.311</v>
      </c>
      <c r="BO18" s="55">
        <f>'有償物量'!BO18+'再生利用量'!BO18</f>
        <v>455.311</v>
      </c>
      <c r="BP18" s="54">
        <f>'有償物量'!BP18+'再生利用量'!BP18</f>
        <v>1784.9340000000002</v>
      </c>
      <c r="BQ18" s="55">
        <f>'有償物量'!BQ18+'再生利用量'!BQ18</f>
        <v>1784.9340000000002</v>
      </c>
      <c r="BR18" s="54">
        <f>'有償物量'!BR18+'再生利用量'!BR18</f>
        <v>1605.2590000000002</v>
      </c>
      <c r="BS18" s="55">
        <f>'有償物量'!BS18+'再生利用量'!BS18</f>
        <v>1407.4230000000002</v>
      </c>
      <c r="BT18" s="55">
        <f>'有償物量'!BT18+'再生利用量'!BT18</f>
        <v>26.722</v>
      </c>
      <c r="BU18" s="55">
        <f>'有償物量'!BU18+'再生利用量'!BU18</f>
        <v>1.077</v>
      </c>
      <c r="BV18" s="56">
        <f>'有償物量'!BV18+'再生利用量'!BV18</f>
        <v>170.037</v>
      </c>
      <c r="BW18" s="54">
        <f>'有償物量'!BW18+'再生利用量'!BW18</f>
        <v>1240.494</v>
      </c>
      <c r="BX18" s="57">
        <f>'有償物量'!BX18+'再生利用量'!BX18</f>
        <v>1240.494</v>
      </c>
    </row>
    <row r="19" spans="2:76" s="5" customFormat="1" ht="22.5" customHeight="1">
      <c r="B19" s="59" t="s">
        <v>71</v>
      </c>
      <c r="C19" s="53"/>
      <c r="D19" s="51">
        <f t="shared" si="2"/>
        <v>146165.66499</v>
      </c>
      <c r="E19" s="52">
        <f>'有償物量'!E19+'再生利用量'!E19</f>
        <v>0</v>
      </c>
      <c r="F19" s="53">
        <f>'有償物量'!F19+'再生利用量'!F19</f>
        <v>0</v>
      </c>
      <c r="G19" s="54">
        <f t="shared" si="3"/>
        <v>73536.38006</v>
      </c>
      <c r="H19" s="55">
        <v>69613.80205999999</v>
      </c>
      <c r="I19" s="55">
        <v>1524.058</v>
      </c>
      <c r="J19" s="55">
        <v>2398.52</v>
      </c>
      <c r="K19" s="54">
        <f>'有償物量'!K19+'再生利用量'!K19</f>
        <v>68704.46193</v>
      </c>
      <c r="L19" s="55">
        <f>'有償物量'!L19+'再生利用量'!L19</f>
        <v>41.94</v>
      </c>
      <c r="M19" s="55">
        <f>'有償物量'!M19+'再生利用量'!M19</f>
        <v>2220.059</v>
      </c>
      <c r="N19" s="55">
        <f>'有償物量'!N19+'再生利用量'!N19</f>
        <v>0</v>
      </c>
      <c r="O19" s="55">
        <f>'有償物量'!O19+'再生利用量'!O19</f>
        <v>0</v>
      </c>
      <c r="P19" s="55">
        <f>'有償物量'!P19+'再生利用量'!P19</f>
        <v>2.735</v>
      </c>
      <c r="Q19" s="55">
        <f>'有償物量'!Q19+'再生利用量'!Q19</f>
        <v>5.211</v>
      </c>
      <c r="R19" s="55">
        <f>'有償物量'!R19+'再生利用量'!R19</f>
        <v>217.73</v>
      </c>
      <c r="S19" s="55">
        <f>'有償物量'!S19+'再生利用量'!S19</f>
        <v>262.0787</v>
      </c>
      <c r="T19" s="55">
        <f>'有償物量'!T19+'再生利用量'!T19</f>
        <v>3896.63</v>
      </c>
      <c r="U19" s="55">
        <f>'有償物量'!U19+'再生利用量'!U19</f>
        <v>24.4901</v>
      </c>
      <c r="V19" s="55">
        <f>'有償物量'!V19+'再生利用量'!V19</f>
        <v>0</v>
      </c>
      <c r="W19" s="55">
        <f>'有償物量'!W19+'再生利用量'!W19</f>
        <v>0</v>
      </c>
      <c r="X19" s="55">
        <f>'有償物量'!X19+'再生利用量'!X19</f>
        <v>51125.422999999995</v>
      </c>
      <c r="Y19" s="55">
        <f>'有償物量'!Y19+'再生利用量'!Y19</f>
        <v>6369.0786</v>
      </c>
      <c r="Z19" s="55">
        <f>'有償物量'!Z19+'再生利用量'!Z19</f>
        <v>71.59</v>
      </c>
      <c r="AA19" s="55">
        <f>'有償物量'!AA19+'再生利用量'!AA19</f>
        <v>54.175000000000004</v>
      </c>
      <c r="AB19" s="55">
        <f>'有償物量'!AB19+'再生利用量'!AB19</f>
        <v>151.409</v>
      </c>
      <c r="AC19" s="55">
        <f>'有償物量'!AC19+'再生利用量'!AC19</f>
        <v>639.7165299999999</v>
      </c>
      <c r="AD19" s="55">
        <f>'有償物量'!AD19+'再生利用量'!AD19</f>
        <v>13.093</v>
      </c>
      <c r="AE19" s="55">
        <f>'有償物量'!AE19+'再生利用量'!AE19</f>
        <v>3296.864</v>
      </c>
      <c r="AF19" s="55">
        <f>'有償物量'!AF19+'再生利用量'!AF19</f>
        <v>247.596</v>
      </c>
      <c r="AG19" s="55">
        <f>'有償物量'!AG19+'再生利用量'!AG19</f>
        <v>8.901</v>
      </c>
      <c r="AH19" s="55">
        <f>'有償物量'!AH19+'再生利用量'!AH19</f>
        <v>30.605</v>
      </c>
      <c r="AI19" s="57">
        <f>'有償物量'!AI19+'再生利用量'!AI19</f>
        <v>25.137</v>
      </c>
      <c r="AJ19" s="9"/>
      <c r="AK19" s="47"/>
      <c r="AL19" s="59" t="s">
        <v>71</v>
      </c>
      <c r="AM19" s="53"/>
      <c r="AN19" s="58">
        <f>'有償物量'!AN19+'再生利用量'!AN19</f>
        <v>203.18200000000002</v>
      </c>
      <c r="AO19" s="55">
        <f>'有償物量'!AO19+'再生利用量'!AO19</f>
        <v>198.071</v>
      </c>
      <c r="AP19" s="55">
        <f>'有償物量'!AP19+'再生利用量'!AP19</f>
        <v>3.11</v>
      </c>
      <c r="AQ19" s="55">
        <f>'有償物量'!AQ19+'再生利用量'!AQ19</f>
        <v>0</v>
      </c>
      <c r="AR19" s="55">
        <f>'有償物量'!AR19+'再生利用量'!AR19</f>
        <v>2.001</v>
      </c>
      <c r="AS19" s="56">
        <f>'有償物量'!AS19+'再生利用量'!AS19</f>
        <v>0</v>
      </c>
      <c r="AT19" s="54">
        <f>'有償物量'!AT19+'再生利用量'!AT19</f>
        <v>2.353</v>
      </c>
      <c r="AU19" s="55">
        <f>'有償物量'!AU19+'再生利用量'!AU19</f>
        <v>0</v>
      </c>
      <c r="AV19" s="55">
        <f>'有償物量'!AV19+'再生利用量'!AV19</f>
        <v>2.353</v>
      </c>
      <c r="AW19" s="55">
        <f>'有償物量'!AW19+'再生利用量'!AW19</f>
        <v>0</v>
      </c>
      <c r="AX19" s="54">
        <f>'有償物量'!AX19+'再生利用量'!AX19</f>
        <v>92.48</v>
      </c>
      <c r="AY19" s="55">
        <f>'有償物量'!AY19+'再生利用量'!AY19</f>
        <v>86.069</v>
      </c>
      <c r="AZ19" s="55">
        <f>'有償物量'!AZ19+'再生利用量'!AZ19</f>
        <v>1.911</v>
      </c>
      <c r="BA19" s="55">
        <f>'有償物量'!BA19+'再生利用量'!BA19</f>
        <v>1.243</v>
      </c>
      <c r="BB19" s="56">
        <f>'有償物量'!BB19+'再生利用量'!BB19</f>
        <v>3.257</v>
      </c>
      <c r="BC19" s="54">
        <f>'有償物量'!BC19+'再生利用量'!BC19</f>
        <v>171.828</v>
      </c>
      <c r="BD19" s="55">
        <f>'有償物量'!BD19+'再生利用量'!BD19</f>
        <v>63.815</v>
      </c>
      <c r="BE19" s="55">
        <f>'有償物量'!BE19+'再生利用量'!BE19</f>
        <v>0.316</v>
      </c>
      <c r="BF19" s="55">
        <f>'有償物量'!BF19+'再生利用量'!BF19</f>
        <v>5.678</v>
      </c>
      <c r="BG19" s="56">
        <f>'有償物量'!BG19+'再生利用量'!BG19</f>
        <v>102.019</v>
      </c>
      <c r="BH19" s="100">
        <f>'有償物量'!BH19+'再生利用量'!BH19</f>
        <v>36.042</v>
      </c>
      <c r="BI19" s="56">
        <f>'有償物量'!BI19+'再生利用量'!BI19</f>
        <v>36.042</v>
      </c>
      <c r="BJ19" s="54">
        <f>'有償物量'!BJ19+'再生利用量'!BJ19</f>
        <v>1675.234</v>
      </c>
      <c r="BK19" s="55">
        <f>'有償物量'!BK19+'再生利用量'!BK19</f>
        <v>1675.234</v>
      </c>
      <c r="BL19" s="55">
        <f>'有償物量'!BL19+'再生利用量'!BL19</f>
        <v>0</v>
      </c>
      <c r="BM19" s="54">
        <f>'有償物量'!BM19+'再生利用量'!BM19</f>
        <v>421.767</v>
      </c>
      <c r="BN19" s="54">
        <f>'有償物量'!BN19+'再生利用量'!BN19</f>
        <v>0</v>
      </c>
      <c r="BO19" s="55">
        <f>'有償物量'!BO19+'再生利用量'!BO19</f>
        <v>0</v>
      </c>
      <c r="BP19" s="54">
        <f>'有償物量'!BP19+'再生利用量'!BP19</f>
        <v>400.772</v>
      </c>
      <c r="BQ19" s="55">
        <f>'有償物量'!BQ19+'再生利用量'!BQ19</f>
        <v>400.772</v>
      </c>
      <c r="BR19" s="54">
        <f>'有償物量'!BR19+'再生利用量'!BR19</f>
        <v>803.3449999999999</v>
      </c>
      <c r="BS19" s="55">
        <f>'有償物量'!BS19+'再生利用量'!BS19</f>
        <v>269.252</v>
      </c>
      <c r="BT19" s="55">
        <f>'有償物量'!BT19+'再生利用量'!BT19</f>
        <v>0.19</v>
      </c>
      <c r="BU19" s="55">
        <f>'有償物量'!BU19+'再生利用量'!BU19</f>
        <v>531.406</v>
      </c>
      <c r="BV19" s="56">
        <f>'有償物量'!BV19+'再生利用量'!BV19</f>
        <v>2.497</v>
      </c>
      <c r="BW19" s="54">
        <f>'有償物量'!BW19+'再生利用量'!BW19</f>
        <v>117.82</v>
      </c>
      <c r="BX19" s="57">
        <f>'有償物量'!BX19+'再生利用量'!BX19</f>
        <v>117.82</v>
      </c>
    </row>
    <row r="20" spans="2:76" s="5" customFormat="1" ht="22.5" customHeight="1">
      <c r="B20" s="49" t="s">
        <v>72</v>
      </c>
      <c r="C20" s="50"/>
      <c r="D20" s="51">
        <f t="shared" si="2"/>
        <v>239552.68099999998</v>
      </c>
      <c r="E20" s="52">
        <f>'有償物量'!E20+'再生利用量'!E20</f>
        <v>0</v>
      </c>
      <c r="F20" s="53">
        <f>'有償物量'!F20+'再生利用量'!F20</f>
        <v>0</v>
      </c>
      <c r="G20" s="54">
        <f t="shared" si="3"/>
        <v>4407.517</v>
      </c>
      <c r="H20" s="55">
        <v>3954.897</v>
      </c>
      <c r="I20" s="55">
        <v>0</v>
      </c>
      <c r="J20" s="55">
        <v>452.62</v>
      </c>
      <c r="K20" s="54">
        <f>'有償物量'!K20+'再生利用量'!K20</f>
        <v>235145.164</v>
      </c>
      <c r="L20" s="55">
        <f>'有償物量'!L20+'再生利用量'!L20</f>
        <v>0</v>
      </c>
      <c r="M20" s="55">
        <f>'有償物量'!M20+'再生利用量'!M20</f>
        <v>0</v>
      </c>
      <c r="N20" s="55">
        <f>'有償物量'!N20+'再生利用量'!N20</f>
        <v>0</v>
      </c>
      <c r="O20" s="55">
        <f>'有償物量'!O20+'再生利用量'!O20</f>
        <v>0</v>
      </c>
      <c r="P20" s="55">
        <f>'有償物量'!P20+'再生利用量'!P20</f>
        <v>0</v>
      </c>
      <c r="Q20" s="55">
        <f>'有償物量'!Q20+'再生利用量'!Q20</f>
        <v>0</v>
      </c>
      <c r="R20" s="55">
        <f>'有償物量'!R20+'再生利用量'!R20</f>
        <v>0</v>
      </c>
      <c r="S20" s="55">
        <f>'有償物量'!S20+'再生利用量'!S20</f>
        <v>7.52</v>
      </c>
      <c r="T20" s="55">
        <f>'有償物量'!T20+'再生利用量'!T20</f>
        <v>0.24</v>
      </c>
      <c r="U20" s="55">
        <f>'有償物量'!U20+'再生利用量'!U20</f>
        <v>0</v>
      </c>
      <c r="V20" s="55">
        <f>'有償物量'!V20+'再生利用量'!V20</f>
        <v>0</v>
      </c>
      <c r="W20" s="55">
        <f>'有償物量'!W20+'再生利用量'!W20</f>
        <v>0</v>
      </c>
      <c r="X20" s="55">
        <f>'有償物量'!X20+'再生利用量'!X20</f>
        <v>4737.281</v>
      </c>
      <c r="Y20" s="55">
        <f>'有償物量'!Y20+'再生利用量'!Y20</f>
        <v>225031.445</v>
      </c>
      <c r="Z20" s="55">
        <f>'有償物量'!Z20+'再生利用量'!Z20</f>
        <v>2351.475</v>
      </c>
      <c r="AA20" s="55">
        <f>'有償物量'!AA20+'再生利用量'!AA20</f>
        <v>54.381</v>
      </c>
      <c r="AB20" s="55">
        <f>'有償物量'!AB20+'再生利用量'!AB20</f>
        <v>341.56</v>
      </c>
      <c r="AC20" s="55">
        <f>'有償物量'!AC20+'再生利用量'!AC20</f>
        <v>985.794</v>
      </c>
      <c r="AD20" s="55">
        <f>'有償物量'!AD20+'再生利用量'!AD20</f>
        <v>1635.4679999999998</v>
      </c>
      <c r="AE20" s="55">
        <f>'有償物量'!AE20+'再生利用量'!AE20</f>
        <v>0</v>
      </c>
      <c r="AF20" s="55">
        <f>'有償物量'!AF20+'再生利用量'!AF20</f>
        <v>0</v>
      </c>
      <c r="AG20" s="55">
        <f>'有償物量'!AG20+'再生利用量'!AG20</f>
        <v>0</v>
      </c>
      <c r="AH20" s="55">
        <f>'有償物量'!AH20+'再生利用量'!AH20</f>
        <v>0</v>
      </c>
      <c r="AI20" s="57">
        <f>'有償物量'!AI20+'再生利用量'!AI20</f>
        <v>0</v>
      </c>
      <c r="AJ20" s="9"/>
      <c r="AK20" s="47"/>
      <c r="AL20" s="49" t="s">
        <v>72</v>
      </c>
      <c r="AM20" s="50"/>
      <c r="AN20" s="58">
        <f>'有償物量'!AN20+'再生利用量'!AN20</f>
        <v>0</v>
      </c>
      <c r="AO20" s="55">
        <f>'有償物量'!AO20+'再生利用量'!AO20</f>
        <v>0</v>
      </c>
      <c r="AP20" s="55">
        <f>'有償物量'!AP20+'再生利用量'!AP20</f>
        <v>0</v>
      </c>
      <c r="AQ20" s="55">
        <f>'有償物量'!AQ20+'再生利用量'!AQ20</f>
        <v>0</v>
      </c>
      <c r="AR20" s="55">
        <f>'有償物量'!AR20+'再生利用量'!AR20</f>
        <v>0</v>
      </c>
      <c r="AS20" s="56">
        <f>'有償物量'!AS20+'再生利用量'!AS20</f>
        <v>0</v>
      </c>
      <c r="AT20" s="54">
        <f>'有償物量'!AT20+'再生利用量'!AT20</f>
        <v>0</v>
      </c>
      <c r="AU20" s="55">
        <f>'有償物量'!AU20+'再生利用量'!AU20</f>
        <v>0</v>
      </c>
      <c r="AV20" s="55">
        <f>'有償物量'!AV20+'再生利用量'!AV20</f>
        <v>0</v>
      </c>
      <c r="AW20" s="55">
        <f>'有償物量'!AW20+'再生利用量'!AW20</f>
        <v>0</v>
      </c>
      <c r="AX20" s="54">
        <f>'有償物量'!AX20+'再生利用量'!AX20</f>
        <v>0</v>
      </c>
      <c r="AY20" s="55">
        <f>'有償物量'!AY20+'再生利用量'!AY20</f>
        <v>0</v>
      </c>
      <c r="AZ20" s="55">
        <f>'有償物量'!AZ20+'再生利用量'!AZ20</f>
        <v>0</v>
      </c>
      <c r="BA20" s="55">
        <f>'有償物量'!BA20+'再生利用量'!BA20</f>
        <v>0</v>
      </c>
      <c r="BB20" s="56">
        <f>'有償物量'!BB20+'再生利用量'!BB20</f>
        <v>0</v>
      </c>
      <c r="BC20" s="54">
        <f>'有償物量'!BC20+'再生利用量'!BC20</f>
        <v>0</v>
      </c>
      <c r="BD20" s="55">
        <f>'有償物量'!BD20+'再生利用量'!BD20</f>
        <v>0</v>
      </c>
      <c r="BE20" s="55">
        <f>'有償物量'!BE20+'再生利用量'!BE20</f>
        <v>0</v>
      </c>
      <c r="BF20" s="55">
        <f>'有償物量'!BF20+'再生利用量'!BF20</f>
        <v>0</v>
      </c>
      <c r="BG20" s="56">
        <f>'有償物量'!BG20+'再生利用量'!BG20</f>
        <v>0</v>
      </c>
      <c r="BH20" s="100">
        <f>'有償物量'!BH20+'再生利用量'!BH20</f>
        <v>0</v>
      </c>
      <c r="BI20" s="56">
        <f>'有償物量'!BI20+'再生利用量'!BI20</f>
        <v>0</v>
      </c>
      <c r="BJ20" s="54">
        <f>'有償物量'!BJ20+'再生利用量'!BJ20</f>
        <v>0</v>
      </c>
      <c r="BK20" s="55">
        <f>'有償物量'!BK20+'再生利用量'!BK20</f>
        <v>0</v>
      </c>
      <c r="BL20" s="55">
        <f>'有償物量'!BL20+'再生利用量'!BL20</f>
        <v>0</v>
      </c>
      <c r="BM20" s="54">
        <f>'有償物量'!BM20+'再生利用量'!BM20</f>
        <v>0</v>
      </c>
      <c r="BN20" s="54">
        <f>'有償物量'!BN20+'再生利用量'!BN20</f>
        <v>0</v>
      </c>
      <c r="BO20" s="55">
        <f>'有償物量'!BO20+'再生利用量'!BO20</f>
        <v>0</v>
      </c>
      <c r="BP20" s="54">
        <f>'有償物量'!BP20+'再生利用量'!BP20</f>
        <v>0</v>
      </c>
      <c r="BQ20" s="55">
        <f>'有償物量'!BQ20+'再生利用量'!BQ20</f>
        <v>0</v>
      </c>
      <c r="BR20" s="54">
        <f>'有償物量'!BR20+'再生利用量'!BR20</f>
        <v>0</v>
      </c>
      <c r="BS20" s="55">
        <f>'有償物量'!BS20+'再生利用量'!BS20</f>
        <v>0</v>
      </c>
      <c r="BT20" s="55">
        <f>'有償物量'!BT20+'再生利用量'!BT20</f>
        <v>0</v>
      </c>
      <c r="BU20" s="55">
        <f>'有償物量'!BU20+'再生利用量'!BU20</f>
        <v>0</v>
      </c>
      <c r="BV20" s="56">
        <f>'有償物量'!BV20+'再生利用量'!BV20</f>
        <v>0</v>
      </c>
      <c r="BW20" s="54">
        <f>'有償物量'!BW20+'再生利用量'!BW20</f>
        <v>0</v>
      </c>
      <c r="BX20" s="57">
        <f>'有償物量'!BX20+'再生利用量'!BX20</f>
        <v>0</v>
      </c>
    </row>
    <row r="21" spans="2:76" s="5" customFormat="1" ht="22.5" customHeight="1">
      <c r="B21" s="49" t="s">
        <v>73</v>
      </c>
      <c r="C21" s="50"/>
      <c r="D21" s="60">
        <f t="shared" si="2"/>
        <v>2256257.9166499996</v>
      </c>
      <c r="E21" s="61">
        <f>'有償物量'!E21+'再生利用量'!E21</f>
        <v>0</v>
      </c>
      <c r="F21" s="50">
        <f>'有償物量'!F21+'再生利用量'!F21</f>
        <v>0</v>
      </c>
      <c r="G21" s="62">
        <f t="shared" si="3"/>
        <v>2216290.8066499997</v>
      </c>
      <c r="H21" s="63">
        <v>2077438.65365</v>
      </c>
      <c r="I21" s="63">
        <v>42428.78200000001</v>
      </c>
      <c r="J21" s="63">
        <v>96423.371</v>
      </c>
      <c r="K21" s="62">
        <f>'有償物量'!K21+'再生利用量'!K21</f>
        <v>36411.937000000005</v>
      </c>
      <c r="L21" s="63">
        <f>'有償物量'!L21+'再生利用量'!L21</f>
        <v>1.258</v>
      </c>
      <c r="M21" s="63">
        <f>'有償物量'!M21+'再生利用量'!M21</f>
        <v>0</v>
      </c>
      <c r="N21" s="63">
        <f>'有償物量'!N21+'再生利用量'!N21</f>
        <v>0</v>
      </c>
      <c r="O21" s="63">
        <f>'有償物量'!O21+'再生利用量'!O21</f>
        <v>0</v>
      </c>
      <c r="P21" s="63">
        <f>'有償物量'!P21+'再生利用量'!P21</f>
        <v>0</v>
      </c>
      <c r="Q21" s="63">
        <f>'有償物量'!Q21+'再生利用量'!Q21</f>
        <v>0</v>
      </c>
      <c r="R21" s="63">
        <f>'有償物量'!R21+'再生利用量'!R21</f>
        <v>0</v>
      </c>
      <c r="S21" s="63">
        <f>'有償物量'!S21+'再生利用量'!S21</f>
        <v>4.452</v>
      </c>
      <c r="T21" s="63">
        <f>'有償物量'!T21+'再生利用量'!T21</f>
        <v>10227.49</v>
      </c>
      <c r="U21" s="63">
        <f>'有償物量'!U21+'再生利用量'!U21</f>
        <v>0</v>
      </c>
      <c r="V21" s="63">
        <f>'有償物量'!V21+'再生利用量'!V21</f>
        <v>0</v>
      </c>
      <c r="W21" s="63">
        <f>'有償物量'!W21+'再生利用量'!W21</f>
        <v>0</v>
      </c>
      <c r="X21" s="63">
        <f>'有償物量'!X21+'再生利用量'!X21</f>
        <v>17654.419</v>
      </c>
      <c r="Y21" s="63">
        <f>'有償物量'!Y21+'再生利用量'!Y21</f>
        <v>6726.264999999999</v>
      </c>
      <c r="Z21" s="63">
        <f>'有償物量'!Z21+'再生利用量'!Z21</f>
        <v>0</v>
      </c>
      <c r="AA21" s="63">
        <f>'有償物量'!AA21+'再生利用量'!AA21</f>
        <v>241.476</v>
      </c>
      <c r="AB21" s="63">
        <f>'有償物量'!AB21+'再生利用量'!AB21</f>
        <v>2.095</v>
      </c>
      <c r="AC21" s="63">
        <f>'有償物量'!AC21+'再生利用量'!AC21</f>
        <v>0</v>
      </c>
      <c r="AD21" s="63">
        <f>'有償物量'!AD21+'再生利用量'!AD21</f>
        <v>0</v>
      </c>
      <c r="AE21" s="63">
        <f>'有償物量'!AE21+'再生利用量'!AE21</f>
        <v>0</v>
      </c>
      <c r="AF21" s="63">
        <f>'有償物量'!AF21+'再生利用量'!AF21</f>
        <v>58.697</v>
      </c>
      <c r="AG21" s="63">
        <f>'有償物量'!AG21+'再生利用量'!AG21</f>
        <v>0</v>
      </c>
      <c r="AH21" s="63">
        <f>'有償物量'!AH21+'再生利用量'!AH21</f>
        <v>6.651</v>
      </c>
      <c r="AI21" s="65">
        <f>'有償物量'!AI21+'再生利用量'!AI21</f>
        <v>1489.134</v>
      </c>
      <c r="AJ21" s="9"/>
      <c r="AK21" s="47"/>
      <c r="AL21" s="49" t="s">
        <v>73</v>
      </c>
      <c r="AM21" s="50"/>
      <c r="AN21" s="66">
        <f>'有償物量'!AN21+'再生利用量'!AN21</f>
        <v>3364.48</v>
      </c>
      <c r="AO21" s="63">
        <f>'有償物量'!AO21+'再生利用量'!AO21</f>
        <v>3296.1800000000003</v>
      </c>
      <c r="AP21" s="63">
        <f>'有償物量'!AP21+'再生利用量'!AP21</f>
        <v>43.3</v>
      </c>
      <c r="AQ21" s="63">
        <f>'有償物量'!AQ21+'再生利用量'!AQ21</f>
        <v>0</v>
      </c>
      <c r="AR21" s="63">
        <f>'有償物量'!AR21+'再生利用量'!AR21</f>
        <v>25</v>
      </c>
      <c r="AS21" s="64">
        <f>'有償物量'!AS21+'再生利用量'!AS21</f>
        <v>0</v>
      </c>
      <c r="AT21" s="62">
        <f>'有償物量'!AT21+'再生利用量'!AT21</f>
        <v>0</v>
      </c>
      <c r="AU21" s="63">
        <f>'有償物量'!AU21+'再生利用量'!AU21</f>
        <v>0</v>
      </c>
      <c r="AV21" s="63">
        <f>'有償物量'!AV21+'再生利用量'!AV21</f>
        <v>0</v>
      </c>
      <c r="AW21" s="63">
        <f>'有償物量'!AW21+'再生利用量'!AW21</f>
        <v>0</v>
      </c>
      <c r="AX21" s="62">
        <f>'有償物量'!AX21+'再生利用量'!AX21</f>
        <v>87.02</v>
      </c>
      <c r="AY21" s="63">
        <f>'有償物量'!AY21+'再生利用量'!AY21</f>
        <v>87.02</v>
      </c>
      <c r="AZ21" s="63">
        <f>'有償物量'!AZ21+'再生利用量'!AZ21</f>
        <v>0</v>
      </c>
      <c r="BA21" s="63">
        <f>'有償物量'!BA21+'再生利用量'!BA21</f>
        <v>0</v>
      </c>
      <c r="BB21" s="64">
        <f>'有償物量'!BB21+'再生利用量'!BB21</f>
        <v>0</v>
      </c>
      <c r="BC21" s="62">
        <f>'有償物量'!BC21+'再生利用量'!BC21</f>
        <v>25.448999999999998</v>
      </c>
      <c r="BD21" s="63">
        <f>'有償物量'!BD21+'再生利用量'!BD21</f>
        <v>0</v>
      </c>
      <c r="BE21" s="63">
        <f>'有償物量'!BE21+'再生利用量'!BE21</f>
        <v>9.808</v>
      </c>
      <c r="BF21" s="63">
        <f>'有償物量'!BF21+'再生利用量'!BF21</f>
        <v>0</v>
      </c>
      <c r="BG21" s="64">
        <f>'有償物量'!BG21+'再生利用量'!BG21</f>
        <v>15.641</v>
      </c>
      <c r="BH21" s="101">
        <f>'有償物量'!BH21+'再生利用量'!BH21</f>
        <v>0</v>
      </c>
      <c r="BI21" s="64">
        <f>'有償物量'!BI21+'再生利用量'!BI21</f>
        <v>0</v>
      </c>
      <c r="BJ21" s="62">
        <f>'有償物量'!BJ21+'再生利用量'!BJ21</f>
        <v>26.764</v>
      </c>
      <c r="BK21" s="63">
        <f>'有償物量'!BK21+'再生利用量'!BK21</f>
        <v>26.764</v>
      </c>
      <c r="BL21" s="63">
        <f>'有償物量'!BL21+'再生利用量'!BL21</f>
        <v>0</v>
      </c>
      <c r="BM21" s="62">
        <f>'有償物量'!BM21+'再生利用量'!BM21</f>
        <v>0</v>
      </c>
      <c r="BN21" s="62">
        <f>'有償物量'!BN21+'再生利用量'!BN21</f>
        <v>0</v>
      </c>
      <c r="BO21" s="63">
        <f>'有償物量'!BO21+'再生利用量'!BO21</f>
        <v>0</v>
      </c>
      <c r="BP21" s="62">
        <f>'有償物量'!BP21+'再生利用量'!BP21</f>
        <v>36.14</v>
      </c>
      <c r="BQ21" s="63">
        <f>'有償物量'!BQ21+'再生利用量'!BQ21</f>
        <v>36.14</v>
      </c>
      <c r="BR21" s="62">
        <f>'有償物量'!BR21+'再生利用量'!BR21</f>
        <v>2.65</v>
      </c>
      <c r="BS21" s="63">
        <f>'有償物量'!BS21+'再生利用量'!BS21</f>
        <v>0</v>
      </c>
      <c r="BT21" s="63">
        <f>'有償物量'!BT21+'再生利用量'!BT21</f>
        <v>0</v>
      </c>
      <c r="BU21" s="63">
        <f>'有償物量'!BU21+'再生利用量'!BU21</f>
        <v>2.65</v>
      </c>
      <c r="BV21" s="64">
        <f>'有償物量'!BV21+'再生利用量'!BV21</f>
        <v>0</v>
      </c>
      <c r="BW21" s="62">
        <f>'有償物量'!BW21+'再生利用量'!BW21</f>
        <v>12.67</v>
      </c>
      <c r="BX21" s="65">
        <f>'有償物量'!BX21+'再生利用量'!BX21</f>
        <v>12.67</v>
      </c>
    </row>
    <row r="22" spans="2:76" s="5" customFormat="1" ht="22.5" customHeight="1">
      <c r="B22" s="67"/>
      <c r="C22" s="68" t="s">
        <v>74</v>
      </c>
      <c r="D22" s="69">
        <f t="shared" si="2"/>
        <v>1269261.9319999998</v>
      </c>
      <c r="E22" s="70">
        <f>'有償物量'!E22+'再生利用量'!E22</f>
        <v>0</v>
      </c>
      <c r="F22" s="71">
        <f>'有償物量'!F22+'再生利用量'!F22</f>
        <v>0</v>
      </c>
      <c r="G22" s="72">
        <f t="shared" si="3"/>
        <v>1256711.463</v>
      </c>
      <c r="H22" s="73">
        <v>1201521.716</v>
      </c>
      <c r="I22" s="73">
        <v>38295.476</v>
      </c>
      <c r="J22" s="73">
        <v>16894.271</v>
      </c>
      <c r="K22" s="72">
        <f>'有償物量'!K22+'再生利用量'!K22</f>
        <v>9619.625</v>
      </c>
      <c r="L22" s="73">
        <f>'有償物量'!L22+'再生利用量'!L22</f>
        <v>0</v>
      </c>
      <c r="M22" s="73">
        <f>'有償物量'!M22+'再生利用量'!M22</f>
        <v>0</v>
      </c>
      <c r="N22" s="73">
        <f>'有償物量'!N22+'再生利用量'!N22</f>
        <v>0</v>
      </c>
      <c r="O22" s="73">
        <f>'有償物量'!O22+'再生利用量'!O22</f>
        <v>0</v>
      </c>
      <c r="P22" s="73">
        <f>'有償物量'!P22+'再生利用量'!P22</f>
        <v>0</v>
      </c>
      <c r="Q22" s="73">
        <f>'有償物量'!Q22+'再生利用量'!Q22</f>
        <v>0</v>
      </c>
      <c r="R22" s="73">
        <f>'有償物量'!R22+'再生利用量'!R22</f>
        <v>0</v>
      </c>
      <c r="S22" s="73">
        <f>'有償物量'!S22+'再生利用量'!S22</f>
        <v>0</v>
      </c>
      <c r="T22" s="73">
        <f>'有償物量'!T22+'再生利用量'!T22</f>
        <v>2118</v>
      </c>
      <c r="U22" s="73">
        <f>'有償物量'!U22+'再生利用量'!U22</f>
        <v>0</v>
      </c>
      <c r="V22" s="73">
        <f>'有償物量'!V22+'再生利用量'!V22</f>
        <v>0</v>
      </c>
      <c r="W22" s="73">
        <f>'有償物量'!W22+'再生利用量'!W22</f>
        <v>0</v>
      </c>
      <c r="X22" s="73">
        <f>'有償物量'!X22+'再生利用量'!X22</f>
        <v>6344.102</v>
      </c>
      <c r="Y22" s="73">
        <f>'有償物量'!Y22+'再生利用量'!Y22</f>
        <v>42.45</v>
      </c>
      <c r="Z22" s="73">
        <f>'有償物量'!Z22+'再生利用量'!Z22</f>
        <v>0</v>
      </c>
      <c r="AA22" s="73">
        <f>'有償物量'!AA22+'再生利用量'!AA22</f>
        <v>158.2</v>
      </c>
      <c r="AB22" s="73">
        <f>'有償物量'!AB22+'再生利用量'!AB22</f>
        <v>0</v>
      </c>
      <c r="AC22" s="73">
        <f>'有償物量'!AC22+'再生利用量'!AC22</f>
        <v>0</v>
      </c>
      <c r="AD22" s="73">
        <f>'有償物量'!AD22+'再生利用量'!AD22</f>
        <v>0</v>
      </c>
      <c r="AE22" s="73">
        <f>'有償物量'!AE22+'再生利用量'!AE22</f>
        <v>0</v>
      </c>
      <c r="AF22" s="73">
        <f>'有償物量'!AF22+'再生利用量'!AF22</f>
        <v>45.222</v>
      </c>
      <c r="AG22" s="73">
        <f>'有償物量'!AG22+'再生利用量'!AG22</f>
        <v>0</v>
      </c>
      <c r="AH22" s="73">
        <f>'有償物量'!AH22+'再生利用量'!AH22</f>
        <v>6.651</v>
      </c>
      <c r="AI22" s="74">
        <f>'有償物量'!AI22+'再生利用量'!AI22</f>
        <v>905</v>
      </c>
      <c r="AJ22" s="9"/>
      <c r="AK22" s="47"/>
      <c r="AL22" s="67"/>
      <c r="AM22" s="68" t="s">
        <v>74</v>
      </c>
      <c r="AN22" s="75">
        <f>'有償物量'!AN22+'再生利用量'!AN22</f>
        <v>2882.94</v>
      </c>
      <c r="AO22" s="73">
        <f>'有償物量'!AO22+'再生利用量'!AO22</f>
        <v>2864.11</v>
      </c>
      <c r="AP22" s="73">
        <f>'有償物量'!AP22+'再生利用量'!AP22</f>
        <v>18.83</v>
      </c>
      <c r="AQ22" s="73">
        <f>'有償物量'!AQ22+'再生利用量'!AQ22</f>
        <v>0</v>
      </c>
      <c r="AR22" s="73">
        <f>'有償物量'!AR22+'再生利用量'!AR22</f>
        <v>0</v>
      </c>
      <c r="AS22" s="68">
        <f>'有償物量'!AS22+'再生利用量'!AS22</f>
        <v>0</v>
      </c>
      <c r="AT22" s="72">
        <f>'有償物量'!AT22+'再生利用量'!AT22</f>
        <v>0</v>
      </c>
      <c r="AU22" s="73">
        <f>'有償物量'!AU22+'再生利用量'!AU22</f>
        <v>0</v>
      </c>
      <c r="AV22" s="73">
        <f>'有償物量'!AV22+'再生利用量'!AV22</f>
        <v>0</v>
      </c>
      <c r="AW22" s="73">
        <f>'有償物量'!AW22+'再生利用量'!AW22</f>
        <v>0</v>
      </c>
      <c r="AX22" s="72">
        <f>'有償物量'!AX22+'再生利用量'!AX22</f>
        <v>1</v>
      </c>
      <c r="AY22" s="73">
        <f>'有償物量'!AY22+'再生利用量'!AY22</f>
        <v>1</v>
      </c>
      <c r="AZ22" s="73">
        <f>'有償物量'!AZ22+'再生利用量'!AZ22</f>
        <v>0</v>
      </c>
      <c r="BA22" s="73">
        <f>'有償物量'!BA22+'再生利用量'!BA22</f>
        <v>0</v>
      </c>
      <c r="BB22" s="68">
        <f>'有償物量'!BB22+'再生利用量'!BB22</f>
        <v>0</v>
      </c>
      <c r="BC22" s="72">
        <f>'有償物量'!BC22+'再生利用量'!BC22</f>
        <v>0</v>
      </c>
      <c r="BD22" s="73">
        <f>'有償物量'!BD22+'再生利用量'!BD22</f>
        <v>0</v>
      </c>
      <c r="BE22" s="73">
        <f>'有償物量'!BE22+'再生利用量'!BE22</f>
        <v>0</v>
      </c>
      <c r="BF22" s="73">
        <f>'有償物量'!BF22+'再生利用量'!BF22</f>
        <v>0</v>
      </c>
      <c r="BG22" s="68">
        <f>'有償物量'!BG22+'再生利用量'!BG22</f>
        <v>0</v>
      </c>
      <c r="BH22" s="102">
        <f>'有償物量'!BH22+'再生利用量'!BH22</f>
        <v>0</v>
      </c>
      <c r="BI22" s="68">
        <f>'有償物量'!BI22+'再生利用量'!BI22</f>
        <v>0</v>
      </c>
      <c r="BJ22" s="72">
        <f>'有償物量'!BJ22+'再生利用量'!BJ22</f>
        <v>26.764</v>
      </c>
      <c r="BK22" s="73">
        <f>'有償物量'!BK22+'再生利用量'!BK22</f>
        <v>26.764</v>
      </c>
      <c r="BL22" s="73">
        <f>'有償物量'!BL22+'再生利用量'!BL22</f>
        <v>0</v>
      </c>
      <c r="BM22" s="72">
        <f>'有償物量'!BM22+'再生利用量'!BM22</f>
        <v>0</v>
      </c>
      <c r="BN22" s="72">
        <f>'有償物量'!BN22+'再生利用量'!BN22</f>
        <v>0</v>
      </c>
      <c r="BO22" s="73">
        <f>'有償物量'!BO22+'再生利用量'!BO22</f>
        <v>0</v>
      </c>
      <c r="BP22" s="72">
        <f>'有償物量'!BP22+'再生利用量'!BP22</f>
        <v>20.14</v>
      </c>
      <c r="BQ22" s="73">
        <f>'有償物量'!BQ22+'再生利用量'!BQ22</f>
        <v>20.14</v>
      </c>
      <c r="BR22" s="72">
        <f>'有償物量'!BR22+'再生利用量'!BR22</f>
        <v>0</v>
      </c>
      <c r="BS22" s="73">
        <f>'有償物量'!BS22+'再生利用量'!BS22</f>
        <v>0</v>
      </c>
      <c r="BT22" s="73">
        <f>'有償物量'!BT22+'再生利用量'!BT22</f>
        <v>0</v>
      </c>
      <c r="BU22" s="73">
        <f>'有償物量'!BU22+'再生利用量'!BU22</f>
        <v>0</v>
      </c>
      <c r="BV22" s="68">
        <f>'有償物量'!BV22+'再生利用量'!BV22</f>
        <v>0</v>
      </c>
      <c r="BW22" s="72">
        <f>'有償物量'!BW22+'再生利用量'!BW22</f>
        <v>0</v>
      </c>
      <c r="BX22" s="74">
        <f>'有償物量'!BX22+'再生利用量'!BX22</f>
        <v>0</v>
      </c>
    </row>
    <row r="23" spans="2:76" s="5" customFormat="1" ht="22.5" customHeight="1">
      <c r="B23" s="67"/>
      <c r="C23" s="68" t="s">
        <v>75</v>
      </c>
      <c r="D23" s="69">
        <f t="shared" si="2"/>
        <v>691549.549</v>
      </c>
      <c r="E23" s="70">
        <f>'有償物量'!E23+'再生利用量'!E23</f>
        <v>0</v>
      </c>
      <c r="F23" s="71">
        <f>'有償物量'!F23+'再生利用量'!F23</f>
        <v>0</v>
      </c>
      <c r="G23" s="72">
        <f t="shared" si="3"/>
        <v>684967.489</v>
      </c>
      <c r="H23" s="73">
        <v>624281.494</v>
      </c>
      <c r="I23" s="73">
        <v>2763.393</v>
      </c>
      <c r="J23" s="73">
        <v>57922.602</v>
      </c>
      <c r="K23" s="72">
        <f>'有償物量'!K23+'再生利用量'!K23</f>
        <v>6554.77</v>
      </c>
      <c r="L23" s="73">
        <f>'有償物量'!L23+'再生利用量'!L23</f>
        <v>0</v>
      </c>
      <c r="M23" s="73">
        <f>'有償物量'!M23+'再生利用量'!M23</f>
        <v>0</v>
      </c>
      <c r="N23" s="73">
        <f>'有償物量'!N23+'再生利用量'!N23</f>
        <v>0</v>
      </c>
      <c r="O23" s="73">
        <f>'有償物量'!O23+'再生利用量'!O23</f>
        <v>0</v>
      </c>
      <c r="P23" s="73">
        <f>'有償物量'!P23+'再生利用量'!P23</f>
        <v>0</v>
      </c>
      <c r="Q23" s="73">
        <f>'有償物量'!Q23+'再生利用量'!Q23</f>
        <v>0</v>
      </c>
      <c r="R23" s="73">
        <f>'有償物量'!R23+'再生利用量'!R23</f>
        <v>0</v>
      </c>
      <c r="S23" s="73">
        <f>'有償物量'!S23+'再生利用量'!S23</f>
        <v>0</v>
      </c>
      <c r="T23" s="73">
        <f>'有償物量'!T23+'再生利用量'!T23</f>
        <v>6362.1</v>
      </c>
      <c r="U23" s="73">
        <f>'有償物量'!U23+'再生利用量'!U23</f>
        <v>0</v>
      </c>
      <c r="V23" s="73">
        <f>'有償物量'!V23+'再生利用量'!V23</f>
        <v>0</v>
      </c>
      <c r="W23" s="73">
        <f>'有償物量'!W23+'再生利用量'!W23</f>
        <v>0</v>
      </c>
      <c r="X23" s="73">
        <f>'有償物量'!X23+'再生利用量'!X23</f>
        <v>187.96</v>
      </c>
      <c r="Y23" s="73">
        <f>'有償物量'!Y23+'再生利用量'!Y23</f>
        <v>2.71</v>
      </c>
      <c r="Z23" s="73">
        <f>'有償物量'!Z23+'再生利用量'!Z23</f>
        <v>0</v>
      </c>
      <c r="AA23" s="73">
        <f>'有償物量'!AA23+'再生利用量'!AA23</f>
        <v>0</v>
      </c>
      <c r="AB23" s="73">
        <f>'有償物量'!AB23+'再生利用量'!AB23</f>
        <v>0</v>
      </c>
      <c r="AC23" s="73">
        <f>'有償物量'!AC23+'再生利用量'!AC23</f>
        <v>0</v>
      </c>
      <c r="AD23" s="73">
        <f>'有償物量'!AD23+'再生利用量'!AD23</f>
        <v>0</v>
      </c>
      <c r="AE23" s="73">
        <f>'有償物量'!AE23+'再生利用量'!AE23</f>
        <v>0</v>
      </c>
      <c r="AF23" s="73">
        <f>'有償物量'!AF23+'再生利用量'!AF23</f>
        <v>0</v>
      </c>
      <c r="AG23" s="73">
        <f>'有償物量'!AG23+'再生利用量'!AG23</f>
        <v>0</v>
      </c>
      <c r="AH23" s="73">
        <f>'有償物量'!AH23+'再生利用量'!AH23</f>
        <v>0</v>
      </c>
      <c r="AI23" s="74">
        <f>'有償物量'!AI23+'再生利用量'!AI23</f>
        <v>2</v>
      </c>
      <c r="AJ23" s="9"/>
      <c r="AK23" s="47"/>
      <c r="AL23" s="67"/>
      <c r="AM23" s="68" t="s">
        <v>75</v>
      </c>
      <c r="AN23" s="75">
        <f>'有償物量'!AN23+'再生利用量'!AN23</f>
        <v>27.27</v>
      </c>
      <c r="AO23" s="73">
        <f>'有償物量'!AO23+'再生利用量'!AO23</f>
        <v>0</v>
      </c>
      <c r="AP23" s="73">
        <f>'有償物量'!AP23+'再生利用量'!AP23</f>
        <v>2.27</v>
      </c>
      <c r="AQ23" s="73">
        <f>'有償物量'!AQ23+'再生利用量'!AQ23</f>
        <v>0</v>
      </c>
      <c r="AR23" s="73">
        <f>'有償物量'!AR23+'再生利用量'!AR23</f>
        <v>25</v>
      </c>
      <c r="AS23" s="68">
        <f>'有償物量'!AS23+'再生利用量'!AS23</f>
        <v>0</v>
      </c>
      <c r="AT23" s="72">
        <f>'有償物量'!AT23+'再生利用量'!AT23</f>
        <v>0</v>
      </c>
      <c r="AU23" s="73">
        <f>'有償物量'!AU23+'再生利用量'!AU23</f>
        <v>0</v>
      </c>
      <c r="AV23" s="73">
        <f>'有償物量'!AV23+'再生利用量'!AV23</f>
        <v>0</v>
      </c>
      <c r="AW23" s="73">
        <f>'有償物量'!AW23+'再生利用量'!AW23</f>
        <v>0</v>
      </c>
      <c r="AX23" s="72">
        <f>'有償物量'!AX23+'再生利用量'!AX23</f>
        <v>0.02</v>
      </c>
      <c r="AY23" s="73">
        <f>'有償物量'!AY23+'再生利用量'!AY23</f>
        <v>0.02</v>
      </c>
      <c r="AZ23" s="73">
        <f>'有償物量'!AZ23+'再生利用量'!AZ23</f>
        <v>0</v>
      </c>
      <c r="BA23" s="73">
        <f>'有償物量'!BA23+'再生利用量'!BA23</f>
        <v>0</v>
      </c>
      <c r="BB23" s="68">
        <f>'有償物量'!BB23+'再生利用量'!BB23</f>
        <v>0</v>
      </c>
      <c r="BC23" s="72">
        <f>'有償物量'!BC23+'再生利用量'!BC23</f>
        <v>0</v>
      </c>
      <c r="BD23" s="73">
        <f>'有償物量'!BD23+'再生利用量'!BD23</f>
        <v>0</v>
      </c>
      <c r="BE23" s="73">
        <f>'有償物量'!BE23+'再生利用量'!BE23</f>
        <v>0</v>
      </c>
      <c r="BF23" s="73">
        <f>'有償物量'!BF23+'再生利用量'!BF23</f>
        <v>0</v>
      </c>
      <c r="BG23" s="68">
        <f>'有償物量'!BG23+'再生利用量'!BG23</f>
        <v>0</v>
      </c>
      <c r="BH23" s="102">
        <f>'有償物量'!BH23+'再生利用量'!BH23</f>
        <v>0</v>
      </c>
      <c r="BI23" s="68">
        <f>'有償物量'!BI23+'再生利用量'!BI23</f>
        <v>0</v>
      </c>
      <c r="BJ23" s="72">
        <f>'有償物量'!BJ23+'再生利用量'!BJ23</f>
        <v>0</v>
      </c>
      <c r="BK23" s="73">
        <f>'有償物量'!BK23+'再生利用量'!BK23</f>
        <v>0</v>
      </c>
      <c r="BL23" s="73">
        <f>'有償物量'!BL23+'再生利用量'!BL23</f>
        <v>0</v>
      </c>
      <c r="BM23" s="72">
        <f>'有償物量'!BM23+'再生利用量'!BM23</f>
        <v>0</v>
      </c>
      <c r="BN23" s="72">
        <f>'有償物量'!BN23+'再生利用量'!BN23</f>
        <v>0</v>
      </c>
      <c r="BO23" s="73">
        <f>'有償物量'!BO23+'再生利用量'!BO23</f>
        <v>0</v>
      </c>
      <c r="BP23" s="72">
        <f>'有償物量'!BP23+'再生利用量'!BP23</f>
        <v>0</v>
      </c>
      <c r="BQ23" s="73">
        <f>'有償物量'!BQ23+'再生利用量'!BQ23</f>
        <v>0</v>
      </c>
      <c r="BR23" s="72">
        <f>'有償物量'!BR23+'再生利用量'!BR23</f>
        <v>0</v>
      </c>
      <c r="BS23" s="73">
        <f>'有償物量'!BS23+'再生利用量'!BS23</f>
        <v>0</v>
      </c>
      <c r="BT23" s="73">
        <f>'有償物量'!BT23+'再生利用量'!BT23</f>
        <v>0</v>
      </c>
      <c r="BU23" s="73">
        <f>'有償物量'!BU23+'再生利用量'!BU23</f>
        <v>0</v>
      </c>
      <c r="BV23" s="68">
        <f>'有償物量'!BV23+'再生利用量'!BV23</f>
        <v>0</v>
      </c>
      <c r="BW23" s="72">
        <f>'有償物量'!BW23+'再生利用量'!BW23</f>
        <v>0</v>
      </c>
      <c r="BX23" s="74">
        <f>'有償物量'!BX23+'再生利用量'!BX23</f>
        <v>0</v>
      </c>
    </row>
    <row r="24" spans="2:76" s="5" customFormat="1" ht="22.5" customHeight="1">
      <c r="B24" s="76"/>
      <c r="C24" s="77" t="s">
        <v>76</v>
      </c>
      <c r="D24" s="78">
        <f t="shared" si="2"/>
        <v>295446.43565000006</v>
      </c>
      <c r="E24" s="79">
        <f>'有償物量'!E24+'再生利用量'!E24</f>
        <v>0</v>
      </c>
      <c r="F24" s="80">
        <f>'有償物量'!F24+'再生利用量'!F24</f>
        <v>0</v>
      </c>
      <c r="G24" s="81">
        <f t="shared" si="3"/>
        <v>274611.85465</v>
      </c>
      <c r="H24" s="82">
        <v>251635.44365</v>
      </c>
      <c r="I24" s="82">
        <v>1369.913</v>
      </c>
      <c r="J24" s="82">
        <v>21606.498</v>
      </c>
      <c r="K24" s="81">
        <f>'有償物量'!K24+'再生利用量'!K24</f>
        <v>20237.542</v>
      </c>
      <c r="L24" s="82">
        <f>'有償物量'!L24+'再生利用量'!L24</f>
        <v>1.258</v>
      </c>
      <c r="M24" s="82">
        <f>'有償物量'!M24+'再生利用量'!M24</f>
        <v>0</v>
      </c>
      <c r="N24" s="82">
        <f>'有償物量'!N24+'再生利用量'!N24</f>
        <v>0</v>
      </c>
      <c r="O24" s="82">
        <f>'有償物量'!O24+'再生利用量'!O24</f>
        <v>0</v>
      </c>
      <c r="P24" s="82">
        <f>'有償物量'!P24+'再生利用量'!P24</f>
        <v>0</v>
      </c>
      <c r="Q24" s="82">
        <f>'有償物量'!Q24+'再生利用量'!Q24</f>
        <v>0</v>
      </c>
      <c r="R24" s="82">
        <f>'有償物量'!R24+'再生利用量'!R24</f>
        <v>0</v>
      </c>
      <c r="S24" s="82">
        <f>'有償物量'!S24+'再生利用量'!S24</f>
        <v>4.452</v>
      </c>
      <c r="T24" s="82">
        <f>'有償物量'!T24+'再生利用量'!T24</f>
        <v>1747.39</v>
      </c>
      <c r="U24" s="82">
        <f>'有償物量'!U24+'再生利用量'!U24</f>
        <v>0</v>
      </c>
      <c r="V24" s="82">
        <f>'有償物量'!V24+'再生利用量'!V24</f>
        <v>0</v>
      </c>
      <c r="W24" s="82">
        <f>'有償物量'!W24+'再生利用量'!W24</f>
        <v>0</v>
      </c>
      <c r="X24" s="82">
        <f>'有償物量'!X24+'再生利用量'!X24</f>
        <v>11122.357</v>
      </c>
      <c r="Y24" s="82">
        <f>'有償物量'!Y24+'再生利用量'!Y24</f>
        <v>6681.105</v>
      </c>
      <c r="Z24" s="82">
        <f>'有償物量'!Z24+'再生利用量'!Z24</f>
        <v>0</v>
      </c>
      <c r="AA24" s="82">
        <f>'有償物量'!AA24+'再生利用量'!AA24</f>
        <v>83.27600000000001</v>
      </c>
      <c r="AB24" s="82">
        <f>'有償物量'!AB24+'再生利用量'!AB24</f>
        <v>2.095</v>
      </c>
      <c r="AC24" s="82">
        <f>'有償物量'!AC24+'再生利用量'!AC24</f>
        <v>0</v>
      </c>
      <c r="AD24" s="82">
        <f>'有償物量'!AD24+'再生利用量'!AD24</f>
        <v>0</v>
      </c>
      <c r="AE24" s="82">
        <f>'有償物量'!AE24+'再生利用量'!AE24</f>
        <v>0</v>
      </c>
      <c r="AF24" s="82">
        <f>'有償物量'!AF24+'再生利用量'!AF24</f>
        <v>13.475</v>
      </c>
      <c r="AG24" s="82">
        <f>'有償物量'!AG24+'再生利用量'!AG24</f>
        <v>0</v>
      </c>
      <c r="AH24" s="82">
        <f>'有償物量'!AH24+'再生利用量'!AH24</f>
        <v>0</v>
      </c>
      <c r="AI24" s="83">
        <f>'有償物量'!AI24+'再生利用量'!AI24</f>
        <v>582.134</v>
      </c>
      <c r="AJ24" s="9"/>
      <c r="AK24" s="47"/>
      <c r="AL24" s="76"/>
      <c r="AM24" s="77" t="s">
        <v>76</v>
      </c>
      <c r="AN24" s="84">
        <f>'有償物量'!AN24+'再生利用量'!AN24</f>
        <v>454.27</v>
      </c>
      <c r="AO24" s="82">
        <f>'有償物量'!AO24+'再生利用量'!AO24</f>
        <v>432.07</v>
      </c>
      <c r="AP24" s="82">
        <f>'有償物量'!AP24+'再生利用量'!AP24</f>
        <v>22.2</v>
      </c>
      <c r="AQ24" s="82">
        <f>'有償物量'!AQ24+'再生利用量'!AQ24</f>
        <v>0</v>
      </c>
      <c r="AR24" s="82">
        <f>'有償物量'!AR24+'再生利用量'!AR24</f>
        <v>0</v>
      </c>
      <c r="AS24" s="77">
        <f>'有償物量'!AS24+'再生利用量'!AS24</f>
        <v>0</v>
      </c>
      <c r="AT24" s="81">
        <f>'有償物量'!AT24+'再生利用量'!AT24</f>
        <v>0</v>
      </c>
      <c r="AU24" s="82">
        <f>'有償物量'!AU24+'再生利用量'!AU24</f>
        <v>0</v>
      </c>
      <c r="AV24" s="82">
        <f>'有償物量'!AV24+'再生利用量'!AV24</f>
        <v>0</v>
      </c>
      <c r="AW24" s="82">
        <f>'有償物量'!AW24+'再生利用量'!AW24</f>
        <v>0</v>
      </c>
      <c r="AX24" s="81">
        <f>'有償物量'!AX24+'再生利用量'!AX24</f>
        <v>86</v>
      </c>
      <c r="AY24" s="82">
        <f>'有償物量'!AY24+'再生利用量'!AY24</f>
        <v>86</v>
      </c>
      <c r="AZ24" s="82">
        <f>'有償物量'!AZ24+'再生利用量'!AZ24</f>
        <v>0</v>
      </c>
      <c r="BA24" s="82">
        <f>'有償物量'!BA24+'再生利用量'!BA24</f>
        <v>0</v>
      </c>
      <c r="BB24" s="77">
        <f>'有償物量'!BB24+'再生利用量'!BB24</f>
        <v>0</v>
      </c>
      <c r="BC24" s="81">
        <f>'有償物量'!BC24+'再生利用量'!BC24</f>
        <v>25.448999999999998</v>
      </c>
      <c r="BD24" s="82">
        <f>'有償物量'!BD24+'再生利用量'!BD24</f>
        <v>0</v>
      </c>
      <c r="BE24" s="82">
        <f>'有償物量'!BE24+'再生利用量'!BE24</f>
        <v>9.808</v>
      </c>
      <c r="BF24" s="82">
        <f>'有償物量'!BF24+'再生利用量'!BF24</f>
        <v>0</v>
      </c>
      <c r="BG24" s="77">
        <f>'有償物量'!BG24+'再生利用量'!BG24</f>
        <v>15.641</v>
      </c>
      <c r="BH24" s="103">
        <f>'有償物量'!BH24+'再生利用量'!BH24</f>
        <v>0</v>
      </c>
      <c r="BI24" s="77">
        <f>'有償物量'!BI24+'再生利用量'!BI24</f>
        <v>0</v>
      </c>
      <c r="BJ24" s="81">
        <f>'有償物量'!BJ24+'再生利用量'!BJ24</f>
        <v>0</v>
      </c>
      <c r="BK24" s="82">
        <f>'有償物量'!BK24+'再生利用量'!BK24</f>
        <v>0</v>
      </c>
      <c r="BL24" s="82">
        <f>'有償物量'!BL24+'再生利用量'!BL24</f>
        <v>0</v>
      </c>
      <c r="BM24" s="81">
        <f>'有償物量'!BM24+'再生利用量'!BM24</f>
        <v>0</v>
      </c>
      <c r="BN24" s="81">
        <f>'有償物量'!BN24+'再生利用量'!BN24</f>
        <v>0</v>
      </c>
      <c r="BO24" s="82">
        <f>'有償物量'!BO24+'再生利用量'!BO24</f>
        <v>0</v>
      </c>
      <c r="BP24" s="81">
        <f>'有償物量'!BP24+'再生利用量'!BP24</f>
        <v>16</v>
      </c>
      <c r="BQ24" s="82">
        <f>'有償物量'!BQ24+'再生利用量'!BQ24</f>
        <v>16</v>
      </c>
      <c r="BR24" s="81">
        <f>'有償物量'!BR24+'再生利用量'!BR24</f>
        <v>2.65</v>
      </c>
      <c r="BS24" s="82">
        <f>'有償物量'!BS24+'再生利用量'!BS24</f>
        <v>0</v>
      </c>
      <c r="BT24" s="82">
        <f>'有償物量'!BT24+'再生利用量'!BT24</f>
        <v>0</v>
      </c>
      <c r="BU24" s="82">
        <f>'有償物量'!BU24+'再生利用量'!BU24</f>
        <v>2.65</v>
      </c>
      <c r="BV24" s="77">
        <f>'有償物量'!BV24+'再生利用量'!BV24</f>
        <v>0</v>
      </c>
      <c r="BW24" s="81">
        <f>'有償物量'!BW24+'再生利用量'!BW24</f>
        <v>12.67</v>
      </c>
      <c r="BX24" s="83">
        <f>'有償物量'!BX24+'再生利用量'!BX24</f>
        <v>12.67</v>
      </c>
    </row>
    <row r="25" spans="2:76" s="5" customFormat="1" ht="22.5" customHeight="1">
      <c r="B25" s="59" t="s">
        <v>77</v>
      </c>
      <c r="C25" s="53"/>
      <c r="D25" s="51">
        <f t="shared" si="2"/>
        <v>32896.72180056102</v>
      </c>
      <c r="E25" s="52">
        <f>'有償物量'!E25+'再生利用量'!E25</f>
        <v>32896.72180056102</v>
      </c>
      <c r="F25" s="53">
        <f>'有償物量'!F25+'再生利用量'!F25</f>
        <v>0</v>
      </c>
      <c r="G25" s="54">
        <f t="shared" si="3"/>
        <v>0</v>
      </c>
      <c r="H25" s="55">
        <v>0</v>
      </c>
      <c r="I25" s="55">
        <v>0</v>
      </c>
      <c r="J25" s="55">
        <v>0</v>
      </c>
      <c r="K25" s="54">
        <f>'有償物量'!K25+'再生利用量'!K25</f>
        <v>0</v>
      </c>
      <c r="L25" s="55">
        <f>'有償物量'!L25+'再生利用量'!L25</f>
        <v>0</v>
      </c>
      <c r="M25" s="55">
        <f>'有償物量'!M25+'再生利用量'!M25</f>
        <v>0</v>
      </c>
      <c r="N25" s="55">
        <f>'有償物量'!N25+'再生利用量'!N25</f>
        <v>0</v>
      </c>
      <c r="O25" s="55">
        <f>'有償物量'!O25+'再生利用量'!O25</f>
        <v>0</v>
      </c>
      <c r="P25" s="55">
        <f>'有償物量'!P25+'再生利用量'!P25</f>
        <v>0</v>
      </c>
      <c r="Q25" s="55">
        <f>'有償物量'!Q25+'再生利用量'!Q25</f>
        <v>0</v>
      </c>
      <c r="R25" s="55">
        <f>'有償物量'!R25+'再生利用量'!R25</f>
        <v>0</v>
      </c>
      <c r="S25" s="55">
        <f>'有償物量'!S25+'再生利用量'!S25</f>
        <v>0</v>
      </c>
      <c r="T25" s="55">
        <f>'有償物量'!T25+'再生利用量'!T25</f>
        <v>0</v>
      </c>
      <c r="U25" s="55">
        <f>'有償物量'!U25+'再生利用量'!U25</f>
        <v>0</v>
      </c>
      <c r="V25" s="55">
        <f>'有償物量'!V25+'再生利用量'!V25</f>
        <v>0</v>
      </c>
      <c r="W25" s="55">
        <f>'有償物量'!W25+'再生利用量'!W25</f>
        <v>0</v>
      </c>
      <c r="X25" s="55">
        <f>'有償物量'!X25+'再生利用量'!X25</f>
        <v>0</v>
      </c>
      <c r="Y25" s="55">
        <f>'有償物量'!Y25+'再生利用量'!Y25</f>
        <v>0</v>
      </c>
      <c r="Z25" s="55">
        <f>'有償物量'!Z25+'再生利用量'!Z25</f>
        <v>0</v>
      </c>
      <c r="AA25" s="55">
        <f>'有償物量'!AA25+'再生利用量'!AA25</f>
        <v>0</v>
      </c>
      <c r="AB25" s="55">
        <f>'有償物量'!AB25+'再生利用量'!AB25</f>
        <v>0</v>
      </c>
      <c r="AC25" s="55">
        <f>'有償物量'!AC25+'再生利用量'!AC25</f>
        <v>0</v>
      </c>
      <c r="AD25" s="55">
        <f>'有償物量'!AD25+'再生利用量'!AD25</f>
        <v>0</v>
      </c>
      <c r="AE25" s="55">
        <f>'有償物量'!AE25+'再生利用量'!AE25</f>
        <v>0</v>
      </c>
      <c r="AF25" s="55">
        <f>'有償物量'!AF25+'再生利用量'!AF25</f>
        <v>0</v>
      </c>
      <c r="AG25" s="55">
        <f>'有償物量'!AG25+'再生利用量'!AG25</f>
        <v>0</v>
      </c>
      <c r="AH25" s="55">
        <f>'有償物量'!AH25+'再生利用量'!AH25</f>
        <v>0</v>
      </c>
      <c r="AI25" s="57">
        <f>'有償物量'!AI25+'再生利用量'!AI25</f>
        <v>0</v>
      </c>
      <c r="AJ25" s="9"/>
      <c r="AK25" s="47"/>
      <c r="AL25" s="59" t="s">
        <v>77</v>
      </c>
      <c r="AM25" s="53"/>
      <c r="AN25" s="58">
        <f>'有償物量'!AN25+'再生利用量'!AN25</f>
        <v>0</v>
      </c>
      <c r="AO25" s="55">
        <f>'有償物量'!AO25+'再生利用量'!AO25</f>
        <v>0</v>
      </c>
      <c r="AP25" s="55">
        <f>'有償物量'!AP25+'再生利用量'!AP25</f>
        <v>0</v>
      </c>
      <c r="AQ25" s="55">
        <f>'有償物量'!AQ25+'再生利用量'!AQ25</f>
        <v>0</v>
      </c>
      <c r="AR25" s="55">
        <f>'有償物量'!AR25+'再生利用量'!AR25</f>
        <v>0</v>
      </c>
      <c r="AS25" s="56">
        <f>'有償物量'!AS25+'再生利用量'!AS25</f>
        <v>0</v>
      </c>
      <c r="AT25" s="54">
        <f>'有償物量'!AT25+'再生利用量'!AT25</f>
        <v>0</v>
      </c>
      <c r="AU25" s="55">
        <f>'有償物量'!AU25+'再生利用量'!AU25</f>
        <v>0</v>
      </c>
      <c r="AV25" s="55">
        <f>'有償物量'!AV25+'再生利用量'!AV25</f>
        <v>0</v>
      </c>
      <c r="AW25" s="55">
        <f>'有償物量'!AW25+'再生利用量'!AW25</f>
        <v>0</v>
      </c>
      <c r="AX25" s="54">
        <f>'有償物量'!AX25+'再生利用量'!AX25</f>
        <v>0</v>
      </c>
      <c r="AY25" s="55">
        <f>'有償物量'!AY25+'再生利用量'!AY25</f>
        <v>0</v>
      </c>
      <c r="AZ25" s="55">
        <f>'有償物量'!AZ25+'再生利用量'!AZ25</f>
        <v>0</v>
      </c>
      <c r="BA25" s="55">
        <f>'有償物量'!BA25+'再生利用量'!BA25</f>
        <v>0</v>
      </c>
      <c r="BB25" s="56">
        <f>'有償物量'!BB25+'再生利用量'!BB25</f>
        <v>0</v>
      </c>
      <c r="BC25" s="54">
        <f>'有償物量'!BC25+'再生利用量'!BC25</f>
        <v>0</v>
      </c>
      <c r="BD25" s="55">
        <f>'有償物量'!BD25+'再生利用量'!BD25</f>
        <v>0</v>
      </c>
      <c r="BE25" s="55">
        <f>'有償物量'!BE25+'再生利用量'!BE25</f>
        <v>0</v>
      </c>
      <c r="BF25" s="55">
        <f>'有償物量'!BF25+'再生利用量'!BF25</f>
        <v>0</v>
      </c>
      <c r="BG25" s="56">
        <f>'有償物量'!BG25+'再生利用量'!BG25</f>
        <v>0</v>
      </c>
      <c r="BH25" s="100">
        <f>'有償物量'!BH25+'再生利用量'!BH25</f>
        <v>0</v>
      </c>
      <c r="BI25" s="56">
        <f>'有償物量'!BI25+'再生利用量'!BI25</f>
        <v>0</v>
      </c>
      <c r="BJ25" s="54">
        <f>'有償物量'!BJ25+'再生利用量'!BJ25</f>
        <v>0</v>
      </c>
      <c r="BK25" s="55">
        <f>'有償物量'!BK25+'再生利用量'!BK25</f>
        <v>0</v>
      </c>
      <c r="BL25" s="55">
        <f>'有償物量'!BL25+'再生利用量'!BL25</f>
        <v>0</v>
      </c>
      <c r="BM25" s="54">
        <f>'有償物量'!BM25+'再生利用量'!BM25</f>
        <v>0</v>
      </c>
      <c r="BN25" s="54">
        <f>'有償物量'!BN25+'再生利用量'!BN25</f>
        <v>0</v>
      </c>
      <c r="BO25" s="55">
        <f>'有償物量'!BO25+'再生利用量'!BO25</f>
        <v>0</v>
      </c>
      <c r="BP25" s="54">
        <f>'有償物量'!BP25+'再生利用量'!BP25</f>
        <v>0</v>
      </c>
      <c r="BQ25" s="55">
        <f>'有償物量'!BQ25+'再生利用量'!BQ25</f>
        <v>0</v>
      </c>
      <c r="BR25" s="54">
        <f>'有償物量'!BR25+'再生利用量'!BR25</f>
        <v>0</v>
      </c>
      <c r="BS25" s="55">
        <f>'有償物量'!BS25+'再生利用量'!BS25</f>
        <v>0</v>
      </c>
      <c r="BT25" s="55">
        <f>'有償物量'!BT25+'再生利用量'!BT25</f>
        <v>0</v>
      </c>
      <c r="BU25" s="55">
        <f>'有償物量'!BU25+'再生利用量'!BU25</f>
        <v>0</v>
      </c>
      <c r="BV25" s="56">
        <f>'有償物量'!BV25+'再生利用量'!BV25</f>
        <v>0</v>
      </c>
      <c r="BW25" s="54">
        <f>'有償物量'!BW25+'再生利用量'!BW25</f>
        <v>0</v>
      </c>
      <c r="BX25" s="57">
        <f>'有償物量'!BX25+'再生利用量'!BX25</f>
        <v>0</v>
      </c>
    </row>
    <row r="26" spans="2:76" s="5" customFormat="1" ht="22.5" customHeight="1">
      <c r="B26" s="59" t="s">
        <v>79</v>
      </c>
      <c r="C26" s="53"/>
      <c r="D26" s="51">
        <f t="shared" si="2"/>
        <v>0</v>
      </c>
      <c r="E26" s="52">
        <f>'有償物量'!E26+'再生利用量'!E26</f>
        <v>0</v>
      </c>
      <c r="F26" s="53">
        <f>'有償物量'!F26+'再生利用量'!F26</f>
        <v>0</v>
      </c>
      <c r="G26" s="54">
        <f t="shared" si="3"/>
        <v>0</v>
      </c>
      <c r="H26" s="55">
        <v>0</v>
      </c>
      <c r="I26" s="55">
        <v>0</v>
      </c>
      <c r="J26" s="55">
        <v>0</v>
      </c>
      <c r="K26" s="54">
        <f>'有償物量'!K26+'再生利用量'!K26</f>
        <v>0</v>
      </c>
      <c r="L26" s="55">
        <f>'有償物量'!L26+'再生利用量'!L26</f>
        <v>0</v>
      </c>
      <c r="M26" s="55">
        <f>'有償物量'!M26+'再生利用量'!M26</f>
        <v>0</v>
      </c>
      <c r="N26" s="55">
        <f>'有償物量'!N26+'再生利用量'!N26</f>
        <v>0</v>
      </c>
      <c r="O26" s="55">
        <f>'有償物量'!O26+'再生利用量'!O26</f>
        <v>0</v>
      </c>
      <c r="P26" s="55">
        <f>'有償物量'!P26+'再生利用量'!P26</f>
        <v>0</v>
      </c>
      <c r="Q26" s="55">
        <f>'有償物量'!Q26+'再生利用量'!Q26</f>
        <v>0</v>
      </c>
      <c r="R26" s="55">
        <f>'有償物量'!R26+'再生利用量'!R26</f>
        <v>0</v>
      </c>
      <c r="S26" s="55">
        <f>'有償物量'!S26+'再生利用量'!S26</f>
        <v>0</v>
      </c>
      <c r="T26" s="55">
        <f>'有償物量'!T26+'再生利用量'!T26</f>
        <v>0</v>
      </c>
      <c r="U26" s="55">
        <f>'有償物量'!U26+'再生利用量'!U26</f>
        <v>0</v>
      </c>
      <c r="V26" s="55">
        <f>'有償物量'!V26+'再生利用量'!V26</f>
        <v>0</v>
      </c>
      <c r="W26" s="55">
        <f>'有償物量'!W26+'再生利用量'!W26</f>
        <v>0</v>
      </c>
      <c r="X26" s="55">
        <f>'有償物量'!X26+'再生利用量'!X26</f>
        <v>0</v>
      </c>
      <c r="Y26" s="55">
        <f>'有償物量'!Y26+'再生利用量'!Y26</f>
        <v>0</v>
      </c>
      <c r="Z26" s="55">
        <f>'有償物量'!Z26+'再生利用量'!Z26</f>
        <v>0</v>
      </c>
      <c r="AA26" s="55">
        <f>'有償物量'!AA26+'再生利用量'!AA26</f>
        <v>0</v>
      </c>
      <c r="AB26" s="55">
        <f>'有償物量'!AB26+'再生利用量'!AB26</f>
        <v>0</v>
      </c>
      <c r="AC26" s="55">
        <f>'有償物量'!AC26+'再生利用量'!AC26</f>
        <v>0</v>
      </c>
      <c r="AD26" s="55">
        <f>'有償物量'!AD26+'再生利用量'!AD26</f>
        <v>0</v>
      </c>
      <c r="AE26" s="55">
        <f>'有償物量'!AE26+'再生利用量'!AE26</f>
        <v>0</v>
      </c>
      <c r="AF26" s="55">
        <f>'有償物量'!AF26+'再生利用量'!AF26</f>
        <v>0</v>
      </c>
      <c r="AG26" s="55">
        <f>'有償物量'!AG26+'再生利用量'!AG26</f>
        <v>0</v>
      </c>
      <c r="AH26" s="55">
        <f>'有償物量'!AH26+'再生利用量'!AH26</f>
        <v>0</v>
      </c>
      <c r="AI26" s="57">
        <f>'有償物量'!AI26+'再生利用量'!AI26</f>
        <v>0</v>
      </c>
      <c r="AJ26" s="9"/>
      <c r="AK26" s="47"/>
      <c r="AL26" s="59" t="s">
        <v>79</v>
      </c>
      <c r="AM26" s="53"/>
      <c r="AN26" s="58">
        <f>'有償物量'!AN26+'再生利用量'!AN26</f>
        <v>0</v>
      </c>
      <c r="AO26" s="55">
        <f>'有償物量'!AO26+'再生利用量'!AO26</f>
        <v>0</v>
      </c>
      <c r="AP26" s="55">
        <f>'有償物量'!AP26+'再生利用量'!AP26</f>
        <v>0</v>
      </c>
      <c r="AQ26" s="55">
        <f>'有償物量'!AQ26+'再生利用量'!AQ26</f>
        <v>0</v>
      </c>
      <c r="AR26" s="55">
        <f>'有償物量'!AR26+'再生利用量'!AR26</f>
        <v>0</v>
      </c>
      <c r="AS26" s="56">
        <f>'有償物量'!AS26+'再生利用量'!AS26</f>
        <v>0</v>
      </c>
      <c r="AT26" s="54">
        <f>'有償物量'!AT26+'再生利用量'!AT26</f>
        <v>0</v>
      </c>
      <c r="AU26" s="55">
        <f>'有償物量'!AU26+'再生利用量'!AU26</f>
        <v>0</v>
      </c>
      <c r="AV26" s="55">
        <f>'有償物量'!AV26+'再生利用量'!AV26</f>
        <v>0</v>
      </c>
      <c r="AW26" s="55">
        <f>'有償物量'!AW26+'再生利用量'!AW26</f>
        <v>0</v>
      </c>
      <c r="AX26" s="54">
        <f>'有償物量'!AX26+'再生利用量'!AX26</f>
        <v>0</v>
      </c>
      <c r="AY26" s="55">
        <f>'有償物量'!AY26+'再生利用量'!AY26</f>
        <v>0</v>
      </c>
      <c r="AZ26" s="55">
        <f>'有償物量'!AZ26+'再生利用量'!AZ26</f>
        <v>0</v>
      </c>
      <c r="BA26" s="55">
        <f>'有償物量'!BA26+'再生利用量'!BA26</f>
        <v>0</v>
      </c>
      <c r="BB26" s="56">
        <f>'有償物量'!BB26+'再生利用量'!BB26</f>
        <v>0</v>
      </c>
      <c r="BC26" s="54">
        <f>'有償物量'!BC26+'再生利用量'!BC26</f>
        <v>0</v>
      </c>
      <c r="BD26" s="55">
        <f>'有償物量'!BD26+'再生利用量'!BD26</f>
        <v>0</v>
      </c>
      <c r="BE26" s="55">
        <f>'有償物量'!BE26+'再生利用量'!BE26</f>
        <v>0</v>
      </c>
      <c r="BF26" s="55">
        <f>'有償物量'!BF26+'再生利用量'!BF26</f>
        <v>0</v>
      </c>
      <c r="BG26" s="56">
        <f>'有償物量'!BG26+'再生利用量'!BG26</f>
        <v>0</v>
      </c>
      <c r="BH26" s="100">
        <f>'有償物量'!BH26+'再生利用量'!BH26</f>
        <v>0</v>
      </c>
      <c r="BI26" s="56">
        <f>'有償物量'!BI26+'再生利用量'!BI26</f>
        <v>0</v>
      </c>
      <c r="BJ26" s="54">
        <f>'有償物量'!BJ26+'再生利用量'!BJ26</f>
        <v>0</v>
      </c>
      <c r="BK26" s="55">
        <f>'有償物量'!BK26+'再生利用量'!BK26</f>
        <v>0</v>
      </c>
      <c r="BL26" s="55">
        <f>'有償物量'!BL26+'再生利用量'!BL26</f>
        <v>0</v>
      </c>
      <c r="BM26" s="54">
        <f>'有償物量'!BM26+'再生利用量'!BM26</f>
        <v>0</v>
      </c>
      <c r="BN26" s="54">
        <f>'有償物量'!BN26+'再生利用量'!BN26</f>
        <v>0</v>
      </c>
      <c r="BO26" s="55">
        <f>'有償物量'!BO26+'再生利用量'!BO26</f>
        <v>0</v>
      </c>
      <c r="BP26" s="54">
        <f>'有償物量'!BP26+'再生利用量'!BP26</f>
        <v>0</v>
      </c>
      <c r="BQ26" s="55">
        <f>'有償物量'!BQ26+'再生利用量'!BQ26</f>
        <v>0</v>
      </c>
      <c r="BR26" s="54">
        <f>'有償物量'!BR26+'再生利用量'!BR26</f>
        <v>0</v>
      </c>
      <c r="BS26" s="55">
        <f>'有償物量'!BS26+'再生利用量'!BS26</f>
        <v>0</v>
      </c>
      <c r="BT26" s="55">
        <f>'有償物量'!BT26+'再生利用量'!BT26</f>
        <v>0</v>
      </c>
      <c r="BU26" s="55">
        <f>'有償物量'!BU26+'再生利用量'!BU26</f>
        <v>0</v>
      </c>
      <c r="BV26" s="56">
        <f>'有償物量'!BV26+'再生利用量'!BV26</f>
        <v>0</v>
      </c>
      <c r="BW26" s="54">
        <f>'有償物量'!BW26+'再生利用量'!BW26</f>
        <v>0</v>
      </c>
      <c r="BX26" s="57">
        <f>'有償物量'!BX26+'再生利用量'!BX26</f>
        <v>0</v>
      </c>
    </row>
    <row r="27" spans="2:76" s="5" customFormat="1" ht="22.5" customHeight="1">
      <c r="B27" s="49" t="s">
        <v>78</v>
      </c>
      <c r="C27" s="50"/>
      <c r="D27" s="51">
        <f t="shared" si="2"/>
        <v>39252.462</v>
      </c>
      <c r="E27" s="52">
        <f>'有償物量'!E27+'再生利用量'!E27</f>
        <v>0</v>
      </c>
      <c r="F27" s="53">
        <f>'有償物量'!F27+'再生利用量'!F27</f>
        <v>0</v>
      </c>
      <c r="G27" s="54">
        <f t="shared" si="3"/>
        <v>0</v>
      </c>
      <c r="H27" s="55">
        <v>0</v>
      </c>
      <c r="I27" s="55">
        <v>0</v>
      </c>
      <c r="J27" s="55">
        <v>0</v>
      </c>
      <c r="K27" s="54">
        <f>'有償物量'!K27+'再生利用量'!K27</f>
        <v>37875.462</v>
      </c>
      <c r="L27" s="55">
        <f>'有償物量'!L27+'再生利用量'!L27</f>
        <v>0</v>
      </c>
      <c r="M27" s="55">
        <f>'有償物量'!M27+'再生利用量'!M27</f>
        <v>0</v>
      </c>
      <c r="N27" s="55">
        <f>'有償物量'!N27+'再生利用量'!N27</f>
        <v>0</v>
      </c>
      <c r="O27" s="55">
        <f>'有償物量'!O27+'再生利用量'!O27</f>
        <v>0</v>
      </c>
      <c r="P27" s="55">
        <f>'有償物量'!P27+'再生利用量'!P27</f>
        <v>0</v>
      </c>
      <c r="Q27" s="55">
        <f>'有償物量'!Q27+'再生利用量'!Q27</f>
        <v>0</v>
      </c>
      <c r="R27" s="55">
        <f>'有償物量'!R27+'再生利用量'!R27</f>
        <v>0</v>
      </c>
      <c r="S27" s="55">
        <f>'有償物量'!S27+'再生利用量'!S27</f>
        <v>833.89</v>
      </c>
      <c r="T27" s="55">
        <f>'有償物量'!T27+'再生利用量'!T27</f>
        <v>658.91</v>
      </c>
      <c r="U27" s="55">
        <f>'有償物量'!U27+'再生利用量'!U27</f>
        <v>0</v>
      </c>
      <c r="V27" s="55">
        <f>'有償物量'!V27+'再生利用量'!V27</f>
        <v>0</v>
      </c>
      <c r="W27" s="55">
        <f>'有償物量'!W27+'再生利用量'!W27</f>
        <v>0</v>
      </c>
      <c r="X27" s="55">
        <f>'有償物量'!X27+'再生利用量'!X27</f>
        <v>16</v>
      </c>
      <c r="Y27" s="55">
        <f>'有償物量'!Y27+'再生利用量'!Y27</f>
        <v>36216</v>
      </c>
      <c r="Z27" s="55">
        <f>'有償物量'!Z27+'再生利用量'!Z27</f>
        <v>46.047</v>
      </c>
      <c r="AA27" s="55">
        <f>'有償物量'!AA27+'再生利用量'!AA27</f>
        <v>29.875</v>
      </c>
      <c r="AB27" s="55">
        <f>'有償物量'!AB27+'再生利用量'!AB27</f>
        <v>0</v>
      </c>
      <c r="AC27" s="55">
        <f>'有償物量'!AC27+'再生利用量'!AC27</f>
        <v>47.74</v>
      </c>
      <c r="AD27" s="55">
        <f>'有償物量'!AD27+'再生利用量'!AD27</f>
        <v>0</v>
      </c>
      <c r="AE27" s="55">
        <f>'有償物量'!AE27+'再生利用量'!AE27</f>
        <v>27</v>
      </c>
      <c r="AF27" s="55">
        <f>'有償物量'!AF27+'再生利用量'!AF27</f>
        <v>0</v>
      </c>
      <c r="AG27" s="55">
        <f>'有償物量'!AG27+'再生利用量'!AG27</f>
        <v>0</v>
      </c>
      <c r="AH27" s="55">
        <f>'有償物量'!AH27+'再生利用量'!AH27</f>
        <v>0</v>
      </c>
      <c r="AI27" s="57">
        <f>'有償物量'!AI27+'再生利用量'!AI27</f>
        <v>0</v>
      </c>
      <c r="AJ27" s="9"/>
      <c r="AK27" s="47"/>
      <c r="AL27" s="49" t="s">
        <v>78</v>
      </c>
      <c r="AM27" s="50"/>
      <c r="AN27" s="58">
        <f>'有償物量'!AN27+'再生利用量'!AN27</f>
        <v>1377</v>
      </c>
      <c r="AO27" s="55">
        <f>'有償物量'!AO27+'再生利用量'!AO27</f>
        <v>1377</v>
      </c>
      <c r="AP27" s="55">
        <f>'有償物量'!AP27+'再生利用量'!AP27</f>
        <v>0</v>
      </c>
      <c r="AQ27" s="55">
        <f>'有償物量'!AQ27+'再生利用量'!AQ27</f>
        <v>0</v>
      </c>
      <c r="AR27" s="55">
        <f>'有償物量'!AR27+'再生利用量'!AR27</f>
        <v>0</v>
      </c>
      <c r="AS27" s="56">
        <f>'有償物量'!AS27+'再生利用量'!AS27</f>
        <v>0</v>
      </c>
      <c r="AT27" s="54">
        <f>'有償物量'!AT27+'再生利用量'!AT27</f>
        <v>0</v>
      </c>
      <c r="AU27" s="55">
        <f>'有償物量'!AU27+'再生利用量'!AU27</f>
        <v>0</v>
      </c>
      <c r="AV27" s="55">
        <f>'有償物量'!AV27+'再生利用量'!AV27</f>
        <v>0</v>
      </c>
      <c r="AW27" s="55">
        <f>'有償物量'!AW27+'再生利用量'!AW27</f>
        <v>0</v>
      </c>
      <c r="AX27" s="54">
        <f>'有償物量'!AX27+'再生利用量'!AX27</f>
        <v>0</v>
      </c>
      <c r="AY27" s="55">
        <f>'有償物量'!AY27+'再生利用量'!AY27</f>
        <v>0</v>
      </c>
      <c r="AZ27" s="55">
        <f>'有償物量'!AZ27+'再生利用量'!AZ27</f>
        <v>0</v>
      </c>
      <c r="BA27" s="55">
        <f>'有償物量'!BA27+'再生利用量'!BA27</f>
        <v>0</v>
      </c>
      <c r="BB27" s="56">
        <f>'有償物量'!BB27+'再生利用量'!BB27</f>
        <v>0</v>
      </c>
      <c r="BC27" s="54">
        <f>'有償物量'!BC27+'再生利用量'!BC27</f>
        <v>0</v>
      </c>
      <c r="BD27" s="55">
        <f>'有償物量'!BD27+'再生利用量'!BD27</f>
        <v>0</v>
      </c>
      <c r="BE27" s="55">
        <f>'有償物量'!BE27+'再生利用量'!BE27</f>
        <v>0</v>
      </c>
      <c r="BF27" s="55">
        <f>'有償物量'!BF27+'再生利用量'!BF27</f>
        <v>0</v>
      </c>
      <c r="BG27" s="56">
        <f>'有償物量'!BG27+'再生利用量'!BG27</f>
        <v>0</v>
      </c>
      <c r="BH27" s="100">
        <f>'有償物量'!BH27+'再生利用量'!BH27</f>
        <v>0</v>
      </c>
      <c r="BI27" s="56">
        <f>'有償物量'!BI27+'再生利用量'!BI27</f>
        <v>0</v>
      </c>
      <c r="BJ27" s="54">
        <f>'有償物量'!BJ27+'再生利用量'!BJ27</f>
        <v>0</v>
      </c>
      <c r="BK27" s="55">
        <f>'有償物量'!BK27+'再生利用量'!BK27</f>
        <v>0</v>
      </c>
      <c r="BL27" s="55">
        <f>'有償物量'!BL27+'再生利用量'!BL27</f>
        <v>0</v>
      </c>
      <c r="BM27" s="54">
        <f>'有償物量'!BM27+'再生利用量'!BM27</f>
        <v>0</v>
      </c>
      <c r="BN27" s="54">
        <f>'有償物量'!BN27+'再生利用量'!BN27</f>
        <v>0</v>
      </c>
      <c r="BO27" s="55">
        <f>'有償物量'!BO27+'再生利用量'!BO27</f>
        <v>0</v>
      </c>
      <c r="BP27" s="54">
        <f>'有償物量'!BP27+'再生利用量'!BP27</f>
        <v>0</v>
      </c>
      <c r="BQ27" s="55">
        <f>'有償物量'!BQ27+'再生利用量'!BQ27</f>
        <v>0</v>
      </c>
      <c r="BR27" s="54">
        <f>'有償物量'!BR27+'再生利用量'!BR27</f>
        <v>0</v>
      </c>
      <c r="BS27" s="55">
        <f>'有償物量'!BS27+'再生利用量'!BS27</f>
        <v>0</v>
      </c>
      <c r="BT27" s="55">
        <f>'有償物量'!BT27+'再生利用量'!BT27</f>
        <v>0</v>
      </c>
      <c r="BU27" s="55">
        <f>'有償物量'!BU27+'再生利用量'!BU27</f>
        <v>0</v>
      </c>
      <c r="BV27" s="56">
        <f>'有償物量'!BV27+'再生利用量'!BV27</f>
        <v>0</v>
      </c>
      <c r="BW27" s="54">
        <f>'有償物量'!BW27+'再生利用量'!BW27</f>
        <v>0</v>
      </c>
      <c r="BX27" s="57">
        <f>'有償物量'!BX27+'再生利用量'!BX27</f>
        <v>0</v>
      </c>
    </row>
    <row r="28" spans="2:76" s="5" customFormat="1" ht="22.5" customHeight="1">
      <c r="B28" s="66" t="s">
        <v>104</v>
      </c>
      <c r="C28" s="61"/>
      <c r="D28" s="51">
        <f t="shared" si="2"/>
        <v>1680.2478099999998</v>
      </c>
      <c r="E28" s="52">
        <f>'有償物量'!E28+'再生利用量'!E28</f>
        <v>0</v>
      </c>
      <c r="F28" s="53">
        <f>'有償物量'!F28+'再生利用量'!F28</f>
        <v>0</v>
      </c>
      <c r="G28" s="54">
        <f t="shared" si="3"/>
        <v>1080.07042</v>
      </c>
      <c r="H28" s="55">
        <v>805.0120000000001</v>
      </c>
      <c r="I28" s="55">
        <v>2.335</v>
      </c>
      <c r="J28" s="55">
        <v>272.72342000000003</v>
      </c>
      <c r="K28" s="54">
        <f>'有償物量'!K28+'再生利用量'!K28</f>
        <v>479.47953</v>
      </c>
      <c r="L28" s="55">
        <f>'有償物量'!L28+'再生利用量'!L28</f>
        <v>10.65935</v>
      </c>
      <c r="M28" s="55">
        <f>'有償物量'!M28+'再生利用量'!M28</f>
        <v>0.184</v>
      </c>
      <c r="N28" s="55">
        <f>'有償物量'!N28+'再生利用量'!N28</f>
        <v>0.89289</v>
      </c>
      <c r="O28" s="55">
        <f>'有償物量'!O28+'再生利用量'!O28</f>
        <v>0</v>
      </c>
      <c r="P28" s="55">
        <f>'有償物量'!P28+'再生利用量'!P28</f>
        <v>0</v>
      </c>
      <c r="Q28" s="55">
        <f>'有償物量'!Q28+'再生利用量'!Q28</f>
        <v>3.23</v>
      </c>
      <c r="R28" s="55">
        <f>'有償物量'!R28+'再生利用量'!R28</f>
        <v>2.9552</v>
      </c>
      <c r="S28" s="55">
        <f>'有償物量'!S28+'再生利用量'!S28</f>
        <v>8.27737</v>
      </c>
      <c r="T28" s="55">
        <f>'有償物量'!T28+'再生利用量'!T28</f>
        <v>1.82</v>
      </c>
      <c r="U28" s="55">
        <f>'有償物量'!U28+'再生利用量'!U28</f>
        <v>2.88308</v>
      </c>
      <c r="V28" s="55">
        <f>'有償物量'!V28+'再生利用量'!V28</f>
        <v>0.1166</v>
      </c>
      <c r="W28" s="55">
        <f>'有償物量'!W28+'再生利用量'!W28</f>
        <v>0</v>
      </c>
      <c r="X28" s="55">
        <f>'有償物量'!X28+'再生利用量'!X28</f>
        <v>0.296</v>
      </c>
      <c r="Y28" s="55">
        <f>'有償物量'!Y28+'再生利用量'!Y28</f>
        <v>2.072</v>
      </c>
      <c r="Z28" s="55">
        <f>'有償物量'!Z28+'再生利用量'!Z28</f>
        <v>3.446</v>
      </c>
      <c r="AA28" s="55">
        <f>'有償物量'!AA28+'再生利用量'!AA28</f>
        <v>6.05357</v>
      </c>
      <c r="AB28" s="55">
        <f>'有償物量'!AB28+'再生利用量'!AB28</f>
        <v>2.1660399999999997</v>
      </c>
      <c r="AC28" s="55">
        <f>'有償物量'!AC28+'再生利用量'!AC28</f>
        <v>3.1559399999999997</v>
      </c>
      <c r="AD28" s="55">
        <f>'有償物量'!AD28+'再生利用量'!AD28</f>
        <v>3.169</v>
      </c>
      <c r="AE28" s="55">
        <f>'有償物量'!AE28+'再生利用量'!AE28</f>
        <v>0.106</v>
      </c>
      <c r="AF28" s="55">
        <f>'有償物量'!AF28+'再生利用量'!AF28</f>
        <v>423.48449</v>
      </c>
      <c r="AG28" s="55">
        <f>'有償物量'!AG28+'再生利用量'!AG28</f>
        <v>0.733</v>
      </c>
      <c r="AH28" s="55">
        <f>'有償物量'!AH28+'再生利用量'!AH28</f>
        <v>3.372</v>
      </c>
      <c r="AI28" s="57">
        <f>'有償物量'!AI28+'再生利用量'!AI28</f>
        <v>0.407</v>
      </c>
      <c r="AJ28" s="9"/>
      <c r="AK28" s="47"/>
      <c r="AL28" s="66" t="s">
        <v>104</v>
      </c>
      <c r="AM28" s="61"/>
      <c r="AN28" s="58">
        <f>'有償物量'!AN28+'再生利用量'!AN28</f>
        <v>6.2940000000000005</v>
      </c>
      <c r="AO28" s="55">
        <f>'有償物量'!AO28+'再生利用量'!AO28</f>
        <v>3.613</v>
      </c>
      <c r="AP28" s="55">
        <f>'有償物量'!AP28+'再生利用量'!AP28</f>
        <v>0.696</v>
      </c>
      <c r="AQ28" s="55">
        <f>'有償物量'!AQ28+'再生利用量'!AQ28</f>
        <v>0.045</v>
      </c>
      <c r="AR28" s="55">
        <f>'有償物量'!AR28+'再生利用量'!AR28</f>
        <v>0</v>
      </c>
      <c r="AS28" s="56">
        <f>'有償物量'!AS28+'再生利用量'!AS28</f>
        <v>1.94</v>
      </c>
      <c r="AT28" s="54">
        <f>'有償物量'!AT28+'再生利用量'!AT28</f>
        <v>0.276</v>
      </c>
      <c r="AU28" s="55">
        <f>'有償物量'!AU28+'再生利用量'!AU28</f>
        <v>0.252</v>
      </c>
      <c r="AV28" s="55">
        <f>'有償物量'!AV28+'再生利用量'!AV28</f>
        <v>0.024</v>
      </c>
      <c r="AW28" s="55">
        <f>'有償物量'!AW28+'再生利用量'!AW28</f>
        <v>0</v>
      </c>
      <c r="AX28" s="54">
        <f>'有償物量'!AX28+'再生利用量'!AX28</f>
        <v>6.14798</v>
      </c>
      <c r="AY28" s="55">
        <f>'有償物量'!AY28+'再生利用量'!AY28</f>
        <v>2.938</v>
      </c>
      <c r="AZ28" s="55">
        <f>'有償物量'!AZ28+'再生利用量'!AZ28</f>
        <v>0.055</v>
      </c>
      <c r="BA28" s="55">
        <f>'有償物量'!BA28+'再生利用量'!BA28</f>
        <v>2.8519799999999997</v>
      </c>
      <c r="BB28" s="56">
        <f>'有償物量'!BB28+'再生利用量'!BB28</f>
        <v>0.303</v>
      </c>
      <c r="BC28" s="54">
        <f>'有償物量'!BC28+'再生利用量'!BC28</f>
        <v>51.42874</v>
      </c>
      <c r="BD28" s="55">
        <f>'有償物量'!BD28+'再生利用量'!BD28</f>
        <v>31.97024</v>
      </c>
      <c r="BE28" s="55">
        <f>'有償物量'!BE28+'再生利用量'!BE28</f>
        <v>16.107499999999998</v>
      </c>
      <c r="BF28" s="55">
        <f>'有償物量'!BF28+'再生利用量'!BF28</f>
        <v>0.057</v>
      </c>
      <c r="BG28" s="56">
        <f>'有償物量'!BG28+'再生利用量'!BG28</f>
        <v>3.294</v>
      </c>
      <c r="BH28" s="100">
        <f>'有償物量'!BH28+'再生利用量'!BH28</f>
        <v>0.264</v>
      </c>
      <c r="BI28" s="56">
        <f>'有償物量'!BI28+'再生利用量'!BI28</f>
        <v>0.264</v>
      </c>
      <c r="BJ28" s="54">
        <f>'有償物量'!BJ28+'再生利用量'!BJ28</f>
        <v>1.07629</v>
      </c>
      <c r="BK28" s="55">
        <f>'有償物量'!BK28+'再生利用量'!BK28</f>
        <v>1.07629</v>
      </c>
      <c r="BL28" s="55">
        <f>'有償物量'!BL28+'再生利用量'!BL28</f>
        <v>0</v>
      </c>
      <c r="BM28" s="54">
        <f>'有償物量'!BM28+'再生利用量'!BM28</f>
        <v>11.985</v>
      </c>
      <c r="BN28" s="54">
        <f>'有償物量'!BN28+'再生利用量'!BN28</f>
        <v>0</v>
      </c>
      <c r="BO28" s="55">
        <f>'有償物量'!BO28+'再生利用量'!BO28</f>
        <v>0</v>
      </c>
      <c r="BP28" s="54">
        <f>'有償物量'!BP28+'再生利用量'!BP28</f>
        <v>8.23211</v>
      </c>
      <c r="BQ28" s="55">
        <f>'有償物量'!BQ28+'再生利用量'!BQ28</f>
        <v>8.23211</v>
      </c>
      <c r="BR28" s="54">
        <f>'有償物量'!BR28+'再生利用量'!BR28</f>
        <v>31.74455</v>
      </c>
      <c r="BS28" s="55">
        <f>'有償物量'!BS28+'再生利用量'!BS28</f>
        <v>29.29025</v>
      </c>
      <c r="BT28" s="55">
        <f>'有償物量'!BT28+'再生利用量'!BT28</f>
        <v>0.541</v>
      </c>
      <c r="BU28" s="55">
        <f>'有償物量'!BU28+'再生利用量'!BU28</f>
        <v>0</v>
      </c>
      <c r="BV28" s="56">
        <f>'有償物量'!BV28+'再生利用量'!BV28</f>
        <v>1.9133</v>
      </c>
      <c r="BW28" s="54">
        <f>'有償物量'!BW28+'再生利用量'!BW28</f>
        <v>3.24919</v>
      </c>
      <c r="BX28" s="57">
        <f>'有償物量'!BX28+'再生利用量'!BX28</f>
        <v>3.24919</v>
      </c>
    </row>
    <row r="29" spans="2:76" s="5" customFormat="1" ht="22.5" customHeight="1">
      <c r="B29" s="58" t="s">
        <v>80</v>
      </c>
      <c r="C29" s="52"/>
      <c r="D29" s="51">
        <f t="shared" si="2"/>
        <v>163543.99878469997</v>
      </c>
      <c r="E29" s="52">
        <f>'有償物量'!E29+'再生利用量'!E29</f>
        <v>0</v>
      </c>
      <c r="F29" s="53">
        <f>'有償物量'!F29+'再生利用量'!F29</f>
        <v>54.45946</v>
      </c>
      <c r="G29" s="54">
        <f t="shared" si="3"/>
        <v>138795.98053539998</v>
      </c>
      <c r="H29" s="55">
        <v>118855.8808896</v>
      </c>
      <c r="I29" s="55">
        <v>4173.68113</v>
      </c>
      <c r="J29" s="55">
        <v>15766.418515799998</v>
      </c>
      <c r="K29" s="54">
        <f>'有償物量'!K29+'再生利用量'!K29</f>
        <v>13346.6775664</v>
      </c>
      <c r="L29" s="55">
        <f>'有償物量'!L29+'再生利用量'!L29</f>
        <v>873.7079219999999</v>
      </c>
      <c r="M29" s="55">
        <f>'有償物量'!M29+'再生利用量'!M29</f>
        <v>4.494</v>
      </c>
      <c r="N29" s="55">
        <f>'有償物量'!N29+'再生利用量'!N29</f>
        <v>68.49943999999999</v>
      </c>
      <c r="O29" s="55">
        <f>'有償物量'!O29+'再生利用量'!O29</f>
        <v>1182.8347899999999</v>
      </c>
      <c r="P29" s="55">
        <f>'有償物量'!P29+'再生利用量'!P29</f>
        <v>6.26215</v>
      </c>
      <c r="Q29" s="55">
        <f>'有償物量'!Q29+'再生利用量'!Q29</f>
        <v>175.79571</v>
      </c>
      <c r="R29" s="55">
        <f>'有償物量'!R29+'再生利用量'!R29</f>
        <v>338.2893925</v>
      </c>
      <c r="S29" s="55">
        <f>'有償物量'!S29+'再生利用量'!S29</f>
        <v>586.77706</v>
      </c>
      <c r="T29" s="55">
        <f>'有償物量'!T29+'再生利用量'!T29</f>
        <v>59</v>
      </c>
      <c r="U29" s="55">
        <f>'有償物量'!U29+'再生利用量'!U29</f>
        <v>677.2142827</v>
      </c>
      <c r="V29" s="55">
        <f>'有償物量'!V29+'再生利用量'!V29</f>
        <v>213.7075</v>
      </c>
      <c r="W29" s="55">
        <f>'有償物量'!W29+'再生利用量'!W29</f>
        <v>0</v>
      </c>
      <c r="X29" s="55">
        <f>'有償物量'!X29+'再生利用量'!X29</f>
        <v>4401.52181</v>
      </c>
      <c r="Y29" s="55">
        <f>'有償物量'!Y29+'再生利用量'!Y29</f>
        <v>838.6833991999999</v>
      </c>
      <c r="Z29" s="55">
        <f>'有償物量'!Z29+'再生利用量'!Z29</f>
        <v>360.4783</v>
      </c>
      <c r="AA29" s="55">
        <f>'有償物量'!AA29+'再生利用量'!AA29</f>
        <v>780.6932300000001</v>
      </c>
      <c r="AB29" s="55">
        <f>'有償物量'!AB29+'再生利用量'!AB29</f>
        <v>65.66296</v>
      </c>
      <c r="AC29" s="55">
        <f>'有償物量'!AC29+'再生利用量'!AC29</f>
        <v>517.35528</v>
      </c>
      <c r="AD29" s="55">
        <f>'有償物量'!AD29+'再生利用量'!AD29</f>
        <v>180.77392</v>
      </c>
      <c r="AE29" s="55">
        <f>'有償物量'!AE29+'再生利用量'!AE29</f>
        <v>55.576660000000004</v>
      </c>
      <c r="AF29" s="55">
        <f>'有償物量'!AF29+'再生利用量'!AF29</f>
        <v>744.45844</v>
      </c>
      <c r="AG29" s="55">
        <f>'有償物量'!AG29+'再生利用量'!AG29</f>
        <v>12.27127</v>
      </c>
      <c r="AH29" s="55">
        <f>'有償物量'!AH29+'再生利用量'!AH29</f>
        <v>1113.3761200000001</v>
      </c>
      <c r="AI29" s="57">
        <f>'有償物量'!AI29+'再生利用量'!AI29</f>
        <v>89.24393</v>
      </c>
      <c r="AJ29" s="9"/>
      <c r="AK29" s="47"/>
      <c r="AL29" s="58" t="s">
        <v>80</v>
      </c>
      <c r="AM29" s="52"/>
      <c r="AN29" s="58">
        <f>'有償物量'!AN29+'再生利用量'!AN29</f>
        <v>174.15440000000004</v>
      </c>
      <c r="AO29" s="55">
        <f>'有償物量'!AO29+'再生利用量'!AO29</f>
        <v>111.80050000000001</v>
      </c>
      <c r="AP29" s="55">
        <f>'有償物量'!AP29+'再生利用量'!AP29</f>
        <v>45.962</v>
      </c>
      <c r="AQ29" s="55">
        <f>'有償物量'!AQ29+'再生利用量'!AQ29</f>
        <v>1.2983</v>
      </c>
      <c r="AR29" s="55">
        <f>'有償物量'!AR29+'再生利用量'!AR29</f>
        <v>15.0736</v>
      </c>
      <c r="AS29" s="56">
        <f>'有償物量'!AS29+'再生利用量'!AS29</f>
        <v>0.02</v>
      </c>
      <c r="AT29" s="54">
        <f>'有償物量'!AT29+'再生利用量'!AT29</f>
        <v>358.316</v>
      </c>
      <c r="AU29" s="55">
        <f>'有償物量'!AU29+'再生利用量'!AU29</f>
        <v>38.2</v>
      </c>
      <c r="AV29" s="55">
        <f>'有償物量'!AV29+'再生利用量'!AV29</f>
        <v>320.116</v>
      </c>
      <c r="AW29" s="55">
        <f>'有償物量'!AW29+'再生利用量'!AW29</f>
        <v>0</v>
      </c>
      <c r="AX29" s="54">
        <f>'有償物量'!AX29+'再生利用量'!AX29</f>
        <v>1185.18964</v>
      </c>
      <c r="AY29" s="55">
        <f>'有償物量'!AY29+'再生利用量'!AY29</f>
        <v>6.1506</v>
      </c>
      <c r="AZ29" s="55">
        <f>'有償物量'!AZ29+'再生利用量'!AZ29</f>
        <v>105.24199999999999</v>
      </c>
      <c r="BA29" s="55">
        <f>'有償物量'!BA29+'再生利用量'!BA29</f>
        <v>1027.4876399999998</v>
      </c>
      <c r="BB29" s="56">
        <f>'有償物量'!BB29+'再生利用量'!BB29</f>
        <v>46.3094</v>
      </c>
      <c r="BC29" s="54">
        <f>'有償物量'!BC29+'再生利用量'!BC29</f>
        <v>5275.0465300000005</v>
      </c>
      <c r="BD29" s="55">
        <f>'有償物量'!BD29+'再生利用量'!BD29</f>
        <v>23.40355</v>
      </c>
      <c r="BE29" s="55">
        <f>'有償物量'!BE29+'再生利用量'!BE29</f>
        <v>1271.50375</v>
      </c>
      <c r="BF29" s="55">
        <f>'有償物量'!BF29+'再生利用量'!BF29</f>
        <v>132.12417</v>
      </c>
      <c r="BG29" s="56">
        <f>'有償物量'!BG29+'再生利用量'!BG29</f>
        <v>3848.01506</v>
      </c>
      <c r="BH29" s="100">
        <f>'有償物量'!BH29+'再生利用量'!BH29</f>
        <v>771.555</v>
      </c>
      <c r="BI29" s="56">
        <f>'有償物量'!BI29+'再生利用量'!BI29</f>
        <v>771.555</v>
      </c>
      <c r="BJ29" s="54">
        <f>'有償物量'!BJ29+'再生利用量'!BJ29</f>
        <v>121.281924</v>
      </c>
      <c r="BK29" s="55">
        <f>'有償物量'!BK29+'再生利用量'!BK29</f>
        <v>121.281924</v>
      </c>
      <c r="BL29" s="55">
        <f>'有償物量'!BL29+'再生利用量'!BL29</f>
        <v>0</v>
      </c>
      <c r="BM29" s="54">
        <f>'有償物量'!BM29+'再生利用量'!BM29</f>
        <v>982.957</v>
      </c>
      <c r="BN29" s="54">
        <f>'有償物量'!BN29+'再生利用量'!BN29</f>
        <v>32.292</v>
      </c>
      <c r="BO29" s="55">
        <f>'有償物量'!BO29+'再生利用量'!BO29</f>
        <v>32.292</v>
      </c>
      <c r="BP29" s="54">
        <f>'有償物量'!BP29+'再生利用量'!BP29</f>
        <v>1138.0115589</v>
      </c>
      <c r="BQ29" s="55">
        <f>'有償物量'!BQ29+'再生利用量'!BQ29</f>
        <v>1138.0115589</v>
      </c>
      <c r="BR29" s="54">
        <f>'有償物量'!BR29+'再生利用量'!BR29</f>
        <v>628.6577700000001</v>
      </c>
      <c r="BS29" s="55">
        <f>'有償物量'!BS29+'再生利用量'!BS29</f>
        <v>522.00381</v>
      </c>
      <c r="BT29" s="55">
        <f>'有償物量'!BT29+'再生利用量'!BT29</f>
        <v>0.379</v>
      </c>
      <c r="BU29" s="55">
        <f>'有償物量'!BU29+'再生利用量'!BU29</f>
        <v>8.96896</v>
      </c>
      <c r="BV29" s="56">
        <f>'有償物量'!BV29+'再生利用量'!BV29</f>
        <v>97.306</v>
      </c>
      <c r="BW29" s="54">
        <f>'有償物量'!BW29+'再生利用量'!BW29</f>
        <v>679.4194</v>
      </c>
      <c r="BX29" s="57">
        <f>'有償物量'!BX29+'再生利用量'!BX29</f>
        <v>679.4194</v>
      </c>
    </row>
    <row r="30" spans="2:76" s="5" customFormat="1" ht="22.5" customHeight="1">
      <c r="B30" s="58" t="s">
        <v>81</v>
      </c>
      <c r="C30" s="52"/>
      <c r="D30" s="51">
        <f t="shared" si="2"/>
        <v>940.3368</v>
      </c>
      <c r="E30" s="52">
        <f>'有償物量'!E30+'再生利用量'!E30</f>
        <v>0</v>
      </c>
      <c r="F30" s="53">
        <f>'有償物量'!F30+'再生利用量'!F30</f>
        <v>0</v>
      </c>
      <c r="G30" s="54">
        <f t="shared" si="3"/>
        <v>0</v>
      </c>
      <c r="H30" s="55">
        <v>0</v>
      </c>
      <c r="I30" s="55">
        <v>0</v>
      </c>
      <c r="J30" s="55">
        <v>0</v>
      </c>
      <c r="K30" s="54">
        <f>'有償物量'!K30+'再生利用量'!K30</f>
        <v>29.795759999999998</v>
      </c>
      <c r="L30" s="55">
        <f>'有償物量'!L30+'再生利用量'!L30</f>
        <v>0</v>
      </c>
      <c r="M30" s="55">
        <f>'有償物量'!M30+'再生利用量'!M30</f>
        <v>0.015</v>
      </c>
      <c r="N30" s="55">
        <f>'有償物量'!N30+'再生利用量'!N30</f>
        <v>0.0174</v>
      </c>
      <c r="O30" s="55">
        <f>'有償物量'!O30+'再生利用量'!O30</f>
        <v>0</v>
      </c>
      <c r="P30" s="55">
        <f>'有償物量'!P30+'再生利用量'!P30</f>
        <v>0</v>
      </c>
      <c r="Q30" s="55">
        <f>'有償物量'!Q30+'再生利用量'!Q30</f>
        <v>0</v>
      </c>
      <c r="R30" s="55">
        <f>'有償物量'!R30+'再生利用量'!R30</f>
        <v>0</v>
      </c>
      <c r="S30" s="55">
        <f>'有償物量'!S30+'再生利用量'!S30</f>
        <v>28.85652</v>
      </c>
      <c r="T30" s="55">
        <f>'有償物量'!T30+'再生利用量'!T30</f>
        <v>0.00072</v>
      </c>
      <c r="U30" s="55">
        <f>'有償物量'!U30+'再生利用量'!U30</f>
        <v>0.882</v>
      </c>
      <c r="V30" s="55">
        <f>'有償物量'!V30+'再生利用量'!V30</f>
        <v>0</v>
      </c>
      <c r="W30" s="55">
        <f>'有償物量'!W30+'再生利用量'!W30</f>
        <v>0</v>
      </c>
      <c r="X30" s="55">
        <f>'有償物量'!X30+'再生利用量'!X30</f>
        <v>0</v>
      </c>
      <c r="Y30" s="55">
        <f>'有償物量'!Y30+'再生利用量'!Y30</f>
        <v>0.00144</v>
      </c>
      <c r="Z30" s="55">
        <f>'有償物量'!Z30+'再生利用量'!Z30</f>
        <v>0</v>
      </c>
      <c r="AA30" s="55">
        <f>'有償物量'!AA30+'再生利用量'!AA30</f>
        <v>0</v>
      </c>
      <c r="AB30" s="55">
        <f>'有償物量'!AB30+'再生利用量'!AB30</f>
        <v>0.00828</v>
      </c>
      <c r="AC30" s="55">
        <f>'有償物量'!AC30+'再生利用量'!AC30</f>
        <v>0</v>
      </c>
      <c r="AD30" s="55">
        <f>'有償物量'!AD30+'再生利用量'!AD30</f>
        <v>0</v>
      </c>
      <c r="AE30" s="55">
        <f>'有償物量'!AE30+'再生利用量'!AE30</f>
        <v>0</v>
      </c>
      <c r="AF30" s="55">
        <f>'有償物量'!AF30+'再生利用量'!AF30</f>
        <v>0</v>
      </c>
      <c r="AG30" s="55">
        <f>'有償物量'!AG30+'再生利用量'!AG30</f>
        <v>0</v>
      </c>
      <c r="AH30" s="55">
        <f>'有償物量'!AH30+'再生利用量'!AH30</f>
        <v>0.0144</v>
      </c>
      <c r="AI30" s="57">
        <f>'有償物量'!AI30+'再生利用量'!AI30</f>
        <v>0</v>
      </c>
      <c r="AJ30" s="9"/>
      <c r="AK30" s="47"/>
      <c r="AL30" s="58" t="s">
        <v>81</v>
      </c>
      <c r="AM30" s="52"/>
      <c r="AN30" s="58">
        <f>'有償物量'!AN30+'再生利用量'!AN30</f>
        <v>0</v>
      </c>
      <c r="AO30" s="55">
        <f>'有償物量'!AO30+'再生利用量'!AO30</f>
        <v>0</v>
      </c>
      <c r="AP30" s="55">
        <f>'有償物量'!AP30+'再生利用量'!AP30</f>
        <v>0</v>
      </c>
      <c r="AQ30" s="55">
        <f>'有償物量'!AQ30+'再生利用量'!AQ30</f>
        <v>0</v>
      </c>
      <c r="AR30" s="55">
        <f>'有償物量'!AR30+'再生利用量'!AR30</f>
        <v>0</v>
      </c>
      <c r="AS30" s="56">
        <f>'有償物量'!AS30+'再生利用量'!AS30</f>
        <v>0</v>
      </c>
      <c r="AT30" s="54">
        <f>'有償物量'!AT30+'再生利用量'!AT30</f>
        <v>0</v>
      </c>
      <c r="AU30" s="55">
        <f>'有償物量'!AU30+'再生利用量'!AU30</f>
        <v>0</v>
      </c>
      <c r="AV30" s="55">
        <f>'有償物量'!AV30+'再生利用量'!AV30</f>
        <v>0</v>
      </c>
      <c r="AW30" s="55">
        <f>'有償物量'!AW30+'再生利用量'!AW30</f>
        <v>0</v>
      </c>
      <c r="AX30" s="54">
        <f>'有償物量'!AX30+'再生利用量'!AX30</f>
        <v>17.52</v>
      </c>
      <c r="AY30" s="55">
        <f>'有償物量'!AY30+'再生利用量'!AY30</f>
        <v>17.52</v>
      </c>
      <c r="AZ30" s="55">
        <f>'有償物量'!AZ30+'再生利用量'!AZ30</f>
        <v>0</v>
      </c>
      <c r="BA30" s="55">
        <f>'有償物量'!BA30+'再生利用量'!BA30</f>
        <v>0</v>
      </c>
      <c r="BB30" s="56">
        <f>'有償物量'!BB30+'再生利用量'!BB30</f>
        <v>0</v>
      </c>
      <c r="BC30" s="54">
        <f>'有償物量'!BC30+'再生利用量'!BC30</f>
        <v>0.1404</v>
      </c>
      <c r="BD30" s="55">
        <f>'有償物量'!BD30+'再生利用量'!BD30</f>
        <v>0</v>
      </c>
      <c r="BE30" s="55">
        <f>'有償物量'!BE30+'再生利用量'!BE30</f>
        <v>0</v>
      </c>
      <c r="BF30" s="55">
        <f>'有償物量'!BF30+'再生利用量'!BF30</f>
        <v>0</v>
      </c>
      <c r="BG30" s="56">
        <f>'有償物量'!BG30+'再生利用量'!BG30</f>
        <v>0.1404</v>
      </c>
      <c r="BH30" s="100">
        <f>'有償物量'!BH30+'再生利用量'!BH30</f>
        <v>0</v>
      </c>
      <c r="BI30" s="56">
        <f>'有償物量'!BI30+'再生利用量'!BI30</f>
        <v>0</v>
      </c>
      <c r="BJ30" s="54">
        <f>'有償物量'!BJ30+'再生利用量'!BJ30</f>
        <v>10.29912</v>
      </c>
      <c r="BK30" s="55">
        <f>'有償物量'!BK30+'再生利用量'!BK30</f>
        <v>10.29912</v>
      </c>
      <c r="BL30" s="55">
        <f>'有償物量'!BL30+'再生利用量'!BL30</f>
        <v>0</v>
      </c>
      <c r="BM30" s="54">
        <f>'有償物量'!BM30+'再生利用量'!BM30</f>
        <v>0</v>
      </c>
      <c r="BN30" s="54">
        <f>'有償物量'!BN30+'再生利用量'!BN30</f>
        <v>0</v>
      </c>
      <c r="BO30" s="55">
        <f>'有償物量'!BO30+'再生利用量'!BO30</f>
        <v>0</v>
      </c>
      <c r="BP30" s="54">
        <f>'有償物量'!BP30+'再生利用量'!BP30</f>
        <v>7.81296</v>
      </c>
      <c r="BQ30" s="55">
        <f>'有償物量'!BQ30+'再生利用量'!BQ30</f>
        <v>7.81296</v>
      </c>
      <c r="BR30" s="54">
        <f>'有償物量'!BR30+'再生利用量'!BR30</f>
        <v>874.7685600000001</v>
      </c>
      <c r="BS30" s="55">
        <f>'有償物量'!BS30+'再生利用量'!BS30</f>
        <v>812.4916000000001</v>
      </c>
      <c r="BT30" s="55">
        <f>'有償物量'!BT30+'再生利用量'!BT30</f>
        <v>60.92276</v>
      </c>
      <c r="BU30" s="55">
        <f>'有償物量'!BU30+'再生利用量'!BU30</f>
        <v>0.13428</v>
      </c>
      <c r="BV30" s="56">
        <f>'有償物量'!BV30+'再生利用量'!BV30</f>
        <v>1.21992</v>
      </c>
      <c r="BW30" s="54">
        <f>'有償物量'!BW30+'再生利用量'!BW30</f>
        <v>0</v>
      </c>
      <c r="BX30" s="57">
        <f>'有償物量'!BX30+'再生利用量'!BX30</f>
        <v>0</v>
      </c>
    </row>
    <row r="31" spans="2:76" s="5" customFormat="1" ht="22.5" customHeight="1" thickBot="1">
      <c r="B31" s="85" t="s">
        <v>82</v>
      </c>
      <c r="C31" s="86"/>
      <c r="D31" s="87">
        <f t="shared" si="2"/>
        <v>254.369</v>
      </c>
      <c r="E31" s="88">
        <f>'有償物量'!E31+'再生利用量'!E31</f>
        <v>0</v>
      </c>
      <c r="F31" s="86">
        <f>'有償物量'!F31+'再生利用量'!F31</f>
        <v>0</v>
      </c>
      <c r="G31" s="89">
        <f t="shared" si="3"/>
        <v>254.3</v>
      </c>
      <c r="H31" s="90">
        <v>254.3</v>
      </c>
      <c r="I31" s="90">
        <v>0</v>
      </c>
      <c r="J31" s="90">
        <v>0</v>
      </c>
      <c r="K31" s="89">
        <f>'有償物量'!K31+'再生利用量'!K31</f>
        <v>0.069</v>
      </c>
      <c r="L31" s="90">
        <f>'有償物量'!L31+'再生利用量'!L31</f>
        <v>0</v>
      </c>
      <c r="M31" s="90">
        <f>'有償物量'!M31+'再生利用量'!M31</f>
        <v>0</v>
      </c>
      <c r="N31" s="90">
        <f>'有償物量'!N31+'再生利用量'!N31</f>
        <v>0</v>
      </c>
      <c r="O31" s="90">
        <f>'有償物量'!O31+'再生利用量'!O31</f>
        <v>0</v>
      </c>
      <c r="P31" s="90">
        <f>'有償物量'!P31+'再生利用量'!P31</f>
        <v>0</v>
      </c>
      <c r="Q31" s="90">
        <f>'有償物量'!Q31+'再生利用量'!Q31</f>
        <v>0</v>
      </c>
      <c r="R31" s="90">
        <f>'有償物量'!R31+'再生利用量'!R31</f>
        <v>0</v>
      </c>
      <c r="S31" s="90">
        <f>'有償物量'!S31+'再生利用量'!S31</f>
        <v>0.015</v>
      </c>
      <c r="T31" s="90">
        <f>'有償物量'!T31+'再生利用量'!T31</f>
        <v>0</v>
      </c>
      <c r="U31" s="90">
        <f>'有償物量'!U31+'再生利用量'!U31</f>
        <v>0</v>
      </c>
      <c r="V31" s="90">
        <f>'有償物量'!V31+'再生利用量'!V31</f>
        <v>0</v>
      </c>
      <c r="W31" s="90">
        <f>'有償物量'!W31+'再生利用量'!W31</f>
        <v>0</v>
      </c>
      <c r="X31" s="90">
        <f>'有償物量'!X31+'再生利用量'!X31</f>
        <v>0</v>
      </c>
      <c r="Y31" s="90">
        <f>'有償物量'!Y31+'再生利用量'!Y31</f>
        <v>0.054</v>
      </c>
      <c r="Z31" s="90">
        <f>'有償物量'!Z31+'再生利用量'!Z31</f>
        <v>0</v>
      </c>
      <c r="AA31" s="90">
        <f>'有償物量'!AA31+'再生利用量'!AA31</f>
        <v>0</v>
      </c>
      <c r="AB31" s="90">
        <f>'有償物量'!AB31+'再生利用量'!AB31</f>
        <v>0</v>
      </c>
      <c r="AC31" s="90">
        <f>'有償物量'!AC31+'再生利用量'!AC31</f>
        <v>0</v>
      </c>
      <c r="AD31" s="90">
        <f>'有償物量'!AD31+'再生利用量'!AD31</f>
        <v>0</v>
      </c>
      <c r="AE31" s="90">
        <f>'有償物量'!AE31+'再生利用量'!AE31</f>
        <v>0</v>
      </c>
      <c r="AF31" s="90">
        <f>'有償物量'!AF31+'再生利用量'!AF31</f>
        <v>0</v>
      </c>
      <c r="AG31" s="90">
        <f>'有償物量'!AG31+'再生利用量'!AG31</f>
        <v>0</v>
      </c>
      <c r="AH31" s="90">
        <f>'有償物量'!AH31+'再生利用量'!AH31</f>
        <v>0</v>
      </c>
      <c r="AI31" s="92">
        <f>'有償物量'!AI31+'再生利用量'!AI31</f>
        <v>0</v>
      </c>
      <c r="AJ31" s="9"/>
      <c r="AK31" s="47"/>
      <c r="AL31" s="85" t="s">
        <v>82</v>
      </c>
      <c r="AM31" s="86"/>
      <c r="AN31" s="93">
        <f>'有償物量'!AN31+'再生利用量'!AN31</f>
        <v>0</v>
      </c>
      <c r="AO31" s="90">
        <f>'有償物量'!AO31+'再生利用量'!AO31</f>
        <v>0</v>
      </c>
      <c r="AP31" s="90">
        <f>'有償物量'!AP31+'再生利用量'!AP31</f>
        <v>0</v>
      </c>
      <c r="AQ31" s="90">
        <f>'有償物量'!AQ31+'再生利用量'!AQ31</f>
        <v>0</v>
      </c>
      <c r="AR31" s="90">
        <f>'有償物量'!AR31+'再生利用量'!AR31</f>
        <v>0</v>
      </c>
      <c r="AS31" s="91">
        <f>'有償物量'!AS31+'再生利用量'!AS31</f>
        <v>0</v>
      </c>
      <c r="AT31" s="89">
        <f>'有償物量'!AT31+'再生利用量'!AT31</f>
        <v>0</v>
      </c>
      <c r="AU31" s="90">
        <f>'有償物量'!AU31+'再生利用量'!AU31</f>
        <v>0</v>
      </c>
      <c r="AV31" s="90">
        <f>'有償物量'!AV31+'再生利用量'!AV31</f>
        <v>0</v>
      </c>
      <c r="AW31" s="90">
        <f>'有償物量'!AW31+'再生利用量'!AW31</f>
        <v>0</v>
      </c>
      <c r="AX31" s="89">
        <f>'有償物量'!AX31+'再生利用量'!AX31</f>
        <v>0</v>
      </c>
      <c r="AY31" s="90">
        <f>'有償物量'!AY31+'再生利用量'!AY31</f>
        <v>0</v>
      </c>
      <c r="AZ31" s="90">
        <f>'有償物量'!AZ31+'再生利用量'!AZ31</f>
        <v>0</v>
      </c>
      <c r="BA31" s="90">
        <f>'有償物量'!BA31+'再生利用量'!BA31</f>
        <v>0</v>
      </c>
      <c r="BB31" s="91">
        <f>'有償物量'!BB31+'再生利用量'!BB31</f>
        <v>0</v>
      </c>
      <c r="BC31" s="89">
        <f>'有償物量'!BC31+'再生利用量'!BC31</f>
        <v>0</v>
      </c>
      <c r="BD31" s="90">
        <f>'有償物量'!BD31+'再生利用量'!BD31</f>
        <v>0</v>
      </c>
      <c r="BE31" s="90">
        <f>'有償物量'!BE31+'再生利用量'!BE31</f>
        <v>0</v>
      </c>
      <c r="BF31" s="90">
        <f>'有償物量'!BF31+'再生利用量'!BF31</f>
        <v>0</v>
      </c>
      <c r="BG31" s="91">
        <f>'有償物量'!BG31+'再生利用量'!BG31</f>
        <v>0</v>
      </c>
      <c r="BH31" s="104">
        <f>'有償物量'!BH31+'再生利用量'!BH31</f>
        <v>0</v>
      </c>
      <c r="BI31" s="91">
        <f>'有償物量'!BI31+'再生利用量'!BI31</f>
        <v>0</v>
      </c>
      <c r="BJ31" s="89">
        <f>'有償物量'!BJ31+'再生利用量'!BJ31</f>
        <v>0</v>
      </c>
      <c r="BK31" s="90">
        <f>'有償物量'!BK31+'再生利用量'!BK31</f>
        <v>0</v>
      </c>
      <c r="BL31" s="90">
        <f>'有償物量'!BL31+'再生利用量'!BL31</f>
        <v>0</v>
      </c>
      <c r="BM31" s="89">
        <f>'有償物量'!BM31+'再生利用量'!BM31</f>
        <v>0</v>
      </c>
      <c r="BN31" s="89">
        <f>'有償物量'!BN31+'再生利用量'!BN31</f>
        <v>0</v>
      </c>
      <c r="BO31" s="90">
        <f>'有償物量'!BO31+'再生利用量'!BO31</f>
        <v>0</v>
      </c>
      <c r="BP31" s="89">
        <f>'有償物量'!BP31+'再生利用量'!BP31</f>
        <v>0</v>
      </c>
      <c r="BQ31" s="90">
        <f>'有償物量'!BQ31+'再生利用量'!BQ31</f>
        <v>0</v>
      </c>
      <c r="BR31" s="89">
        <f>'有償物量'!BR31+'再生利用量'!BR31</f>
        <v>0</v>
      </c>
      <c r="BS31" s="90">
        <f>'有償物量'!BS31+'再生利用量'!BS31</f>
        <v>0</v>
      </c>
      <c r="BT31" s="90">
        <f>'有償物量'!BT31+'再生利用量'!BT31</f>
        <v>0</v>
      </c>
      <c r="BU31" s="90">
        <f>'有償物量'!BU31+'再生利用量'!BU31</f>
        <v>0</v>
      </c>
      <c r="BV31" s="91">
        <f>'有償物量'!BV31+'再生利用量'!BV31</f>
        <v>0</v>
      </c>
      <c r="BW31" s="89">
        <f>'有償物量'!BW31+'再生利用量'!BW31</f>
        <v>0</v>
      </c>
      <c r="BX31" s="92">
        <f>'有償物量'!BX31+'再生利用量'!BX31</f>
        <v>0</v>
      </c>
    </row>
    <row r="32" spans="36:37" s="94" customFormat="1" ht="15" customHeight="1">
      <c r="AJ32" s="95"/>
      <c r="AK32" s="95"/>
    </row>
    <row r="33" ht="15" customHeight="1"/>
  </sheetData>
  <sheetProtection/>
  <mergeCells count="22">
    <mergeCell ref="BW3:BW4"/>
    <mergeCell ref="BN3:BN4"/>
    <mergeCell ref="BP3:BP4"/>
    <mergeCell ref="BR3:BR4"/>
    <mergeCell ref="BS3:BV3"/>
    <mergeCell ref="AY3:BB3"/>
    <mergeCell ref="K3:K4"/>
    <mergeCell ref="AX3:AX4"/>
    <mergeCell ref="BC3:BC4"/>
    <mergeCell ref="AL3:AM4"/>
    <mergeCell ref="AO3:AS3"/>
    <mergeCell ref="BM3:BM4"/>
    <mergeCell ref="G3:G4"/>
    <mergeCell ref="B3:C4"/>
    <mergeCell ref="D3:D4"/>
    <mergeCell ref="E3:E4"/>
    <mergeCell ref="F3:F4"/>
    <mergeCell ref="BJ3:BJ4"/>
    <mergeCell ref="AN3:AN4"/>
    <mergeCell ref="BD3:BG3"/>
    <mergeCell ref="AT3:AT4"/>
    <mergeCell ref="BH3:BH4"/>
  </mergeCells>
  <printOptions horizontalCentered="1" vertic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48" r:id="rId1"/>
  <colBreaks count="1" manualBreakCount="1">
    <brk id="36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2021-04-23T04:59:00Z</dcterms:created>
  <dcterms:modified xsi:type="dcterms:W3CDTF">2021-04-23T04:59:07Z</dcterms:modified>
  <cp:category/>
  <cp:version/>
  <cp:contentType/>
  <cp:contentStatus/>
</cp:coreProperties>
</file>