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就労定着支援" sheetId="6" r:id="rId6"/>
    <sheet name="療養介護" sheetId="7" r:id="rId7"/>
  </sheets>
  <definedNames>
    <definedName name="_xlnm.Print_Area" localSheetId="1">'自立訓練'!$A$1:$R$54</definedName>
    <definedName name="_xlnm.Print_Area" localSheetId="2">'就労移行支援'!$A$1:$Y$53</definedName>
    <definedName name="_xlnm.Print_Area" localSheetId="3">'就労継続Ａ'!$A$1:$S$53</definedName>
    <definedName name="_xlnm.Print_Area" localSheetId="4">'就労継続B'!$A$1:$S$53</definedName>
    <definedName name="_xlnm.Print_Area" localSheetId="5">'就労定着支援'!$A$1:$K$53</definedName>
    <definedName name="_xlnm.Print_Area" localSheetId="0">'生活介護'!$A$1:$R$52</definedName>
    <definedName name="_xlnm.Print_Area" localSheetId="6">'療養介護'!$A$1:$E$52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<sst xmlns="http://schemas.openxmlformats.org/spreadsheetml/2006/main" count="510" uniqueCount="104">
  <si>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</si>
  <si>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</si>
  <si>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</si>
  <si>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</si>
  <si>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</si>
  <si>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</si>
  <si>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</si>
  <si>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</si>
  <si>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</si>
  <si>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</si>
  <si>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</si>
  <si>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</si>
  <si>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</si>
  <si>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</si>
  <si>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</si>
  <si>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</si>
  <si>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</si>
  <si>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</si>
  <si>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</si>
  <si>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</si>
  <si>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</si>
  <si>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</si>
  <si>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</si>
  <si>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</si>
  <si>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</si>
  <si>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</si>
  <si>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</si>
  <si>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</si>
  <si>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</si>
  <si>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</si>
  <si>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</si>
  <si>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</si>
  <si>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</si>
  <si>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</si>
  <si>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</si>
  <si>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</si>
  <si>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</si>
  <si>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</si>
  <si>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</si>
  <si>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</si>
  <si>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</si>
  <si>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</si>
  <si>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</si>
  <si>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</si>
  <si>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</si>
  <si>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寝屋川市</t>
  </si>
  <si>
    <t>東大阪市</t>
  </si>
  <si>
    <t>市町村</t>
  </si>
  <si>
    <t>人／月</t>
  </si>
  <si>
    <t>人日分／月</t>
  </si>
  <si>
    <t>　①　生活介護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</si>
  <si>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</si>
  <si>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</si>
  <si>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</si>
  <si>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</si>
  <si>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</si>
  <si>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（３）日中活動系サービス</t>
  </si>
  <si>
    <t>　⑥　就労定着支援</t>
  </si>
  <si>
    <t>　⑦　療養介護</t>
  </si>
  <si>
    <t>H31・R1年度
見込量</t>
  </si>
  <si>
    <t>H31・R1年度
実績値</t>
  </si>
  <si>
    <t>H31・R1年度
実績値（月平均）</t>
  </si>
  <si>
    <t>H31・R1年度
実績値（3月）</t>
  </si>
  <si>
    <t>池田市</t>
  </si>
  <si>
    <t>堺市</t>
  </si>
  <si>
    <t>高槻市</t>
  </si>
  <si>
    <t>東大阪市</t>
  </si>
  <si>
    <t>豊中市</t>
  </si>
  <si>
    <t>枚方市</t>
  </si>
  <si>
    <t>吹田市</t>
  </si>
  <si>
    <t>岸和田市</t>
  </si>
  <si>
    <t>泉大津市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</si>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</sst>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0.00_);[Red]\(0.00\)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20"/>
      <color indexed="8"/>
      <name val="ＭＳ Ｐゴシック"/>
      <family val="3"/>
    </font>
    <font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20"/>
      <color indexed="8"/>
      <name val="ＭＳ Ｐゴシック"/>
      <family val="3"/>
    </font>
    <font>
      <i/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b/>
      <i/>
      <sz val="20"/>
      <color theme="1"/>
      <name val="ＭＳ Ｐゴシック"/>
      <family val="3"/>
    </font>
    <font>
      <i/>
      <sz val="20"/>
      <color theme="1"/>
      <name val="ＭＳ Ｐゴシック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8" fillId="0" borderId="3" applyNumberFormat="0" applyFill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0" fillId="43" borderId="4" applyNumberFormat="0" applyAlignment="0" applyProtection="0"/>
    <xf numFmtId="0" fontId="50" fillId="43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58" fillId="43" borderId="10" applyNumberFormat="0" applyAlignment="0" applyProtection="0"/>
    <xf numFmtId="0" fontId="58" fillId="43" borderId="10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44" borderId="4" applyNumberFormat="0" applyAlignment="0" applyProtection="0"/>
    <xf numFmtId="0" fontId="60" fillId="45" borderId="4" applyNumberFormat="0" applyAlignment="0" applyProtection="0"/>
    <xf numFmtId="0" fontId="2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6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4" fontId="13" fillId="0" borderId="0" xfId="0" applyNumberFormat="1" applyFont="1" applyFill="1" applyAlignment="1">
      <alignment vertical="center"/>
    </xf>
    <xf numFmtId="194" fontId="0" fillId="0" borderId="0" xfId="0" applyNumberFormat="1" applyFill="1" applyAlignment="1">
      <alignment vertical="center"/>
    </xf>
    <xf numFmtId="194" fontId="7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left" vertical="center"/>
    </xf>
    <xf numFmtId="194" fontId="9" fillId="0" borderId="0" xfId="0" applyNumberFormat="1" applyFont="1" applyFill="1" applyBorder="1" applyAlignment="1">
      <alignment horizontal="right" vertical="center"/>
    </xf>
    <xf numFmtId="194" fontId="9" fillId="0" borderId="0" xfId="0" applyNumberFormat="1" applyFont="1" applyFill="1" applyBorder="1" applyAlignment="1">
      <alignment horizontal="left" vertical="center"/>
    </xf>
    <xf numFmtId="194" fontId="9" fillId="0" borderId="11" xfId="0" applyNumberFormat="1" applyFont="1" applyFill="1" applyBorder="1" applyAlignment="1">
      <alignment horizontal="right" vertical="center"/>
    </xf>
    <xf numFmtId="194" fontId="9" fillId="0" borderId="0" xfId="0" applyNumberFormat="1" applyFont="1" applyFill="1" applyAlignment="1">
      <alignment vertical="center"/>
    </xf>
    <xf numFmtId="194" fontId="9" fillId="0" borderId="0" xfId="0" applyNumberFormat="1" applyFont="1" applyBorder="1" applyAlignment="1">
      <alignment vertical="center"/>
    </xf>
    <xf numFmtId="194" fontId="11" fillId="47" borderId="14" xfId="0" applyNumberFormat="1" applyFont="1" applyFill="1" applyBorder="1" applyAlignment="1">
      <alignment horizontal="center" vertical="center"/>
    </xf>
    <xf numFmtId="194" fontId="9" fillId="16" borderId="15" xfId="0" applyNumberFormat="1" applyFont="1" applyFill="1" applyBorder="1" applyAlignment="1" applyProtection="1">
      <alignment horizontal="center" vertical="center" wrapText="1" shrinkToFit="1"/>
      <protection locked="0"/>
    </xf>
    <xf numFmtId="194" fontId="6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94" fontId="4" fillId="16" borderId="15" xfId="0" applyNumberFormat="1" applyFont="1" applyFill="1" applyBorder="1" applyAlignment="1">
      <alignment horizontal="center" vertical="center" shrinkToFit="1"/>
    </xf>
    <xf numFmtId="194" fontId="4" fillId="16" borderId="18" xfId="0" applyNumberFormat="1" applyFont="1" applyFill="1" applyBorder="1" applyAlignment="1">
      <alignment horizontal="center" vertical="center" shrinkToFit="1"/>
    </xf>
    <xf numFmtId="194" fontId="4" fillId="0" borderId="15" xfId="0" applyNumberFormat="1" applyFont="1" applyFill="1" applyBorder="1" applyAlignment="1">
      <alignment horizontal="center" vertical="center" shrinkToFit="1"/>
    </xf>
    <xf numFmtId="194" fontId="4" fillId="0" borderId="18" xfId="0" applyNumberFormat="1" applyFont="1" applyFill="1" applyBorder="1" applyAlignment="1">
      <alignment horizontal="center" vertical="center" shrinkToFit="1"/>
    </xf>
    <xf numFmtId="194" fontId="4" fillId="16" borderId="19" xfId="0" applyNumberFormat="1" applyFont="1" applyFill="1" applyBorder="1" applyAlignment="1">
      <alignment horizontal="center" vertical="center" shrinkToFit="1"/>
    </xf>
    <xf numFmtId="194" fontId="4" fillId="0" borderId="20" xfId="0" applyNumberFormat="1" applyFont="1" applyFill="1" applyBorder="1" applyAlignment="1">
      <alignment horizontal="center" vertical="center" shrinkToFit="1"/>
    </xf>
    <xf numFmtId="194" fontId="4" fillId="0" borderId="21" xfId="0" applyNumberFormat="1" applyFont="1" applyFill="1" applyBorder="1" applyAlignment="1">
      <alignment horizontal="center" vertical="center" shrinkToFit="1"/>
    </xf>
    <xf numFmtId="194" fontId="8" fillId="48" borderId="22" xfId="0" applyNumberFormat="1" applyFont="1" applyFill="1" applyBorder="1" applyAlignment="1">
      <alignment vertical="center"/>
    </xf>
    <xf numFmtId="194" fontId="62" fillId="16" borderId="23" xfId="0" applyNumberFormat="1" applyFont="1" applyFill="1" applyBorder="1" applyAlignment="1">
      <alignment horizontal="right" vertical="center"/>
    </xf>
    <xf numFmtId="194" fontId="62" fillId="16" borderId="24" xfId="0" applyNumberFormat="1" applyFont="1" applyFill="1" applyBorder="1" applyAlignment="1">
      <alignment horizontal="right" vertical="center"/>
    </xf>
    <xf numFmtId="194" fontId="62" fillId="0" borderId="23" xfId="0" applyNumberFormat="1" applyFont="1" applyFill="1" applyBorder="1" applyAlignment="1">
      <alignment horizontal="right" vertical="center"/>
    </xf>
    <xf numFmtId="194" fontId="62" fillId="0" borderId="24" xfId="0" applyNumberFormat="1" applyFont="1" applyFill="1" applyBorder="1" applyAlignment="1">
      <alignment horizontal="right" vertical="center"/>
    </xf>
    <xf numFmtId="194" fontId="62" fillId="16" borderId="25" xfId="0" applyNumberFormat="1" applyFont="1" applyFill="1" applyBorder="1" applyAlignment="1" applyProtection="1">
      <alignment horizontal="right" vertical="center"/>
      <protection locked="0"/>
    </xf>
    <xf numFmtId="194" fontId="62" fillId="16" borderId="26" xfId="0" applyNumberFormat="1" applyFont="1" applyFill="1" applyBorder="1" applyAlignment="1" applyProtection="1">
      <alignment horizontal="right" vertical="center"/>
      <protection locked="0"/>
    </xf>
    <xf numFmtId="194" fontId="62" fillId="16" borderId="27" xfId="0" applyNumberFormat="1" applyFont="1" applyFill="1" applyBorder="1" applyAlignment="1" applyProtection="1">
      <alignment horizontal="right" vertical="center"/>
      <protection locked="0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8" fillId="48" borderId="28" xfId="0" applyNumberFormat="1" applyFont="1" applyFill="1" applyBorder="1" applyAlignment="1">
      <alignment vertical="center"/>
    </xf>
    <xf numFmtId="194" fontId="62" fillId="16" borderId="29" xfId="0" applyNumberFormat="1" applyFont="1" applyFill="1" applyBorder="1" applyAlignment="1" applyProtection="1">
      <alignment horizontal="right" vertical="center"/>
      <protection locked="0"/>
    </xf>
    <xf numFmtId="194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Alignment="1">
      <alignment vertical="center"/>
    </xf>
    <xf numFmtId="194" fontId="12" fillId="16" borderId="29" xfId="0" applyNumberFormat="1" applyFont="1" applyFill="1" applyBorder="1" applyAlignment="1" applyProtection="1">
      <alignment horizontal="right" vertical="center"/>
      <protection locked="0"/>
    </xf>
    <xf numFmtId="194" fontId="12" fillId="16" borderId="26" xfId="0" applyNumberFormat="1" applyFont="1" applyFill="1" applyBorder="1" applyAlignment="1" applyProtection="1">
      <alignment horizontal="right" vertical="center"/>
      <protection locked="0"/>
    </xf>
    <xf numFmtId="194" fontId="12" fillId="16" borderId="27" xfId="0" applyNumberFormat="1" applyFont="1" applyFill="1" applyBorder="1" applyAlignment="1" applyProtection="1">
      <alignment horizontal="right" vertical="center"/>
      <protection locked="0"/>
    </xf>
    <xf numFmtId="194" fontId="8" fillId="48" borderId="30" xfId="0" applyNumberFormat="1" applyFont="1" applyFill="1" applyBorder="1" applyAlignment="1">
      <alignment vertical="center"/>
    </xf>
    <xf numFmtId="194" fontId="62" fillId="16" borderId="31" xfId="0" applyNumberFormat="1" applyFont="1" applyFill="1" applyBorder="1" applyAlignment="1" applyProtection="1">
      <alignment horizontal="right" vertical="center"/>
      <protection locked="0"/>
    </xf>
    <xf numFmtId="194" fontId="10" fillId="49" borderId="32" xfId="0" applyNumberFormat="1" applyFont="1" applyFill="1" applyBorder="1" applyAlignment="1">
      <alignment vertical="center" shrinkToFit="1"/>
    </xf>
    <xf numFmtId="194" fontId="63" fillId="49" borderId="15" xfId="0" applyNumberFormat="1" applyFont="1" applyFill="1" applyBorder="1" applyAlignment="1">
      <alignment horizontal="right" vertical="center" shrinkToFit="1"/>
    </xf>
    <xf numFmtId="194" fontId="63" fillId="49" borderId="18" xfId="0" applyNumberFormat="1" applyFont="1" applyFill="1" applyBorder="1" applyAlignment="1">
      <alignment horizontal="right" vertical="center" shrinkToFit="1"/>
    </xf>
    <xf numFmtId="194" fontId="63" fillId="49" borderId="33" xfId="0" applyNumberFormat="1" applyFont="1" applyFill="1" applyBorder="1" applyAlignment="1">
      <alignment horizontal="right" vertical="center" shrinkToFit="1"/>
    </xf>
    <xf numFmtId="194" fontId="63" fillId="49" borderId="19" xfId="0" applyNumberFormat="1" applyFont="1" applyFill="1" applyBorder="1" applyAlignment="1">
      <alignment horizontal="right" vertical="center" shrinkToFit="1"/>
    </xf>
    <xf numFmtId="194" fontId="63" fillId="49" borderId="20" xfId="0" applyNumberFormat="1" applyFont="1" applyFill="1" applyBorder="1" applyAlignment="1">
      <alignment horizontal="right" vertical="center" shrinkToFit="1"/>
    </xf>
    <xf numFmtId="194" fontId="63" fillId="49" borderId="21" xfId="0" applyNumberFormat="1" applyFont="1" applyFill="1" applyBorder="1" applyAlignment="1">
      <alignment horizontal="right" vertical="center" shrinkToFit="1"/>
    </xf>
    <xf numFmtId="194" fontId="6" fillId="0" borderId="0" xfId="0" applyNumberFormat="1" applyFont="1" applyFill="1" applyAlignment="1">
      <alignment vertical="center" shrinkToFit="1"/>
    </xf>
    <xf numFmtId="194" fontId="9" fillId="0" borderId="34" xfId="0" applyNumberFormat="1" applyFont="1" applyFill="1" applyBorder="1" applyAlignment="1">
      <alignment vertical="center"/>
    </xf>
    <xf numFmtId="194" fontId="4" fillId="16" borderId="15" xfId="0" applyNumberFormat="1" applyFont="1" applyFill="1" applyBorder="1" applyAlignment="1">
      <alignment horizontal="center" vertical="center"/>
    </xf>
    <xf numFmtId="194" fontId="4" fillId="16" borderId="18" xfId="0" applyNumberFormat="1" applyFont="1" applyFill="1" applyBorder="1" applyAlignment="1">
      <alignment horizontal="center" vertical="center"/>
    </xf>
    <xf numFmtId="194" fontId="4" fillId="0" borderId="15" xfId="0" applyNumberFormat="1" applyFont="1" applyFill="1" applyBorder="1" applyAlignment="1">
      <alignment horizontal="center" vertical="center"/>
    </xf>
    <xf numFmtId="194" fontId="4" fillId="0" borderId="18" xfId="0" applyNumberFormat="1" applyFont="1" applyFill="1" applyBorder="1" applyAlignment="1">
      <alignment horizontal="center" vertical="center"/>
    </xf>
    <xf numFmtId="194" fontId="4" fillId="16" borderId="19" xfId="0" applyNumberFormat="1" applyFont="1" applyFill="1" applyBorder="1" applyAlignment="1">
      <alignment horizontal="center" vertical="center"/>
    </xf>
    <xf numFmtId="194" fontId="4" fillId="0" borderId="20" xfId="0" applyNumberFormat="1" applyFont="1" applyFill="1" applyBorder="1" applyAlignment="1">
      <alignment horizontal="center" vertical="center"/>
    </xf>
    <xf numFmtId="194" fontId="4" fillId="0" borderId="21" xfId="0" applyNumberFormat="1" applyFont="1" applyFill="1" applyBorder="1" applyAlignment="1">
      <alignment horizontal="center" vertical="center"/>
    </xf>
    <xf numFmtId="194" fontId="62" fillId="16" borderId="35" xfId="0" applyNumberFormat="1" applyFont="1" applyFill="1" applyBorder="1" applyAlignment="1">
      <alignment horizontal="right" vertical="center"/>
    </xf>
    <xf numFmtId="194" fontId="62" fillId="16" borderId="27" xfId="0" applyNumberFormat="1" applyFont="1" applyFill="1" applyBorder="1" applyAlignment="1">
      <alignment vertical="center"/>
    </xf>
    <xf numFmtId="194" fontId="62" fillId="16" borderId="26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62" fillId="16" borderId="36" xfId="0" applyNumberFormat="1" applyFont="1" applyFill="1" applyBorder="1" applyAlignment="1">
      <alignment horizontal="right" vertical="center"/>
    </xf>
    <xf numFmtId="194" fontId="62" fillId="16" borderId="27" xfId="0" applyNumberFormat="1" applyFont="1" applyFill="1" applyBorder="1" applyAlignment="1">
      <alignment horizontal="right" vertical="center"/>
    </xf>
    <xf numFmtId="194" fontId="62" fillId="16" borderId="26" xfId="0" applyNumberFormat="1" applyFont="1" applyFill="1" applyBorder="1" applyAlignment="1">
      <alignment horizontal="right" vertical="center"/>
    </xf>
    <xf numFmtId="194" fontId="12" fillId="16" borderId="27" xfId="0" applyNumberFormat="1" applyFont="1" applyFill="1" applyBorder="1" applyAlignment="1">
      <alignment horizontal="right" vertical="center"/>
    </xf>
    <xf numFmtId="194" fontId="12" fillId="16" borderId="26" xfId="0" applyNumberFormat="1" applyFont="1" applyFill="1" applyBorder="1" applyAlignment="1">
      <alignment horizontal="right" vertical="center"/>
    </xf>
    <xf numFmtId="194" fontId="62" fillId="16" borderId="37" xfId="0" applyNumberFormat="1" applyFont="1" applyFill="1" applyBorder="1" applyAlignment="1">
      <alignment horizontal="right" vertical="center"/>
    </xf>
    <xf numFmtId="194" fontId="4" fillId="16" borderId="14" xfId="0" applyNumberFormat="1" applyFont="1" applyFill="1" applyBorder="1" applyAlignment="1">
      <alignment horizontal="center" vertical="center"/>
    </xf>
    <xf numFmtId="194" fontId="62" fillId="16" borderId="23" xfId="0" applyNumberFormat="1" applyFont="1" applyFill="1" applyBorder="1" applyAlignment="1" applyProtection="1">
      <alignment horizontal="right" vertical="center"/>
      <protection locked="0"/>
    </xf>
    <xf numFmtId="194" fontId="62" fillId="16" borderId="35" xfId="0" applyNumberFormat="1" applyFont="1" applyFill="1" applyBorder="1" applyAlignment="1" applyProtection="1">
      <alignment horizontal="right" vertical="center"/>
      <protection locked="0"/>
    </xf>
    <xf numFmtId="194" fontId="62" fillId="0" borderId="38" xfId="0" applyNumberFormat="1" applyFont="1" applyFill="1" applyBorder="1" applyAlignment="1">
      <alignment horizontal="right" vertical="center"/>
    </xf>
    <xf numFmtId="194" fontId="62" fillId="16" borderId="27" xfId="0" applyNumberFormat="1" applyFont="1" applyFill="1" applyBorder="1" applyAlignment="1" applyProtection="1">
      <alignment vertical="center"/>
      <protection locked="0"/>
    </xf>
    <xf numFmtId="194" fontId="62" fillId="16" borderId="26" xfId="0" applyNumberFormat="1" applyFont="1" applyFill="1" applyBorder="1" applyAlignment="1" applyProtection="1">
      <alignment vertical="center"/>
      <protection locked="0"/>
    </xf>
    <xf numFmtId="194" fontId="62" fillId="18" borderId="39" xfId="0" applyNumberFormat="1" applyFont="1" applyFill="1" applyBorder="1" applyAlignment="1" applyProtection="1">
      <alignment vertical="center"/>
      <protection locked="0"/>
    </xf>
    <xf numFmtId="194" fontId="62" fillId="18" borderId="40" xfId="0" applyNumberFormat="1" applyFont="1" applyFill="1" applyBorder="1" applyAlignment="1" applyProtection="1">
      <alignment vertical="center"/>
      <protection locked="0"/>
    </xf>
    <xf numFmtId="194" fontId="62" fillId="16" borderId="41" xfId="0" applyNumberFormat="1" applyFont="1" applyFill="1" applyBorder="1" applyAlignment="1" applyProtection="1">
      <alignment vertical="center"/>
      <protection locked="0"/>
    </xf>
    <xf numFmtId="194" fontId="62" fillId="18" borderId="36" xfId="0" applyNumberFormat="1" applyFont="1" applyFill="1" applyBorder="1" applyAlignment="1" applyProtection="1">
      <alignment vertical="center"/>
      <protection locked="0"/>
    </xf>
    <xf numFmtId="194" fontId="62" fillId="16" borderId="36" xfId="0" applyNumberFormat="1" applyFont="1" applyFill="1" applyBorder="1" applyAlignment="1" applyProtection="1">
      <alignment horizontal="right" vertical="center"/>
      <protection locked="0"/>
    </xf>
    <xf numFmtId="194" fontId="62" fillId="18" borderId="39" xfId="0" applyNumberFormat="1" applyFont="1" applyFill="1" applyBorder="1" applyAlignment="1" applyProtection="1">
      <alignment horizontal="right" vertical="center"/>
      <protection locked="0"/>
    </xf>
    <xf numFmtId="194" fontId="62" fillId="18" borderId="40" xfId="0" applyNumberFormat="1" applyFont="1" applyFill="1" applyBorder="1" applyAlignment="1" applyProtection="1">
      <alignment horizontal="right" vertical="center"/>
      <protection locked="0"/>
    </xf>
    <xf numFmtId="194" fontId="62" fillId="16" borderId="41" xfId="0" applyNumberFormat="1" applyFont="1" applyFill="1" applyBorder="1" applyAlignment="1" applyProtection="1">
      <alignment horizontal="right" vertical="center"/>
      <protection locked="0"/>
    </xf>
    <xf numFmtId="194" fontId="62" fillId="18" borderId="36" xfId="0" applyNumberFormat="1" applyFont="1" applyFill="1" applyBorder="1" applyAlignment="1" applyProtection="1">
      <alignment horizontal="right" vertical="center"/>
      <protection locked="0"/>
    </xf>
    <xf numFmtId="194" fontId="12" fillId="18" borderId="39" xfId="0" applyNumberFormat="1" applyFont="1" applyFill="1" applyBorder="1" applyAlignment="1" applyProtection="1">
      <alignment horizontal="right" vertical="center"/>
      <protection locked="0"/>
    </xf>
    <xf numFmtId="194" fontId="12" fillId="18" borderId="40" xfId="0" applyNumberFormat="1" applyFont="1" applyFill="1" applyBorder="1" applyAlignment="1" applyProtection="1">
      <alignment horizontal="right" vertical="center"/>
      <protection locked="0"/>
    </xf>
    <xf numFmtId="194" fontId="12" fillId="16" borderId="41" xfId="0" applyNumberFormat="1" applyFont="1" applyFill="1" applyBorder="1" applyAlignment="1" applyProtection="1">
      <alignment horizontal="right" vertical="center"/>
      <protection locked="0"/>
    </xf>
    <xf numFmtId="194" fontId="12" fillId="18" borderId="36" xfId="0" applyNumberFormat="1" applyFont="1" applyFill="1" applyBorder="1" applyAlignment="1" applyProtection="1">
      <alignment horizontal="right" vertical="center"/>
      <protection locked="0"/>
    </xf>
    <xf numFmtId="194" fontId="12" fillId="16" borderId="42" xfId="0" applyNumberFormat="1" applyFont="1" applyFill="1" applyBorder="1" applyAlignment="1" applyProtection="1">
      <alignment horizontal="right" vertical="center"/>
      <protection locked="0"/>
    </xf>
    <xf numFmtId="194" fontId="12" fillId="50" borderId="43" xfId="0" applyNumberFormat="1" applyFont="1" applyFill="1" applyBorder="1" applyAlignment="1" applyProtection="1">
      <alignment horizontal="right" vertical="center"/>
      <protection locked="0"/>
    </xf>
    <xf numFmtId="194" fontId="12" fillId="18" borderId="44" xfId="0" applyNumberFormat="1" applyFont="1" applyFill="1" applyBorder="1" applyAlignment="1" applyProtection="1">
      <alignment horizontal="right" vertical="center"/>
      <protection locked="0"/>
    </xf>
    <xf numFmtId="194" fontId="12" fillId="18" borderId="45" xfId="0" applyNumberFormat="1" applyFont="1" applyFill="1" applyBorder="1" applyAlignment="1" applyProtection="1">
      <alignment horizontal="right" vertical="center"/>
      <protection locked="0"/>
    </xf>
    <xf numFmtId="194" fontId="12" fillId="16" borderId="46" xfId="0" applyNumberFormat="1" applyFont="1" applyFill="1" applyBorder="1" applyAlignment="1" applyProtection="1">
      <alignment horizontal="right" vertical="center"/>
      <protection locked="0"/>
    </xf>
    <xf numFmtId="194" fontId="12" fillId="18" borderId="47" xfId="0" applyNumberFormat="1" applyFont="1" applyFill="1" applyBorder="1" applyAlignment="1" applyProtection="1">
      <alignment horizontal="right" vertical="center"/>
      <protection locked="0"/>
    </xf>
    <xf numFmtId="194" fontId="62" fillId="16" borderId="37" xfId="0" applyNumberFormat="1" applyFont="1" applyFill="1" applyBorder="1" applyAlignment="1" applyProtection="1">
      <alignment horizontal="right" vertical="center"/>
      <protection locked="0"/>
    </xf>
    <xf numFmtId="194" fontId="10" fillId="48" borderId="32" xfId="0" applyNumberFormat="1" applyFont="1" applyFill="1" applyBorder="1" applyAlignment="1">
      <alignment vertical="center"/>
    </xf>
    <xf numFmtId="194" fontId="63" fillId="49" borderId="14" xfId="0" applyNumberFormat="1" applyFont="1" applyFill="1" applyBorder="1" applyAlignment="1">
      <alignment horizontal="right" vertical="center" shrinkToFit="1"/>
    </xf>
    <xf numFmtId="194" fontId="6" fillId="0" borderId="0" xfId="0" applyNumberFormat="1" applyFont="1" applyFill="1" applyAlignment="1">
      <alignment vertical="center"/>
    </xf>
    <xf numFmtId="194" fontId="10" fillId="49" borderId="32" xfId="0" applyNumberFormat="1" applyFont="1" applyFill="1" applyBorder="1" applyAlignment="1">
      <alignment vertical="center"/>
    </xf>
    <xf numFmtId="194" fontId="63" fillId="49" borderId="15" xfId="0" applyNumberFormat="1" applyFont="1" applyFill="1" applyBorder="1" applyAlignment="1">
      <alignment horizontal="right" vertical="center"/>
    </xf>
    <xf numFmtId="194" fontId="63" fillId="49" borderId="18" xfId="0" applyNumberFormat="1" applyFont="1" applyFill="1" applyBorder="1" applyAlignment="1">
      <alignment horizontal="right" vertical="center"/>
    </xf>
    <xf numFmtId="194" fontId="63" fillId="49" borderId="33" xfId="0" applyNumberFormat="1" applyFont="1" applyFill="1" applyBorder="1" applyAlignment="1">
      <alignment horizontal="right" vertical="center"/>
    </xf>
    <xf numFmtId="194" fontId="63" fillId="49" borderId="19" xfId="0" applyNumberFormat="1" applyFont="1" applyFill="1" applyBorder="1" applyAlignment="1">
      <alignment horizontal="right" vertical="center"/>
    </xf>
    <xf numFmtId="194" fontId="63" fillId="49" borderId="20" xfId="0" applyNumberFormat="1" applyFont="1" applyFill="1" applyBorder="1" applyAlignment="1">
      <alignment horizontal="right" vertical="center"/>
    </xf>
    <xf numFmtId="194" fontId="63" fillId="49" borderId="21" xfId="0" applyNumberFormat="1" applyFont="1" applyFill="1" applyBorder="1" applyAlignment="1">
      <alignment horizontal="right" vertical="center"/>
    </xf>
    <xf numFmtId="194" fontId="62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94" fontId="12" fillId="17" borderId="27" xfId="0" applyNumberFormat="1" applyFont="1" applyFill="1" applyBorder="1" applyAlignment="1" applyProtection="1">
      <alignment horizontal="right" vertical="center"/>
      <protection locked="0"/>
    </xf>
    <xf numFmtId="194" fontId="12" fillId="17" borderId="26" xfId="0" applyNumberFormat="1" applyFont="1" applyFill="1" applyBorder="1" applyAlignment="1" applyProtection="1">
      <alignment horizontal="right" vertical="center"/>
      <protection locked="0"/>
    </xf>
    <xf numFmtId="194" fontId="12" fillId="0" borderId="39" xfId="0" applyNumberFormat="1" applyFont="1" applyFill="1" applyBorder="1" applyAlignment="1" applyProtection="1">
      <alignment horizontal="right" vertical="center"/>
      <protection locked="0"/>
    </xf>
    <xf numFmtId="194" fontId="12" fillId="0" borderId="40" xfId="0" applyNumberFormat="1" applyFont="1" applyFill="1" applyBorder="1" applyAlignment="1" applyProtection="1">
      <alignment horizontal="right" vertical="center"/>
      <protection locked="0"/>
    </xf>
    <xf numFmtId="194" fontId="12" fillId="17" borderId="41" xfId="0" applyNumberFormat="1" applyFont="1" applyFill="1" applyBorder="1" applyAlignment="1" applyProtection="1">
      <alignment horizontal="right" vertical="center"/>
      <protection locked="0"/>
    </xf>
    <xf numFmtId="194" fontId="12" fillId="0" borderId="36" xfId="0" applyNumberFormat="1" applyFont="1" applyFill="1" applyBorder="1" applyAlignment="1" applyProtection="1">
      <alignment horizontal="right" vertical="center"/>
      <protection locked="0"/>
    </xf>
    <xf numFmtId="194" fontId="62" fillId="0" borderId="39" xfId="0" applyNumberFormat="1" applyFont="1" applyFill="1" applyBorder="1" applyAlignment="1" applyProtection="1">
      <alignment horizontal="right" vertical="center"/>
      <protection locked="0"/>
    </xf>
    <xf numFmtId="194" fontId="62" fillId="0" borderId="40" xfId="0" applyNumberFormat="1" applyFont="1" applyFill="1" applyBorder="1" applyAlignment="1" applyProtection="1">
      <alignment horizontal="right" vertical="center"/>
      <protection locked="0"/>
    </xf>
    <xf numFmtId="194" fontId="62" fillId="0" borderId="36" xfId="0" applyNumberFormat="1" applyFont="1" applyFill="1" applyBorder="1" applyAlignment="1" applyProtection="1">
      <alignment horizontal="right" vertical="center"/>
      <protection locked="0"/>
    </xf>
    <xf numFmtId="194" fontId="12" fillId="0" borderId="39" xfId="0" applyNumberFormat="1" applyFont="1" applyFill="1" applyBorder="1" applyAlignment="1">
      <alignment horizontal="right" vertical="center"/>
    </xf>
    <xf numFmtId="194" fontId="12" fillId="0" borderId="36" xfId="0" applyNumberFormat="1" applyFont="1" applyFill="1" applyBorder="1" applyAlignment="1">
      <alignment horizontal="right" vertical="center"/>
    </xf>
    <xf numFmtId="194" fontId="12" fillId="0" borderId="26" xfId="0" applyNumberFormat="1" applyFont="1" applyFill="1" applyBorder="1" applyAlignment="1" applyProtection="1">
      <alignment horizontal="right" vertical="center"/>
      <protection locked="0"/>
    </xf>
    <xf numFmtId="194" fontId="12" fillId="17" borderId="26" xfId="0" applyNumberFormat="1" applyFont="1" applyFill="1" applyBorder="1" applyAlignment="1" applyProtection="1">
      <alignment horizontal="right" vertical="center"/>
      <protection locked="0"/>
    </xf>
    <xf numFmtId="194" fontId="12" fillId="17" borderId="27" xfId="0" applyNumberFormat="1" applyFont="1" applyFill="1" applyBorder="1" applyAlignment="1" applyProtection="1">
      <alignment horizontal="right" vertical="center"/>
      <protection locked="0"/>
    </xf>
    <xf numFmtId="194" fontId="12" fillId="17" borderId="41" xfId="0" applyNumberFormat="1" applyFont="1" applyFill="1" applyBorder="1" applyAlignment="1" applyProtection="1">
      <alignment horizontal="right" vertical="center"/>
      <protection locked="0"/>
    </xf>
    <xf numFmtId="194" fontId="12" fillId="17" borderId="27" xfId="0" applyNumberFormat="1" applyFont="1" applyFill="1" applyBorder="1" applyAlignment="1">
      <alignment horizontal="right" vertical="center"/>
    </xf>
    <xf numFmtId="194" fontId="12" fillId="17" borderId="26" xfId="0" applyNumberFormat="1" applyFont="1" applyFill="1" applyBorder="1" applyAlignment="1">
      <alignment horizontal="right" vertical="center"/>
    </xf>
    <xf numFmtId="194" fontId="12" fillId="0" borderId="40" xfId="0" applyNumberFormat="1" applyFont="1" applyFill="1" applyBorder="1" applyAlignment="1">
      <alignment horizontal="right" vertical="center"/>
    </xf>
    <xf numFmtId="194" fontId="62" fillId="0" borderId="39" xfId="0" applyNumberFormat="1" applyFont="1" applyFill="1" applyBorder="1" applyAlignment="1" applyProtection="1">
      <alignment vertical="center"/>
      <protection locked="0"/>
    </xf>
    <xf numFmtId="194" fontId="62" fillId="0" borderId="40" xfId="0" applyNumberFormat="1" applyFont="1" applyFill="1" applyBorder="1" applyAlignment="1" applyProtection="1">
      <alignment vertical="center"/>
      <protection locked="0"/>
    </xf>
    <xf numFmtId="194" fontId="62" fillId="0" borderId="36" xfId="0" applyNumberFormat="1" applyFont="1" applyFill="1" applyBorder="1" applyAlignment="1" applyProtection="1">
      <alignment vertical="center"/>
      <protection locked="0"/>
    </xf>
    <xf numFmtId="194" fontId="62" fillId="0" borderId="39" xfId="0" applyNumberFormat="1" applyFont="1" applyFill="1" applyBorder="1" applyAlignment="1">
      <alignment horizontal="right" vertical="center"/>
    </xf>
    <xf numFmtId="194" fontId="62" fillId="0" borderId="40" xfId="0" applyNumberFormat="1" applyFont="1" applyFill="1" applyBorder="1" applyAlignment="1">
      <alignment horizontal="right" vertical="center"/>
    </xf>
    <xf numFmtId="194" fontId="62" fillId="0" borderId="39" xfId="0" applyNumberFormat="1" applyFont="1" applyFill="1" applyBorder="1" applyAlignment="1">
      <alignment vertical="center"/>
    </xf>
    <xf numFmtId="194" fontId="62" fillId="0" borderId="40" xfId="0" applyNumberFormat="1" applyFont="1" applyFill="1" applyBorder="1" applyAlignment="1">
      <alignment vertical="center"/>
    </xf>
    <xf numFmtId="194" fontId="62" fillId="0" borderId="36" xfId="0" applyNumberFormat="1" applyFont="1" applyFill="1" applyBorder="1" applyAlignment="1">
      <alignment vertical="center"/>
    </xf>
    <xf numFmtId="194" fontId="62" fillId="0" borderId="36" xfId="0" applyNumberFormat="1" applyFont="1" applyFill="1" applyBorder="1" applyAlignment="1">
      <alignment horizontal="right" vertical="center"/>
    </xf>
    <xf numFmtId="194" fontId="62" fillId="0" borderId="26" xfId="0" applyNumberFormat="1" applyFont="1" applyFill="1" applyBorder="1" applyAlignment="1" applyProtection="1">
      <alignment vertical="center"/>
      <protection locked="0"/>
    </xf>
    <xf numFmtId="194" fontId="62" fillId="0" borderId="26" xfId="0" applyNumberFormat="1" applyFont="1" applyFill="1" applyBorder="1" applyAlignment="1" applyProtection="1">
      <alignment horizontal="right" vertical="center"/>
      <protection locked="0"/>
    </xf>
    <xf numFmtId="194" fontId="12" fillId="0" borderId="49" xfId="0" applyNumberFormat="1" applyFont="1" applyFill="1" applyBorder="1" applyAlignment="1" applyProtection="1">
      <alignment horizontal="right" vertical="center"/>
      <protection locked="0"/>
    </xf>
    <xf numFmtId="194" fontId="12" fillId="0" borderId="43" xfId="0" applyNumberFormat="1" applyFont="1" applyFill="1" applyBorder="1" applyAlignment="1" applyProtection="1">
      <alignment horizontal="right" vertical="center"/>
      <protection locked="0"/>
    </xf>
    <xf numFmtId="194" fontId="62" fillId="0" borderId="28" xfId="0" applyNumberFormat="1" applyFont="1" applyFill="1" applyBorder="1" applyAlignment="1" applyProtection="1">
      <alignment vertical="center"/>
      <protection locked="0"/>
    </xf>
    <xf numFmtId="194" fontId="62" fillId="0" borderId="28" xfId="0" applyNumberFormat="1" applyFont="1" applyFill="1" applyBorder="1" applyAlignment="1" applyProtection="1">
      <alignment horizontal="right" vertical="center"/>
      <protection locked="0"/>
    </xf>
    <xf numFmtId="194" fontId="12" fillId="0" borderId="28" xfId="0" applyNumberFormat="1" applyFont="1" applyFill="1" applyBorder="1" applyAlignment="1" applyProtection="1">
      <alignment horizontal="right" vertical="center"/>
      <protection locked="0"/>
    </xf>
    <xf numFmtId="194" fontId="64" fillId="16" borderId="23" xfId="0" applyNumberFormat="1" applyFont="1" applyFill="1" applyBorder="1" applyAlignment="1" applyProtection="1">
      <alignment horizontal="right" vertical="center"/>
      <protection locked="0"/>
    </xf>
    <xf numFmtId="194" fontId="64" fillId="0" borderId="23" xfId="0" applyNumberFormat="1" applyFont="1" applyFill="1" applyBorder="1" applyAlignment="1">
      <alignment horizontal="right" vertical="center"/>
    </xf>
    <xf numFmtId="194" fontId="16" fillId="16" borderId="27" xfId="0" applyNumberFormat="1" applyFont="1" applyFill="1" applyBorder="1" applyAlignment="1" applyProtection="1">
      <alignment horizontal="right" vertical="center"/>
      <protection locked="0"/>
    </xf>
    <xf numFmtId="194" fontId="16" fillId="0" borderId="39" xfId="0" applyNumberFormat="1" applyFont="1" applyFill="1" applyBorder="1" applyAlignment="1" applyProtection="1">
      <alignment horizontal="right" vertical="center"/>
      <protection locked="0"/>
    </xf>
    <xf numFmtId="194" fontId="16" fillId="0" borderId="28" xfId="0" applyNumberFormat="1" applyFont="1" applyFill="1" applyBorder="1" applyAlignment="1" applyProtection="1">
      <alignment horizontal="right" vertical="center"/>
      <protection locked="0"/>
    </xf>
    <xf numFmtId="194" fontId="64" fillId="16" borderId="27" xfId="0" applyNumberFormat="1" applyFont="1" applyFill="1" applyBorder="1" applyAlignment="1" applyProtection="1">
      <alignment horizontal="right" vertical="center"/>
      <protection locked="0"/>
    </xf>
    <xf numFmtId="194" fontId="64" fillId="0" borderId="39" xfId="0" applyNumberFormat="1" applyFont="1" applyFill="1" applyBorder="1" applyAlignment="1" applyProtection="1">
      <alignment horizontal="right" vertical="center"/>
      <protection locked="0"/>
    </xf>
    <xf numFmtId="194" fontId="64" fillId="0" borderId="28" xfId="0" applyNumberFormat="1" applyFont="1" applyFill="1" applyBorder="1" applyAlignment="1" applyProtection="1">
      <alignment horizontal="right" vertical="center"/>
      <protection locked="0"/>
    </xf>
    <xf numFmtId="194" fontId="9" fillId="16" borderId="15" xfId="0" applyNumberFormat="1" applyFont="1" applyFill="1" applyBorder="1" applyAlignment="1">
      <alignment horizontal="center" vertical="center"/>
    </xf>
    <xf numFmtId="194" fontId="9" fillId="0" borderId="15" xfId="0" applyNumberFormat="1" applyFont="1" applyFill="1" applyBorder="1" applyAlignment="1">
      <alignment horizontal="center" vertical="center"/>
    </xf>
    <xf numFmtId="194" fontId="9" fillId="16" borderId="19" xfId="0" applyNumberFormat="1" applyFont="1" applyFill="1" applyBorder="1" applyAlignment="1">
      <alignment horizontal="center" vertical="center"/>
    </xf>
    <xf numFmtId="194" fontId="9" fillId="0" borderId="32" xfId="0" applyNumberFormat="1" applyFont="1" applyFill="1" applyBorder="1" applyAlignment="1">
      <alignment horizontal="center" vertical="center"/>
    </xf>
    <xf numFmtId="194" fontId="65" fillId="49" borderId="15" xfId="0" applyNumberFormat="1" applyFont="1" applyFill="1" applyBorder="1" applyAlignment="1">
      <alignment horizontal="right" vertical="center" shrinkToFit="1"/>
    </xf>
    <xf numFmtId="194" fontId="65" fillId="49" borderId="33" xfId="0" applyNumberFormat="1" applyFont="1" applyFill="1" applyBorder="1" applyAlignment="1">
      <alignment horizontal="right" vertical="center" shrinkToFit="1"/>
    </xf>
    <xf numFmtId="194" fontId="65" fillId="49" borderId="19" xfId="0" applyNumberFormat="1" applyFont="1" applyFill="1" applyBorder="1" applyAlignment="1">
      <alignment horizontal="right" vertical="center" shrinkToFit="1"/>
    </xf>
    <xf numFmtId="194" fontId="65" fillId="49" borderId="32" xfId="0" applyNumberFormat="1" applyFont="1" applyFill="1" applyBorder="1" applyAlignment="1">
      <alignment horizontal="right" vertical="center" shrinkToFit="1"/>
    </xf>
    <xf numFmtId="217" fontId="64" fillId="16" borderId="23" xfId="0" applyNumberFormat="1" applyFont="1" applyFill="1" applyBorder="1" applyAlignment="1">
      <alignment horizontal="right" vertical="center"/>
    </xf>
    <xf numFmtId="217" fontId="64" fillId="0" borderId="50" xfId="0" applyNumberFormat="1" applyFont="1" applyFill="1" applyBorder="1" applyAlignment="1">
      <alignment horizontal="right" vertical="center"/>
    </xf>
    <xf numFmtId="217" fontId="64" fillId="0" borderId="51" xfId="0" applyNumberFormat="1" applyFont="1" applyFill="1" applyBorder="1" applyAlignment="1">
      <alignment horizontal="right" vertical="center"/>
    </xf>
    <xf numFmtId="217" fontId="16" fillId="16" borderId="23" xfId="0" applyNumberFormat="1" applyFont="1" applyFill="1" applyBorder="1" applyAlignment="1">
      <alignment horizontal="right" vertical="center"/>
    </xf>
    <xf numFmtId="217" fontId="16" fillId="0" borderId="51" xfId="0" applyNumberFormat="1" applyFont="1" applyFill="1" applyBorder="1" applyAlignment="1">
      <alignment horizontal="right" vertical="center"/>
    </xf>
    <xf numFmtId="217" fontId="66" fillId="49" borderId="15" xfId="0" applyNumberFormat="1" applyFont="1" applyFill="1" applyBorder="1" applyAlignment="1">
      <alignment horizontal="right" vertical="center"/>
    </xf>
    <xf numFmtId="217" fontId="66" fillId="49" borderId="52" xfId="0" applyNumberFormat="1" applyFont="1" applyFill="1" applyBorder="1" applyAlignment="1">
      <alignment horizontal="right" vertical="center"/>
    </xf>
    <xf numFmtId="0" fontId="9" fillId="48" borderId="22" xfId="0" applyFont="1" applyFill="1" applyBorder="1" applyAlignment="1">
      <alignment vertical="center"/>
    </xf>
    <xf numFmtId="0" fontId="9" fillId="48" borderId="28" xfId="0" applyFont="1" applyFill="1" applyBorder="1" applyAlignment="1">
      <alignment vertical="center"/>
    </xf>
    <xf numFmtId="0" fontId="9" fillId="48" borderId="30" xfId="0" applyFont="1" applyFill="1" applyBorder="1" applyAlignment="1">
      <alignment vertical="center"/>
    </xf>
    <xf numFmtId="0" fontId="17" fillId="49" borderId="32" xfId="0" applyFont="1" applyFill="1" applyBorder="1" applyAlignment="1">
      <alignment vertical="center"/>
    </xf>
    <xf numFmtId="194" fontId="12" fillId="0" borderId="47" xfId="0" applyNumberFormat="1" applyFont="1" applyFill="1" applyBorder="1" applyAlignment="1" applyProtection="1">
      <alignment horizontal="right" vertical="center"/>
      <protection locked="0"/>
    </xf>
    <xf numFmtId="194" fontId="9" fillId="47" borderId="53" xfId="0" applyNumberFormat="1" applyFont="1" applyFill="1" applyBorder="1" applyAlignment="1">
      <alignment horizontal="center" vertical="center"/>
    </xf>
    <xf numFmtId="194" fontId="9" fillId="47" borderId="54" xfId="0" applyNumberFormat="1" applyFont="1" applyFill="1" applyBorder="1" applyAlignment="1">
      <alignment horizontal="center" vertical="center"/>
    </xf>
    <xf numFmtId="194" fontId="9" fillId="47" borderId="55" xfId="0" applyNumberFormat="1" applyFont="1" applyFill="1" applyBorder="1" applyAlignment="1">
      <alignment horizontal="center" vertical="center"/>
    </xf>
    <xf numFmtId="194" fontId="11" fillId="47" borderId="15" xfId="0" applyNumberFormat="1" applyFont="1" applyFill="1" applyBorder="1" applyAlignment="1">
      <alignment horizontal="center" vertical="center"/>
    </xf>
    <xf numFmtId="194" fontId="11" fillId="47" borderId="14" xfId="0" applyNumberFormat="1" applyFont="1" applyFill="1" applyBorder="1" applyAlignment="1">
      <alignment horizontal="center" vertical="center"/>
    </xf>
    <xf numFmtId="194" fontId="9" fillId="16" borderId="15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16" borderId="56" xfId="0" applyNumberFormat="1" applyFont="1" applyFill="1" applyBorder="1" applyAlignment="1" applyProtection="1">
      <alignment horizontal="center" vertical="center" shrinkToFit="1"/>
      <protection locked="0"/>
    </xf>
    <xf numFmtId="194" fontId="6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94" fontId="62" fillId="0" borderId="57" xfId="0" applyNumberFormat="1" applyFont="1" applyFill="1" applyBorder="1" applyAlignment="1" applyProtection="1">
      <alignment horizontal="center" vertical="center" shrinkToFit="1"/>
      <protection locked="0"/>
    </xf>
    <xf numFmtId="194" fontId="9" fillId="0" borderId="11" xfId="0" applyNumberFormat="1" applyFont="1" applyFill="1" applyBorder="1" applyAlignment="1">
      <alignment horizontal="right" vertical="center"/>
    </xf>
    <xf numFmtId="194" fontId="9" fillId="47" borderId="19" xfId="0" applyNumberFormat="1" applyFont="1" applyFill="1" applyBorder="1" applyAlignment="1">
      <alignment horizontal="center" vertical="center"/>
    </xf>
    <xf numFmtId="194" fontId="9" fillId="47" borderId="14" xfId="0" applyNumberFormat="1" applyFont="1" applyFill="1" applyBorder="1" applyAlignment="1">
      <alignment horizontal="center" vertical="center"/>
    </xf>
    <xf numFmtId="194" fontId="9" fillId="47" borderId="58" xfId="0" applyNumberFormat="1" applyFont="1" applyFill="1" applyBorder="1" applyAlignment="1">
      <alignment horizontal="center" vertical="center"/>
    </xf>
    <xf numFmtId="194" fontId="9" fillId="47" borderId="56" xfId="0" applyNumberFormat="1" applyFont="1" applyFill="1" applyBorder="1" applyAlignment="1">
      <alignment horizontal="center" vertical="center"/>
    </xf>
    <xf numFmtId="194" fontId="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16" borderId="59" xfId="0" applyNumberFormat="1" applyFont="1" applyFill="1" applyBorder="1" applyAlignment="1" applyProtection="1">
      <alignment horizontal="center" vertical="center" shrinkToFit="1"/>
      <protection locked="0"/>
    </xf>
    <xf numFmtId="194" fontId="62" fillId="0" borderId="60" xfId="0" applyNumberFormat="1" applyFont="1" applyFill="1" applyBorder="1" applyAlignment="1" applyProtection="1">
      <alignment horizontal="center" vertical="center" shrinkToFit="1"/>
      <protection locked="0"/>
    </xf>
    <xf numFmtId="194" fontId="9" fillId="16" borderId="15" xfId="0" applyNumberFormat="1" applyFont="1" applyFill="1" applyBorder="1" applyAlignment="1">
      <alignment horizontal="center" vertical="center" wrapText="1" shrinkToFit="1"/>
    </xf>
    <xf numFmtId="194" fontId="9" fillId="16" borderId="56" xfId="0" applyNumberFormat="1" applyFont="1" applyFill="1" applyBorder="1" applyAlignment="1">
      <alignment horizontal="center" vertical="center" shrinkToFit="1"/>
    </xf>
    <xf numFmtId="194" fontId="62" fillId="0" borderId="16" xfId="0" applyNumberFormat="1" applyFont="1" applyFill="1" applyBorder="1" applyAlignment="1">
      <alignment horizontal="center" vertical="center" wrapText="1" shrinkToFit="1"/>
    </xf>
    <xf numFmtId="194" fontId="62" fillId="0" borderId="57" xfId="0" applyNumberFormat="1" applyFont="1" applyFill="1" applyBorder="1" applyAlignment="1">
      <alignment horizontal="center" vertical="center" shrinkToFit="1"/>
    </xf>
    <xf numFmtId="194" fontId="62" fillId="0" borderId="60" xfId="0" applyNumberFormat="1" applyFont="1" applyFill="1" applyBorder="1" applyAlignment="1">
      <alignment horizontal="center" vertical="center" shrinkToFit="1"/>
    </xf>
    <xf numFmtId="194" fontId="9" fillId="16" borderId="17" xfId="0" applyNumberFormat="1" applyFont="1" applyFill="1" applyBorder="1" applyAlignment="1">
      <alignment horizontal="center" vertical="center" wrapText="1" shrinkToFit="1"/>
    </xf>
    <xf numFmtId="194" fontId="9" fillId="16" borderId="59" xfId="0" applyNumberFormat="1" applyFont="1" applyFill="1" applyBorder="1" applyAlignment="1">
      <alignment horizontal="center" vertical="center" shrinkToFit="1"/>
    </xf>
    <xf numFmtId="194" fontId="9" fillId="0" borderId="0" xfId="0" applyNumberFormat="1" applyFont="1" applyFill="1" applyBorder="1" applyAlignment="1">
      <alignment horizontal="right" vertical="center"/>
    </xf>
    <xf numFmtId="194" fontId="9" fillId="16" borderId="59" xfId="0" applyNumberFormat="1" applyFont="1" applyFill="1" applyBorder="1" applyAlignment="1" applyProtection="1">
      <alignment horizontal="center" vertical="center" wrapText="1" shrinkToFit="1"/>
      <protection locked="0"/>
    </xf>
    <xf numFmtId="194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194" fontId="9" fillId="16" borderId="19" xfId="0" applyNumberFormat="1" applyFont="1" applyFill="1" applyBorder="1" applyAlignment="1" applyProtection="1">
      <alignment horizontal="center" vertical="center" wrapText="1" shrinkToFit="1"/>
      <protection locked="0"/>
    </xf>
    <xf numFmtId="194" fontId="9" fillId="16" borderId="56" xfId="0" applyNumberFormat="1" applyFont="1" applyFill="1" applyBorder="1" applyAlignment="1" applyProtection="1">
      <alignment horizontal="center" vertical="center" wrapText="1" shrinkToFit="1"/>
      <protection locked="0"/>
    </xf>
    <xf numFmtId="194" fontId="6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94" fontId="62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194" fontId="62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16" borderId="62" xfId="0" applyFont="1" applyFill="1" applyBorder="1" applyAlignment="1">
      <alignment horizontal="center" vertical="center" wrapText="1"/>
    </xf>
    <xf numFmtId="0" fontId="0" fillId="16" borderId="6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50</xdr:row>
      <xdr:rowOff>104775</xdr:rowOff>
    </xdr:from>
    <xdr:to>
      <xdr:col>18</xdr:col>
      <xdr:colOff>38100</xdr:colOff>
      <xdr:row>51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183725" y="15935325"/>
          <a:ext cx="619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1190625</xdr:colOff>
      <xdr:row>50</xdr:row>
      <xdr:rowOff>171450</xdr:rowOff>
    </xdr:from>
    <xdr:to>
      <xdr:col>18</xdr:col>
      <xdr:colOff>266700</xdr:colOff>
      <xdr:row>53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079200" y="15992475"/>
          <a:ext cx="11906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352425</xdr:colOff>
      <xdr:row>50</xdr:row>
      <xdr:rowOff>200025</xdr:rowOff>
    </xdr:from>
    <xdr:to>
      <xdr:col>24</xdr:col>
      <xdr:colOff>990600</xdr:colOff>
      <xdr:row>52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269950" y="16040100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50</xdr:row>
      <xdr:rowOff>161925</xdr:rowOff>
    </xdr:from>
    <xdr:to>
      <xdr:col>18</xdr:col>
      <xdr:colOff>390525</xdr:colOff>
      <xdr:row>52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269075" y="16002000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1114425</xdr:colOff>
      <xdr:row>50</xdr:row>
      <xdr:rowOff>152400</xdr:rowOff>
    </xdr:from>
    <xdr:to>
      <xdr:col>18</xdr:col>
      <xdr:colOff>600075</xdr:colOff>
      <xdr:row>52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602575" y="15992475"/>
          <a:ext cx="647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1781175</xdr:colOff>
      <xdr:row>50</xdr:row>
      <xdr:rowOff>161925</xdr:rowOff>
    </xdr:from>
    <xdr:to>
      <xdr:col>10</xdr:col>
      <xdr:colOff>514350</xdr:colOff>
      <xdr:row>52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544925" y="24012525"/>
          <a:ext cx="600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49</xdr:row>
      <xdr:rowOff>361950</xdr:rowOff>
    </xdr:from>
    <xdr:to>
      <xdr:col>5</xdr:col>
      <xdr:colOff>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34525" y="18430875"/>
          <a:ext cx="6096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80" zoomScaleNormal="75" zoomScaleSheetLayoutView="80" workbookViewId="0" topLeftCell="A1">
      <selection activeCell="P51" sqref="P51"/>
    </sheetView>
  </sheetViews>
  <sheetFormatPr defaultColWidth="9.00390625" defaultRowHeight="13.5"/>
  <cols>
    <col min="1" max="1" width="19.125" style="12" customWidth="1"/>
    <col min="2" max="2" width="17.50390625" style="12" customWidth="1"/>
    <col min="3" max="3" width="19.25390625" style="12" bestFit="1" customWidth="1"/>
    <col min="4" max="4" width="17.50390625" style="12" customWidth="1"/>
    <col min="5" max="5" width="19.125" style="12" customWidth="1"/>
    <col min="6" max="6" width="17.50390625" style="12" customWidth="1"/>
    <col min="7" max="7" width="15.375" style="12" customWidth="1"/>
    <col min="8" max="8" width="17.50390625" style="12" customWidth="1"/>
    <col min="9" max="9" width="15.375" style="12" customWidth="1"/>
    <col min="10" max="10" width="17.50390625" style="12" customWidth="1"/>
    <col min="11" max="11" width="15.375" style="12" customWidth="1"/>
    <col min="12" max="12" width="17.50390625" style="12" customWidth="1"/>
    <col min="13" max="13" width="15.375" style="12" customWidth="1"/>
    <col min="14" max="14" width="17.50390625" style="12" customWidth="1"/>
    <col min="15" max="15" width="15.375" style="12" customWidth="1"/>
    <col min="16" max="16" width="17.50390625" style="12" customWidth="1"/>
    <col min="17" max="17" width="15.375" style="12" customWidth="1"/>
    <col min="18" max="16384" width="9.00390625" style="12" customWidth="1"/>
  </cols>
  <sheetData>
    <row r="1" spans="1:9" ht="35.25" customHeight="1">
      <c r="A1" s="11" t="s">
        <v>56</v>
      </c>
      <c r="F1" s="13"/>
      <c r="G1" s="14"/>
      <c r="H1" s="14"/>
      <c r="I1" s="14"/>
    </row>
    <row r="2" spans="1:9" ht="33" customHeight="1">
      <c r="A2" s="11" t="s">
        <v>50</v>
      </c>
      <c r="F2" s="13"/>
      <c r="G2" s="14"/>
      <c r="H2" s="14"/>
      <c r="I2" s="15"/>
    </row>
    <row r="3" spans="1:17" s="19" customFormat="1" ht="33.75" customHeight="1" thickBot="1">
      <c r="A3" s="16"/>
      <c r="B3" s="17"/>
      <c r="C3" s="186" t="s">
        <v>40</v>
      </c>
      <c r="D3" s="186"/>
      <c r="E3" s="186"/>
      <c r="J3" s="20"/>
      <c r="N3" s="186"/>
      <c r="O3" s="186"/>
      <c r="P3" s="186"/>
      <c r="Q3" s="186"/>
    </row>
    <row r="4" spans="1:17" s="19" customFormat="1" ht="36" customHeight="1" thickBot="1">
      <c r="A4" s="177" t="s">
        <v>47</v>
      </c>
      <c r="B4" s="180" t="s">
        <v>41</v>
      </c>
      <c r="C4" s="181"/>
      <c r="D4" s="181"/>
      <c r="E4" s="181"/>
      <c r="F4" s="187" t="s">
        <v>37</v>
      </c>
      <c r="G4" s="188"/>
      <c r="H4" s="188"/>
      <c r="I4" s="189"/>
      <c r="J4" s="187" t="s">
        <v>38</v>
      </c>
      <c r="K4" s="188"/>
      <c r="L4" s="188"/>
      <c r="M4" s="189"/>
      <c r="N4" s="187" t="s">
        <v>36</v>
      </c>
      <c r="O4" s="188"/>
      <c r="P4" s="188"/>
      <c r="Q4" s="190"/>
    </row>
    <row r="5" spans="1:17" s="19" customFormat="1" ht="62.25" customHeight="1" thickBot="1">
      <c r="A5" s="178"/>
      <c r="B5" s="182" t="s">
        <v>59</v>
      </c>
      <c r="C5" s="183"/>
      <c r="D5" s="184" t="s">
        <v>60</v>
      </c>
      <c r="E5" s="185"/>
      <c r="F5" s="191" t="s">
        <v>59</v>
      </c>
      <c r="G5" s="192"/>
      <c r="H5" s="184" t="s">
        <v>60</v>
      </c>
      <c r="I5" s="185"/>
      <c r="J5" s="191" t="s">
        <v>59</v>
      </c>
      <c r="K5" s="192"/>
      <c r="L5" s="184" t="s">
        <v>60</v>
      </c>
      <c r="M5" s="185"/>
      <c r="N5" s="191" t="s">
        <v>59</v>
      </c>
      <c r="O5" s="192"/>
      <c r="P5" s="184" t="s">
        <v>60</v>
      </c>
      <c r="Q5" s="193"/>
    </row>
    <row r="6" spans="1:17" ht="36" customHeight="1" thickBot="1">
      <c r="A6" s="179"/>
      <c r="B6" s="25" t="s">
        <v>48</v>
      </c>
      <c r="C6" s="26" t="s">
        <v>49</v>
      </c>
      <c r="D6" s="27" t="s">
        <v>48</v>
      </c>
      <c r="E6" s="28" t="s">
        <v>49</v>
      </c>
      <c r="F6" s="29" t="s">
        <v>48</v>
      </c>
      <c r="G6" s="26" t="s">
        <v>49</v>
      </c>
      <c r="H6" s="27" t="s">
        <v>48</v>
      </c>
      <c r="I6" s="30" t="s">
        <v>49</v>
      </c>
      <c r="J6" s="29" t="s">
        <v>48</v>
      </c>
      <c r="K6" s="26" t="s">
        <v>49</v>
      </c>
      <c r="L6" s="27" t="s">
        <v>48</v>
      </c>
      <c r="M6" s="30" t="s">
        <v>49</v>
      </c>
      <c r="N6" s="29" t="s">
        <v>48</v>
      </c>
      <c r="O6" s="26" t="s">
        <v>49</v>
      </c>
      <c r="P6" s="27" t="s">
        <v>48</v>
      </c>
      <c r="Q6" s="31" t="s">
        <v>49</v>
      </c>
    </row>
    <row r="7" spans="1:18" s="41" customFormat="1" ht="22.5" customHeight="1">
      <c r="A7" s="32" t="s">
        <v>39</v>
      </c>
      <c r="B7" s="33">
        <f aca="true" t="shared" si="0" ref="B7:C16">SUM(F7,J7,N7)</f>
        <v>6844</v>
      </c>
      <c r="C7" s="34">
        <f t="shared" si="0"/>
        <v>118743</v>
      </c>
      <c r="D7" s="35">
        <f aca="true" t="shared" si="1" ref="D7:E16">H7+L7+P7</f>
        <v>6927</v>
      </c>
      <c r="E7" s="36">
        <f t="shared" si="1"/>
        <v>117001</v>
      </c>
      <c r="F7" s="37">
        <v>2916</v>
      </c>
      <c r="G7" s="38">
        <v>47853</v>
      </c>
      <c r="H7" s="133">
        <v>2982</v>
      </c>
      <c r="I7" s="134">
        <v>47028</v>
      </c>
      <c r="J7" s="39">
        <v>3634</v>
      </c>
      <c r="K7" s="38">
        <v>67327</v>
      </c>
      <c r="L7" s="133">
        <v>3512</v>
      </c>
      <c r="M7" s="134">
        <v>64458</v>
      </c>
      <c r="N7" s="39">
        <v>294</v>
      </c>
      <c r="O7" s="38">
        <v>3563</v>
      </c>
      <c r="P7" s="133">
        <v>433</v>
      </c>
      <c r="Q7" s="135">
        <v>5515</v>
      </c>
      <c r="R7" s="40"/>
    </row>
    <row r="8" spans="1:18" s="45" customFormat="1" ht="22.5" customHeight="1">
      <c r="A8" s="42" t="s">
        <v>63</v>
      </c>
      <c r="B8" s="33">
        <f t="shared" si="0"/>
        <v>272</v>
      </c>
      <c r="C8" s="34">
        <f t="shared" si="0"/>
        <v>4799</v>
      </c>
      <c r="D8" s="35">
        <f t="shared" si="1"/>
        <v>243</v>
      </c>
      <c r="E8" s="36">
        <f t="shared" si="1"/>
        <v>4304</v>
      </c>
      <c r="F8" s="43">
        <v>57</v>
      </c>
      <c r="G8" s="38">
        <v>1027</v>
      </c>
      <c r="H8" s="121">
        <v>49</v>
      </c>
      <c r="I8" s="122">
        <v>918</v>
      </c>
      <c r="J8" s="39">
        <v>170</v>
      </c>
      <c r="K8" s="38">
        <v>3329</v>
      </c>
      <c r="L8" s="121">
        <v>162</v>
      </c>
      <c r="M8" s="122">
        <v>3092</v>
      </c>
      <c r="N8" s="39">
        <v>45</v>
      </c>
      <c r="O8" s="38">
        <v>443</v>
      </c>
      <c r="P8" s="121">
        <v>32</v>
      </c>
      <c r="Q8" s="123">
        <v>294</v>
      </c>
      <c r="R8" s="44"/>
    </row>
    <row r="9" spans="1:18" s="45" customFormat="1" ht="22.5" customHeight="1">
      <c r="A9" s="42" t="s">
        <v>95</v>
      </c>
      <c r="B9" s="33">
        <f t="shared" si="0"/>
        <v>42</v>
      </c>
      <c r="C9" s="34">
        <f t="shared" si="0"/>
        <v>794</v>
      </c>
      <c r="D9" s="35">
        <f t="shared" si="1"/>
        <v>39</v>
      </c>
      <c r="E9" s="36">
        <f t="shared" si="1"/>
        <v>753</v>
      </c>
      <c r="F9" s="43">
        <v>11</v>
      </c>
      <c r="G9" s="38">
        <v>234</v>
      </c>
      <c r="H9" s="121">
        <v>20</v>
      </c>
      <c r="I9" s="122">
        <v>394</v>
      </c>
      <c r="J9" s="39">
        <v>25</v>
      </c>
      <c r="K9" s="38">
        <v>500</v>
      </c>
      <c r="L9" s="121">
        <v>17</v>
      </c>
      <c r="M9" s="122">
        <v>340</v>
      </c>
      <c r="N9" s="39">
        <v>6</v>
      </c>
      <c r="O9" s="38">
        <v>60</v>
      </c>
      <c r="P9" s="121">
        <v>2</v>
      </c>
      <c r="Q9" s="123">
        <v>19</v>
      </c>
      <c r="R9" s="44"/>
    </row>
    <row r="10" spans="1:18" s="45" customFormat="1" ht="22.5" customHeight="1">
      <c r="A10" s="42" t="s">
        <v>96</v>
      </c>
      <c r="B10" s="33">
        <f t="shared" si="0"/>
        <v>39</v>
      </c>
      <c r="C10" s="34">
        <f t="shared" si="0"/>
        <v>678</v>
      </c>
      <c r="D10" s="35">
        <f t="shared" si="1"/>
        <v>38</v>
      </c>
      <c r="E10" s="36">
        <f t="shared" si="1"/>
        <v>630</v>
      </c>
      <c r="F10" s="43">
        <v>12</v>
      </c>
      <c r="G10" s="38">
        <v>198</v>
      </c>
      <c r="H10" s="121">
        <v>11</v>
      </c>
      <c r="I10" s="122">
        <v>160</v>
      </c>
      <c r="J10" s="39">
        <v>25</v>
      </c>
      <c r="K10" s="38">
        <v>443</v>
      </c>
      <c r="L10" s="121">
        <v>26</v>
      </c>
      <c r="M10" s="122">
        <v>451</v>
      </c>
      <c r="N10" s="39">
        <v>2</v>
      </c>
      <c r="O10" s="38">
        <v>37</v>
      </c>
      <c r="P10" s="121">
        <v>1</v>
      </c>
      <c r="Q10" s="123">
        <v>19</v>
      </c>
      <c r="R10" s="44"/>
    </row>
    <row r="11" spans="1:18" s="45" customFormat="1" ht="22.5" customHeight="1">
      <c r="A11" s="42" t="s">
        <v>82</v>
      </c>
      <c r="B11" s="33">
        <f t="shared" si="0"/>
        <v>286</v>
      </c>
      <c r="C11" s="34">
        <f t="shared" si="0"/>
        <v>5383</v>
      </c>
      <c r="D11" s="35">
        <f t="shared" si="1"/>
        <v>325</v>
      </c>
      <c r="E11" s="36">
        <f t="shared" si="1"/>
        <v>5841</v>
      </c>
      <c r="F11" s="46">
        <v>46</v>
      </c>
      <c r="G11" s="47">
        <v>783</v>
      </c>
      <c r="H11" s="117">
        <v>131</v>
      </c>
      <c r="I11" s="118">
        <v>2340</v>
      </c>
      <c r="J11" s="48">
        <v>223</v>
      </c>
      <c r="K11" s="47">
        <v>4392</v>
      </c>
      <c r="L11" s="117">
        <v>164</v>
      </c>
      <c r="M11" s="118">
        <v>3170</v>
      </c>
      <c r="N11" s="48">
        <v>17</v>
      </c>
      <c r="O11" s="47">
        <v>208</v>
      </c>
      <c r="P11" s="117">
        <v>30</v>
      </c>
      <c r="Q11" s="120">
        <v>331</v>
      </c>
      <c r="R11" s="44"/>
    </row>
    <row r="12" spans="1:18" s="45" customFormat="1" ht="22.5" customHeight="1">
      <c r="A12" s="42" t="s">
        <v>67</v>
      </c>
      <c r="B12" s="33">
        <f t="shared" si="0"/>
        <v>1039</v>
      </c>
      <c r="C12" s="34">
        <f t="shared" si="0"/>
        <v>20690</v>
      </c>
      <c r="D12" s="35">
        <f t="shared" si="1"/>
        <v>1179</v>
      </c>
      <c r="E12" s="36">
        <f t="shared" si="1"/>
        <v>19838</v>
      </c>
      <c r="F12" s="43">
        <v>332</v>
      </c>
      <c r="G12" s="38">
        <v>6235</v>
      </c>
      <c r="H12" s="121">
        <v>384</v>
      </c>
      <c r="I12" s="122">
        <v>5864</v>
      </c>
      <c r="J12" s="39">
        <v>652</v>
      </c>
      <c r="K12" s="38">
        <v>13777</v>
      </c>
      <c r="L12" s="121">
        <v>741</v>
      </c>
      <c r="M12" s="122">
        <v>13346</v>
      </c>
      <c r="N12" s="39">
        <v>55</v>
      </c>
      <c r="O12" s="38">
        <v>678</v>
      </c>
      <c r="P12" s="121">
        <v>54</v>
      </c>
      <c r="Q12" s="123">
        <v>628</v>
      </c>
      <c r="R12" s="44"/>
    </row>
    <row r="13" spans="1:18" s="45" customFormat="1" ht="22.5" customHeight="1">
      <c r="A13" s="42" t="s">
        <v>69</v>
      </c>
      <c r="B13" s="33">
        <f t="shared" si="0"/>
        <v>1085</v>
      </c>
      <c r="C13" s="34">
        <f t="shared" si="0"/>
        <v>18450</v>
      </c>
      <c r="D13" s="35">
        <f t="shared" si="1"/>
        <v>1063</v>
      </c>
      <c r="E13" s="36">
        <f t="shared" si="1"/>
        <v>17100</v>
      </c>
      <c r="F13" s="46">
        <v>195</v>
      </c>
      <c r="G13" s="47">
        <v>3300</v>
      </c>
      <c r="H13" s="117">
        <v>355</v>
      </c>
      <c r="I13" s="118">
        <v>5287</v>
      </c>
      <c r="J13" s="48">
        <v>795</v>
      </c>
      <c r="K13" s="47">
        <v>14150</v>
      </c>
      <c r="L13" s="117">
        <v>624</v>
      </c>
      <c r="M13" s="118">
        <v>11026</v>
      </c>
      <c r="N13" s="48">
        <v>95</v>
      </c>
      <c r="O13" s="47">
        <v>1000</v>
      </c>
      <c r="P13" s="117">
        <v>84</v>
      </c>
      <c r="Q13" s="120">
        <v>787</v>
      </c>
      <c r="R13" s="44"/>
    </row>
    <row r="14" spans="1:17" s="45" customFormat="1" ht="22.5" customHeight="1">
      <c r="A14" s="42" t="s">
        <v>74</v>
      </c>
      <c r="B14" s="33">
        <f t="shared" si="0"/>
        <v>528</v>
      </c>
      <c r="C14" s="34">
        <f t="shared" si="0"/>
        <v>9916</v>
      </c>
      <c r="D14" s="35">
        <f t="shared" si="1"/>
        <v>565</v>
      </c>
      <c r="E14" s="36">
        <f t="shared" si="1"/>
        <v>10276</v>
      </c>
      <c r="F14" s="43">
        <v>106</v>
      </c>
      <c r="G14" s="38">
        <v>1892</v>
      </c>
      <c r="H14" s="121">
        <v>126</v>
      </c>
      <c r="I14" s="122">
        <v>2162</v>
      </c>
      <c r="J14" s="39">
        <v>405</v>
      </c>
      <c r="K14" s="38">
        <v>7803</v>
      </c>
      <c r="L14" s="121">
        <v>405</v>
      </c>
      <c r="M14" s="122">
        <v>7727</v>
      </c>
      <c r="N14" s="39">
        <v>17</v>
      </c>
      <c r="O14" s="38">
        <v>221</v>
      </c>
      <c r="P14" s="121">
        <v>34</v>
      </c>
      <c r="Q14" s="123">
        <v>387</v>
      </c>
    </row>
    <row r="15" spans="1:17" s="45" customFormat="1" ht="22.5" customHeight="1">
      <c r="A15" s="42" t="s">
        <v>86</v>
      </c>
      <c r="B15" s="33">
        <f t="shared" si="0"/>
        <v>268</v>
      </c>
      <c r="C15" s="34">
        <f t="shared" si="0"/>
        <v>4171</v>
      </c>
      <c r="D15" s="35">
        <f t="shared" si="1"/>
        <v>248</v>
      </c>
      <c r="E15" s="36">
        <f t="shared" si="1"/>
        <v>4091</v>
      </c>
      <c r="F15" s="43">
        <v>57</v>
      </c>
      <c r="G15" s="38">
        <v>680</v>
      </c>
      <c r="H15" s="121">
        <v>52</v>
      </c>
      <c r="I15" s="122">
        <v>694</v>
      </c>
      <c r="J15" s="39">
        <v>170</v>
      </c>
      <c r="K15" s="38">
        <v>3060</v>
      </c>
      <c r="L15" s="121">
        <v>161</v>
      </c>
      <c r="M15" s="122">
        <v>3039</v>
      </c>
      <c r="N15" s="39">
        <v>41</v>
      </c>
      <c r="O15" s="38">
        <v>431</v>
      </c>
      <c r="P15" s="121">
        <v>35</v>
      </c>
      <c r="Q15" s="123">
        <v>358</v>
      </c>
    </row>
    <row r="16" spans="1:17" s="45" customFormat="1" ht="22.5" customHeight="1">
      <c r="A16" s="42" t="s">
        <v>94</v>
      </c>
      <c r="B16" s="33">
        <f t="shared" si="0"/>
        <v>74</v>
      </c>
      <c r="C16" s="34">
        <f t="shared" si="0"/>
        <v>1470</v>
      </c>
      <c r="D16" s="35">
        <f t="shared" si="1"/>
        <v>68</v>
      </c>
      <c r="E16" s="36">
        <f t="shared" si="1"/>
        <v>1220</v>
      </c>
      <c r="F16" s="43">
        <v>6</v>
      </c>
      <c r="G16" s="38">
        <v>120</v>
      </c>
      <c r="H16" s="121">
        <v>4</v>
      </c>
      <c r="I16" s="122">
        <v>72</v>
      </c>
      <c r="J16" s="39">
        <v>67</v>
      </c>
      <c r="K16" s="38">
        <v>1340</v>
      </c>
      <c r="L16" s="121">
        <v>64</v>
      </c>
      <c r="M16" s="122">
        <v>1148</v>
      </c>
      <c r="N16" s="39">
        <v>1</v>
      </c>
      <c r="O16" s="38">
        <v>10</v>
      </c>
      <c r="P16" s="121">
        <v>0</v>
      </c>
      <c r="Q16" s="123">
        <v>0</v>
      </c>
    </row>
    <row r="17" spans="1:17" s="45" customFormat="1" ht="22.5" customHeight="1">
      <c r="A17" s="42" t="s">
        <v>65</v>
      </c>
      <c r="B17" s="33">
        <f aca="true" t="shared" si="2" ref="B17:C49">SUM(F17,J17,N17)</f>
        <v>975</v>
      </c>
      <c r="C17" s="34">
        <f aca="true" t="shared" si="3" ref="C17:C39">SUM(G17,K17,O17)</f>
        <v>18532</v>
      </c>
      <c r="D17" s="35">
        <f aca="true" t="shared" si="4" ref="D17:E49">H17+L17+P17</f>
        <v>997</v>
      </c>
      <c r="E17" s="36">
        <f aca="true" t="shared" si="5" ref="E17:E39">I17+M17+Q17</f>
        <v>18908</v>
      </c>
      <c r="F17" s="46">
        <v>205</v>
      </c>
      <c r="G17" s="47">
        <v>3649</v>
      </c>
      <c r="H17" s="117">
        <v>212</v>
      </c>
      <c r="I17" s="118">
        <v>3773</v>
      </c>
      <c r="J17" s="48">
        <v>757</v>
      </c>
      <c r="K17" s="47">
        <v>14759</v>
      </c>
      <c r="L17" s="117">
        <v>767</v>
      </c>
      <c r="M17" s="118">
        <v>14948</v>
      </c>
      <c r="N17" s="48">
        <v>13</v>
      </c>
      <c r="O17" s="47">
        <v>124</v>
      </c>
      <c r="P17" s="117">
        <v>18</v>
      </c>
      <c r="Q17" s="120">
        <v>187</v>
      </c>
    </row>
    <row r="18" spans="1:17" s="45" customFormat="1" ht="22.5" customHeight="1">
      <c r="A18" s="42" t="s">
        <v>68</v>
      </c>
      <c r="B18" s="33">
        <f t="shared" si="2"/>
        <v>1057</v>
      </c>
      <c r="C18" s="34">
        <f t="shared" si="3"/>
        <v>19650</v>
      </c>
      <c r="D18" s="35">
        <f t="shared" si="4"/>
        <v>914</v>
      </c>
      <c r="E18" s="36">
        <f t="shared" si="5"/>
        <v>17032</v>
      </c>
      <c r="F18" s="43">
        <v>334</v>
      </c>
      <c r="G18" s="38">
        <v>6209</v>
      </c>
      <c r="H18" s="121">
        <v>298</v>
      </c>
      <c r="I18" s="122">
        <v>5272</v>
      </c>
      <c r="J18" s="39">
        <v>708</v>
      </c>
      <c r="K18" s="38">
        <v>13162</v>
      </c>
      <c r="L18" s="121">
        <v>583</v>
      </c>
      <c r="M18" s="122">
        <v>11481</v>
      </c>
      <c r="N18" s="39">
        <v>15</v>
      </c>
      <c r="O18" s="38">
        <v>279</v>
      </c>
      <c r="P18" s="121">
        <v>33</v>
      </c>
      <c r="Q18" s="123">
        <v>279</v>
      </c>
    </row>
    <row r="19" spans="1:17" s="45" customFormat="1" ht="22.5" customHeight="1">
      <c r="A19" s="42" t="s">
        <v>78</v>
      </c>
      <c r="B19" s="33">
        <f t="shared" si="2"/>
        <v>691</v>
      </c>
      <c r="C19" s="34">
        <f t="shared" si="3"/>
        <v>13163</v>
      </c>
      <c r="D19" s="35">
        <f t="shared" si="4"/>
        <v>709</v>
      </c>
      <c r="E19" s="36">
        <f t="shared" si="5"/>
        <v>13328</v>
      </c>
      <c r="F19" s="43">
        <v>145</v>
      </c>
      <c r="G19" s="38">
        <v>2596</v>
      </c>
      <c r="H19" s="121">
        <v>146</v>
      </c>
      <c r="I19" s="122">
        <v>2571</v>
      </c>
      <c r="J19" s="39">
        <v>510</v>
      </c>
      <c r="K19" s="38">
        <v>10200</v>
      </c>
      <c r="L19" s="121">
        <v>512</v>
      </c>
      <c r="M19" s="122">
        <v>10194</v>
      </c>
      <c r="N19" s="39">
        <v>36</v>
      </c>
      <c r="O19" s="38">
        <v>367</v>
      </c>
      <c r="P19" s="121">
        <v>51</v>
      </c>
      <c r="Q19" s="123">
        <v>563</v>
      </c>
    </row>
    <row r="20" spans="1:17" s="45" customFormat="1" ht="22.5" customHeight="1">
      <c r="A20" s="42" t="s">
        <v>73</v>
      </c>
      <c r="B20" s="33">
        <f t="shared" si="2"/>
        <v>322</v>
      </c>
      <c r="C20" s="34">
        <f t="shared" si="3"/>
        <v>6028</v>
      </c>
      <c r="D20" s="35">
        <f t="shared" si="4"/>
        <v>414</v>
      </c>
      <c r="E20" s="36">
        <f t="shared" si="5"/>
        <v>6652</v>
      </c>
      <c r="F20" s="43">
        <v>140</v>
      </c>
      <c r="G20" s="38">
        <v>2520</v>
      </c>
      <c r="H20" s="121">
        <v>189</v>
      </c>
      <c r="I20" s="122">
        <v>2794</v>
      </c>
      <c r="J20" s="39">
        <v>170</v>
      </c>
      <c r="K20" s="38">
        <v>3400</v>
      </c>
      <c r="L20" s="121">
        <v>203</v>
      </c>
      <c r="M20" s="122">
        <v>3655</v>
      </c>
      <c r="N20" s="39">
        <v>12</v>
      </c>
      <c r="O20" s="38">
        <v>108</v>
      </c>
      <c r="P20" s="121">
        <v>22</v>
      </c>
      <c r="Q20" s="123">
        <v>203</v>
      </c>
    </row>
    <row r="21" spans="1:17" s="45" customFormat="1" ht="22.5" customHeight="1">
      <c r="A21" s="42" t="s">
        <v>85</v>
      </c>
      <c r="B21" s="33">
        <f t="shared" si="2"/>
        <v>331</v>
      </c>
      <c r="C21" s="34">
        <f t="shared" si="3"/>
        <v>5912</v>
      </c>
      <c r="D21" s="35">
        <f t="shared" si="4"/>
        <v>340</v>
      </c>
      <c r="E21" s="36">
        <f t="shared" si="5"/>
        <v>5855</v>
      </c>
      <c r="F21" s="43">
        <v>53</v>
      </c>
      <c r="G21" s="38">
        <v>869</v>
      </c>
      <c r="H21" s="121">
        <v>52</v>
      </c>
      <c r="I21" s="122">
        <v>715</v>
      </c>
      <c r="J21" s="39">
        <v>265</v>
      </c>
      <c r="K21" s="38">
        <v>4955</v>
      </c>
      <c r="L21" s="121">
        <v>271</v>
      </c>
      <c r="M21" s="122">
        <v>5000</v>
      </c>
      <c r="N21" s="39">
        <v>13</v>
      </c>
      <c r="O21" s="38">
        <v>88</v>
      </c>
      <c r="P21" s="121">
        <v>17</v>
      </c>
      <c r="Q21" s="123">
        <v>140</v>
      </c>
    </row>
    <row r="22" spans="1:17" s="45" customFormat="1" ht="22.5" customHeight="1">
      <c r="A22" s="42" t="s">
        <v>80</v>
      </c>
      <c r="B22" s="33">
        <f t="shared" si="2"/>
        <v>362</v>
      </c>
      <c r="C22" s="34">
        <f t="shared" si="3"/>
        <v>6390</v>
      </c>
      <c r="D22" s="35">
        <f t="shared" si="4"/>
        <v>369</v>
      </c>
      <c r="E22" s="36">
        <f t="shared" si="5"/>
        <v>6365</v>
      </c>
      <c r="F22" s="43">
        <v>120</v>
      </c>
      <c r="G22" s="38">
        <v>2040</v>
      </c>
      <c r="H22" s="121">
        <v>123</v>
      </c>
      <c r="I22" s="122">
        <v>2039</v>
      </c>
      <c r="J22" s="39">
        <v>193</v>
      </c>
      <c r="K22" s="38">
        <v>3860</v>
      </c>
      <c r="L22" s="121">
        <v>188</v>
      </c>
      <c r="M22" s="122">
        <v>3708</v>
      </c>
      <c r="N22" s="39">
        <v>49</v>
      </c>
      <c r="O22" s="38">
        <v>490</v>
      </c>
      <c r="P22" s="121">
        <v>58</v>
      </c>
      <c r="Q22" s="123">
        <v>618</v>
      </c>
    </row>
    <row r="23" spans="1:17" s="45" customFormat="1" ht="22.5" customHeight="1">
      <c r="A23" s="42" t="s">
        <v>90</v>
      </c>
      <c r="B23" s="33">
        <f t="shared" si="2"/>
        <v>192</v>
      </c>
      <c r="C23" s="34">
        <f t="shared" si="3"/>
        <v>3357</v>
      </c>
      <c r="D23" s="35">
        <f t="shared" si="4"/>
        <v>195</v>
      </c>
      <c r="E23" s="36">
        <f t="shared" si="5"/>
        <v>3136</v>
      </c>
      <c r="F23" s="43">
        <v>71</v>
      </c>
      <c r="G23" s="38">
        <v>1140</v>
      </c>
      <c r="H23" s="121">
        <v>72</v>
      </c>
      <c r="I23" s="122">
        <v>1214</v>
      </c>
      <c r="J23" s="39">
        <v>100</v>
      </c>
      <c r="K23" s="38">
        <v>1942</v>
      </c>
      <c r="L23" s="121">
        <v>98</v>
      </c>
      <c r="M23" s="122">
        <v>1662</v>
      </c>
      <c r="N23" s="39">
        <v>21</v>
      </c>
      <c r="O23" s="38">
        <v>275</v>
      </c>
      <c r="P23" s="121">
        <v>25</v>
      </c>
      <c r="Q23" s="123">
        <v>260</v>
      </c>
    </row>
    <row r="24" spans="1:17" s="45" customFormat="1" ht="22.5" customHeight="1">
      <c r="A24" s="42" t="s">
        <v>91</v>
      </c>
      <c r="B24" s="33">
        <f t="shared" si="2"/>
        <v>169</v>
      </c>
      <c r="C24" s="34">
        <f t="shared" si="3"/>
        <v>3143</v>
      </c>
      <c r="D24" s="35">
        <f t="shared" si="4"/>
        <v>162</v>
      </c>
      <c r="E24" s="36">
        <f t="shared" si="5"/>
        <v>2966</v>
      </c>
      <c r="F24" s="43">
        <v>85</v>
      </c>
      <c r="G24" s="38">
        <v>1519</v>
      </c>
      <c r="H24" s="121">
        <v>77</v>
      </c>
      <c r="I24" s="122">
        <v>1369</v>
      </c>
      <c r="J24" s="39">
        <v>80</v>
      </c>
      <c r="K24" s="38">
        <v>1557</v>
      </c>
      <c r="L24" s="121">
        <v>79</v>
      </c>
      <c r="M24" s="122">
        <v>1513</v>
      </c>
      <c r="N24" s="39">
        <v>4</v>
      </c>
      <c r="O24" s="38">
        <v>67</v>
      </c>
      <c r="P24" s="121">
        <v>6</v>
      </c>
      <c r="Q24" s="123">
        <v>84</v>
      </c>
    </row>
    <row r="25" spans="1:17" s="45" customFormat="1" ht="22.5" customHeight="1">
      <c r="A25" s="42" t="s">
        <v>75</v>
      </c>
      <c r="B25" s="33">
        <f t="shared" si="2"/>
        <v>599</v>
      </c>
      <c r="C25" s="34">
        <f t="shared" si="3"/>
        <v>11374</v>
      </c>
      <c r="D25" s="35">
        <f t="shared" si="4"/>
        <v>615</v>
      </c>
      <c r="E25" s="36">
        <f t="shared" si="5"/>
        <v>11676</v>
      </c>
      <c r="F25" s="46">
        <v>146</v>
      </c>
      <c r="G25" s="47">
        <v>2774</v>
      </c>
      <c r="H25" s="117">
        <v>154</v>
      </c>
      <c r="I25" s="118">
        <v>2515</v>
      </c>
      <c r="J25" s="48">
        <v>452</v>
      </c>
      <c r="K25" s="47">
        <v>8588</v>
      </c>
      <c r="L25" s="117">
        <v>434</v>
      </c>
      <c r="M25" s="118">
        <v>8834</v>
      </c>
      <c r="N25" s="48">
        <v>1</v>
      </c>
      <c r="O25" s="47">
        <v>12</v>
      </c>
      <c r="P25" s="117">
        <v>27</v>
      </c>
      <c r="Q25" s="120">
        <v>327</v>
      </c>
    </row>
    <row r="26" spans="1:17" s="45" customFormat="1" ht="22.5" customHeight="1">
      <c r="A26" s="42" t="s">
        <v>83</v>
      </c>
      <c r="B26" s="33">
        <f t="shared" si="2"/>
        <v>140</v>
      </c>
      <c r="C26" s="34">
        <f t="shared" si="3"/>
        <v>2608</v>
      </c>
      <c r="D26" s="35">
        <f t="shared" si="4"/>
        <v>139</v>
      </c>
      <c r="E26" s="36">
        <f t="shared" si="5"/>
        <v>2642</v>
      </c>
      <c r="F26" s="46">
        <v>40</v>
      </c>
      <c r="G26" s="47">
        <v>640</v>
      </c>
      <c r="H26" s="117">
        <v>35</v>
      </c>
      <c r="I26" s="118">
        <v>605</v>
      </c>
      <c r="J26" s="48">
        <v>96</v>
      </c>
      <c r="K26" s="47">
        <v>1920</v>
      </c>
      <c r="L26" s="117">
        <v>98</v>
      </c>
      <c r="M26" s="118">
        <v>1966</v>
      </c>
      <c r="N26" s="48">
        <v>4</v>
      </c>
      <c r="O26" s="47">
        <v>48</v>
      </c>
      <c r="P26" s="117">
        <v>6</v>
      </c>
      <c r="Q26" s="120">
        <v>71</v>
      </c>
    </row>
    <row r="27" spans="1:17" s="45" customFormat="1" ht="22.5" customHeight="1">
      <c r="A27" s="42" t="s">
        <v>66</v>
      </c>
      <c r="B27" s="33">
        <f t="shared" si="2"/>
        <v>1273</v>
      </c>
      <c r="C27" s="34">
        <f t="shared" si="3"/>
        <v>23483</v>
      </c>
      <c r="D27" s="35">
        <f t="shared" si="4"/>
        <v>1348</v>
      </c>
      <c r="E27" s="36">
        <f t="shared" si="5"/>
        <v>23148</v>
      </c>
      <c r="F27" s="46">
        <v>284</v>
      </c>
      <c r="G27" s="47">
        <v>4418</v>
      </c>
      <c r="H27" s="117">
        <v>290</v>
      </c>
      <c r="I27" s="118">
        <v>4223</v>
      </c>
      <c r="J27" s="48">
        <v>945</v>
      </c>
      <c r="K27" s="47">
        <v>18655</v>
      </c>
      <c r="L27" s="117">
        <v>928</v>
      </c>
      <c r="M27" s="118">
        <v>17878</v>
      </c>
      <c r="N27" s="48">
        <v>44</v>
      </c>
      <c r="O27" s="47">
        <v>410</v>
      </c>
      <c r="P27" s="117">
        <v>130</v>
      </c>
      <c r="Q27" s="120">
        <v>1047</v>
      </c>
    </row>
    <row r="28" spans="1:17" s="45" customFormat="1" ht="22.5" customHeight="1">
      <c r="A28" s="42" t="s">
        <v>79</v>
      </c>
      <c r="B28" s="33">
        <f t="shared" si="2"/>
        <v>274</v>
      </c>
      <c r="C28" s="34">
        <f t="shared" si="3"/>
        <v>5253</v>
      </c>
      <c r="D28" s="35">
        <f t="shared" si="4"/>
        <v>307</v>
      </c>
      <c r="E28" s="36">
        <f t="shared" si="5"/>
        <v>5483</v>
      </c>
      <c r="F28" s="43">
        <v>76</v>
      </c>
      <c r="G28" s="38">
        <v>1306</v>
      </c>
      <c r="H28" s="121">
        <v>73</v>
      </c>
      <c r="I28" s="122">
        <v>1259</v>
      </c>
      <c r="J28" s="39">
        <v>195</v>
      </c>
      <c r="K28" s="38">
        <v>3928</v>
      </c>
      <c r="L28" s="121">
        <v>214</v>
      </c>
      <c r="M28" s="122">
        <v>4078</v>
      </c>
      <c r="N28" s="39">
        <v>3</v>
      </c>
      <c r="O28" s="38">
        <v>19</v>
      </c>
      <c r="P28" s="121">
        <v>20</v>
      </c>
      <c r="Q28" s="123">
        <v>146</v>
      </c>
    </row>
    <row r="29" spans="1:17" s="45" customFormat="1" ht="22.5" customHeight="1">
      <c r="A29" s="42" t="s">
        <v>84</v>
      </c>
      <c r="B29" s="33">
        <f t="shared" si="2"/>
        <v>313</v>
      </c>
      <c r="C29" s="34">
        <f t="shared" si="3"/>
        <v>6135</v>
      </c>
      <c r="D29" s="35">
        <f t="shared" si="4"/>
        <v>312</v>
      </c>
      <c r="E29" s="36">
        <f t="shared" si="5"/>
        <v>5987</v>
      </c>
      <c r="F29" s="43">
        <v>106</v>
      </c>
      <c r="G29" s="38">
        <v>2001</v>
      </c>
      <c r="H29" s="121">
        <v>108</v>
      </c>
      <c r="I29" s="122">
        <v>1990</v>
      </c>
      <c r="J29" s="39">
        <v>205</v>
      </c>
      <c r="K29" s="38">
        <v>4114</v>
      </c>
      <c r="L29" s="121">
        <v>199</v>
      </c>
      <c r="M29" s="122">
        <v>3954</v>
      </c>
      <c r="N29" s="39">
        <v>2</v>
      </c>
      <c r="O29" s="38">
        <v>20</v>
      </c>
      <c r="P29" s="121">
        <v>5</v>
      </c>
      <c r="Q29" s="123">
        <v>43</v>
      </c>
    </row>
    <row r="30" spans="1:17" s="45" customFormat="1" ht="22.5" customHeight="1">
      <c r="A30" s="42" t="s">
        <v>88</v>
      </c>
      <c r="B30" s="33">
        <f t="shared" si="2"/>
        <v>168</v>
      </c>
      <c r="C30" s="34">
        <f t="shared" si="3"/>
        <v>3361</v>
      </c>
      <c r="D30" s="35">
        <f t="shared" si="4"/>
        <v>187</v>
      </c>
      <c r="E30" s="36">
        <f t="shared" si="5"/>
        <v>3322</v>
      </c>
      <c r="F30" s="43">
        <v>47</v>
      </c>
      <c r="G30" s="38">
        <v>888</v>
      </c>
      <c r="H30" s="121">
        <v>47</v>
      </c>
      <c r="I30" s="122">
        <v>748</v>
      </c>
      <c r="J30" s="39">
        <v>120</v>
      </c>
      <c r="K30" s="38">
        <v>2467</v>
      </c>
      <c r="L30" s="121">
        <v>134</v>
      </c>
      <c r="M30" s="122">
        <v>2513</v>
      </c>
      <c r="N30" s="39">
        <v>1</v>
      </c>
      <c r="O30" s="38">
        <v>6</v>
      </c>
      <c r="P30" s="121">
        <v>6</v>
      </c>
      <c r="Q30" s="123">
        <v>61</v>
      </c>
    </row>
    <row r="31" spans="1:17" s="45" customFormat="1" ht="22.5" customHeight="1">
      <c r="A31" s="42" t="s">
        <v>77</v>
      </c>
      <c r="B31" s="33">
        <f t="shared" si="2"/>
        <v>266</v>
      </c>
      <c r="C31" s="34">
        <f t="shared" si="3"/>
        <v>5300</v>
      </c>
      <c r="D31" s="35">
        <f t="shared" si="4"/>
        <v>280</v>
      </c>
      <c r="E31" s="36">
        <f t="shared" si="5"/>
        <v>5582</v>
      </c>
      <c r="F31" s="43">
        <v>77</v>
      </c>
      <c r="G31" s="38">
        <v>1540</v>
      </c>
      <c r="H31" s="121">
        <v>88</v>
      </c>
      <c r="I31" s="122">
        <v>1678</v>
      </c>
      <c r="J31" s="39">
        <v>185</v>
      </c>
      <c r="K31" s="38">
        <v>3700</v>
      </c>
      <c r="L31" s="121">
        <v>188</v>
      </c>
      <c r="M31" s="122">
        <v>3850</v>
      </c>
      <c r="N31" s="39">
        <v>4</v>
      </c>
      <c r="O31" s="38">
        <v>60</v>
      </c>
      <c r="P31" s="121">
        <v>4</v>
      </c>
      <c r="Q31" s="123">
        <v>54</v>
      </c>
    </row>
    <row r="32" spans="1:17" s="45" customFormat="1" ht="22.5" customHeight="1">
      <c r="A32" s="42" t="s">
        <v>18</v>
      </c>
      <c r="B32" s="33">
        <f t="shared" si="2"/>
        <v>233</v>
      </c>
      <c r="C32" s="34">
        <f t="shared" si="3"/>
        <v>4589</v>
      </c>
      <c r="D32" s="35">
        <f t="shared" si="4"/>
        <v>257</v>
      </c>
      <c r="E32" s="36">
        <f t="shared" si="5"/>
        <v>4734</v>
      </c>
      <c r="F32" s="46">
        <v>49</v>
      </c>
      <c r="G32" s="47">
        <v>909</v>
      </c>
      <c r="H32" s="117">
        <v>54</v>
      </c>
      <c r="I32" s="118">
        <v>890</v>
      </c>
      <c r="J32" s="48">
        <v>184</v>
      </c>
      <c r="K32" s="47">
        <v>3680</v>
      </c>
      <c r="L32" s="117">
        <v>198</v>
      </c>
      <c r="M32" s="118">
        <v>3813</v>
      </c>
      <c r="N32" s="48">
        <v>0</v>
      </c>
      <c r="O32" s="47">
        <v>0</v>
      </c>
      <c r="P32" s="117">
        <v>5</v>
      </c>
      <c r="Q32" s="120">
        <v>31</v>
      </c>
    </row>
    <row r="33" spans="1:17" s="45" customFormat="1" ht="22.5" customHeight="1">
      <c r="A33" s="42" t="s">
        <v>92</v>
      </c>
      <c r="B33" s="33">
        <f t="shared" si="2"/>
        <v>97</v>
      </c>
      <c r="C33" s="34">
        <f t="shared" si="3"/>
        <v>1669</v>
      </c>
      <c r="D33" s="35">
        <f t="shared" si="4"/>
        <v>88</v>
      </c>
      <c r="E33" s="36">
        <f t="shared" si="5"/>
        <v>1638</v>
      </c>
      <c r="F33" s="46">
        <v>43</v>
      </c>
      <c r="G33" s="47">
        <v>635</v>
      </c>
      <c r="H33" s="117">
        <v>27</v>
      </c>
      <c r="I33" s="118">
        <v>476</v>
      </c>
      <c r="J33" s="48">
        <v>53</v>
      </c>
      <c r="K33" s="47">
        <v>1021</v>
      </c>
      <c r="L33" s="117">
        <v>57</v>
      </c>
      <c r="M33" s="118">
        <v>1121</v>
      </c>
      <c r="N33" s="48">
        <v>1</v>
      </c>
      <c r="O33" s="47">
        <v>13</v>
      </c>
      <c r="P33" s="117">
        <v>4</v>
      </c>
      <c r="Q33" s="120">
        <v>41</v>
      </c>
    </row>
    <row r="34" spans="1:17" s="45" customFormat="1" ht="22.5" customHeight="1">
      <c r="A34" s="42" t="s">
        <v>102</v>
      </c>
      <c r="B34" s="33">
        <f t="shared" si="2"/>
        <v>41</v>
      </c>
      <c r="C34" s="34">
        <f t="shared" si="3"/>
        <v>817</v>
      </c>
      <c r="D34" s="35">
        <f t="shared" si="4"/>
        <v>51</v>
      </c>
      <c r="E34" s="36">
        <f t="shared" si="5"/>
        <v>787</v>
      </c>
      <c r="F34" s="43">
        <v>18</v>
      </c>
      <c r="G34" s="38">
        <v>329</v>
      </c>
      <c r="H34" s="121">
        <v>20</v>
      </c>
      <c r="I34" s="122">
        <v>301</v>
      </c>
      <c r="J34" s="39">
        <v>22</v>
      </c>
      <c r="K34" s="38">
        <v>466</v>
      </c>
      <c r="L34" s="121">
        <v>28</v>
      </c>
      <c r="M34" s="122">
        <v>468</v>
      </c>
      <c r="N34" s="39">
        <v>1</v>
      </c>
      <c r="O34" s="38">
        <v>22</v>
      </c>
      <c r="P34" s="121">
        <v>3</v>
      </c>
      <c r="Q34" s="123">
        <v>18</v>
      </c>
    </row>
    <row r="35" spans="1:17" s="45" customFormat="1" ht="22.5" customHeight="1">
      <c r="A35" s="42" t="s">
        <v>101</v>
      </c>
      <c r="B35" s="33">
        <f t="shared" si="2"/>
        <v>26</v>
      </c>
      <c r="C35" s="34">
        <f t="shared" si="3"/>
        <v>482</v>
      </c>
      <c r="D35" s="35">
        <f t="shared" si="4"/>
        <v>29</v>
      </c>
      <c r="E35" s="36">
        <f t="shared" si="5"/>
        <v>548</v>
      </c>
      <c r="F35" s="43">
        <v>2</v>
      </c>
      <c r="G35" s="38">
        <v>18</v>
      </c>
      <c r="H35" s="121">
        <v>4</v>
      </c>
      <c r="I35" s="122">
        <v>48</v>
      </c>
      <c r="J35" s="39">
        <v>24</v>
      </c>
      <c r="K35" s="38">
        <v>464</v>
      </c>
      <c r="L35" s="121">
        <v>25</v>
      </c>
      <c r="M35" s="122">
        <v>500</v>
      </c>
      <c r="N35" s="39">
        <v>0</v>
      </c>
      <c r="O35" s="38">
        <v>0</v>
      </c>
      <c r="P35" s="121">
        <v>0</v>
      </c>
      <c r="Q35" s="123">
        <v>0</v>
      </c>
    </row>
    <row r="36" spans="1:17" s="45" customFormat="1" ht="22.5" customHeight="1">
      <c r="A36" s="42" t="s">
        <v>103</v>
      </c>
      <c r="B36" s="33">
        <f t="shared" si="2"/>
        <v>25</v>
      </c>
      <c r="C36" s="34">
        <f t="shared" si="3"/>
        <v>502</v>
      </c>
      <c r="D36" s="35">
        <f t="shared" si="4"/>
        <v>20</v>
      </c>
      <c r="E36" s="36">
        <f t="shared" si="5"/>
        <v>347</v>
      </c>
      <c r="F36" s="43">
        <v>8</v>
      </c>
      <c r="G36" s="38">
        <v>153</v>
      </c>
      <c r="H36" s="121">
        <v>10</v>
      </c>
      <c r="I36" s="122">
        <v>180</v>
      </c>
      <c r="J36" s="39">
        <v>17</v>
      </c>
      <c r="K36" s="38">
        <v>349</v>
      </c>
      <c r="L36" s="121">
        <v>10</v>
      </c>
      <c r="M36" s="122">
        <v>167</v>
      </c>
      <c r="N36" s="39">
        <v>0</v>
      </c>
      <c r="O36" s="38">
        <v>0</v>
      </c>
      <c r="P36" s="121">
        <v>0</v>
      </c>
      <c r="Q36" s="123">
        <v>0</v>
      </c>
    </row>
    <row r="37" spans="1:17" s="45" customFormat="1" ht="22.5" customHeight="1">
      <c r="A37" s="42" t="s">
        <v>64</v>
      </c>
      <c r="B37" s="33">
        <f t="shared" si="2"/>
        <v>2018</v>
      </c>
      <c r="C37" s="34">
        <f t="shared" si="3"/>
        <v>38703</v>
      </c>
      <c r="D37" s="35">
        <f t="shared" si="4"/>
        <v>2069</v>
      </c>
      <c r="E37" s="36">
        <f t="shared" si="5"/>
        <v>39383</v>
      </c>
      <c r="F37" s="43">
        <v>680</v>
      </c>
      <c r="G37" s="38">
        <v>11972</v>
      </c>
      <c r="H37" s="121">
        <v>615</v>
      </c>
      <c r="I37" s="122">
        <v>11044</v>
      </c>
      <c r="J37" s="39">
        <v>1306</v>
      </c>
      <c r="K37" s="38">
        <v>26277</v>
      </c>
      <c r="L37" s="121">
        <v>1384</v>
      </c>
      <c r="M37" s="122">
        <v>27450</v>
      </c>
      <c r="N37" s="39">
        <v>32</v>
      </c>
      <c r="O37" s="38">
        <v>454</v>
      </c>
      <c r="P37" s="121">
        <v>70</v>
      </c>
      <c r="Q37" s="123">
        <v>889</v>
      </c>
    </row>
    <row r="38" spans="1:17" s="45" customFormat="1" ht="22.5" customHeight="1">
      <c r="A38" s="42" t="s">
        <v>71</v>
      </c>
      <c r="B38" s="33">
        <f t="shared" si="2"/>
        <v>114</v>
      </c>
      <c r="C38" s="34">
        <f t="shared" si="3"/>
        <v>2287</v>
      </c>
      <c r="D38" s="35">
        <f t="shared" si="4"/>
        <v>124</v>
      </c>
      <c r="E38" s="36">
        <f t="shared" si="5"/>
        <v>2478</v>
      </c>
      <c r="F38" s="43">
        <v>40</v>
      </c>
      <c r="G38" s="38">
        <v>800</v>
      </c>
      <c r="H38" s="121">
        <v>41</v>
      </c>
      <c r="I38" s="122">
        <v>795</v>
      </c>
      <c r="J38" s="39">
        <v>72</v>
      </c>
      <c r="K38" s="38">
        <v>1447</v>
      </c>
      <c r="L38" s="121">
        <v>80</v>
      </c>
      <c r="M38" s="122">
        <v>1641</v>
      </c>
      <c r="N38" s="39">
        <v>2</v>
      </c>
      <c r="O38" s="38">
        <v>40</v>
      </c>
      <c r="P38" s="121">
        <v>3</v>
      </c>
      <c r="Q38" s="123">
        <v>42</v>
      </c>
    </row>
    <row r="39" spans="1:17" s="45" customFormat="1" ht="22.5" customHeight="1">
      <c r="A39" s="42" t="s">
        <v>81</v>
      </c>
      <c r="B39" s="33">
        <f t="shared" si="2"/>
        <v>325</v>
      </c>
      <c r="C39" s="34">
        <f t="shared" si="3"/>
        <v>6884</v>
      </c>
      <c r="D39" s="35">
        <f t="shared" si="4"/>
        <v>343</v>
      </c>
      <c r="E39" s="36">
        <f t="shared" si="5"/>
        <v>6502</v>
      </c>
      <c r="F39" s="43">
        <v>121</v>
      </c>
      <c r="G39" s="38">
        <v>2420</v>
      </c>
      <c r="H39" s="121">
        <v>124</v>
      </c>
      <c r="I39" s="122">
        <v>2280</v>
      </c>
      <c r="J39" s="39">
        <v>200</v>
      </c>
      <c r="K39" s="38">
        <v>4400</v>
      </c>
      <c r="L39" s="121">
        <v>207</v>
      </c>
      <c r="M39" s="122">
        <v>4077</v>
      </c>
      <c r="N39" s="39">
        <v>4</v>
      </c>
      <c r="O39" s="38">
        <v>64</v>
      </c>
      <c r="P39" s="121">
        <v>12</v>
      </c>
      <c r="Q39" s="123">
        <v>145</v>
      </c>
    </row>
    <row r="40" spans="1:17" s="45" customFormat="1" ht="22.5" customHeight="1">
      <c r="A40" s="42" t="s">
        <v>87</v>
      </c>
      <c r="B40" s="33">
        <f t="shared" si="2"/>
        <v>133</v>
      </c>
      <c r="C40" s="34">
        <f t="shared" si="2"/>
        <v>2315</v>
      </c>
      <c r="D40" s="35">
        <f t="shared" si="4"/>
        <v>139</v>
      </c>
      <c r="E40" s="36">
        <f t="shared" si="4"/>
        <v>2472</v>
      </c>
      <c r="F40" s="46">
        <v>16</v>
      </c>
      <c r="G40" s="47">
        <v>256</v>
      </c>
      <c r="H40" s="117">
        <v>18</v>
      </c>
      <c r="I40" s="118">
        <v>275</v>
      </c>
      <c r="J40" s="48">
        <v>113</v>
      </c>
      <c r="K40" s="47">
        <v>2014</v>
      </c>
      <c r="L40" s="117">
        <v>114</v>
      </c>
      <c r="M40" s="118">
        <v>2095</v>
      </c>
      <c r="N40" s="48">
        <v>4</v>
      </c>
      <c r="O40" s="47">
        <v>45</v>
      </c>
      <c r="P40" s="117">
        <v>7</v>
      </c>
      <c r="Q40" s="120">
        <v>102</v>
      </c>
    </row>
    <row r="41" spans="1:17" s="45" customFormat="1" ht="22.5" customHeight="1">
      <c r="A41" s="42" t="s">
        <v>97</v>
      </c>
      <c r="B41" s="33">
        <f t="shared" si="2"/>
        <v>32</v>
      </c>
      <c r="C41" s="34">
        <f t="shared" si="2"/>
        <v>602</v>
      </c>
      <c r="D41" s="35">
        <f t="shared" si="4"/>
        <v>31</v>
      </c>
      <c r="E41" s="36">
        <f t="shared" si="4"/>
        <v>582</v>
      </c>
      <c r="F41" s="43">
        <v>6</v>
      </c>
      <c r="G41" s="38">
        <v>108</v>
      </c>
      <c r="H41" s="121">
        <v>3</v>
      </c>
      <c r="I41" s="122">
        <v>52</v>
      </c>
      <c r="J41" s="39">
        <v>26</v>
      </c>
      <c r="K41" s="38">
        <v>494</v>
      </c>
      <c r="L41" s="121">
        <v>27</v>
      </c>
      <c r="M41" s="122">
        <v>523</v>
      </c>
      <c r="N41" s="39">
        <v>0</v>
      </c>
      <c r="O41" s="38">
        <v>0</v>
      </c>
      <c r="P41" s="121">
        <v>1</v>
      </c>
      <c r="Q41" s="123">
        <v>7</v>
      </c>
    </row>
    <row r="42" spans="1:17" s="45" customFormat="1" ht="22.5" customHeight="1">
      <c r="A42" s="42" t="s">
        <v>70</v>
      </c>
      <c r="B42" s="33">
        <f t="shared" si="2"/>
        <v>508</v>
      </c>
      <c r="C42" s="34">
        <f t="shared" si="2"/>
        <v>9436</v>
      </c>
      <c r="D42" s="35">
        <f t="shared" si="4"/>
        <v>573</v>
      </c>
      <c r="E42" s="36">
        <f t="shared" si="4"/>
        <v>9543</v>
      </c>
      <c r="F42" s="46">
        <v>170</v>
      </c>
      <c r="G42" s="47">
        <v>2858</v>
      </c>
      <c r="H42" s="117">
        <v>205</v>
      </c>
      <c r="I42" s="118">
        <v>2894</v>
      </c>
      <c r="J42" s="48">
        <v>315</v>
      </c>
      <c r="K42" s="47">
        <v>6289</v>
      </c>
      <c r="L42" s="117">
        <v>319</v>
      </c>
      <c r="M42" s="118">
        <v>6101</v>
      </c>
      <c r="N42" s="48">
        <v>23</v>
      </c>
      <c r="O42" s="47">
        <v>289</v>
      </c>
      <c r="P42" s="117">
        <v>49</v>
      </c>
      <c r="Q42" s="120">
        <v>548</v>
      </c>
    </row>
    <row r="43" spans="1:17" s="45" customFormat="1" ht="22.5" customHeight="1">
      <c r="A43" s="42" t="s">
        <v>72</v>
      </c>
      <c r="B43" s="33">
        <f t="shared" si="2"/>
        <v>200</v>
      </c>
      <c r="C43" s="34">
        <f t="shared" si="2"/>
        <v>4084</v>
      </c>
      <c r="D43" s="35">
        <f t="shared" si="4"/>
        <v>211</v>
      </c>
      <c r="E43" s="36">
        <f t="shared" si="4"/>
        <v>4012</v>
      </c>
      <c r="F43" s="43">
        <v>43</v>
      </c>
      <c r="G43" s="38">
        <v>787</v>
      </c>
      <c r="H43" s="121">
        <v>80</v>
      </c>
      <c r="I43" s="122">
        <v>1467</v>
      </c>
      <c r="J43" s="39">
        <v>153</v>
      </c>
      <c r="K43" s="38">
        <v>3223</v>
      </c>
      <c r="L43" s="121">
        <v>126</v>
      </c>
      <c r="M43" s="122">
        <v>2482</v>
      </c>
      <c r="N43" s="39">
        <v>4</v>
      </c>
      <c r="O43" s="38">
        <v>74</v>
      </c>
      <c r="P43" s="121">
        <v>5</v>
      </c>
      <c r="Q43" s="123">
        <v>63</v>
      </c>
    </row>
    <row r="44" spans="1:17" s="45" customFormat="1" ht="22.5" customHeight="1">
      <c r="A44" s="42" t="s">
        <v>76</v>
      </c>
      <c r="B44" s="33">
        <f t="shared" si="2"/>
        <v>220</v>
      </c>
      <c r="C44" s="34">
        <f t="shared" si="2"/>
        <v>4253</v>
      </c>
      <c r="D44" s="35">
        <f t="shared" si="4"/>
        <v>203</v>
      </c>
      <c r="E44" s="36">
        <f t="shared" si="4"/>
        <v>4007</v>
      </c>
      <c r="F44" s="43">
        <v>66</v>
      </c>
      <c r="G44" s="38">
        <v>1154</v>
      </c>
      <c r="H44" s="121">
        <v>56</v>
      </c>
      <c r="I44" s="122">
        <v>1039</v>
      </c>
      <c r="J44" s="39">
        <v>151</v>
      </c>
      <c r="K44" s="38">
        <v>3057</v>
      </c>
      <c r="L44" s="121">
        <v>144</v>
      </c>
      <c r="M44" s="122">
        <v>2929</v>
      </c>
      <c r="N44" s="39">
        <v>3</v>
      </c>
      <c r="O44" s="38">
        <v>42</v>
      </c>
      <c r="P44" s="121">
        <v>3</v>
      </c>
      <c r="Q44" s="123">
        <v>39</v>
      </c>
    </row>
    <row r="45" spans="1:17" s="45" customFormat="1" ht="22.5" customHeight="1">
      <c r="A45" s="42" t="s">
        <v>89</v>
      </c>
      <c r="B45" s="33">
        <f t="shared" si="2"/>
        <v>165</v>
      </c>
      <c r="C45" s="34">
        <f t="shared" si="2"/>
        <v>3144</v>
      </c>
      <c r="D45" s="35">
        <f t="shared" si="4"/>
        <v>166</v>
      </c>
      <c r="E45" s="36">
        <f t="shared" si="4"/>
        <v>3060</v>
      </c>
      <c r="F45" s="43">
        <v>31</v>
      </c>
      <c r="G45" s="38">
        <v>570</v>
      </c>
      <c r="H45" s="121">
        <v>36</v>
      </c>
      <c r="I45" s="122">
        <v>603</v>
      </c>
      <c r="J45" s="39">
        <v>123</v>
      </c>
      <c r="K45" s="38">
        <v>2455</v>
      </c>
      <c r="L45" s="121">
        <v>121</v>
      </c>
      <c r="M45" s="122">
        <v>2322</v>
      </c>
      <c r="N45" s="39">
        <v>11</v>
      </c>
      <c r="O45" s="38">
        <v>119</v>
      </c>
      <c r="P45" s="121">
        <v>9</v>
      </c>
      <c r="Q45" s="123">
        <v>135</v>
      </c>
    </row>
    <row r="46" spans="1:17" s="45" customFormat="1" ht="22.5" customHeight="1">
      <c r="A46" s="42" t="s">
        <v>93</v>
      </c>
      <c r="B46" s="33">
        <f t="shared" si="2"/>
        <v>101</v>
      </c>
      <c r="C46" s="34">
        <f t="shared" si="2"/>
        <v>1921</v>
      </c>
      <c r="D46" s="35">
        <f t="shared" si="4"/>
        <v>91</v>
      </c>
      <c r="E46" s="36">
        <f t="shared" si="4"/>
        <v>1671</v>
      </c>
      <c r="F46" s="43">
        <v>41</v>
      </c>
      <c r="G46" s="38">
        <v>714</v>
      </c>
      <c r="H46" s="121">
        <v>46</v>
      </c>
      <c r="I46" s="122">
        <v>824</v>
      </c>
      <c r="J46" s="39">
        <v>54</v>
      </c>
      <c r="K46" s="38">
        <v>1177</v>
      </c>
      <c r="L46" s="121">
        <v>43</v>
      </c>
      <c r="M46" s="122">
        <v>812</v>
      </c>
      <c r="N46" s="39">
        <v>6</v>
      </c>
      <c r="O46" s="38">
        <v>30</v>
      </c>
      <c r="P46" s="121">
        <v>2</v>
      </c>
      <c r="Q46" s="123">
        <v>35</v>
      </c>
    </row>
    <row r="47" spans="1:17" s="45" customFormat="1" ht="22.5" customHeight="1">
      <c r="A47" s="42" t="s">
        <v>98</v>
      </c>
      <c r="B47" s="33">
        <f t="shared" si="2"/>
        <v>77</v>
      </c>
      <c r="C47" s="34">
        <f t="shared" si="2"/>
        <v>1649</v>
      </c>
      <c r="D47" s="35">
        <f t="shared" si="4"/>
        <v>81</v>
      </c>
      <c r="E47" s="36">
        <f t="shared" si="4"/>
        <v>1675</v>
      </c>
      <c r="F47" s="43">
        <v>15</v>
      </c>
      <c r="G47" s="38">
        <v>285</v>
      </c>
      <c r="H47" s="121">
        <v>17</v>
      </c>
      <c r="I47" s="122">
        <v>289</v>
      </c>
      <c r="J47" s="39">
        <v>61</v>
      </c>
      <c r="K47" s="38">
        <v>1342</v>
      </c>
      <c r="L47" s="121">
        <v>62</v>
      </c>
      <c r="M47" s="122">
        <v>1340</v>
      </c>
      <c r="N47" s="39">
        <v>1</v>
      </c>
      <c r="O47" s="38">
        <v>22</v>
      </c>
      <c r="P47" s="121">
        <v>2</v>
      </c>
      <c r="Q47" s="123">
        <v>46</v>
      </c>
    </row>
    <row r="48" spans="1:17" s="45" customFormat="1" ht="22.5" customHeight="1">
      <c r="A48" s="42" t="s">
        <v>99</v>
      </c>
      <c r="B48" s="33">
        <f t="shared" si="2"/>
        <v>26</v>
      </c>
      <c r="C48" s="34">
        <f t="shared" si="2"/>
        <v>465</v>
      </c>
      <c r="D48" s="35">
        <f t="shared" si="4"/>
        <v>19</v>
      </c>
      <c r="E48" s="36">
        <f t="shared" si="4"/>
        <v>363</v>
      </c>
      <c r="F48" s="43">
        <v>11</v>
      </c>
      <c r="G48" s="38">
        <v>191</v>
      </c>
      <c r="H48" s="121">
        <v>8</v>
      </c>
      <c r="I48" s="122">
        <v>135</v>
      </c>
      <c r="J48" s="39">
        <v>14</v>
      </c>
      <c r="K48" s="38">
        <v>268</v>
      </c>
      <c r="L48" s="121">
        <v>11</v>
      </c>
      <c r="M48" s="122">
        <v>228</v>
      </c>
      <c r="N48" s="39">
        <v>1</v>
      </c>
      <c r="O48" s="38">
        <v>6</v>
      </c>
      <c r="P48" s="121">
        <v>0</v>
      </c>
      <c r="Q48" s="123">
        <v>0</v>
      </c>
    </row>
    <row r="49" spans="1:17" s="45" customFormat="1" ht="22.5" customHeight="1" thickBot="1">
      <c r="A49" s="49" t="s">
        <v>100</v>
      </c>
      <c r="B49" s="33">
        <f t="shared" si="2"/>
        <v>49</v>
      </c>
      <c r="C49" s="34">
        <f t="shared" si="2"/>
        <v>780</v>
      </c>
      <c r="D49" s="35">
        <f t="shared" si="4"/>
        <v>33</v>
      </c>
      <c r="E49" s="36">
        <f t="shared" si="4"/>
        <v>659</v>
      </c>
      <c r="F49" s="50">
        <v>24</v>
      </c>
      <c r="G49" s="38">
        <v>268</v>
      </c>
      <c r="H49" s="121">
        <v>4</v>
      </c>
      <c r="I49" s="122">
        <v>89</v>
      </c>
      <c r="J49" s="39">
        <v>25</v>
      </c>
      <c r="K49" s="38">
        <v>512</v>
      </c>
      <c r="L49" s="121">
        <v>29</v>
      </c>
      <c r="M49" s="122">
        <v>570</v>
      </c>
      <c r="N49" s="39">
        <v>0</v>
      </c>
      <c r="O49" s="38">
        <v>0</v>
      </c>
      <c r="P49" s="121">
        <v>0</v>
      </c>
      <c r="Q49" s="123">
        <v>0</v>
      </c>
    </row>
    <row r="50" spans="1:17" s="58" customFormat="1" ht="42.75" customHeight="1" thickBot="1">
      <c r="A50" s="51" t="s">
        <v>35</v>
      </c>
      <c r="B50" s="52">
        <f>SUM(B7:B49)</f>
        <v>21999</v>
      </c>
      <c r="C50" s="53">
        <f>SUM(C7:C49)</f>
        <v>403365</v>
      </c>
      <c r="D50" s="54">
        <f>SUM(D7:D49)</f>
        <v>22511</v>
      </c>
      <c r="E50" s="53">
        <f>SUM(E7:E49)</f>
        <v>397597</v>
      </c>
      <c r="F50" s="55">
        <f aca="true" t="shared" si="6" ref="F50:O50">SUM(F7:F49)</f>
        <v>7051</v>
      </c>
      <c r="G50" s="53">
        <f t="shared" si="6"/>
        <v>120858</v>
      </c>
      <c r="H50" s="54">
        <f>SUM(H7:H49)</f>
        <v>7446</v>
      </c>
      <c r="I50" s="56">
        <f>SUM(I7:I49)</f>
        <v>121365</v>
      </c>
      <c r="J50" s="55">
        <f t="shared" si="6"/>
        <v>14060</v>
      </c>
      <c r="K50" s="53">
        <f t="shared" si="6"/>
        <v>272263</v>
      </c>
      <c r="L50" s="54">
        <f>SUM(L7:L49)</f>
        <v>13757</v>
      </c>
      <c r="M50" s="56">
        <f>SUM(M7:M49)</f>
        <v>261670</v>
      </c>
      <c r="N50" s="55">
        <f t="shared" si="6"/>
        <v>888</v>
      </c>
      <c r="O50" s="53">
        <f t="shared" si="6"/>
        <v>10244</v>
      </c>
      <c r="P50" s="54">
        <f>SUM(P7:P49)</f>
        <v>1308</v>
      </c>
      <c r="Q50" s="57">
        <f>SUM(Q7:Q49)</f>
        <v>14562</v>
      </c>
    </row>
    <row r="51" ht="23.25" customHeight="1">
      <c r="A51" s="59"/>
    </row>
  </sheetData>
  <sheetProtection/>
  <mergeCells count="15">
    <mergeCell ref="N3:Q3"/>
    <mergeCell ref="F4:I4"/>
    <mergeCell ref="J4:M4"/>
    <mergeCell ref="N4:Q4"/>
    <mergeCell ref="N5:O5"/>
    <mergeCell ref="F5:G5"/>
    <mergeCell ref="J5:K5"/>
    <mergeCell ref="P5:Q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60" zoomScaleNormal="75" workbookViewId="0" topLeftCell="E1">
      <selection activeCell="Q47" sqref="Q47"/>
    </sheetView>
  </sheetViews>
  <sheetFormatPr defaultColWidth="9.00390625" defaultRowHeight="13.5"/>
  <cols>
    <col min="1" max="1" width="19.125" style="12" customWidth="1"/>
    <col min="2" max="17" width="18.75390625" style="12" customWidth="1"/>
    <col min="18" max="16384" width="9.00390625" style="12" customWidth="1"/>
  </cols>
  <sheetData>
    <row r="1" spans="1:9" ht="35.25" customHeight="1">
      <c r="A1" s="11" t="s">
        <v>56</v>
      </c>
      <c r="F1" s="13"/>
      <c r="G1" s="14"/>
      <c r="H1" s="14"/>
      <c r="I1" s="14"/>
    </row>
    <row r="2" spans="1:9" ht="33" customHeight="1">
      <c r="A2" s="11" t="s">
        <v>52</v>
      </c>
      <c r="F2" s="13"/>
      <c r="G2" s="14"/>
      <c r="H2" s="14"/>
      <c r="I2" s="15"/>
    </row>
    <row r="3" spans="1:17" s="19" customFormat="1" ht="33.75" customHeight="1" thickBot="1">
      <c r="A3" s="16"/>
      <c r="B3" s="17"/>
      <c r="C3" s="186" t="s">
        <v>51</v>
      </c>
      <c r="D3" s="186"/>
      <c r="E3" s="186"/>
      <c r="J3" s="20"/>
      <c r="N3" s="186"/>
      <c r="O3" s="186"/>
      <c r="P3" s="186"/>
      <c r="Q3" s="186"/>
    </row>
    <row r="4" spans="1:17" s="19" customFormat="1" ht="36" customHeight="1" thickBot="1">
      <c r="A4" s="177" t="s">
        <v>47</v>
      </c>
      <c r="B4" s="180" t="s">
        <v>41</v>
      </c>
      <c r="C4" s="181"/>
      <c r="D4" s="181"/>
      <c r="E4" s="181"/>
      <c r="F4" s="187" t="s">
        <v>37</v>
      </c>
      <c r="G4" s="188"/>
      <c r="H4" s="188"/>
      <c r="I4" s="189"/>
      <c r="J4" s="187" t="s">
        <v>38</v>
      </c>
      <c r="K4" s="188"/>
      <c r="L4" s="188"/>
      <c r="M4" s="189"/>
      <c r="N4" s="187" t="s">
        <v>36</v>
      </c>
      <c r="O4" s="188"/>
      <c r="P4" s="188"/>
      <c r="Q4" s="190"/>
    </row>
    <row r="5" spans="1:17" s="19" customFormat="1" ht="61.5" customHeight="1" thickBot="1">
      <c r="A5" s="178"/>
      <c r="B5" s="194" t="s">
        <v>59</v>
      </c>
      <c r="C5" s="195"/>
      <c r="D5" s="196" t="s">
        <v>60</v>
      </c>
      <c r="E5" s="197"/>
      <c r="F5" s="199" t="s">
        <v>59</v>
      </c>
      <c r="G5" s="200"/>
      <c r="H5" s="196" t="s">
        <v>60</v>
      </c>
      <c r="I5" s="197"/>
      <c r="J5" s="199" t="s">
        <v>59</v>
      </c>
      <c r="K5" s="200"/>
      <c r="L5" s="196" t="s">
        <v>60</v>
      </c>
      <c r="M5" s="197"/>
      <c r="N5" s="199" t="s">
        <v>59</v>
      </c>
      <c r="O5" s="200"/>
      <c r="P5" s="196" t="s">
        <v>60</v>
      </c>
      <c r="Q5" s="198"/>
    </row>
    <row r="6" spans="1:17" ht="36" customHeight="1" thickBot="1">
      <c r="A6" s="179"/>
      <c r="B6" s="60" t="s">
        <v>48</v>
      </c>
      <c r="C6" s="61" t="s">
        <v>49</v>
      </c>
      <c r="D6" s="62" t="s">
        <v>48</v>
      </c>
      <c r="E6" s="63" t="s">
        <v>49</v>
      </c>
      <c r="F6" s="64" t="s">
        <v>48</v>
      </c>
      <c r="G6" s="61" t="s">
        <v>49</v>
      </c>
      <c r="H6" s="62" t="s">
        <v>48</v>
      </c>
      <c r="I6" s="65" t="s">
        <v>49</v>
      </c>
      <c r="J6" s="64" t="s">
        <v>48</v>
      </c>
      <c r="K6" s="61" t="s">
        <v>49</v>
      </c>
      <c r="L6" s="62" t="s">
        <v>48</v>
      </c>
      <c r="M6" s="65" t="s">
        <v>49</v>
      </c>
      <c r="N6" s="64" t="s">
        <v>48</v>
      </c>
      <c r="O6" s="61" t="s">
        <v>49</v>
      </c>
      <c r="P6" s="62" t="s">
        <v>48</v>
      </c>
      <c r="Q6" s="66" t="s">
        <v>49</v>
      </c>
    </row>
    <row r="7" spans="1:18" s="71" customFormat="1" ht="22.5" customHeight="1">
      <c r="A7" s="32" t="s">
        <v>39</v>
      </c>
      <c r="B7" s="33">
        <f aca="true" t="shared" si="0" ref="B7:C16">SUM(F7,J7,N7)</f>
        <v>440</v>
      </c>
      <c r="C7" s="67">
        <f t="shared" si="0"/>
        <v>6775</v>
      </c>
      <c r="D7" s="35">
        <f aca="true" t="shared" si="1" ref="D7:E16">H7+L7+P7</f>
        <v>381</v>
      </c>
      <c r="E7" s="36">
        <f t="shared" si="1"/>
        <v>5899</v>
      </c>
      <c r="F7" s="68">
        <v>48</v>
      </c>
      <c r="G7" s="69">
        <v>685</v>
      </c>
      <c r="H7" s="138">
        <v>76</v>
      </c>
      <c r="I7" s="139">
        <v>1044</v>
      </c>
      <c r="J7" s="68">
        <v>176</v>
      </c>
      <c r="K7" s="69">
        <v>2728</v>
      </c>
      <c r="L7" s="138">
        <v>123</v>
      </c>
      <c r="M7" s="139">
        <v>2004</v>
      </c>
      <c r="N7" s="68">
        <v>216</v>
      </c>
      <c r="O7" s="69">
        <v>3362</v>
      </c>
      <c r="P7" s="138">
        <v>182</v>
      </c>
      <c r="Q7" s="140">
        <v>2851</v>
      </c>
      <c r="R7" s="70"/>
    </row>
    <row r="8" spans="1:18" s="45" customFormat="1" ht="22.5" customHeight="1">
      <c r="A8" s="42" t="s">
        <v>63</v>
      </c>
      <c r="B8" s="33">
        <f t="shared" si="0"/>
        <v>17</v>
      </c>
      <c r="C8" s="72">
        <f t="shared" si="0"/>
        <v>348</v>
      </c>
      <c r="D8" s="35">
        <f t="shared" si="1"/>
        <v>12</v>
      </c>
      <c r="E8" s="36">
        <f t="shared" si="1"/>
        <v>194</v>
      </c>
      <c r="F8" s="73">
        <v>4</v>
      </c>
      <c r="G8" s="74">
        <v>65</v>
      </c>
      <c r="H8" s="136">
        <v>2</v>
      </c>
      <c r="I8" s="137">
        <v>24</v>
      </c>
      <c r="J8" s="73">
        <v>6</v>
      </c>
      <c r="K8" s="74">
        <v>121</v>
      </c>
      <c r="L8" s="136">
        <v>5</v>
      </c>
      <c r="M8" s="137">
        <v>82</v>
      </c>
      <c r="N8" s="73">
        <v>7</v>
      </c>
      <c r="O8" s="74">
        <v>162</v>
      </c>
      <c r="P8" s="136">
        <v>5</v>
      </c>
      <c r="Q8" s="141">
        <v>88</v>
      </c>
      <c r="R8" s="44"/>
    </row>
    <row r="9" spans="1:18" s="45" customFormat="1" ht="22.5" customHeight="1">
      <c r="A9" s="42" t="s">
        <v>95</v>
      </c>
      <c r="B9" s="33">
        <f t="shared" si="0"/>
        <v>4</v>
      </c>
      <c r="C9" s="72">
        <f t="shared" si="0"/>
        <v>80</v>
      </c>
      <c r="D9" s="35">
        <f t="shared" si="1"/>
        <v>2</v>
      </c>
      <c r="E9" s="36">
        <f t="shared" si="1"/>
        <v>28</v>
      </c>
      <c r="F9" s="73">
        <v>1</v>
      </c>
      <c r="G9" s="74">
        <v>20</v>
      </c>
      <c r="H9" s="136">
        <v>1</v>
      </c>
      <c r="I9" s="137">
        <v>5</v>
      </c>
      <c r="J9" s="73">
        <v>1</v>
      </c>
      <c r="K9" s="74">
        <v>20</v>
      </c>
      <c r="L9" s="136">
        <v>1</v>
      </c>
      <c r="M9" s="137">
        <v>23</v>
      </c>
      <c r="N9" s="73">
        <v>2</v>
      </c>
      <c r="O9" s="74">
        <v>40</v>
      </c>
      <c r="P9" s="136">
        <v>0</v>
      </c>
      <c r="Q9" s="141">
        <v>0</v>
      </c>
      <c r="R9" s="44"/>
    </row>
    <row r="10" spans="1:18" s="45" customFormat="1" ht="22.5" customHeight="1">
      <c r="A10" s="42" t="s">
        <v>96</v>
      </c>
      <c r="B10" s="33">
        <f t="shared" si="0"/>
        <v>2</v>
      </c>
      <c r="C10" s="72">
        <f t="shared" si="0"/>
        <v>50</v>
      </c>
      <c r="D10" s="35">
        <f t="shared" si="1"/>
        <v>0</v>
      </c>
      <c r="E10" s="36">
        <f t="shared" si="1"/>
        <v>0</v>
      </c>
      <c r="F10" s="73">
        <v>0</v>
      </c>
      <c r="G10" s="74">
        <v>0</v>
      </c>
      <c r="H10" s="136">
        <v>0</v>
      </c>
      <c r="I10" s="137">
        <v>0</v>
      </c>
      <c r="J10" s="73">
        <v>1</v>
      </c>
      <c r="K10" s="74">
        <v>20</v>
      </c>
      <c r="L10" s="136">
        <v>0</v>
      </c>
      <c r="M10" s="137">
        <v>0</v>
      </c>
      <c r="N10" s="73">
        <v>1</v>
      </c>
      <c r="O10" s="74">
        <v>30</v>
      </c>
      <c r="P10" s="136">
        <v>0</v>
      </c>
      <c r="Q10" s="141">
        <v>0</v>
      </c>
      <c r="R10" s="44"/>
    </row>
    <row r="11" spans="1:18" s="45" customFormat="1" ht="22.5" customHeight="1">
      <c r="A11" s="42" t="s">
        <v>82</v>
      </c>
      <c r="B11" s="33">
        <f t="shared" si="0"/>
        <v>12</v>
      </c>
      <c r="C11" s="72">
        <f t="shared" si="0"/>
        <v>228</v>
      </c>
      <c r="D11" s="35">
        <f t="shared" si="1"/>
        <v>19</v>
      </c>
      <c r="E11" s="36">
        <f t="shared" si="1"/>
        <v>353</v>
      </c>
      <c r="F11" s="75">
        <v>1</v>
      </c>
      <c r="G11" s="76">
        <v>11</v>
      </c>
      <c r="H11" s="124">
        <v>3</v>
      </c>
      <c r="I11" s="132">
        <v>38</v>
      </c>
      <c r="J11" s="75">
        <v>9</v>
      </c>
      <c r="K11" s="76">
        <v>171</v>
      </c>
      <c r="L11" s="124">
        <v>10</v>
      </c>
      <c r="M11" s="132">
        <v>201</v>
      </c>
      <c r="N11" s="75">
        <v>2</v>
      </c>
      <c r="O11" s="76">
        <v>46</v>
      </c>
      <c r="P11" s="124">
        <v>6</v>
      </c>
      <c r="Q11" s="125">
        <v>114</v>
      </c>
      <c r="R11" s="44"/>
    </row>
    <row r="12" spans="1:18" s="45" customFormat="1" ht="22.5" customHeight="1">
      <c r="A12" s="42" t="s">
        <v>67</v>
      </c>
      <c r="B12" s="33">
        <f t="shared" si="0"/>
        <v>50</v>
      </c>
      <c r="C12" s="72">
        <f t="shared" si="0"/>
        <v>899</v>
      </c>
      <c r="D12" s="35">
        <f t="shared" si="1"/>
        <v>38</v>
      </c>
      <c r="E12" s="36">
        <f t="shared" si="1"/>
        <v>523</v>
      </c>
      <c r="F12" s="73">
        <v>3</v>
      </c>
      <c r="G12" s="74">
        <v>56</v>
      </c>
      <c r="H12" s="136">
        <v>4</v>
      </c>
      <c r="I12" s="137">
        <v>44</v>
      </c>
      <c r="J12" s="73">
        <v>26</v>
      </c>
      <c r="K12" s="74">
        <v>550</v>
      </c>
      <c r="L12" s="136">
        <v>16</v>
      </c>
      <c r="M12" s="137">
        <v>274</v>
      </c>
      <c r="N12" s="73">
        <v>21</v>
      </c>
      <c r="O12" s="74">
        <v>293</v>
      </c>
      <c r="P12" s="136">
        <v>18</v>
      </c>
      <c r="Q12" s="141">
        <v>205</v>
      </c>
      <c r="R12" s="44"/>
    </row>
    <row r="13" spans="1:18" s="45" customFormat="1" ht="22.5" customHeight="1">
      <c r="A13" s="42" t="s">
        <v>69</v>
      </c>
      <c r="B13" s="33">
        <f t="shared" si="0"/>
        <v>100</v>
      </c>
      <c r="C13" s="72">
        <f t="shared" si="0"/>
        <v>1085</v>
      </c>
      <c r="D13" s="35">
        <f t="shared" si="1"/>
        <v>80</v>
      </c>
      <c r="E13" s="36">
        <f t="shared" si="1"/>
        <v>1342</v>
      </c>
      <c r="F13" s="75">
        <v>5</v>
      </c>
      <c r="G13" s="76">
        <v>40</v>
      </c>
      <c r="H13" s="124">
        <v>7</v>
      </c>
      <c r="I13" s="132">
        <v>94</v>
      </c>
      <c r="J13" s="75">
        <v>47</v>
      </c>
      <c r="K13" s="76">
        <v>610</v>
      </c>
      <c r="L13" s="124">
        <v>36</v>
      </c>
      <c r="M13" s="132">
        <v>653</v>
      </c>
      <c r="N13" s="75">
        <v>48</v>
      </c>
      <c r="O13" s="76">
        <v>435</v>
      </c>
      <c r="P13" s="124">
        <v>37</v>
      </c>
      <c r="Q13" s="125">
        <v>595</v>
      </c>
      <c r="R13" s="44"/>
    </row>
    <row r="14" spans="1:17" s="45" customFormat="1" ht="22.5" customHeight="1">
      <c r="A14" s="42" t="s">
        <v>74</v>
      </c>
      <c r="B14" s="33">
        <f t="shared" si="0"/>
        <v>23</v>
      </c>
      <c r="C14" s="72">
        <f t="shared" si="0"/>
        <v>357</v>
      </c>
      <c r="D14" s="35">
        <f t="shared" si="1"/>
        <v>24</v>
      </c>
      <c r="E14" s="36">
        <f t="shared" si="1"/>
        <v>346</v>
      </c>
      <c r="F14" s="73">
        <v>5</v>
      </c>
      <c r="G14" s="74">
        <v>75</v>
      </c>
      <c r="H14" s="136">
        <v>3</v>
      </c>
      <c r="I14" s="137">
        <v>42</v>
      </c>
      <c r="J14" s="73">
        <v>8</v>
      </c>
      <c r="K14" s="74">
        <v>161</v>
      </c>
      <c r="L14" s="136">
        <v>12</v>
      </c>
      <c r="M14" s="137">
        <v>192</v>
      </c>
      <c r="N14" s="73">
        <v>10</v>
      </c>
      <c r="O14" s="74">
        <v>121</v>
      </c>
      <c r="P14" s="136">
        <v>9</v>
      </c>
      <c r="Q14" s="141">
        <v>112</v>
      </c>
    </row>
    <row r="15" spans="1:17" s="45" customFormat="1" ht="22.5" customHeight="1">
      <c r="A15" s="42" t="s">
        <v>86</v>
      </c>
      <c r="B15" s="33">
        <f t="shared" si="0"/>
        <v>22</v>
      </c>
      <c r="C15" s="72">
        <f t="shared" si="0"/>
        <v>302</v>
      </c>
      <c r="D15" s="35">
        <f t="shared" si="1"/>
        <v>9</v>
      </c>
      <c r="E15" s="36">
        <f t="shared" si="1"/>
        <v>134</v>
      </c>
      <c r="F15" s="73">
        <v>4</v>
      </c>
      <c r="G15" s="74">
        <v>32</v>
      </c>
      <c r="H15" s="136">
        <v>0</v>
      </c>
      <c r="I15" s="137">
        <v>0</v>
      </c>
      <c r="J15" s="73">
        <v>15</v>
      </c>
      <c r="K15" s="74">
        <v>230</v>
      </c>
      <c r="L15" s="136">
        <v>7</v>
      </c>
      <c r="M15" s="137">
        <v>111</v>
      </c>
      <c r="N15" s="73">
        <v>3</v>
      </c>
      <c r="O15" s="74">
        <v>40</v>
      </c>
      <c r="P15" s="136">
        <v>2</v>
      </c>
      <c r="Q15" s="141">
        <v>23</v>
      </c>
    </row>
    <row r="16" spans="1:17" s="45" customFormat="1" ht="22.5" customHeight="1">
      <c r="A16" s="42" t="s">
        <v>94</v>
      </c>
      <c r="B16" s="33">
        <f t="shared" si="0"/>
        <v>10</v>
      </c>
      <c r="C16" s="72">
        <f t="shared" si="0"/>
        <v>112</v>
      </c>
      <c r="D16" s="35">
        <f t="shared" si="1"/>
        <v>12</v>
      </c>
      <c r="E16" s="36">
        <f t="shared" si="1"/>
        <v>163</v>
      </c>
      <c r="F16" s="73">
        <v>1</v>
      </c>
      <c r="G16" s="74">
        <v>10</v>
      </c>
      <c r="H16" s="136">
        <v>1</v>
      </c>
      <c r="I16" s="137">
        <v>13</v>
      </c>
      <c r="J16" s="73">
        <v>3</v>
      </c>
      <c r="K16" s="74">
        <v>48</v>
      </c>
      <c r="L16" s="136">
        <v>3</v>
      </c>
      <c r="M16" s="137">
        <v>45</v>
      </c>
      <c r="N16" s="73">
        <v>6</v>
      </c>
      <c r="O16" s="74">
        <v>54</v>
      </c>
      <c r="P16" s="136">
        <v>8</v>
      </c>
      <c r="Q16" s="141">
        <v>105</v>
      </c>
    </row>
    <row r="17" spans="1:17" s="45" customFormat="1" ht="22.5" customHeight="1">
      <c r="A17" s="42" t="s">
        <v>65</v>
      </c>
      <c r="B17" s="33">
        <f aca="true" t="shared" si="2" ref="B17:C49">SUM(F17,J17,N17)</f>
        <v>97</v>
      </c>
      <c r="C17" s="72">
        <f aca="true" t="shared" si="3" ref="C17:C39">SUM(G17,K17,O17)</f>
        <v>1078</v>
      </c>
      <c r="D17" s="35">
        <f aca="true" t="shared" si="4" ref="D17:E49">H17+L17+P17</f>
        <v>62</v>
      </c>
      <c r="E17" s="36">
        <f aca="true" t="shared" si="5" ref="E17:E36">I17+M17+Q17</f>
        <v>724</v>
      </c>
      <c r="F17" s="75">
        <v>21</v>
      </c>
      <c r="G17" s="76">
        <v>204</v>
      </c>
      <c r="H17" s="124">
        <v>5</v>
      </c>
      <c r="I17" s="132">
        <v>64</v>
      </c>
      <c r="J17" s="75">
        <v>35</v>
      </c>
      <c r="K17" s="76">
        <v>513</v>
      </c>
      <c r="L17" s="124">
        <v>37</v>
      </c>
      <c r="M17" s="132">
        <v>550</v>
      </c>
      <c r="N17" s="75">
        <v>41</v>
      </c>
      <c r="O17" s="76">
        <v>361</v>
      </c>
      <c r="P17" s="124">
        <v>20</v>
      </c>
      <c r="Q17" s="125">
        <v>110</v>
      </c>
    </row>
    <row r="18" spans="1:17" s="45" customFormat="1" ht="22.5" customHeight="1">
      <c r="A18" s="42" t="s">
        <v>68</v>
      </c>
      <c r="B18" s="33">
        <f t="shared" si="2"/>
        <v>33</v>
      </c>
      <c r="C18" s="72">
        <f t="shared" si="3"/>
        <v>604</v>
      </c>
      <c r="D18" s="35">
        <f t="shared" si="4"/>
        <v>40</v>
      </c>
      <c r="E18" s="36">
        <f t="shared" si="5"/>
        <v>569</v>
      </c>
      <c r="F18" s="73">
        <v>6</v>
      </c>
      <c r="G18" s="74">
        <v>92</v>
      </c>
      <c r="H18" s="136">
        <v>7</v>
      </c>
      <c r="I18" s="137">
        <v>89</v>
      </c>
      <c r="J18" s="73">
        <v>13</v>
      </c>
      <c r="K18" s="74">
        <v>246</v>
      </c>
      <c r="L18" s="136">
        <v>15</v>
      </c>
      <c r="M18" s="137">
        <v>252</v>
      </c>
      <c r="N18" s="73">
        <v>14</v>
      </c>
      <c r="O18" s="74">
        <v>266</v>
      </c>
      <c r="P18" s="136">
        <v>18</v>
      </c>
      <c r="Q18" s="141">
        <v>228</v>
      </c>
    </row>
    <row r="19" spans="1:17" s="45" customFormat="1" ht="22.5" customHeight="1">
      <c r="A19" s="42" t="s">
        <v>78</v>
      </c>
      <c r="B19" s="33">
        <f t="shared" si="2"/>
        <v>62</v>
      </c>
      <c r="C19" s="72">
        <f t="shared" si="3"/>
        <v>827</v>
      </c>
      <c r="D19" s="35">
        <f t="shared" si="4"/>
        <v>65</v>
      </c>
      <c r="E19" s="36">
        <f t="shared" si="5"/>
        <v>816</v>
      </c>
      <c r="F19" s="73">
        <v>2</v>
      </c>
      <c r="G19" s="74">
        <v>33</v>
      </c>
      <c r="H19" s="136">
        <v>2</v>
      </c>
      <c r="I19" s="137">
        <v>44</v>
      </c>
      <c r="J19" s="73">
        <v>22</v>
      </c>
      <c r="K19" s="74">
        <v>460</v>
      </c>
      <c r="L19" s="136">
        <v>17</v>
      </c>
      <c r="M19" s="137">
        <v>324</v>
      </c>
      <c r="N19" s="73">
        <v>38</v>
      </c>
      <c r="O19" s="74">
        <v>334</v>
      </c>
      <c r="P19" s="136">
        <v>46</v>
      </c>
      <c r="Q19" s="141">
        <v>448</v>
      </c>
    </row>
    <row r="20" spans="1:17" s="45" customFormat="1" ht="22.5" customHeight="1">
      <c r="A20" s="42" t="s">
        <v>73</v>
      </c>
      <c r="B20" s="33">
        <f t="shared" si="2"/>
        <v>28</v>
      </c>
      <c r="C20" s="72">
        <f t="shared" si="3"/>
        <v>348</v>
      </c>
      <c r="D20" s="35">
        <f t="shared" si="4"/>
        <v>28</v>
      </c>
      <c r="E20" s="36">
        <f t="shared" si="5"/>
        <v>476</v>
      </c>
      <c r="F20" s="130">
        <v>5</v>
      </c>
      <c r="G20" s="131">
        <v>65</v>
      </c>
      <c r="H20" s="124">
        <v>1</v>
      </c>
      <c r="I20" s="132">
        <v>19</v>
      </c>
      <c r="J20" s="130">
        <v>10</v>
      </c>
      <c r="K20" s="131">
        <v>140</v>
      </c>
      <c r="L20" s="124">
        <v>10</v>
      </c>
      <c r="M20" s="132">
        <v>191</v>
      </c>
      <c r="N20" s="73">
        <v>13</v>
      </c>
      <c r="O20" s="74">
        <v>143</v>
      </c>
      <c r="P20" s="136">
        <v>17</v>
      </c>
      <c r="Q20" s="141">
        <v>266</v>
      </c>
    </row>
    <row r="21" spans="1:17" s="45" customFormat="1" ht="22.5" customHeight="1">
      <c r="A21" s="42" t="s">
        <v>85</v>
      </c>
      <c r="B21" s="33">
        <f t="shared" si="2"/>
        <v>12</v>
      </c>
      <c r="C21" s="72">
        <f t="shared" si="3"/>
        <v>178</v>
      </c>
      <c r="D21" s="35">
        <f t="shared" si="4"/>
        <v>19</v>
      </c>
      <c r="E21" s="36">
        <f t="shared" si="5"/>
        <v>234</v>
      </c>
      <c r="F21" s="73">
        <v>1</v>
      </c>
      <c r="G21" s="74">
        <v>14</v>
      </c>
      <c r="H21" s="136">
        <v>5</v>
      </c>
      <c r="I21" s="137">
        <v>48</v>
      </c>
      <c r="J21" s="73">
        <v>3</v>
      </c>
      <c r="K21" s="74">
        <v>78</v>
      </c>
      <c r="L21" s="136">
        <v>7</v>
      </c>
      <c r="M21" s="137">
        <v>123</v>
      </c>
      <c r="N21" s="73">
        <v>8</v>
      </c>
      <c r="O21" s="74">
        <v>86</v>
      </c>
      <c r="P21" s="136">
        <v>7</v>
      </c>
      <c r="Q21" s="141">
        <v>63</v>
      </c>
    </row>
    <row r="22" spans="1:17" s="45" customFormat="1" ht="22.5" customHeight="1">
      <c r="A22" s="42" t="s">
        <v>80</v>
      </c>
      <c r="B22" s="33">
        <f t="shared" si="2"/>
        <v>16</v>
      </c>
      <c r="C22" s="72">
        <f t="shared" si="3"/>
        <v>278</v>
      </c>
      <c r="D22" s="35">
        <f t="shared" si="4"/>
        <v>18</v>
      </c>
      <c r="E22" s="36">
        <f t="shared" si="5"/>
        <v>297</v>
      </c>
      <c r="F22" s="73">
        <v>2</v>
      </c>
      <c r="G22" s="74">
        <v>40</v>
      </c>
      <c r="H22" s="136">
        <v>3</v>
      </c>
      <c r="I22" s="137">
        <v>42</v>
      </c>
      <c r="J22" s="73">
        <v>6</v>
      </c>
      <c r="K22" s="74">
        <v>102</v>
      </c>
      <c r="L22" s="136">
        <v>9</v>
      </c>
      <c r="M22" s="137">
        <v>187</v>
      </c>
      <c r="N22" s="73">
        <v>8</v>
      </c>
      <c r="O22" s="74">
        <v>136</v>
      </c>
      <c r="P22" s="136">
        <v>6</v>
      </c>
      <c r="Q22" s="141">
        <v>68</v>
      </c>
    </row>
    <row r="23" spans="1:17" s="45" customFormat="1" ht="22.5" customHeight="1">
      <c r="A23" s="42" t="s">
        <v>90</v>
      </c>
      <c r="B23" s="33">
        <f t="shared" si="2"/>
        <v>17</v>
      </c>
      <c r="C23" s="72">
        <f t="shared" si="3"/>
        <v>119</v>
      </c>
      <c r="D23" s="35">
        <f t="shared" si="4"/>
        <v>15</v>
      </c>
      <c r="E23" s="36">
        <f t="shared" si="5"/>
        <v>61</v>
      </c>
      <c r="F23" s="73">
        <v>1</v>
      </c>
      <c r="G23" s="74">
        <v>4</v>
      </c>
      <c r="H23" s="136">
        <v>1</v>
      </c>
      <c r="I23" s="137">
        <v>2</v>
      </c>
      <c r="J23" s="73">
        <v>6</v>
      </c>
      <c r="K23" s="74">
        <v>79</v>
      </c>
      <c r="L23" s="136">
        <v>4</v>
      </c>
      <c r="M23" s="137">
        <v>12</v>
      </c>
      <c r="N23" s="73">
        <v>10</v>
      </c>
      <c r="O23" s="74">
        <v>36</v>
      </c>
      <c r="P23" s="136">
        <v>10</v>
      </c>
      <c r="Q23" s="141">
        <v>47</v>
      </c>
    </row>
    <row r="24" spans="1:17" s="45" customFormat="1" ht="22.5" customHeight="1">
      <c r="A24" s="42" t="s">
        <v>91</v>
      </c>
      <c r="B24" s="33">
        <f t="shared" si="2"/>
        <v>10</v>
      </c>
      <c r="C24" s="72">
        <f t="shared" si="3"/>
        <v>139</v>
      </c>
      <c r="D24" s="35">
        <f t="shared" si="4"/>
        <v>11</v>
      </c>
      <c r="E24" s="36">
        <f t="shared" si="5"/>
        <v>159</v>
      </c>
      <c r="F24" s="73">
        <v>2</v>
      </c>
      <c r="G24" s="74">
        <v>26</v>
      </c>
      <c r="H24" s="136">
        <v>2</v>
      </c>
      <c r="I24" s="137">
        <v>27</v>
      </c>
      <c r="J24" s="73">
        <v>4</v>
      </c>
      <c r="K24" s="74">
        <v>79</v>
      </c>
      <c r="L24" s="136">
        <v>4</v>
      </c>
      <c r="M24" s="137">
        <v>79</v>
      </c>
      <c r="N24" s="73">
        <v>4</v>
      </c>
      <c r="O24" s="74">
        <v>34</v>
      </c>
      <c r="P24" s="136">
        <v>5</v>
      </c>
      <c r="Q24" s="141">
        <v>53</v>
      </c>
    </row>
    <row r="25" spans="1:17" s="45" customFormat="1" ht="22.5" customHeight="1">
      <c r="A25" s="42" t="s">
        <v>75</v>
      </c>
      <c r="B25" s="33">
        <f t="shared" si="2"/>
        <v>172</v>
      </c>
      <c r="C25" s="72">
        <f t="shared" si="3"/>
        <v>2256</v>
      </c>
      <c r="D25" s="35">
        <f t="shared" si="4"/>
        <v>71</v>
      </c>
      <c r="E25" s="36">
        <f t="shared" si="5"/>
        <v>1055</v>
      </c>
      <c r="F25" s="75">
        <v>10</v>
      </c>
      <c r="G25" s="76">
        <v>150</v>
      </c>
      <c r="H25" s="124">
        <v>1</v>
      </c>
      <c r="I25" s="132">
        <v>24</v>
      </c>
      <c r="J25" s="75">
        <v>49</v>
      </c>
      <c r="K25" s="76">
        <v>637</v>
      </c>
      <c r="L25" s="124">
        <v>21</v>
      </c>
      <c r="M25" s="132">
        <v>368</v>
      </c>
      <c r="N25" s="75">
        <v>113</v>
      </c>
      <c r="O25" s="76">
        <v>1469</v>
      </c>
      <c r="P25" s="124">
        <v>49</v>
      </c>
      <c r="Q25" s="125">
        <v>663</v>
      </c>
    </row>
    <row r="26" spans="1:17" s="45" customFormat="1" ht="22.5" customHeight="1">
      <c r="A26" s="42" t="s">
        <v>83</v>
      </c>
      <c r="B26" s="33">
        <f t="shared" si="2"/>
        <v>7</v>
      </c>
      <c r="C26" s="72">
        <f t="shared" si="3"/>
        <v>96</v>
      </c>
      <c r="D26" s="35">
        <f t="shared" si="4"/>
        <v>2</v>
      </c>
      <c r="E26" s="36">
        <f t="shared" si="5"/>
        <v>34</v>
      </c>
      <c r="F26" s="75">
        <v>1</v>
      </c>
      <c r="G26" s="76">
        <v>8</v>
      </c>
      <c r="H26" s="124">
        <v>0</v>
      </c>
      <c r="I26" s="132">
        <v>0</v>
      </c>
      <c r="J26" s="75">
        <v>2</v>
      </c>
      <c r="K26" s="76">
        <v>40</v>
      </c>
      <c r="L26" s="124">
        <v>1</v>
      </c>
      <c r="M26" s="132">
        <v>20</v>
      </c>
      <c r="N26" s="75">
        <v>4</v>
      </c>
      <c r="O26" s="76">
        <v>48</v>
      </c>
      <c r="P26" s="124">
        <v>1</v>
      </c>
      <c r="Q26" s="125">
        <v>14</v>
      </c>
    </row>
    <row r="27" spans="1:17" s="45" customFormat="1" ht="22.5" customHeight="1">
      <c r="A27" s="42" t="s">
        <v>66</v>
      </c>
      <c r="B27" s="33">
        <f t="shared" si="2"/>
        <v>269</v>
      </c>
      <c r="C27" s="72">
        <f t="shared" si="3"/>
        <v>2183</v>
      </c>
      <c r="D27" s="35">
        <f t="shared" si="4"/>
        <v>242</v>
      </c>
      <c r="E27" s="36">
        <f t="shared" si="5"/>
        <v>2071</v>
      </c>
      <c r="F27" s="75">
        <v>14</v>
      </c>
      <c r="G27" s="76">
        <v>113</v>
      </c>
      <c r="H27" s="124">
        <v>25</v>
      </c>
      <c r="I27" s="132">
        <v>147</v>
      </c>
      <c r="J27" s="75">
        <v>58</v>
      </c>
      <c r="K27" s="76">
        <v>617</v>
      </c>
      <c r="L27" s="124">
        <v>74</v>
      </c>
      <c r="M27" s="132">
        <v>973</v>
      </c>
      <c r="N27" s="75">
        <v>197</v>
      </c>
      <c r="O27" s="76">
        <v>1453</v>
      </c>
      <c r="P27" s="124">
        <v>143</v>
      </c>
      <c r="Q27" s="125">
        <v>951</v>
      </c>
    </row>
    <row r="28" spans="1:17" s="45" customFormat="1" ht="22.5" customHeight="1">
      <c r="A28" s="42" t="s">
        <v>79</v>
      </c>
      <c r="B28" s="33">
        <f t="shared" si="2"/>
        <v>14</v>
      </c>
      <c r="C28" s="72">
        <f t="shared" si="3"/>
        <v>236</v>
      </c>
      <c r="D28" s="35">
        <f t="shared" si="4"/>
        <v>32</v>
      </c>
      <c r="E28" s="36">
        <f t="shared" si="5"/>
        <v>304</v>
      </c>
      <c r="F28" s="73">
        <v>0</v>
      </c>
      <c r="G28" s="74">
        <v>0</v>
      </c>
      <c r="H28" s="136">
        <v>3</v>
      </c>
      <c r="I28" s="137">
        <v>25</v>
      </c>
      <c r="J28" s="73">
        <v>8</v>
      </c>
      <c r="K28" s="74">
        <v>140</v>
      </c>
      <c r="L28" s="136">
        <v>14</v>
      </c>
      <c r="M28" s="137">
        <v>154</v>
      </c>
      <c r="N28" s="73">
        <v>6</v>
      </c>
      <c r="O28" s="74">
        <v>96</v>
      </c>
      <c r="P28" s="136">
        <v>15</v>
      </c>
      <c r="Q28" s="141">
        <v>125</v>
      </c>
    </row>
    <row r="29" spans="1:17" s="45" customFormat="1" ht="22.5" customHeight="1">
      <c r="A29" s="42" t="s">
        <v>84</v>
      </c>
      <c r="B29" s="33">
        <f t="shared" si="2"/>
        <v>11</v>
      </c>
      <c r="C29" s="72">
        <f t="shared" si="3"/>
        <v>219</v>
      </c>
      <c r="D29" s="35">
        <f t="shared" si="4"/>
        <v>7</v>
      </c>
      <c r="E29" s="36">
        <f t="shared" si="5"/>
        <v>122</v>
      </c>
      <c r="F29" s="73">
        <v>2</v>
      </c>
      <c r="G29" s="74">
        <v>26</v>
      </c>
      <c r="H29" s="136">
        <v>1</v>
      </c>
      <c r="I29" s="137">
        <v>11</v>
      </c>
      <c r="J29" s="73">
        <v>4</v>
      </c>
      <c r="K29" s="74">
        <v>75</v>
      </c>
      <c r="L29" s="136">
        <v>4</v>
      </c>
      <c r="M29" s="137">
        <v>73</v>
      </c>
      <c r="N29" s="73">
        <v>5</v>
      </c>
      <c r="O29" s="74">
        <v>118</v>
      </c>
      <c r="P29" s="136">
        <v>2</v>
      </c>
      <c r="Q29" s="141">
        <v>38</v>
      </c>
    </row>
    <row r="30" spans="1:17" s="45" customFormat="1" ht="22.5" customHeight="1">
      <c r="A30" s="42" t="s">
        <v>88</v>
      </c>
      <c r="B30" s="33">
        <f t="shared" si="2"/>
        <v>2</v>
      </c>
      <c r="C30" s="72">
        <f t="shared" si="3"/>
        <v>36</v>
      </c>
      <c r="D30" s="35">
        <f t="shared" si="4"/>
        <v>3</v>
      </c>
      <c r="E30" s="36">
        <f t="shared" si="5"/>
        <v>20</v>
      </c>
      <c r="F30" s="73">
        <v>1</v>
      </c>
      <c r="G30" s="74">
        <v>15</v>
      </c>
      <c r="H30" s="136">
        <v>1</v>
      </c>
      <c r="I30" s="137">
        <v>13</v>
      </c>
      <c r="J30" s="73">
        <v>1</v>
      </c>
      <c r="K30" s="74">
        <v>21</v>
      </c>
      <c r="L30" s="136">
        <v>1</v>
      </c>
      <c r="M30" s="137">
        <v>4</v>
      </c>
      <c r="N30" s="73">
        <v>0</v>
      </c>
      <c r="O30" s="74">
        <v>0</v>
      </c>
      <c r="P30" s="136">
        <v>1</v>
      </c>
      <c r="Q30" s="141">
        <v>3</v>
      </c>
    </row>
    <row r="31" spans="1:17" s="45" customFormat="1" ht="22.5" customHeight="1">
      <c r="A31" s="42" t="s">
        <v>77</v>
      </c>
      <c r="B31" s="33">
        <f t="shared" si="2"/>
        <v>23</v>
      </c>
      <c r="C31" s="72">
        <f t="shared" si="3"/>
        <v>442</v>
      </c>
      <c r="D31" s="35">
        <f t="shared" si="4"/>
        <v>12</v>
      </c>
      <c r="E31" s="36">
        <f t="shared" si="5"/>
        <v>182</v>
      </c>
      <c r="F31" s="73">
        <v>2</v>
      </c>
      <c r="G31" s="74">
        <v>22</v>
      </c>
      <c r="H31" s="136">
        <v>0</v>
      </c>
      <c r="I31" s="137">
        <v>0</v>
      </c>
      <c r="J31" s="73">
        <v>2</v>
      </c>
      <c r="K31" s="74">
        <v>40</v>
      </c>
      <c r="L31" s="136">
        <v>4</v>
      </c>
      <c r="M31" s="137">
        <v>50</v>
      </c>
      <c r="N31" s="73">
        <v>19</v>
      </c>
      <c r="O31" s="74">
        <v>380</v>
      </c>
      <c r="P31" s="136">
        <v>8</v>
      </c>
      <c r="Q31" s="141">
        <v>132</v>
      </c>
    </row>
    <row r="32" spans="1:17" s="45" customFormat="1" ht="22.5" customHeight="1">
      <c r="A32" s="42" t="s">
        <v>18</v>
      </c>
      <c r="B32" s="33">
        <f t="shared" si="2"/>
        <v>8</v>
      </c>
      <c r="C32" s="72">
        <f t="shared" si="3"/>
        <v>88</v>
      </c>
      <c r="D32" s="35">
        <f t="shared" si="4"/>
        <v>15</v>
      </c>
      <c r="E32" s="36">
        <f t="shared" si="5"/>
        <v>224</v>
      </c>
      <c r="F32" s="75">
        <v>1</v>
      </c>
      <c r="G32" s="76">
        <v>17</v>
      </c>
      <c r="H32" s="124">
        <v>2</v>
      </c>
      <c r="I32" s="132">
        <v>27</v>
      </c>
      <c r="J32" s="75">
        <v>1</v>
      </c>
      <c r="K32" s="76">
        <v>17</v>
      </c>
      <c r="L32" s="124">
        <v>4</v>
      </c>
      <c r="M32" s="132">
        <v>75</v>
      </c>
      <c r="N32" s="75">
        <v>6</v>
      </c>
      <c r="O32" s="76">
        <v>54</v>
      </c>
      <c r="P32" s="124">
        <v>9</v>
      </c>
      <c r="Q32" s="125">
        <v>122</v>
      </c>
    </row>
    <row r="33" spans="1:17" s="45" customFormat="1" ht="22.5" customHeight="1">
      <c r="A33" s="42" t="s">
        <v>92</v>
      </c>
      <c r="B33" s="33">
        <f t="shared" si="2"/>
        <v>6</v>
      </c>
      <c r="C33" s="72">
        <f t="shared" si="3"/>
        <v>117</v>
      </c>
      <c r="D33" s="35">
        <f t="shared" si="4"/>
        <v>5</v>
      </c>
      <c r="E33" s="36">
        <f t="shared" si="5"/>
        <v>96</v>
      </c>
      <c r="F33" s="73">
        <v>2</v>
      </c>
      <c r="G33" s="74">
        <v>40</v>
      </c>
      <c r="H33" s="136">
        <v>0</v>
      </c>
      <c r="I33" s="137">
        <v>0</v>
      </c>
      <c r="J33" s="73">
        <v>3</v>
      </c>
      <c r="K33" s="74">
        <v>56</v>
      </c>
      <c r="L33" s="136">
        <v>2</v>
      </c>
      <c r="M33" s="137">
        <v>38</v>
      </c>
      <c r="N33" s="73">
        <v>1</v>
      </c>
      <c r="O33" s="74">
        <v>21</v>
      </c>
      <c r="P33" s="124">
        <v>3</v>
      </c>
      <c r="Q33" s="125">
        <v>58</v>
      </c>
    </row>
    <row r="34" spans="1:17" s="45" customFormat="1" ht="22.5" customHeight="1">
      <c r="A34" s="42" t="s">
        <v>102</v>
      </c>
      <c r="B34" s="33">
        <f t="shared" si="2"/>
        <v>3</v>
      </c>
      <c r="C34" s="72">
        <f t="shared" si="3"/>
        <v>66</v>
      </c>
      <c r="D34" s="35">
        <f t="shared" si="4"/>
        <v>1</v>
      </c>
      <c r="E34" s="36">
        <f t="shared" si="5"/>
        <v>4</v>
      </c>
      <c r="F34" s="73">
        <v>1</v>
      </c>
      <c r="G34" s="74">
        <v>22</v>
      </c>
      <c r="H34" s="136">
        <v>1</v>
      </c>
      <c r="I34" s="137">
        <v>4</v>
      </c>
      <c r="J34" s="73">
        <v>1</v>
      </c>
      <c r="K34" s="74">
        <v>22</v>
      </c>
      <c r="L34" s="136">
        <v>0</v>
      </c>
      <c r="M34" s="137">
        <v>0</v>
      </c>
      <c r="N34" s="73">
        <v>1</v>
      </c>
      <c r="O34" s="74">
        <v>22</v>
      </c>
      <c r="P34" s="136">
        <v>0</v>
      </c>
      <c r="Q34" s="141">
        <v>0</v>
      </c>
    </row>
    <row r="35" spans="1:17" s="45" customFormat="1" ht="22.5" customHeight="1">
      <c r="A35" s="42" t="s">
        <v>101</v>
      </c>
      <c r="B35" s="33">
        <f t="shared" si="2"/>
        <v>1</v>
      </c>
      <c r="C35" s="72">
        <f t="shared" si="3"/>
        <v>9</v>
      </c>
      <c r="D35" s="35">
        <f t="shared" si="4"/>
        <v>2</v>
      </c>
      <c r="E35" s="36">
        <f t="shared" si="5"/>
        <v>8</v>
      </c>
      <c r="F35" s="73">
        <v>0</v>
      </c>
      <c r="G35" s="74">
        <v>0</v>
      </c>
      <c r="H35" s="136">
        <v>0</v>
      </c>
      <c r="I35" s="137">
        <v>0</v>
      </c>
      <c r="J35" s="73">
        <v>1</v>
      </c>
      <c r="K35" s="74">
        <v>9</v>
      </c>
      <c r="L35" s="136">
        <v>0</v>
      </c>
      <c r="M35" s="137">
        <v>0</v>
      </c>
      <c r="N35" s="73">
        <v>0</v>
      </c>
      <c r="O35" s="74">
        <v>0</v>
      </c>
      <c r="P35" s="136">
        <v>2</v>
      </c>
      <c r="Q35" s="141">
        <v>8</v>
      </c>
    </row>
    <row r="36" spans="1:17" s="45" customFormat="1" ht="22.5" customHeight="1">
      <c r="A36" s="42" t="s">
        <v>103</v>
      </c>
      <c r="B36" s="33">
        <f t="shared" si="2"/>
        <v>4</v>
      </c>
      <c r="C36" s="72">
        <f t="shared" si="3"/>
        <v>73</v>
      </c>
      <c r="D36" s="35">
        <f t="shared" si="4"/>
        <v>0</v>
      </c>
      <c r="E36" s="36">
        <f t="shared" si="5"/>
        <v>0</v>
      </c>
      <c r="F36" s="73">
        <v>0</v>
      </c>
      <c r="G36" s="74">
        <v>0</v>
      </c>
      <c r="H36" s="136">
        <v>0</v>
      </c>
      <c r="I36" s="137">
        <v>0</v>
      </c>
      <c r="J36" s="73">
        <v>0</v>
      </c>
      <c r="K36" s="74">
        <v>0</v>
      </c>
      <c r="L36" s="136">
        <v>0</v>
      </c>
      <c r="M36" s="137">
        <v>0</v>
      </c>
      <c r="N36" s="73">
        <v>4</v>
      </c>
      <c r="O36" s="74">
        <v>73</v>
      </c>
      <c r="P36" s="136">
        <v>0</v>
      </c>
      <c r="Q36" s="141">
        <v>0</v>
      </c>
    </row>
    <row r="37" spans="1:17" s="45" customFormat="1" ht="22.5" customHeight="1">
      <c r="A37" s="42" t="s">
        <v>64</v>
      </c>
      <c r="B37" s="33">
        <f t="shared" si="2"/>
        <v>204</v>
      </c>
      <c r="C37" s="72">
        <f t="shared" si="3"/>
        <v>2886</v>
      </c>
      <c r="D37" s="35">
        <f t="shared" si="4"/>
        <v>128</v>
      </c>
      <c r="E37" s="36">
        <f>I37+M37+Q37</f>
        <v>1755</v>
      </c>
      <c r="F37" s="73">
        <v>31</v>
      </c>
      <c r="G37" s="74">
        <v>348</v>
      </c>
      <c r="H37" s="136">
        <v>26</v>
      </c>
      <c r="I37" s="137">
        <v>297</v>
      </c>
      <c r="J37" s="73">
        <v>50</v>
      </c>
      <c r="K37" s="74">
        <v>914</v>
      </c>
      <c r="L37" s="136">
        <v>28</v>
      </c>
      <c r="M37" s="137">
        <v>516</v>
      </c>
      <c r="N37" s="73">
        <v>123</v>
      </c>
      <c r="O37" s="74">
        <v>1624</v>
      </c>
      <c r="P37" s="124">
        <v>74</v>
      </c>
      <c r="Q37" s="125">
        <v>942</v>
      </c>
    </row>
    <row r="38" spans="1:17" s="45" customFormat="1" ht="22.5" customHeight="1">
      <c r="A38" s="42" t="s">
        <v>71</v>
      </c>
      <c r="B38" s="33">
        <f t="shared" si="2"/>
        <v>27</v>
      </c>
      <c r="C38" s="72">
        <f t="shared" si="3"/>
        <v>410</v>
      </c>
      <c r="D38" s="35">
        <f t="shared" si="4"/>
        <v>13</v>
      </c>
      <c r="E38" s="36">
        <f t="shared" si="4"/>
        <v>155</v>
      </c>
      <c r="F38" s="73">
        <v>1</v>
      </c>
      <c r="G38" s="74">
        <v>20</v>
      </c>
      <c r="H38" s="136">
        <v>0</v>
      </c>
      <c r="I38" s="137">
        <v>0</v>
      </c>
      <c r="J38" s="73">
        <v>3</v>
      </c>
      <c r="K38" s="74">
        <v>45</v>
      </c>
      <c r="L38" s="136">
        <v>3</v>
      </c>
      <c r="M38" s="137">
        <v>29</v>
      </c>
      <c r="N38" s="73">
        <v>23</v>
      </c>
      <c r="O38" s="74">
        <v>345</v>
      </c>
      <c r="P38" s="136">
        <v>10</v>
      </c>
      <c r="Q38" s="141">
        <v>126</v>
      </c>
    </row>
    <row r="39" spans="1:17" s="45" customFormat="1" ht="22.5" customHeight="1">
      <c r="A39" s="42" t="s">
        <v>81</v>
      </c>
      <c r="B39" s="33">
        <f t="shared" si="2"/>
        <v>34</v>
      </c>
      <c r="C39" s="72">
        <f t="shared" si="3"/>
        <v>611</v>
      </c>
      <c r="D39" s="35">
        <f t="shared" si="4"/>
        <v>23</v>
      </c>
      <c r="E39" s="36">
        <f t="shared" si="4"/>
        <v>398</v>
      </c>
      <c r="F39" s="73">
        <v>6</v>
      </c>
      <c r="G39" s="74">
        <v>60</v>
      </c>
      <c r="H39" s="136">
        <v>2</v>
      </c>
      <c r="I39" s="137">
        <v>22</v>
      </c>
      <c r="J39" s="73">
        <v>14</v>
      </c>
      <c r="K39" s="74">
        <v>257</v>
      </c>
      <c r="L39" s="136">
        <v>6</v>
      </c>
      <c r="M39" s="137">
        <v>103</v>
      </c>
      <c r="N39" s="73">
        <v>14</v>
      </c>
      <c r="O39" s="74">
        <v>294</v>
      </c>
      <c r="P39" s="136">
        <v>15</v>
      </c>
      <c r="Q39" s="141">
        <v>273</v>
      </c>
    </row>
    <row r="40" spans="1:17" s="45" customFormat="1" ht="22.5" customHeight="1">
      <c r="A40" s="42" t="s">
        <v>87</v>
      </c>
      <c r="B40" s="33">
        <f t="shared" si="2"/>
        <v>7</v>
      </c>
      <c r="C40" s="72">
        <f t="shared" si="2"/>
        <v>141</v>
      </c>
      <c r="D40" s="35">
        <f t="shared" si="4"/>
        <v>5</v>
      </c>
      <c r="E40" s="36">
        <f t="shared" si="4"/>
        <v>76</v>
      </c>
      <c r="F40" s="75">
        <v>2</v>
      </c>
      <c r="G40" s="76">
        <v>36</v>
      </c>
      <c r="H40" s="124">
        <v>0</v>
      </c>
      <c r="I40" s="132">
        <v>0</v>
      </c>
      <c r="J40" s="75">
        <v>3</v>
      </c>
      <c r="K40" s="76">
        <v>65</v>
      </c>
      <c r="L40" s="124">
        <v>3</v>
      </c>
      <c r="M40" s="132">
        <v>51</v>
      </c>
      <c r="N40" s="75">
        <v>2</v>
      </c>
      <c r="O40" s="76">
        <v>40</v>
      </c>
      <c r="P40" s="124">
        <v>2</v>
      </c>
      <c r="Q40" s="125">
        <v>25</v>
      </c>
    </row>
    <row r="41" spans="1:17" s="45" customFormat="1" ht="22.5" customHeight="1">
      <c r="A41" s="42" t="s">
        <v>97</v>
      </c>
      <c r="B41" s="33">
        <f t="shared" si="2"/>
        <v>9</v>
      </c>
      <c r="C41" s="72">
        <f t="shared" si="2"/>
        <v>189</v>
      </c>
      <c r="D41" s="35">
        <f t="shared" si="4"/>
        <v>1</v>
      </c>
      <c r="E41" s="36">
        <f t="shared" si="4"/>
        <v>7</v>
      </c>
      <c r="F41" s="73">
        <v>1</v>
      </c>
      <c r="G41" s="74">
        <v>13</v>
      </c>
      <c r="H41" s="136">
        <v>0</v>
      </c>
      <c r="I41" s="137">
        <v>0</v>
      </c>
      <c r="J41" s="73">
        <v>2</v>
      </c>
      <c r="K41" s="74">
        <v>34</v>
      </c>
      <c r="L41" s="136">
        <v>1</v>
      </c>
      <c r="M41" s="137">
        <v>7</v>
      </c>
      <c r="N41" s="73">
        <v>6</v>
      </c>
      <c r="O41" s="74">
        <v>142</v>
      </c>
      <c r="P41" s="136">
        <v>0</v>
      </c>
      <c r="Q41" s="141">
        <v>0</v>
      </c>
    </row>
    <row r="42" spans="1:17" s="45" customFormat="1" ht="22.5" customHeight="1">
      <c r="A42" s="42" t="s">
        <v>70</v>
      </c>
      <c r="B42" s="33">
        <f t="shared" si="2"/>
        <v>68</v>
      </c>
      <c r="C42" s="72">
        <f t="shared" si="2"/>
        <v>1025</v>
      </c>
      <c r="D42" s="35">
        <f t="shared" si="4"/>
        <v>32</v>
      </c>
      <c r="E42" s="36">
        <f t="shared" si="4"/>
        <v>414</v>
      </c>
      <c r="F42" s="75">
        <v>3</v>
      </c>
      <c r="G42" s="76">
        <v>48</v>
      </c>
      <c r="H42" s="124">
        <v>1</v>
      </c>
      <c r="I42" s="132">
        <v>15</v>
      </c>
      <c r="J42" s="75">
        <v>10</v>
      </c>
      <c r="K42" s="76">
        <v>179</v>
      </c>
      <c r="L42" s="124">
        <v>6</v>
      </c>
      <c r="M42" s="132">
        <v>109</v>
      </c>
      <c r="N42" s="75">
        <v>55</v>
      </c>
      <c r="O42" s="76">
        <v>798</v>
      </c>
      <c r="P42" s="124">
        <v>25</v>
      </c>
      <c r="Q42" s="125">
        <v>290</v>
      </c>
    </row>
    <row r="43" spans="1:17" s="45" customFormat="1" ht="22.5" customHeight="1">
      <c r="A43" s="42" t="s">
        <v>72</v>
      </c>
      <c r="B43" s="33">
        <f t="shared" si="2"/>
        <v>6</v>
      </c>
      <c r="C43" s="72">
        <f t="shared" si="2"/>
        <v>118</v>
      </c>
      <c r="D43" s="35">
        <f t="shared" si="4"/>
        <v>5</v>
      </c>
      <c r="E43" s="36">
        <f t="shared" si="4"/>
        <v>50</v>
      </c>
      <c r="F43" s="73">
        <v>0</v>
      </c>
      <c r="G43" s="74">
        <v>0</v>
      </c>
      <c r="H43" s="136">
        <v>1</v>
      </c>
      <c r="I43" s="137">
        <v>7</v>
      </c>
      <c r="J43" s="73">
        <v>5</v>
      </c>
      <c r="K43" s="74">
        <v>90</v>
      </c>
      <c r="L43" s="136">
        <v>2</v>
      </c>
      <c r="M43" s="137">
        <v>20</v>
      </c>
      <c r="N43" s="73">
        <v>1</v>
      </c>
      <c r="O43" s="74">
        <v>28</v>
      </c>
      <c r="P43" s="136">
        <v>2</v>
      </c>
      <c r="Q43" s="141">
        <v>23</v>
      </c>
    </row>
    <row r="44" spans="1:17" s="45" customFormat="1" ht="22.5" customHeight="1">
      <c r="A44" s="42" t="s">
        <v>76</v>
      </c>
      <c r="B44" s="33">
        <f t="shared" si="2"/>
        <v>15</v>
      </c>
      <c r="C44" s="72">
        <f t="shared" si="2"/>
        <v>317</v>
      </c>
      <c r="D44" s="35">
        <f t="shared" si="4"/>
        <v>11</v>
      </c>
      <c r="E44" s="36">
        <f t="shared" si="4"/>
        <v>198</v>
      </c>
      <c r="F44" s="73">
        <v>2</v>
      </c>
      <c r="G44" s="74">
        <v>26</v>
      </c>
      <c r="H44" s="136">
        <v>1</v>
      </c>
      <c r="I44" s="137">
        <v>20</v>
      </c>
      <c r="J44" s="73">
        <v>9</v>
      </c>
      <c r="K44" s="74">
        <v>195</v>
      </c>
      <c r="L44" s="136">
        <v>4</v>
      </c>
      <c r="M44" s="137">
        <f>30+61</f>
        <v>91</v>
      </c>
      <c r="N44" s="73">
        <v>4</v>
      </c>
      <c r="O44" s="74">
        <v>96</v>
      </c>
      <c r="P44" s="136">
        <v>6</v>
      </c>
      <c r="Q44" s="141">
        <f>20+67</f>
        <v>87</v>
      </c>
    </row>
    <row r="45" spans="1:17" s="45" customFormat="1" ht="22.5" customHeight="1">
      <c r="A45" s="42" t="s">
        <v>89</v>
      </c>
      <c r="B45" s="33">
        <f t="shared" si="2"/>
        <v>5</v>
      </c>
      <c r="C45" s="72">
        <f t="shared" si="2"/>
        <v>124</v>
      </c>
      <c r="D45" s="35">
        <f t="shared" si="4"/>
        <v>11</v>
      </c>
      <c r="E45" s="36">
        <f t="shared" si="4"/>
        <v>140</v>
      </c>
      <c r="F45" s="73">
        <v>1</v>
      </c>
      <c r="G45" s="74">
        <v>8</v>
      </c>
      <c r="H45" s="136">
        <v>1</v>
      </c>
      <c r="I45" s="137">
        <v>5</v>
      </c>
      <c r="J45" s="73">
        <v>1</v>
      </c>
      <c r="K45" s="74">
        <v>18</v>
      </c>
      <c r="L45" s="136">
        <v>8</v>
      </c>
      <c r="M45" s="137">
        <v>110</v>
      </c>
      <c r="N45" s="73">
        <v>3</v>
      </c>
      <c r="O45" s="74">
        <v>98</v>
      </c>
      <c r="P45" s="136">
        <v>2</v>
      </c>
      <c r="Q45" s="141">
        <v>25</v>
      </c>
    </row>
    <row r="46" spans="1:17" s="45" customFormat="1" ht="22.5" customHeight="1">
      <c r="A46" s="42" t="s">
        <v>93</v>
      </c>
      <c r="B46" s="33">
        <f t="shared" si="2"/>
        <v>5</v>
      </c>
      <c r="C46" s="72">
        <f t="shared" si="2"/>
        <v>205</v>
      </c>
      <c r="D46" s="35">
        <f t="shared" si="4"/>
        <v>13</v>
      </c>
      <c r="E46" s="36">
        <f t="shared" si="4"/>
        <v>157</v>
      </c>
      <c r="F46" s="73">
        <v>0</v>
      </c>
      <c r="G46" s="74">
        <v>0</v>
      </c>
      <c r="H46" s="136">
        <v>0</v>
      </c>
      <c r="I46" s="137">
        <v>0</v>
      </c>
      <c r="J46" s="73">
        <v>3</v>
      </c>
      <c r="K46" s="74">
        <v>52</v>
      </c>
      <c r="L46" s="136">
        <v>1</v>
      </c>
      <c r="M46" s="137">
        <v>13</v>
      </c>
      <c r="N46" s="73">
        <v>2</v>
      </c>
      <c r="O46" s="74">
        <v>153</v>
      </c>
      <c r="P46" s="136">
        <v>12</v>
      </c>
      <c r="Q46" s="141">
        <v>144</v>
      </c>
    </row>
    <row r="47" spans="1:17" s="45" customFormat="1" ht="22.5" customHeight="1">
      <c r="A47" s="42" t="s">
        <v>98</v>
      </c>
      <c r="B47" s="33">
        <f t="shared" si="2"/>
        <v>2</v>
      </c>
      <c r="C47" s="72">
        <f t="shared" si="2"/>
        <v>20</v>
      </c>
      <c r="D47" s="35">
        <f t="shared" si="4"/>
        <v>3</v>
      </c>
      <c r="E47" s="36">
        <f t="shared" si="4"/>
        <v>42</v>
      </c>
      <c r="F47" s="73">
        <v>0</v>
      </c>
      <c r="G47" s="74">
        <v>0</v>
      </c>
      <c r="H47" s="136">
        <v>0</v>
      </c>
      <c r="I47" s="137">
        <v>0</v>
      </c>
      <c r="J47" s="73">
        <v>1</v>
      </c>
      <c r="K47" s="74">
        <v>10</v>
      </c>
      <c r="L47" s="136">
        <v>1</v>
      </c>
      <c r="M47" s="137">
        <v>22</v>
      </c>
      <c r="N47" s="73">
        <v>1</v>
      </c>
      <c r="O47" s="74">
        <v>10</v>
      </c>
      <c r="P47" s="136">
        <v>2</v>
      </c>
      <c r="Q47" s="141">
        <v>20</v>
      </c>
    </row>
    <row r="48" spans="1:17" s="45" customFormat="1" ht="22.5" customHeight="1">
      <c r="A48" s="42" t="s">
        <v>99</v>
      </c>
      <c r="B48" s="33">
        <f t="shared" si="2"/>
        <v>4</v>
      </c>
      <c r="C48" s="72">
        <f t="shared" si="2"/>
        <v>54</v>
      </c>
      <c r="D48" s="35">
        <f t="shared" si="4"/>
        <v>3</v>
      </c>
      <c r="E48" s="36">
        <f t="shared" si="4"/>
        <v>51</v>
      </c>
      <c r="F48" s="75">
        <v>0</v>
      </c>
      <c r="G48" s="76">
        <v>0</v>
      </c>
      <c r="H48" s="124">
        <v>0</v>
      </c>
      <c r="I48" s="132">
        <v>0</v>
      </c>
      <c r="J48" s="73">
        <v>0</v>
      </c>
      <c r="K48" s="74">
        <v>0</v>
      </c>
      <c r="L48" s="136">
        <v>1</v>
      </c>
      <c r="M48" s="137">
        <v>23</v>
      </c>
      <c r="N48" s="73">
        <v>4</v>
      </c>
      <c r="O48" s="74">
        <v>54</v>
      </c>
      <c r="P48" s="136">
        <v>2</v>
      </c>
      <c r="Q48" s="141">
        <v>28</v>
      </c>
    </row>
    <row r="49" spans="1:17" s="45" customFormat="1" ht="22.5" customHeight="1" thickBot="1">
      <c r="A49" s="49" t="s">
        <v>100</v>
      </c>
      <c r="B49" s="33">
        <f t="shared" si="2"/>
        <v>2</v>
      </c>
      <c r="C49" s="77">
        <f t="shared" si="2"/>
        <v>44</v>
      </c>
      <c r="D49" s="35">
        <f t="shared" si="4"/>
        <v>5</v>
      </c>
      <c r="E49" s="36">
        <f t="shared" si="4"/>
        <v>89</v>
      </c>
      <c r="F49" s="73">
        <v>0</v>
      </c>
      <c r="G49" s="74">
        <v>0</v>
      </c>
      <c r="H49" s="136">
        <v>1</v>
      </c>
      <c r="I49" s="137">
        <v>30</v>
      </c>
      <c r="J49" s="73">
        <v>0</v>
      </c>
      <c r="K49" s="74">
        <v>0</v>
      </c>
      <c r="L49" s="136">
        <v>2</v>
      </c>
      <c r="M49" s="137">
        <v>24</v>
      </c>
      <c r="N49" s="73">
        <v>2</v>
      </c>
      <c r="O49" s="74">
        <v>44</v>
      </c>
      <c r="P49" s="136">
        <v>2</v>
      </c>
      <c r="Q49" s="141">
        <v>35</v>
      </c>
    </row>
    <row r="50" spans="1:17" s="58" customFormat="1" ht="42.75" customHeight="1" thickBot="1">
      <c r="A50" s="51" t="s">
        <v>35</v>
      </c>
      <c r="B50" s="52">
        <f>SUM(B7:B49)</f>
        <v>1863</v>
      </c>
      <c r="C50" s="53">
        <f aca="true" t="shared" si="6" ref="C50:O50">SUM(C7:C49)</f>
        <v>25772</v>
      </c>
      <c r="D50" s="54">
        <f>SUM(D7:D49)</f>
        <v>1480</v>
      </c>
      <c r="E50" s="53">
        <f>SUM(E7:E49)</f>
        <v>19970</v>
      </c>
      <c r="F50" s="55">
        <f t="shared" si="6"/>
        <v>193</v>
      </c>
      <c r="G50" s="53">
        <f t="shared" si="6"/>
        <v>2444</v>
      </c>
      <c r="H50" s="54">
        <f>SUM(H7:H49)</f>
        <v>190</v>
      </c>
      <c r="I50" s="56">
        <f>SUM(I7:I49)</f>
        <v>2286</v>
      </c>
      <c r="J50" s="55">
        <f t="shared" si="6"/>
        <v>622</v>
      </c>
      <c r="K50" s="53">
        <f t="shared" si="6"/>
        <v>9889</v>
      </c>
      <c r="L50" s="54">
        <f>SUM(L7:L49)</f>
        <v>507</v>
      </c>
      <c r="M50" s="56">
        <f>SUM(M7:M49)</f>
        <v>8176</v>
      </c>
      <c r="N50" s="55">
        <f t="shared" si="6"/>
        <v>1048</v>
      </c>
      <c r="O50" s="53">
        <f t="shared" si="6"/>
        <v>13439</v>
      </c>
      <c r="P50" s="54">
        <f>SUM(P7:P49)</f>
        <v>783</v>
      </c>
      <c r="Q50" s="57">
        <f>SUM(Q7:Q49)</f>
        <v>9508</v>
      </c>
    </row>
    <row r="51" ht="23.25" customHeight="1">
      <c r="A51" s="59"/>
    </row>
  </sheetData>
  <sheetProtection/>
  <mergeCells count="15">
    <mergeCell ref="N3:Q3"/>
    <mergeCell ref="F4:I4"/>
    <mergeCell ref="J4:M4"/>
    <mergeCell ref="N4:Q4"/>
    <mergeCell ref="P5:Q5"/>
    <mergeCell ref="N5:O5"/>
    <mergeCell ref="F5:G5"/>
    <mergeCell ref="J5:K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70" zoomScaleNormal="75" zoomScaleSheetLayoutView="70" workbookViewId="0" topLeftCell="K40">
      <selection activeCell="V7" sqref="V7:W49"/>
    </sheetView>
  </sheetViews>
  <sheetFormatPr defaultColWidth="9.00390625" defaultRowHeight="13.5"/>
  <cols>
    <col min="1" max="1" width="19.125" style="12" customWidth="1"/>
    <col min="2" max="2" width="14.00390625" style="12" customWidth="1"/>
    <col min="3" max="3" width="15.375" style="12" customWidth="1"/>
    <col min="4" max="4" width="14.00390625" style="12" customWidth="1"/>
    <col min="5" max="5" width="15.375" style="12" customWidth="1"/>
    <col min="6" max="6" width="14.00390625" style="12" customWidth="1"/>
    <col min="7" max="7" width="15.375" style="12" customWidth="1"/>
    <col min="8" max="8" width="11.875" style="12" customWidth="1"/>
    <col min="9" max="9" width="15.75390625" style="12" customWidth="1"/>
    <col min="10" max="10" width="11.875" style="12" customWidth="1"/>
    <col min="11" max="11" width="15.75390625" style="12" customWidth="1"/>
    <col min="12" max="12" width="11.875" style="12" customWidth="1"/>
    <col min="13" max="13" width="15.75390625" style="12" customWidth="1"/>
    <col min="14" max="14" width="11.875" style="12" customWidth="1"/>
    <col min="15" max="15" width="15.75390625" style="12" customWidth="1"/>
    <col min="16" max="16" width="11.875" style="12" customWidth="1"/>
    <col min="17" max="17" width="15.75390625" style="12" customWidth="1"/>
    <col min="18" max="18" width="11.875" style="12" customWidth="1"/>
    <col min="19" max="19" width="15.75390625" style="12" customWidth="1"/>
    <col min="20" max="20" width="11.875" style="12" customWidth="1"/>
    <col min="21" max="21" width="15.75390625" style="12" customWidth="1"/>
    <col min="22" max="22" width="11.875" style="12" customWidth="1"/>
    <col min="23" max="23" width="15.75390625" style="12" customWidth="1"/>
    <col min="24" max="24" width="11.875" style="12" customWidth="1"/>
    <col min="25" max="25" width="15.75390625" style="12" customWidth="1"/>
    <col min="26" max="16384" width="9.00390625" style="12" customWidth="1"/>
  </cols>
  <sheetData>
    <row r="1" spans="1:13" ht="35.25" customHeight="1">
      <c r="A1" s="11" t="s">
        <v>56</v>
      </c>
      <c r="H1" s="13"/>
      <c r="I1" s="14"/>
      <c r="J1" s="14"/>
      <c r="K1" s="14"/>
      <c r="L1" s="14"/>
      <c r="M1" s="14"/>
    </row>
    <row r="2" spans="1:13" ht="33" customHeight="1">
      <c r="A2" s="11" t="s">
        <v>53</v>
      </c>
      <c r="H2" s="13"/>
      <c r="I2" s="14"/>
      <c r="J2" s="14"/>
      <c r="K2" s="15"/>
      <c r="L2" s="14"/>
      <c r="M2" s="15"/>
    </row>
    <row r="3" spans="1:25" s="19" customFormat="1" ht="33.75" customHeight="1" thickBot="1">
      <c r="A3" s="16"/>
      <c r="B3" s="17"/>
      <c r="C3" s="186" t="s">
        <v>51</v>
      </c>
      <c r="D3" s="186"/>
      <c r="E3" s="186"/>
      <c r="F3" s="16"/>
      <c r="G3" s="16"/>
      <c r="N3" s="20"/>
      <c r="T3" s="201"/>
      <c r="U3" s="201"/>
      <c r="V3" s="201"/>
      <c r="W3" s="201"/>
      <c r="X3" s="16"/>
      <c r="Y3" s="16"/>
    </row>
    <row r="4" spans="1:25" s="19" customFormat="1" ht="36" customHeight="1" thickBot="1">
      <c r="A4" s="177" t="s">
        <v>47</v>
      </c>
      <c r="B4" s="180" t="s">
        <v>41</v>
      </c>
      <c r="C4" s="181"/>
      <c r="D4" s="181"/>
      <c r="E4" s="181"/>
      <c r="F4" s="21"/>
      <c r="G4" s="21"/>
      <c r="H4" s="187" t="s">
        <v>37</v>
      </c>
      <c r="I4" s="188"/>
      <c r="J4" s="188"/>
      <c r="K4" s="188"/>
      <c r="L4" s="188"/>
      <c r="M4" s="189"/>
      <c r="N4" s="187" t="s">
        <v>38</v>
      </c>
      <c r="O4" s="188"/>
      <c r="P4" s="188"/>
      <c r="Q4" s="188"/>
      <c r="R4" s="188"/>
      <c r="S4" s="188"/>
      <c r="T4" s="187" t="s">
        <v>36</v>
      </c>
      <c r="U4" s="188"/>
      <c r="V4" s="188"/>
      <c r="W4" s="188"/>
      <c r="X4" s="188"/>
      <c r="Y4" s="190"/>
    </row>
    <row r="5" spans="1:25" s="19" customFormat="1" ht="63" customHeight="1" thickBot="1">
      <c r="A5" s="178"/>
      <c r="B5" s="182" t="s">
        <v>59</v>
      </c>
      <c r="C5" s="183"/>
      <c r="D5" s="184" t="s">
        <v>61</v>
      </c>
      <c r="E5" s="203"/>
      <c r="F5" s="184" t="s">
        <v>62</v>
      </c>
      <c r="G5" s="185"/>
      <c r="H5" s="191" t="s">
        <v>59</v>
      </c>
      <c r="I5" s="192"/>
      <c r="J5" s="184" t="s">
        <v>61</v>
      </c>
      <c r="K5" s="203"/>
      <c r="L5" s="184" t="s">
        <v>62</v>
      </c>
      <c r="M5" s="185"/>
      <c r="N5" s="191" t="s">
        <v>59</v>
      </c>
      <c r="O5" s="192"/>
      <c r="P5" s="184" t="s">
        <v>61</v>
      </c>
      <c r="Q5" s="203"/>
      <c r="R5" s="184" t="s">
        <v>62</v>
      </c>
      <c r="S5" s="185"/>
      <c r="T5" s="202" t="s">
        <v>59</v>
      </c>
      <c r="U5" s="192"/>
      <c r="V5" s="184" t="s">
        <v>61</v>
      </c>
      <c r="W5" s="193"/>
      <c r="X5" s="184" t="s">
        <v>62</v>
      </c>
      <c r="Y5" s="193"/>
    </row>
    <row r="6" spans="1:25" ht="36" customHeight="1" thickBot="1">
      <c r="A6" s="179"/>
      <c r="B6" s="60" t="s">
        <v>48</v>
      </c>
      <c r="C6" s="61" t="s">
        <v>49</v>
      </c>
      <c r="D6" s="62" t="s">
        <v>48</v>
      </c>
      <c r="E6" s="63" t="s">
        <v>49</v>
      </c>
      <c r="F6" s="62" t="s">
        <v>48</v>
      </c>
      <c r="G6" s="65" t="s">
        <v>49</v>
      </c>
      <c r="H6" s="64" t="s">
        <v>48</v>
      </c>
      <c r="I6" s="61" t="s">
        <v>49</v>
      </c>
      <c r="J6" s="62" t="s">
        <v>48</v>
      </c>
      <c r="K6" s="63" t="s">
        <v>49</v>
      </c>
      <c r="L6" s="62" t="s">
        <v>48</v>
      </c>
      <c r="M6" s="65" t="s">
        <v>49</v>
      </c>
      <c r="N6" s="64" t="s">
        <v>48</v>
      </c>
      <c r="O6" s="61" t="s">
        <v>49</v>
      </c>
      <c r="P6" s="62" t="s">
        <v>48</v>
      </c>
      <c r="Q6" s="63" t="s">
        <v>49</v>
      </c>
      <c r="R6" s="62" t="s">
        <v>48</v>
      </c>
      <c r="S6" s="65" t="s">
        <v>49</v>
      </c>
      <c r="T6" s="78" t="s">
        <v>48</v>
      </c>
      <c r="U6" s="61" t="s">
        <v>49</v>
      </c>
      <c r="V6" s="62" t="s">
        <v>48</v>
      </c>
      <c r="W6" s="66" t="s">
        <v>49</v>
      </c>
      <c r="X6" s="62" t="s">
        <v>48</v>
      </c>
      <c r="Y6" s="66" t="s">
        <v>49</v>
      </c>
    </row>
    <row r="7" spans="1:26" s="71" customFormat="1" ht="22.5" customHeight="1">
      <c r="A7" s="32" t="s">
        <v>39</v>
      </c>
      <c r="B7" s="79">
        <f aca="true" t="shared" si="0" ref="B7:C10">SUM(H7,N7,T7)</f>
        <v>1534</v>
      </c>
      <c r="C7" s="80">
        <f t="shared" si="0"/>
        <v>25278</v>
      </c>
      <c r="D7" s="35">
        <f aca="true" t="shared" si="1" ref="D7:G10">J7+P7+V7</f>
        <v>1493</v>
      </c>
      <c r="E7" s="36">
        <f t="shared" si="1"/>
        <v>23125</v>
      </c>
      <c r="F7" s="35">
        <f t="shared" si="1"/>
        <v>1362</v>
      </c>
      <c r="G7" s="81">
        <f t="shared" si="1"/>
        <v>23119</v>
      </c>
      <c r="H7" s="82">
        <v>196</v>
      </c>
      <c r="I7" s="83">
        <v>3311</v>
      </c>
      <c r="J7" s="133">
        <v>166</v>
      </c>
      <c r="K7" s="142">
        <v>2474</v>
      </c>
      <c r="L7" s="84">
        <v>148</v>
      </c>
      <c r="M7" s="85">
        <v>2607</v>
      </c>
      <c r="N7" s="82">
        <v>502</v>
      </c>
      <c r="O7" s="83">
        <v>8620</v>
      </c>
      <c r="P7" s="133">
        <v>319</v>
      </c>
      <c r="Q7" s="142">
        <v>5315</v>
      </c>
      <c r="R7" s="84">
        <v>288</v>
      </c>
      <c r="S7" s="85">
        <v>5185</v>
      </c>
      <c r="T7" s="86">
        <v>836</v>
      </c>
      <c r="U7" s="83">
        <v>13347</v>
      </c>
      <c r="V7" s="133">
        <v>1008</v>
      </c>
      <c r="W7" s="135">
        <v>15336</v>
      </c>
      <c r="X7" s="84">
        <v>926</v>
      </c>
      <c r="Y7" s="87">
        <v>15327</v>
      </c>
      <c r="Z7" s="70"/>
    </row>
    <row r="8" spans="1:26" s="45" customFormat="1" ht="22.5" customHeight="1">
      <c r="A8" s="42" t="s">
        <v>63</v>
      </c>
      <c r="B8" s="79">
        <f t="shared" si="0"/>
        <v>29</v>
      </c>
      <c r="C8" s="88">
        <f t="shared" si="0"/>
        <v>525</v>
      </c>
      <c r="D8" s="35">
        <f t="shared" si="1"/>
        <v>34</v>
      </c>
      <c r="E8" s="36">
        <f t="shared" si="1"/>
        <v>525</v>
      </c>
      <c r="F8" s="35">
        <f t="shared" si="1"/>
        <v>35</v>
      </c>
      <c r="G8" s="81">
        <f t="shared" si="1"/>
        <v>612</v>
      </c>
      <c r="H8" s="39">
        <v>3</v>
      </c>
      <c r="I8" s="38">
        <v>55</v>
      </c>
      <c r="J8" s="121">
        <v>3</v>
      </c>
      <c r="K8" s="143">
        <v>48</v>
      </c>
      <c r="L8" s="89">
        <v>2</v>
      </c>
      <c r="M8" s="90">
        <v>45</v>
      </c>
      <c r="N8" s="39">
        <v>11</v>
      </c>
      <c r="O8" s="38">
        <v>215</v>
      </c>
      <c r="P8" s="121">
        <v>11</v>
      </c>
      <c r="Q8" s="143">
        <v>189</v>
      </c>
      <c r="R8" s="89">
        <v>11</v>
      </c>
      <c r="S8" s="90">
        <v>193</v>
      </c>
      <c r="T8" s="91">
        <v>15</v>
      </c>
      <c r="U8" s="38">
        <v>255</v>
      </c>
      <c r="V8" s="121">
        <v>20</v>
      </c>
      <c r="W8" s="123">
        <v>288</v>
      </c>
      <c r="X8" s="89">
        <v>22</v>
      </c>
      <c r="Y8" s="92">
        <v>374</v>
      </c>
      <c r="Z8" s="44"/>
    </row>
    <row r="9" spans="1:26" s="45" customFormat="1" ht="22.5" customHeight="1">
      <c r="A9" s="42" t="s">
        <v>95</v>
      </c>
      <c r="B9" s="79">
        <f t="shared" si="0"/>
        <v>8</v>
      </c>
      <c r="C9" s="88">
        <f t="shared" si="0"/>
        <v>160</v>
      </c>
      <c r="D9" s="35">
        <f t="shared" si="1"/>
        <v>8</v>
      </c>
      <c r="E9" s="36">
        <f t="shared" si="1"/>
        <v>114</v>
      </c>
      <c r="F9" s="35">
        <f t="shared" si="1"/>
        <v>9</v>
      </c>
      <c r="G9" s="81">
        <f t="shared" si="1"/>
        <v>128</v>
      </c>
      <c r="H9" s="39">
        <v>0</v>
      </c>
      <c r="I9" s="38">
        <v>0</v>
      </c>
      <c r="J9" s="121">
        <v>0</v>
      </c>
      <c r="K9" s="143">
        <v>0</v>
      </c>
      <c r="L9" s="89">
        <v>0</v>
      </c>
      <c r="M9" s="90">
        <v>0</v>
      </c>
      <c r="N9" s="39">
        <v>4</v>
      </c>
      <c r="O9" s="38">
        <v>80</v>
      </c>
      <c r="P9" s="121">
        <v>2</v>
      </c>
      <c r="Q9" s="143">
        <v>32</v>
      </c>
      <c r="R9" s="89">
        <v>3</v>
      </c>
      <c r="S9" s="90">
        <v>42</v>
      </c>
      <c r="T9" s="91">
        <v>4</v>
      </c>
      <c r="U9" s="38">
        <v>80</v>
      </c>
      <c r="V9" s="121">
        <v>6</v>
      </c>
      <c r="W9" s="123">
        <v>82</v>
      </c>
      <c r="X9" s="89">
        <v>6</v>
      </c>
      <c r="Y9" s="92">
        <v>86</v>
      </c>
      <c r="Z9" s="44"/>
    </row>
    <row r="10" spans="1:26" s="45" customFormat="1" ht="22.5" customHeight="1">
      <c r="A10" s="42" t="s">
        <v>96</v>
      </c>
      <c r="B10" s="79">
        <f t="shared" si="0"/>
        <v>7</v>
      </c>
      <c r="C10" s="88">
        <f t="shared" si="0"/>
        <v>109</v>
      </c>
      <c r="D10" s="35">
        <f t="shared" si="1"/>
        <v>3</v>
      </c>
      <c r="E10" s="36">
        <f t="shared" si="1"/>
        <v>42</v>
      </c>
      <c r="F10" s="35">
        <f t="shared" si="1"/>
        <v>3</v>
      </c>
      <c r="G10" s="81">
        <f t="shared" si="1"/>
        <v>39</v>
      </c>
      <c r="H10" s="39">
        <v>0</v>
      </c>
      <c r="I10" s="38">
        <v>0</v>
      </c>
      <c r="J10" s="121">
        <v>1</v>
      </c>
      <c r="K10" s="143">
        <v>19</v>
      </c>
      <c r="L10" s="89">
        <v>1</v>
      </c>
      <c r="M10" s="90">
        <v>19</v>
      </c>
      <c r="N10" s="39">
        <v>2</v>
      </c>
      <c r="O10" s="38">
        <v>40</v>
      </c>
      <c r="P10" s="121">
        <v>1</v>
      </c>
      <c r="Q10" s="143">
        <v>22</v>
      </c>
      <c r="R10" s="89">
        <v>2</v>
      </c>
      <c r="S10" s="90">
        <v>20</v>
      </c>
      <c r="T10" s="91">
        <v>5</v>
      </c>
      <c r="U10" s="38">
        <v>69</v>
      </c>
      <c r="V10" s="121">
        <v>1</v>
      </c>
      <c r="W10" s="123">
        <v>1</v>
      </c>
      <c r="X10" s="89">
        <v>0</v>
      </c>
      <c r="Y10" s="92">
        <v>0</v>
      </c>
      <c r="Z10" s="44"/>
    </row>
    <row r="11" spans="1:26" s="45" customFormat="1" ht="22.5" customHeight="1">
      <c r="A11" s="42" t="s">
        <v>82</v>
      </c>
      <c r="B11" s="79">
        <f aca="true" t="shared" si="2" ref="B11:C49">SUM(H11,N11,T11)</f>
        <v>44</v>
      </c>
      <c r="C11" s="88">
        <f t="shared" si="2"/>
        <v>721</v>
      </c>
      <c r="D11" s="35">
        <f>J11+P11+V11</f>
        <v>43</v>
      </c>
      <c r="E11" s="36">
        <f>K11+Q11+W11</f>
        <v>653</v>
      </c>
      <c r="F11" s="35">
        <f>L11+R11+X11</f>
        <v>46</v>
      </c>
      <c r="G11" s="81">
        <f>M11+S11+Y11</f>
        <v>677</v>
      </c>
      <c r="H11" s="48">
        <v>5</v>
      </c>
      <c r="I11" s="47">
        <v>90</v>
      </c>
      <c r="J11" s="117">
        <v>5</v>
      </c>
      <c r="K11" s="126">
        <v>42</v>
      </c>
      <c r="L11" s="93">
        <v>6</v>
      </c>
      <c r="M11" s="94">
        <v>63</v>
      </c>
      <c r="N11" s="48">
        <v>18</v>
      </c>
      <c r="O11" s="47">
        <v>313</v>
      </c>
      <c r="P11" s="117">
        <v>14</v>
      </c>
      <c r="Q11" s="126">
        <v>246</v>
      </c>
      <c r="R11" s="93">
        <v>13</v>
      </c>
      <c r="S11" s="94">
        <v>207</v>
      </c>
      <c r="T11" s="95">
        <v>21</v>
      </c>
      <c r="U11" s="47">
        <v>318</v>
      </c>
      <c r="V11" s="117">
        <v>24</v>
      </c>
      <c r="W11" s="120">
        <v>365</v>
      </c>
      <c r="X11" s="93">
        <v>27</v>
      </c>
      <c r="Y11" s="96">
        <v>407</v>
      </c>
      <c r="Z11" s="44"/>
    </row>
    <row r="12" spans="1:26" s="45" customFormat="1" ht="22.5" customHeight="1">
      <c r="A12" s="42" t="s">
        <v>67</v>
      </c>
      <c r="B12" s="79">
        <f t="shared" si="2"/>
        <v>166</v>
      </c>
      <c r="C12" s="88">
        <f aca="true" t="shared" si="3" ref="C12:C49">SUM(I12,O12,U12)</f>
        <v>3257</v>
      </c>
      <c r="D12" s="35">
        <f aca="true" t="shared" si="4" ref="D12:D49">J12+P12+V12</f>
        <v>190</v>
      </c>
      <c r="E12" s="36">
        <f aca="true" t="shared" si="5" ref="E12:E49">K12+Q12+W12</f>
        <v>2823</v>
      </c>
      <c r="F12" s="35">
        <f aca="true" t="shared" si="6" ref="F12:F49">L12+R12+X12</f>
        <v>180</v>
      </c>
      <c r="G12" s="81">
        <f aca="true" t="shared" si="7" ref="G12:G49">M12+S12+Y12</f>
        <v>2518</v>
      </c>
      <c r="H12" s="39">
        <v>6</v>
      </c>
      <c r="I12" s="38">
        <v>94</v>
      </c>
      <c r="J12" s="121">
        <v>11</v>
      </c>
      <c r="K12" s="143">
        <v>145</v>
      </c>
      <c r="L12" s="89">
        <v>12</v>
      </c>
      <c r="M12" s="90">
        <v>145</v>
      </c>
      <c r="N12" s="39">
        <v>31</v>
      </c>
      <c r="O12" s="38">
        <v>689</v>
      </c>
      <c r="P12" s="121">
        <v>37</v>
      </c>
      <c r="Q12" s="143">
        <v>614</v>
      </c>
      <c r="R12" s="89">
        <v>34</v>
      </c>
      <c r="S12" s="90">
        <v>535</v>
      </c>
      <c r="T12" s="91">
        <v>129</v>
      </c>
      <c r="U12" s="38">
        <v>2474</v>
      </c>
      <c r="V12" s="121">
        <v>142</v>
      </c>
      <c r="W12" s="123">
        <v>2064</v>
      </c>
      <c r="X12" s="89">
        <v>134</v>
      </c>
      <c r="Y12" s="92">
        <v>1838</v>
      </c>
      <c r="Z12" s="44"/>
    </row>
    <row r="13" spans="1:26" s="45" customFormat="1" ht="22.5" customHeight="1">
      <c r="A13" s="42" t="s">
        <v>69</v>
      </c>
      <c r="B13" s="79">
        <f t="shared" si="2"/>
        <v>138</v>
      </c>
      <c r="C13" s="88">
        <f t="shared" si="3"/>
        <v>1310</v>
      </c>
      <c r="D13" s="35">
        <f t="shared" si="4"/>
        <v>145</v>
      </c>
      <c r="E13" s="36">
        <f t="shared" si="5"/>
        <v>2341</v>
      </c>
      <c r="F13" s="35">
        <f t="shared" si="6"/>
        <v>136</v>
      </c>
      <c r="G13" s="81">
        <f t="shared" si="7"/>
        <v>2068</v>
      </c>
      <c r="H13" s="115">
        <v>9</v>
      </c>
      <c r="I13" s="116">
        <v>88</v>
      </c>
      <c r="J13" s="117">
        <v>10</v>
      </c>
      <c r="K13" s="126">
        <v>185</v>
      </c>
      <c r="L13" s="93">
        <v>11</v>
      </c>
      <c r="M13" s="94">
        <v>201</v>
      </c>
      <c r="N13" s="115">
        <v>43</v>
      </c>
      <c r="O13" s="116">
        <v>435</v>
      </c>
      <c r="P13" s="117">
        <v>40</v>
      </c>
      <c r="Q13" s="126">
        <v>697</v>
      </c>
      <c r="R13" s="93">
        <v>31</v>
      </c>
      <c r="S13" s="94">
        <v>521</v>
      </c>
      <c r="T13" s="119">
        <v>86</v>
      </c>
      <c r="U13" s="116">
        <v>787</v>
      </c>
      <c r="V13" s="117">
        <v>95</v>
      </c>
      <c r="W13" s="120">
        <v>1459</v>
      </c>
      <c r="X13" s="93">
        <v>94</v>
      </c>
      <c r="Y13" s="96">
        <v>1346</v>
      </c>
      <c r="Z13" s="44"/>
    </row>
    <row r="14" spans="1:25" s="45" customFormat="1" ht="22.5" customHeight="1">
      <c r="A14" s="42" t="s">
        <v>74</v>
      </c>
      <c r="B14" s="79">
        <f t="shared" si="2"/>
        <v>66</v>
      </c>
      <c r="C14" s="88">
        <f t="shared" si="3"/>
        <v>1035</v>
      </c>
      <c r="D14" s="35">
        <f t="shared" si="4"/>
        <v>88</v>
      </c>
      <c r="E14" s="36">
        <f t="shared" si="5"/>
        <v>1402</v>
      </c>
      <c r="F14" s="35">
        <f t="shared" si="6"/>
        <v>86</v>
      </c>
      <c r="G14" s="81">
        <f t="shared" si="7"/>
        <v>1411</v>
      </c>
      <c r="H14" s="39">
        <v>5</v>
      </c>
      <c r="I14" s="38">
        <v>99</v>
      </c>
      <c r="J14" s="121">
        <v>2</v>
      </c>
      <c r="K14" s="143">
        <v>30</v>
      </c>
      <c r="L14" s="89">
        <v>2</v>
      </c>
      <c r="M14" s="90">
        <v>36</v>
      </c>
      <c r="N14" s="39">
        <v>22</v>
      </c>
      <c r="O14" s="38">
        <v>342</v>
      </c>
      <c r="P14" s="121">
        <v>20</v>
      </c>
      <c r="Q14" s="143">
        <v>339</v>
      </c>
      <c r="R14" s="89">
        <v>17</v>
      </c>
      <c r="S14" s="90">
        <v>322</v>
      </c>
      <c r="T14" s="91">
        <v>39</v>
      </c>
      <c r="U14" s="38">
        <v>594</v>
      </c>
      <c r="V14" s="121">
        <v>66</v>
      </c>
      <c r="W14" s="123">
        <v>1033</v>
      </c>
      <c r="X14" s="89">
        <v>67</v>
      </c>
      <c r="Y14" s="92">
        <v>1053</v>
      </c>
    </row>
    <row r="15" spans="1:25" s="45" customFormat="1" ht="22.5" customHeight="1">
      <c r="A15" s="42" t="s">
        <v>86</v>
      </c>
      <c r="B15" s="79">
        <f t="shared" si="2"/>
        <v>57</v>
      </c>
      <c r="C15" s="88">
        <f t="shared" si="3"/>
        <v>405</v>
      </c>
      <c r="D15" s="35">
        <f t="shared" si="4"/>
        <v>73</v>
      </c>
      <c r="E15" s="36">
        <f t="shared" si="5"/>
        <v>690</v>
      </c>
      <c r="F15" s="35">
        <f t="shared" si="6"/>
        <v>40</v>
      </c>
      <c r="G15" s="81">
        <f t="shared" si="7"/>
        <v>691</v>
      </c>
      <c r="H15" s="39">
        <v>3</v>
      </c>
      <c r="I15" s="38">
        <v>15</v>
      </c>
      <c r="J15" s="121">
        <v>3</v>
      </c>
      <c r="K15" s="143">
        <v>13</v>
      </c>
      <c r="L15" s="89">
        <v>1</v>
      </c>
      <c r="M15" s="90">
        <v>14</v>
      </c>
      <c r="N15" s="39">
        <v>22</v>
      </c>
      <c r="O15" s="38">
        <v>200</v>
      </c>
      <c r="P15" s="121">
        <v>20</v>
      </c>
      <c r="Q15" s="143">
        <v>270</v>
      </c>
      <c r="R15" s="89">
        <v>12</v>
      </c>
      <c r="S15" s="90">
        <v>240</v>
      </c>
      <c r="T15" s="91">
        <v>32</v>
      </c>
      <c r="U15" s="38">
        <v>190</v>
      </c>
      <c r="V15" s="121">
        <v>50</v>
      </c>
      <c r="W15" s="123">
        <v>407</v>
      </c>
      <c r="X15" s="89">
        <v>27</v>
      </c>
      <c r="Y15" s="92">
        <v>437</v>
      </c>
    </row>
    <row r="16" spans="1:25" s="45" customFormat="1" ht="22.5" customHeight="1">
      <c r="A16" s="42" t="s">
        <v>94</v>
      </c>
      <c r="B16" s="79">
        <f t="shared" si="2"/>
        <v>18</v>
      </c>
      <c r="C16" s="88">
        <f t="shared" si="3"/>
        <v>308</v>
      </c>
      <c r="D16" s="35">
        <f t="shared" si="4"/>
        <v>10</v>
      </c>
      <c r="E16" s="36">
        <f t="shared" si="5"/>
        <v>171</v>
      </c>
      <c r="F16" s="35">
        <f t="shared" si="6"/>
        <v>12</v>
      </c>
      <c r="G16" s="81">
        <f t="shared" si="7"/>
        <v>203</v>
      </c>
      <c r="H16" s="39">
        <v>1</v>
      </c>
      <c r="I16" s="38">
        <v>13</v>
      </c>
      <c r="J16" s="121">
        <v>0</v>
      </c>
      <c r="K16" s="143">
        <v>0</v>
      </c>
      <c r="L16" s="89">
        <v>0</v>
      </c>
      <c r="M16" s="90">
        <v>0</v>
      </c>
      <c r="N16" s="39">
        <v>6</v>
      </c>
      <c r="O16" s="38">
        <v>108</v>
      </c>
      <c r="P16" s="121">
        <v>4</v>
      </c>
      <c r="Q16" s="143">
        <v>77</v>
      </c>
      <c r="R16" s="89">
        <v>3</v>
      </c>
      <c r="S16" s="90">
        <v>59</v>
      </c>
      <c r="T16" s="91">
        <v>11</v>
      </c>
      <c r="U16" s="38">
        <v>187</v>
      </c>
      <c r="V16" s="121">
        <v>6</v>
      </c>
      <c r="W16" s="123">
        <v>94</v>
      </c>
      <c r="X16" s="89">
        <v>9</v>
      </c>
      <c r="Y16" s="92">
        <v>144</v>
      </c>
    </row>
    <row r="17" spans="1:25" s="45" customFormat="1" ht="22.5" customHeight="1">
      <c r="A17" s="42" t="s">
        <v>65</v>
      </c>
      <c r="B17" s="79">
        <f t="shared" si="2"/>
        <v>219</v>
      </c>
      <c r="C17" s="88">
        <f t="shared" si="3"/>
        <v>1818</v>
      </c>
      <c r="D17" s="35">
        <f t="shared" si="4"/>
        <v>194</v>
      </c>
      <c r="E17" s="36">
        <f t="shared" si="5"/>
        <v>1678</v>
      </c>
      <c r="F17" s="35">
        <f t="shared" si="6"/>
        <v>105</v>
      </c>
      <c r="G17" s="81">
        <f t="shared" si="7"/>
        <v>1689</v>
      </c>
      <c r="H17" s="48">
        <v>12</v>
      </c>
      <c r="I17" s="47">
        <v>121</v>
      </c>
      <c r="J17" s="117">
        <v>7</v>
      </c>
      <c r="K17" s="126">
        <v>81</v>
      </c>
      <c r="L17" s="93">
        <v>4</v>
      </c>
      <c r="M17" s="94">
        <v>71</v>
      </c>
      <c r="N17" s="48">
        <v>87</v>
      </c>
      <c r="O17" s="47">
        <v>642</v>
      </c>
      <c r="P17" s="117">
        <v>53</v>
      </c>
      <c r="Q17" s="126">
        <v>423</v>
      </c>
      <c r="R17" s="93">
        <v>19</v>
      </c>
      <c r="S17" s="94">
        <v>315</v>
      </c>
      <c r="T17" s="95">
        <v>120</v>
      </c>
      <c r="U17" s="47">
        <v>1055</v>
      </c>
      <c r="V17" s="117">
        <v>134</v>
      </c>
      <c r="W17" s="120">
        <v>1174</v>
      </c>
      <c r="X17" s="93">
        <v>82</v>
      </c>
      <c r="Y17" s="96">
        <v>1303</v>
      </c>
    </row>
    <row r="18" spans="1:25" s="45" customFormat="1" ht="22.5" customHeight="1">
      <c r="A18" s="42" t="s">
        <v>68</v>
      </c>
      <c r="B18" s="79">
        <f t="shared" si="2"/>
        <v>135</v>
      </c>
      <c r="C18" s="88">
        <f t="shared" si="3"/>
        <v>2194</v>
      </c>
      <c r="D18" s="35">
        <f t="shared" si="4"/>
        <v>155</v>
      </c>
      <c r="E18" s="36">
        <f t="shared" si="5"/>
        <v>2424</v>
      </c>
      <c r="F18" s="35">
        <f t="shared" si="6"/>
        <v>147</v>
      </c>
      <c r="G18" s="81">
        <f t="shared" si="7"/>
        <v>2399</v>
      </c>
      <c r="H18" s="128">
        <v>16</v>
      </c>
      <c r="I18" s="127">
        <v>260</v>
      </c>
      <c r="J18" s="117">
        <v>17</v>
      </c>
      <c r="K18" s="126">
        <v>259</v>
      </c>
      <c r="L18" s="93">
        <v>17</v>
      </c>
      <c r="M18" s="94">
        <v>255</v>
      </c>
      <c r="N18" s="128">
        <v>51</v>
      </c>
      <c r="O18" s="127">
        <v>829</v>
      </c>
      <c r="P18" s="117">
        <v>41</v>
      </c>
      <c r="Q18" s="126">
        <v>714</v>
      </c>
      <c r="R18" s="93">
        <v>40</v>
      </c>
      <c r="S18" s="94">
        <v>775</v>
      </c>
      <c r="T18" s="129">
        <v>68</v>
      </c>
      <c r="U18" s="127">
        <v>1105</v>
      </c>
      <c r="V18" s="117">
        <v>97</v>
      </c>
      <c r="W18" s="120">
        <v>1451</v>
      </c>
      <c r="X18" s="93">
        <v>90</v>
      </c>
      <c r="Y18" s="96">
        <v>1369</v>
      </c>
    </row>
    <row r="19" spans="1:25" s="45" customFormat="1" ht="22.5" customHeight="1">
      <c r="A19" s="42" t="s">
        <v>78</v>
      </c>
      <c r="B19" s="79">
        <f t="shared" si="2"/>
        <v>109</v>
      </c>
      <c r="C19" s="88">
        <f t="shared" si="3"/>
        <v>1757</v>
      </c>
      <c r="D19" s="35">
        <f t="shared" si="4"/>
        <v>122</v>
      </c>
      <c r="E19" s="36">
        <f t="shared" si="5"/>
        <v>2053</v>
      </c>
      <c r="F19" s="35">
        <f t="shared" si="6"/>
        <v>126</v>
      </c>
      <c r="G19" s="81">
        <f t="shared" si="7"/>
        <v>2175</v>
      </c>
      <c r="H19" s="39">
        <v>3</v>
      </c>
      <c r="I19" s="38">
        <v>65</v>
      </c>
      <c r="J19" s="121">
        <v>5</v>
      </c>
      <c r="K19" s="143">
        <v>83</v>
      </c>
      <c r="L19" s="89">
        <v>6</v>
      </c>
      <c r="M19" s="90">
        <v>91</v>
      </c>
      <c r="N19" s="39">
        <v>46</v>
      </c>
      <c r="O19" s="38">
        <v>750</v>
      </c>
      <c r="P19" s="121">
        <v>38</v>
      </c>
      <c r="Q19" s="143">
        <v>714</v>
      </c>
      <c r="R19" s="89">
        <v>37</v>
      </c>
      <c r="S19" s="90">
        <v>667</v>
      </c>
      <c r="T19" s="91">
        <v>60</v>
      </c>
      <c r="U19" s="38">
        <v>942</v>
      </c>
      <c r="V19" s="121">
        <v>79</v>
      </c>
      <c r="W19" s="123">
        <v>1256</v>
      </c>
      <c r="X19" s="89">
        <v>83</v>
      </c>
      <c r="Y19" s="92">
        <v>1417</v>
      </c>
    </row>
    <row r="20" spans="1:25" s="45" customFormat="1" ht="22.5" customHeight="1">
      <c r="A20" s="42" t="s">
        <v>73</v>
      </c>
      <c r="B20" s="79">
        <f t="shared" si="2"/>
        <v>97</v>
      </c>
      <c r="C20" s="88">
        <f t="shared" si="3"/>
        <v>1573</v>
      </c>
      <c r="D20" s="35">
        <f t="shared" si="4"/>
        <v>71</v>
      </c>
      <c r="E20" s="36">
        <f t="shared" si="5"/>
        <v>1223</v>
      </c>
      <c r="F20" s="35">
        <f t="shared" si="6"/>
        <v>73</v>
      </c>
      <c r="G20" s="81">
        <f t="shared" si="7"/>
        <v>1352</v>
      </c>
      <c r="H20" s="48">
        <v>7</v>
      </c>
      <c r="I20" s="47">
        <v>113</v>
      </c>
      <c r="J20" s="117">
        <v>6</v>
      </c>
      <c r="K20" s="126">
        <v>101</v>
      </c>
      <c r="L20" s="93">
        <v>7</v>
      </c>
      <c r="M20" s="94">
        <v>119</v>
      </c>
      <c r="N20" s="48">
        <v>10</v>
      </c>
      <c r="O20" s="47">
        <v>180</v>
      </c>
      <c r="P20" s="117">
        <v>20</v>
      </c>
      <c r="Q20" s="126">
        <v>371</v>
      </c>
      <c r="R20" s="93">
        <v>18</v>
      </c>
      <c r="S20" s="94">
        <v>333</v>
      </c>
      <c r="T20" s="95">
        <v>80</v>
      </c>
      <c r="U20" s="47">
        <v>1280</v>
      </c>
      <c r="V20" s="117">
        <v>45</v>
      </c>
      <c r="W20" s="120">
        <v>751</v>
      </c>
      <c r="X20" s="93">
        <v>48</v>
      </c>
      <c r="Y20" s="96">
        <v>900</v>
      </c>
    </row>
    <row r="21" spans="1:25" s="45" customFormat="1" ht="22.5" customHeight="1">
      <c r="A21" s="42" t="s">
        <v>85</v>
      </c>
      <c r="B21" s="79">
        <f t="shared" si="2"/>
        <v>102</v>
      </c>
      <c r="C21" s="88">
        <f t="shared" si="3"/>
        <v>1494</v>
      </c>
      <c r="D21" s="35">
        <f t="shared" si="4"/>
        <v>94</v>
      </c>
      <c r="E21" s="36">
        <f t="shared" si="5"/>
        <v>831</v>
      </c>
      <c r="F21" s="35">
        <f t="shared" si="6"/>
        <v>35</v>
      </c>
      <c r="G21" s="81">
        <f t="shared" si="7"/>
        <v>562</v>
      </c>
      <c r="H21" s="39">
        <v>22</v>
      </c>
      <c r="I21" s="38">
        <v>152</v>
      </c>
      <c r="J21" s="121">
        <v>9</v>
      </c>
      <c r="K21" s="143">
        <v>78</v>
      </c>
      <c r="L21" s="89">
        <v>5</v>
      </c>
      <c r="M21" s="90">
        <v>81</v>
      </c>
      <c r="N21" s="39">
        <v>38</v>
      </c>
      <c r="O21" s="38">
        <v>737</v>
      </c>
      <c r="P21" s="121">
        <v>40</v>
      </c>
      <c r="Q21" s="143">
        <v>304</v>
      </c>
      <c r="R21" s="89">
        <v>14</v>
      </c>
      <c r="S21" s="90">
        <v>225</v>
      </c>
      <c r="T21" s="91">
        <v>42</v>
      </c>
      <c r="U21" s="38">
        <v>605</v>
      </c>
      <c r="V21" s="121">
        <v>45</v>
      </c>
      <c r="W21" s="123">
        <v>449</v>
      </c>
      <c r="X21" s="89">
        <v>16</v>
      </c>
      <c r="Y21" s="92">
        <v>256</v>
      </c>
    </row>
    <row r="22" spans="1:25" s="45" customFormat="1" ht="22.5" customHeight="1">
      <c r="A22" s="42" t="s">
        <v>80</v>
      </c>
      <c r="B22" s="79">
        <f t="shared" si="2"/>
        <v>47</v>
      </c>
      <c r="C22" s="88">
        <f t="shared" si="3"/>
        <v>790</v>
      </c>
      <c r="D22" s="35">
        <f t="shared" si="4"/>
        <v>46</v>
      </c>
      <c r="E22" s="36">
        <f t="shared" si="5"/>
        <v>736</v>
      </c>
      <c r="F22" s="35">
        <f t="shared" si="6"/>
        <v>51</v>
      </c>
      <c r="G22" s="81">
        <f t="shared" si="7"/>
        <v>769</v>
      </c>
      <c r="H22" s="39">
        <v>5</v>
      </c>
      <c r="I22" s="38">
        <v>80</v>
      </c>
      <c r="J22" s="121">
        <v>3</v>
      </c>
      <c r="K22" s="143">
        <v>51</v>
      </c>
      <c r="L22" s="89">
        <v>4</v>
      </c>
      <c r="M22" s="90">
        <v>67</v>
      </c>
      <c r="N22" s="39">
        <v>20</v>
      </c>
      <c r="O22" s="38">
        <v>380</v>
      </c>
      <c r="P22" s="121">
        <v>11</v>
      </c>
      <c r="Q22" s="143">
        <v>199</v>
      </c>
      <c r="R22" s="89">
        <v>8</v>
      </c>
      <c r="S22" s="90">
        <v>150</v>
      </c>
      <c r="T22" s="91">
        <v>22</v>
      </c>
      <c r="U22" s="38">
        <v>330</v>
      </c>
      <c r="V22" s="121">
        <v>32</v>
      </c>
      <c r="W22" s="123">
        <v>486</v>
      </c>
      <c r="X22" s="89">
        <v>39</v>
      </c>
      <c r="Y22" s="92">
        <v>552</v>
      </c>
    </row>
    <row r="23" spans="1:25" s="45" customFormat="1" ht="22.5" customHeight="1">
      <c r="A23" s="42" t="s">
        <v>90</v>
      </c>
      <c r="B23" s="79">
        <f t="shared" si="2"/>
        <v>19</v>
      </c>
      <c r="C23" s="88">
        <f t="shared" si="3"/>
        <v>329</v>
      </c>
      <c r="D23" s="35">
        <f t="shared" si="4"/>
        <v>40</v>
      </c>
      <c r="E23" s="36">
        <f t="shared" si="5"/>
        <v>406</v>
      </c>
      <c r="F23" s="35">
        <f t="shared" si="6"/>
        <v>17</v>
      </c>
      <c r="G23" s="81">
        <f t="shared" si="7"/>
        <v>286</v>
      </c>
      <c r="H23" s="39">
        <v>3</v>
      </c>
      <c r="I23" s="38">
        <v>60</v>
      </c>
      <c r="J23" s="121">
        <v>2</v>
      </c>
      <c r="K23" s="143">
        <v>20</v>
      </c>
      <c r="L23" s="89">
        <v>1</v>
      </c>
      <c r="M23" s="90">
        <v>20</v>
      </c>
      <c r="N23" s="39">
        <v>9</v>
      </c>
      <c r="O23" s="38">
        <v>160</v>
      </c>
      <c r="P23" s="121">
        <v>13</v>
      </c>
      <c r="Q23" s="143">
        <v>160</v>
      </c>
      <c r="R23" s="89">
        <v>3</v>
      </c>
      <c r="S23" s="90">
        <v>62</v>
      </c>
      <c r="T23" s="91">
        <v>7</v>
      </c>
      <c r="U23" s="38">
        <v>109</v>
      </c>
      <c r="V23" s="121">
        <v>25</v>
      </c>
      <c r="W23" s="123">
        <v>226</v>
      </c>
      <c r="X23" s="89">
        <v>13</v>
      </c>
      <c r="Y23" s="92">
        <v>204</v>
      </c>
    </row>
    <row r="24" spans="1:25" s="45" customFormat="1" ht="22.5" customHeight="1">
      <c r="A24" s="42" t="s">
        <v>91</v>
      </c>
      <c r="B24" s="79">
        <f t="shared" si="2"/>
        <v>29</v>
      </c>
      <c r="C24" s="88">
        <f t="shared" si="3"/>
        <v>474</v>
      </c>
      <c r="D24" s="35">
        <f t="shared" si="4"/>
        <v>22</v>
      </c>
      <c r="E24" s="36">
        <f t="shared" si="5"/>
        <v>380</v>
      </c>
      <c r="F24" s="35">
        <f t="shared" si="6"/>
        <v>23</v>
      </c>
      <c r="G24" s="81">
        <f t="shared" si="7"/>
        <v>367</v>
      </c>
      <c r="H24" s="39">
        <v>4</v>
      </c>
      <c r="I24" s="38">
        <v>47</v>
      </c>
      <c r="J24" s="121">
        <v>4</v>
      </c>
      <c r="K24" s="143">
        <v>66</v>
      </c>
      <c r="L24" s="89">
        <v>3</v>
      </c>
      <c r="M24" s="90">
        <v>63</v>
      </c>
      <c r="N24" s="39">
        <v>10</v>
      </c>
      <c r="O24" s="38">
        <v>197</v>
      </c>
      <c r="P24" s="121">
        <v>4</v>
      </c>
      <c r="Q24" s="143">
        <v>86</v>
      </c>
      <c r="R24" s="89">
        <v>4</v>
      </c>
      <c r="S24" s="90">
        <v>61</v>
      </c>
      <c r="T24" s="91">
        <v>15</v>
      </c>
      <c r="U24" s="38">
        <v>230</v>
      </c>
      <c r="V24" s="121">
        <v>14</v>
      </c>
      <c r="W24" s="123">
        <v>228</v>
      </c>
      <c r="X24" s="89">
        <v>16</v>
      </c>
      <c r="Y24" s="92">
        <v>243</v>
      </c>
    </row>
    <row r="25" spans="1:25" s="45" customFormat="1" ht="22.5" customHeight="1">
      <c r="A25" s="42" t="s">
        <v>75</v>
      </c>
      <c r="B25" s="79">
        <f t="shared" si="2"/>
        <v>90</v>
      </c>
      <c r="C25" s="88">
        <f t="shared" si="3"/>
        <v>1518</v>
      </c>
      <c r="D25" s="35">
        <f t="shared" si="4"/>
        <v>93</v>
      </c>
      <c r="E25" s="36">
        <f t="shared" si="5"/>
        <v>1506</v>
      </c>
      <c r="F25" s="35">
        <f t="shared" si="6"/>
        <v>93</v>
      </c>
      <c r="G25" s="81">
        <f t="shared" si="7"/>
        <v>1433</v>
      </c>
      <c r="H25" s="48">
        <v>6</v>
      </c>
      <c r="I25" s="47">
        <v>90</v>
      </c>
      <c r="J25" s="117">
        <v>7</v>
      </c>
      <c r="K25" s="126">
        <v>120</v>
      </c>
      <c r="L25" s="93">
        <v>8</v>
      </c>
      <c r="M25" s="94">
        <v>135</v>
      </c>
      <c r="N25" s="48">
        <v>41</v>
      </c>
      <c r="O25" s="47">
        <v>697</v>
      </c>
      <c r="P25" s="117">
        <v>27</v>
      </c>
      <c r="Q25" s="126">
        <v>504</v>
      </c>
      <c r="R25" s="93">
        <v>28</v>
      </c>
      <c r="S25" s="94">
        <v>479</v>
      </c>
      <c r="T25" s="95">
        <v>43</v>
      </c>
      <c r="U25" s="47">
        <v>731</v>
      </c>
      <c r="V25" s="117">
        <v>59</v>
      </c>
      <c r="W25" s="120">
        <v>882</v>
      </c>
      <c r="X25" s="93">
        <v>57</v>
      </c>
      <c r="Y25" s="96">
        <v>819</v>
      </c>
    </row>
    <row r="26" spans="1:25" s="45" customFormat="1" ht="22.5" customHeight="1">
      <c r="A26" s="42" t="s">
        <v>83</v>
      </c>
      <c r="B26" s="79">
        <f t="shared" si="2"/>
        <v>13</v>
      </c>
      <c r="C26" s="88">
        <f t="shared" si="3"/>
        <v>143</v>
      </c>
      <c r="D26" s="35">
        <f t="shared" si="4"/>
        <v>17</v>
      </c>
      <c r="E26" s="36">
        <f t="shared" si="5"/>
        <v>251</v>
      </c>
      <c r="F26" s="35">
        <f t="shared" si="6"/>
        <v>15</v>
      </c>
      <c r="G26" s="81">
        <f t="shared" si="7"/>
        <v>240</v>
      </c>
      <c r="H26" s="48">
        <v>1</v>
      </c>
      <c r="I26" s="47">
        <v>11</v>
      </c>
      <c r="J26" s="117">
        <v>2</v>
      </c>
      <c r="K26" s="126">
        <v>32</v>
      </c>
      <c r="L26" s="93">
        <v>1</v>
      </c>
      <c r="M26" s="94">
        <v>18</v>
      </c>
      <c r="N26" s="48">
        <v>4</v>
      </c>
      <c r="O26" s="47">
        <v>52</v>
      </c>
      <c r="P26" s="117">
        <v>4</v>
      </c>
      <c r="Q26" s="126">
        <v>69</v>
      </c>
      <c r="R26" s="93">
        <v>4</v>
      </c>
      <c r="S26" s="94">
        <v>78</v>
      </c>
      <c r="T26" s="95">
        <v>8</v>
      </c>
      <c r="U26" s="47">
        <v>80</v>
      </c>
      <c r="V26" s="117">
        <v>11</v>
      </c>
      <c r="W26" s="120">
        <v>150</v>
      </c>
      <c r="X26" s="93">
        <v>10</v>
      </c>
      <c r="Y26" s="96">
        <v>144</v>
      </c>
    </row>
    <row r="27" spans="1:25" s="45" customFormat="1" ht="22.5" customHeight="1">
      <c r="A27" s="42" t="s">
        <v>66</v>
      </c>
      <c r="B27" s="79">
        <f t="shared" si="2"/>
        <v>346</v>
      </c>
      <c r="C27" s="88">
        <f t="shared" si="3"/>
        <v>3623</v>
      </c>
      <c r="D27" s="35">
        <f t="shared" si="4"/>
        <v>392</v>
      </c>
      <c r="E27" s="36">
        <f t="shared" si="5"/>
        <v>3640</v>
      </c>
      <c r="F27" s="35">
        <f t="shared" si="6"/>
        <v>220</v>
      </c>
      <c r="G27" s="81">
        <f t="shared" si="7"/>
        <v>3716</v>
      </c>
      <c r="H27" s="48">
        <v>31</v>
      </c>
      <c r="I27" s="47">
        <v>262</v>
      </c>
      <c r="J27" s="117">
        <v>27</v>
      </c>
      <c r="K27" s="126">
        <v>263</v>
      </c>
      <c r="L27" s="93">
        <v>18</v>
      </c>
      <c r="M27" s="94">
        <v>296</v>
      </c>
      <c r="N27" s="48">
        <v>134</v>
      </c>
      <c r="O27" s="47">
        <v>1548</v>
      </c>
      <c r="P27" s="117">
        <v>114</v>
      </c>
      <c r="Q27" s="126">
        <v>1136</v>
      </c>
      <c r="R27" s="93">
        <v>64</v>
      </c>
      <c r="S27" s="94">
        <v>1171</v>
      </c>
      <c r="T27" s="95">
        <v>181</v>
      </c>
      <c r="U27" s="47">
        <v>1813</v>
      </c>
      <c r="V27" s="117">
        <v>251</v>
      </c>
      <c r="W27" s="120">
        <v>2241</v>
      </c>
      <c r="X27" s="93">
        <v>138</v>
      </c>
      <c r="Y27" s="96">
        <v>2249</v>
      </c>
    </row>
    <row r="28" spans="1:25" s="45" customFormat="1" ht="22.5" customHeight="1">
      <c r="A28" s="42" t="s">
        <v>79</v>
      </c>
      <c r="B28" s="79">
        <f t="shared" si="2"/>
        <v>44</v>
      </c>
      <c r="C28" s="88">
        <f t="shared" si="3"/>
        <v>792</v>
      </c>
      <c r="D28" s="35">
        <f t="shared" si="4"/>
        <v>71</v>
      </c>
      <c r="E28" s="36">
        <f t="shared" si="5"/>
        <v>651</v>
      </c>
      <c r="F28" s="35">
        <f t="shared" si="6"/>
        <v>32</v>
      </c>
      <c r="G28" s="81">
        <f t="shared" si="7"/>
        <v>504</v>
      </c>
      <c r="H28" s="39">
        <v>3</v>
      </c>
      <c r="I28" s="38">
        <v>54</v>
      </c>
      <c r="J28" s="121">
        <v>4</v>
      </c>
      <c r="K28" s="143">
        <v>37</v>
      </c>
      <c r="L28" s="89">
        <v>1</v>
      </c>
      <c r="M28" s="90">
        <v>17</v>
      </c>
      <c r="N28" s="39">
        <v>22</v>
      </c>
      <c r="O28" s="38">
        <v>417</v>
      </c>
      <c r="P28" s="121">
        <v>32</v>
      </c>
      <c r="Q28" s="143">
        <v>309</v>
      </c>
      <c r="R28" s="89">
        <v>15</v>
      </c>
      <c r="S28" s="90">
        <v>251</v>
      </c>
      <c r="T28" s="91">
        <v>19</v>
      </c>
      <c r="U28" s="38">
        <v>321</v>
      </c>
      <c r="V28" s="121">
        <v>35</v>
      </c>
      <c r="W28" s="123">
        <v>305</v>
      </c>
      <c r="X28" s="89">
        <v>16</v>
      </c>
      <c r="Y28" s="92">
        <v>236</v>
      </c>
    </row>
    <row r="29" spans="1:25" s="45" customFormat="1" ht="22.5" customHeight="1">
      <c r="A29" s="42" t="s">
        <v>84</v>
      </c>
      <c r="B29" s="79">
        <f t="shared" si="2"/>
        <v>40</v>
      </c>
      <c r="C29" s="88">
        <f t="shared" si="3"/>
        <v>711</v>
      </c>
      <c r="D29" s="35">
        <f t="shared" si="4"/>
        <v>44</v>
      </c>
      <c r="E29" s="36">
        <f t="shared" si="5"/>
        <v>733</v>
      </c>
      <c r="F29" s="35">
        <f t="shared" si="6"/>
        <v>40</v>
      </c>
      <c r="G29" s="81">
        <f t="shared" si="7"/>
        <v>699</v>
      </c>
      <c r="H29" s="39">
        <v>3</v>
      </c>
      <c r="I29" s="38">
        <v>61</v>
      </c>
      <c r="J29" s="121">
        <v>1</v>
      </c>
      <c r="K29" s="143">
        <f>204/12</f>
        <v>17</v>
      </c>
      <c r="L29" s="89">
        <v>1</v>
      </c>
      <c r="M29" s="90">
        <v>20</v>
      </c>
      <c r="N29" s="39">
        <v>18</v>
      </c>
      <c r="O29" s="38">
        <v>336</v>
      </c>
      <c r="P29" s="121">
        <v>20</v>
      </c>
      <c r="Q29" s="143">
        <v>327</v>
      </c>
      <c r="R29" s="89">
        <v>18</v>
      </c>
      <c r="S29" s="90">
        <v>314</v>
      </c>
      <c r="T29" s="91">
        <v>19</v>
      </c>
      <c r="U29" s="38">
        <v>314</v>
      </c>
      <c r="V29" s="121">
        <v>23</v>
      </c>
      <c r="W29" s="123">
        <v>389</v>
      </c>
      <c r="X29" s="89">
        <v>21</v>
      </c>
      <c r="Y29" s="92">
        <v>365</v>
      </c>
    </row>
    <row r="30" spans="1:25" s="45" customFormat="1" ht="22.5" customHeight="1">
      <c r="A30" s="42" t="s">
        <v>88</v>
      </c>
      <c r="B30" s="79">
        <f t="shared" si="2"/>
        <v>18</v>
      </c>
      <c r="C30" s="88">
        <f t="shared" si="3"/>
        <v>347</v>
      </c>
      <c r="D30" s="35">
        <f t="shared" si="4"/>
        <v>18.2</v>
      </c>
      <c r="E30" s="36">
        <f t="shared" si="5"/>
        <v>293</v>
      </c>
      <c r="F30" s="35">
        <f t="shared" si="6"/>
        <v>21</v>
      </c>
      <c r="G30" s="81">
        <f t="shared" si="7"/>
        <v>296</v>
      </c>
      <c r="H30" s="39">
        <v>3</v>
      </c>
      <c r="I30" s="38">
        <v>61</v>
      </c>
      <c r="J30" s="121">
        <v>1</v>
      </c>
      <c r="K30" s="143">
        <v>23</v>
      </c>
      <c r="L30" s="89">
        <v>1</v>
      </c>
      <c r="M30" s="90">
        <v>8</v>
      </c>
      <c r="N30" s="39">
        <v>8</v>
      </c>
      <c r="O30" s="38">
        <v>163</v>
      </c>
      <c r="P30" s="121">
        <v>6.2</v>
      </c>
      <c r="Q30" s="143">
        <v>111</v>
      </c>
      <c r="R30" s="89">
        <v>6</v>
      </c>
      <c r="S30" s="90">
        <v>92</v>
      </c>
      <c r="T30" s="91">
        <v>7</v>
      </c>
      <c r="U30" s="38">
        <v>123</v>
      </c>
      <c r="V30" s="121">
        <v>11</v>
      </c>
      <c r="W30" s="123">
        <v>159</v>
      </c>
      <c r="X30" s="89">
        <v>14</v>
      </c>
      <c r="Y30" s="92">
        <v>196</v>
      </c>
    </row>
    <row r="31" spans="1:25" s="45" customFormat="1" ht="22.5" customHeight="1">
      <c r="A31" s="42" t="s">
        <v>77</v>
      </c>
      <c r="B31" s="79">
        <f t="shared" si="2"/>
        <v>40</v>
      </c>
      <c r="C31" s="88">
        <f t="shared" si="3"/>
        <v>654</v>
      </c>
      <c r="D31" s="35">
        <f t="shared" si="4"/>
        <v>34</v>
      </c>
      <c r="E31" s="36">
        <f t="shared" si="5"/>
        <v>511</v>
      </c>
      <c r="F31" s="35">
        <f t="shared" si="6"/>
        <v>32</v>
      </c>
      <c r="G31" s="81">
        <f t="shared" si="7"/>
        <v>486</v>
      </c>
      <c r="H31" s="39">
        <v>3</v>
      </c>
      <c r="I31" s="38">
        <v>45</v>
      </c>
      <c r="J31" s="121">
        <v>1</v>
      </c>
      <c r="K31" s="143">
        <v>9</v>
      </c>
      <c r="L31" s="89">
        <v>1</v>
      </c>
      <c r="M31" s="90">
        <v>21</v>
      </c>
      <c r="N31" s="39">
        <v>18</v>
      </c>
      <c r="O31" s="38">
        <v>324</v>
      </c>
      <c r="P31" s="121">
        <v>8</v>
      </c>
      <c r="Q31" s="143">
        <v>132</v>
      </c>
      <c r="R31" s="89">
        <v>7</v>
      </c>
      <c r="S31" s="90">
        <v>123</v>
      </c>
      <c r="T31" s="91">
        <v>19</v>
      </c>
      <c r="U31" s="38">
        <v>285</v>
      </c>
      <c r="V31" s="121">
        <v>25</v>
      </c>
      <c r="W31" s="123">
        <v>370</v>
      </c>
      <c r="X31" s="89">
        <v>24</v>
      </c>
      <c r="Y31" s="92">
        <v>342</v>
      </c>
    </row>
    <row r="32" spans="1:25" s="45" customFormat="1" ht="22.5" customHeight="1">
      <c r="A32" s="42" t="s">
        <v>18</v>
      </c>
      <c r="B32" s="79">
        <f t="shared" si="2"/>
        <v>38</v>
      </c>
      <c r="C32" s="88">
        <f t="shared" si="3"/>
        <v>653</v>
      </c>
      <c r="D32" s="35">
        <f t="shared" si="4"/>
        <v>21</v>
      </c>
      <c r="E32" s="36">
        <f t="shared" si="5"/>
        <v>263</v>
      </c>
      <c r="F32" s="35">
        <f t="shared" si="6"/>
        <v>26</v>
      </c>
      <c r="G32" s="81">
        <f t="shared" si="7"/>
        <v>352</v>
      </c>
      <c r="H32" s="48">
        <v>4</v>
      </c>
      <c r="I32" s="47">
        <v>73</v>
      </c>
      <c r="J32" s="117">
        <v>2</v>
      </c>
      <c r="K32" s="126">
        <v>17</v>
      </c>
      <c r="L32" s="93">
        <v>1</v>
      </c>
      <c r="M32" s="94">
        <v>14</v>
      </c>
      <c r="N32" s="48">
        <v>21</v>
      </c>
      <c r="O32" s="47">
        <v>382</v>
      </c>
      <c r="P32" s="117">
        <v>7</v>
      </c>
      <c r="Q32" s="126">
        <v>95</v>
      </c>
      <c r="R32" s="93">
        <v>8</v>
      </c>
      <c r="S32" s="94">
        <v>94</v>
      </c>
      <c r="T32" s="95">
        <v>13</v>
      </c>
      <c r="U32" s="47">
        <v>198</v>
      </c>
      <c r="V32" s="117">
        <v>12</v>
      </c>
      <c r="W32" s="120">
        <v>151</v>
      </c>
      <c r="X32" s="93">
        <v>17</v>
      </c>
      <c r="Y32" s="96">
        <v>244</v>
      </c>
    </row>
    <row r="33" spans="1:25" s="45" customFormat="1" ht="22.5" customHeight="1">
      <c r="A33" s="42" t="s">
        <v>92</v>
      </c>
      <c r="B33" s="79">
        <f t="shared" si="2"/>
        <v>14</v>
      </c>
      <c r="C33" s="88">
        <f t="shared" si="3"/>
        <v>267</v>
      </c>
      <c r="D33" s="35">
        <f t="shared" si="4"/>
        <v>12</v>
      </c>
      <c r="E33" s="36">
        <f t="shared" si="5"/>
        <v>212</v>
      </c>
      <c r="F33" s="35">
        <f t="shared" si="6"/>
        <v>11</v>
      </c>
      <c r="G33" s="81">
        <f t="shared" si="7"/>
        <v>173</v>
      </c>
      <c r="H33" s="48">
        <v>1</v>
      </c>
      <c r="I33" s="47">
        <v>10</v>
      </c>
      <c r="J33" s="117">
        <v>0</v>
      </c>
      <c r="K33" s="126">
        <v>0</v>
      </c>
      <c r="L33" s="93">
        <v>0</v>
      </c>
      <c r="M33" s="94">
        <v>0</v>
      </c>
      <c r="N33" s="48">
        <v>5</v>
      </c>
      <c r="O33" s="47">
        <v>101</v>
      </c>
      <c r="P33" s="117">
        <v>4</v>
      </c>
      <c r="Q33" s="126">
        <v>73</v>
      </c>
      <c r="R33" s="93">
        <v>4</v>
      </c>
      <c r="S33" s="94">
        <v>76</v>
      </c>
      <c r="T33" s="95">
        <v>8</v>
      </c>
      <c r="U33" s="47">
        <v>156</v>
      </c>
      <c r="V33" s="117">
        <v>8</v>
      </c>
      <c r="W33" s="120">
        <v>139</v>
      </c>
      <c r="X33" s="93">
        <v>7</v>
      </c>
      <c r="Y33" s="96">
        <v>97</v>
      </c>
    </row>
    <row r="34" spans="1:25" s="45" customFormat="1" ht="22.5" customHeight="1">
      <c r="A34" s="42" t="s">
        <v>102</v>
      </c>
      <c r="B34" s="79">
        <f t="shared" si="2"/>
        <v>2</v>
      </c>
      <c r="C34" s="88">
        <f t="shared" si="3"/>
        <v>44</v>
      </c>
      <c r="D34" s="35">
        <f t="shared" si="4"/>
        <v>6</v>
      </c>
      <c r="E34" s="36">
        <f t="shared" si="5"/>
        <v>64</v>
      </c>
      <c r="F34" s="35">
        <f t="shared" si="6"/>
        <v>5</v>
      </c>
      <c r="G34" s="81">
        <f t="shared" si="7"/>
        <v>8</v>
      </c>
      <c r="H34" s="39">
        <v>0</v>
      </c>
      <c r="I34" s="38">
        <v>0</v>
      </c>
      <c r="J34" s="121">
        <v>0</v>
      </c>
      <c r="K34" s="143">
        <v>0</v>
      </c>
      <c r="L34" s="89">
        <v>0</v>
      </c>
      <c r="M34" s="90">
        <v>0</v>
      </c>
      <c r="N34" s="39">
        <v>1</v>
      </c>
      <c r="O34" s="38">
        <v>22</v>
      </c>
      <c r="P34" s="121">
        <v>5</v>
      </c>
      <c r="Q34" s="143">
        <v>51</v>
      </c>
      <c r="R34" s="89">
        <v>4</v>
      </c>
      <c r="S34" s="90">
        <v>7</v>
      </c>
      <c r="T34" s="91">
        <v>1</v>
      </c>
      <c r="U34" s="38">
        <v>22</v>
      </c>
      <c r="V34" s="121">
        <v>1</v>
      </c>
      <c r="W34" s="123">
        <v>13</v>
      </c>
      <c r="X34" s="89">
        <v>1</v>
      </c>
      <c r="Y34" s="92">
        <v>1</v>
      </c>
    </row>
    <row r="35" spans="1:25" s="45" customFormat="1" ht="22.5" customHeight="1">
      <c r="A35" s="42" t="s">
        <v>101</v>
      </c>
      <c r="B35" s="79">
        <f t="shared" si="2"/>
        <v>6</v>
      </c>
      <c r="C35" s="88">
        <f t="shared" si="3"/>
        <v>120</v>
      </c>
      <c r="D35" s="35">
        <f t="shared" si="4"/>
        <v>3</v>
      </c>
      <c r="E35" s="36">
        <f t="shared" si="5"/>
        <v>37</v>
      </c>
      <c r="F35" s="35">
        <f t="shared" si="6"/>
        <v>3</v>
      </c>
      <c r="G35" s="81">
        <f t="shared" si="7"/>
        <v>17</v>
      </c>
      <c r="H35" s="39">
        <v>0</v>
      </c>
      <c r="I35" s="38">
        <v>0</v>
      </c>
      <c r="J35" s="121">
        <v>0</v>
      </c>
      <c r="K35" s="143">
        <v>0</v>
      </c>
      <c r="L35" s="89">
        <v>0</v>
      </c>
      <c r="M35" s="90">
        <v>0</v>
      </c>
      <c r="N35" s="39">
        <v>1</v>
      </c>
      <c r="O35" s="38">
        <v>20</v>
      </c>
      <c r="P35" s="121">
        <v>0</v>
      </c>
      <c r="Q35" s="143">
        <v>0</v>
      </c>
      <c r="R35" s="89">
        <v>0</v>
      </c>
      <c r="S35" s="90">
        <v>0</v>
      </c>
      <c r="T35" s="91">
        <v>5</v>
      </c>
      <c r="U35" s="38">
        <v>100</v>
      </c>
      <c r="V35" s="121">
        <v>3</v>
      </c>
      <c r="W35" s="123">
        <v>37</v>
      </c>
      <c r="X35" s="89">
        <v>3</v>
      </c>
      <c r="Y35" s="92">
        <v>17</v>
      </c>
    </row>
    <row r="36" spans="1:25" s="45" customFormat="1" ht="22.5" customHeight="1">
      <c r="A36" s="42" t="s">
        <v>103</v>
      </c>
      <c r="B36" s="79">
        <f t="shared" si="2"/>
        <v>2</v>
      </c>
      <c r="C36" s="88">
        <f t="shared" si="3"/>
        <v>48</v>
      </c>
      <c r="D36" s="35">
        <f t="shared" si="4"/>
        <v>2</v>
      </c>
      <c r="E36" s="36">
        <f t="shared" si="5"/>
        <v>23</v>
      </c>
      <c r="F36" s="35">
        <f t="shared" si="6"/>
        <v>1</v>
      </c>
      <c r="G36" s="81">
        <f t="shared" si="7"/>
        <v>23</v>
      </c>
      <c r="H36" s="39">
        <v>0</v>
      </c>
      <c r="I36" s="38">
        <v>0</v>
      </c>
      <c r="J36" s="121">
        <v>0</v>
      </c>
      <c r="K36" s="143">
        <v>0</v>
      </c>
      <c r="L36" s="89">
        <v>0</v>
      </c>
      <c r="M36" s="90">
        <v>0</v>
      </c>
      <c r="N36" s="39">
        <v>1</v>
      </c>
      <c r="O36" s="38">
        <v>24</v>
      </c>
      <c r="P36" s="121">
        <v>0</v>
      </c>
      <c r="Q36" s="143">
        <v>0</v>
      </c>
      <c r="R36" s="89">
        <v>0</v>
      </c>
      <c r="S36" s="90">
        <v>0</v>
      </c>
      <c r="T36" s="91">
        <v>1</v>
      </c>
      <c r="U36" s="38">
        <v>24</v>
      </c>
      <c r="V36" s="121">
        <v>2</v>
      </c>
      <c r="W36" s="123">
        <v>23</v>
      </c>
      <c r="X36" s="89">
        <v>1</v>
      </c>
      <c r="Y36" s="92">
        <v>23</v>
      </c>
    </row>
    <row r="37" spans="1:25" s="45" customFormat="1" ht="22.5" customHeight="1">
      <c r="A37" s="42" t="s">
        <v>64</v>
      </c>
      <c r="B37" s="79">
        <f t="shared" si="2"/>
        <v>265</v>
      </c>
      <c r="C37" s="88">
        <f t="shared" si="3"/>
        <v>4480</v>
      </c>
      <c r="D37" s="35">
        <f t="shared" si="4"/>
        <v>279</v>
      </c>
      <c r="E37" s="36">
        <f t="shared" si="5"/>
        <v>4327</v>
      </c>
      <c r="F37" s="35">
        <f t="shared" si="6"/>
        <v>271</v>
      </c>
      <c r="G37" s="81">
        <f t="shared" si="7"/>
        <v>4163</v>
      </c>
      <c r="H37" s="39">
        <v>24</v>
      </c>
      <c r="I37" s="38">
        <v>383</v>
      </c>
      <c r="J37" s="121">
        <v>20</v>
      </c>
      <c r="K37" s="126">
        <v>294</v>
      </c>
      <c r="L37" s="89">
        <v>16</v>
      </c>
      <c r="M37" s="90">
        <v>295</v>
      </c>
      <c r="N37" s="39">
        <v>134</v>
      </c>
      <c r="O37" s="38">
        <v>2456</v>
      </c>
      <c r="P37" s="121">
        <v>97</v>
      </c>
      <c r="Q37" s="143">
        <v>1643</v>
      </c>
      <c r="R37" s="89">
        <v>94</v>
      </c>
      <c r="S37" s="90">
        <v>1529</v>
      </c>
      <c r="T37" s="91">
        <v>107</v>
      </c>
      <c r="U37" s="38">
        <v>1641</v>
      </c>
      <c r="V37" s="121">
        <v>162</v>
      </c>
      <c r="W37" s="123">
        <v>2390</v>
      </c>
      <c r="X37" s="89">
        <v>161</v>
      </c>
      <c r="Y37" s="92">
        <v>2339</v>
      </c>
    </row>
    <row r="38" spans="1:25" s="45" customFormat="1" ht="22.5" customHeight="1">
      <c r="A38" s="42" t="s">
        <v>71</v>
      </c>
      <c r="B38" s="79">
        <f t="shared" si="2"/>
        <v>19</v>
      </c>
      <c r="C38" s="88">
        <f t="shared" si="3"/>
        <v>343</v>
      </c>
      <c r="D38" s="35">
        <f t="shared" si="4"/>
        <v>20</v>
      </c>
      <c r="E38" s="36">
        <f t="shared" si="5"/>
        <v>323</v>
      </c>
      <c r="F38" s="35">
        <f t="shared" si="6"/>
        <v>22</v>
      </c>
      <c r="G38" s="81">
        <f t="shared" si="7"/>
        <v>379</v>
      </c>
      <c r="H38" s="39">
        <v>3</v>
      </c>
      <c r="I38" s="38">
        <v>44</v>
      </c>
      <c r="J38" s="121">
        <v>2</v>
      </c>
      <c r="K38" s="143">
        <v>28</v>
      </c>
      <c r="L38" s="89">
        <v>2</v>
      </c>
      <c r="M38" s="90">
        <v>34</v>
      </c>
      <c r="N38" s="39">
        <v>12</v>
      </c>
      <c r="O38" s="38">
        <v>241</v>
      </c>
      <c r="P38" s="121">
        <v>6</v>
      </c>
      <c r="Q38" s="143">
        <v>118</v>
      </c>
      <c r="R38" s="89">
        <v>7</v>
      </c>
      <c r="S38" s="90">
        <v>138</v>
      </c>
      <c r="T38" s="91">
        <v>4</v>
      </c>
      <c r="U38" s="38">
        <v>58</v>
      </c>
      <c r="V38" s="121">
        <v>12</v>
      </c>
      <c r="W38" s="123">
        <v>177</v>
      </c>
      <c r="X38" s="89">
        <v>13</v>
      </c>
      <c r="Y38" s="92">
        <v>207</v>
      </c>
    </row>
    <row r="39" spans="1:25" s="45" customFormat="1" ht="22.5" customHeight="1">
      <c r="A39" s="42" t="s">
        <v>81</v>
      </c>
      <c r="B39" s="79">
        <f t="shared" si="2"/>
        <v>47</v>
      </c>
      <c r="C39" s="88">
        <f t="shared" si="3"/>
        <v>947</v>
      </c>
      <c r="D39" s="35">
        <f t="shared" si="4"/>
        <v>43</v>
      </c>
      <c r="E39" s="36">
        <f t="shared" si="5"/>
        <v>690</v>
      </c>
      <c r="F39" s="35">
        <f t="shared" si="6"/>
        <v>38</v>
      </c>
      <c r="G39" s="81">
        <f t="shared" si="7"/>
        <v>687</v>
      </c>
      <c r="H39" s="39">
        <v>4</v>
      </c>
      <c r="I39" s="38">
        <v>76</v>
      </c>
      <c r="J39" s="121">
        <v>2</v>
      </c>
      <c r="K39" s="143">
        <v>28</v>
      </c>
      <c r="L39" s="89">
        <v>2</v>
      </c>
      <c r="M39" s="90">
        <v>42</v>
      </c>
      <c r="N39" s="39">
        <v>18</v>
      </c>
      <c r="O39" s="38">
        <v>396</v>
      </c>
      <c r="P39" s="121">
        <v>25</v>
      </c>
      <c r="Q39" s="143">
        <v>287</v>
      </c>
      <c r="R39" s="89">
        <v>12</v>
      </c>
      <c r="S39" s="90">
        <v>250</v>
      </c>
      <c r="T39" s="91">
        <v>25</v>
      </c>
      <c r="U39" s="38">
        <v>475</v>
      </c>
      <c r="V39" s="121">
        <v>16</v>
      </c>
      <c r="W39" s="123">
        <v>375</v>
      </c>
      <c r="X39" s="89">
        <v>24</v>
      </c>
      <c r="Y39" s="92">
        <v>395</v>
      </c>
    </row>
    <row r="40" spans="1:25" s="45" customFormat="1" ht="22.5" customHeight="1">
      <c r="A40" s="42" t="s">
        <v>87</v>
      </c>
      <c r="B40" s="79">
        <f t="shared" si="2"/>
        <v>22</v>
      </c>
      <c r="C40" s="88">
        <f t="shared" si="2"/>
        <v>373</v>
      </c>
      <c r="D40" s="35">
        <f t="shared" si="4"/>
        <v>12</v>
      </c>
      <c r="E40" s="36">
        <f aca="true" t="shared" si="8" ref="E40:G41">K40+Q40+W40</f>
        <v>216</v>
      </c>
      <c r="F40" s="35">
        <f t="shared" si="8"/>
        <v>13</v>
      </c>
      <c r="G40" s="81">
        <f t="shared" si="8"/>
        <v>245</v>
      </c>
      <c r="H40" s="97">
        <v>2</v>
      </c>
      <c r="I40" s="98">
        <v>35</v>
      </c>
      <c r="J40" s="144">
        <v>2</v>
      </c>
      <c r="K40" s="145">
        <v>34</v>
      </c>
      <c r="L40" s="99">
        <v>3</v>
      </c>
      <c r="M40" s="100">
        <v>67</v>
      </c>
      <c r="N40" s="97">
        <v>11</v>
      </c>
      <c r="O40" s="98">
        <v>211</v>
      </c>
      <c r="P40" s="144">
        <v>3</v>
      </c>
      <c r="Q40" s="145">
        <v>65</v>
      </c>
      <c r="R40" s="99">
        <v>4</v>
      </c>
      <c r="S40" s="100">
        <v>82</v>
      </c>
      <c r="T40" s="101">
        <v>9</v>
      </c>
      <c r="U40" s="98">
        <v>127</v>
      </c>
      <c r="V40" s="144">
        <v>7</v>
      </c>
      <c r="W40" s="176">
        <v>117</v>
      </c>
      <c r="X40" s="99">
        <v>6</v>
      </c>
      <c r="Y40" s="102">
        <v>96</v>
      </c>
    </row>
    <row r="41" spans="1:25" s="45" customFormat="1" ht="22.5" customHeight="1">
      <c r="A41" s="42" t="s">
        <v>97</v>
      </c>
      <c r="B41" s="79">
        <f t="shared" si="2"/>
        <v>9</v>
      </c>
      <c r="C41" s="88">
        <f t="shared" si="2"/>
        <v>185</v>
      </c>
      <c r="D41" s="35">
        <f t="shared" si="4"/>
        <v>9</v>
      </c>
      <c r="E41" s="36">
        <f t="shared" si="8"/>
        <v>164</v>
      </c>
      <c r="F41" s="35">
        <f t="shared" si="8"/>
        <v>10</v>
      </c>
      <c r="G41" s="81">
        <f t="shared" si="8"/>
        <v>177</v>
      </c>
      <c r="H41" s="39">
        <v>1</v>
      </c>
      <c r="I41" s="38">
        <v>18</v>
      </c>
      <c r="J41" s="121">
        <v>0</v>
      </c>
      <c r="K41" s="143">
        <v>0</v>
      </c>
      <c r="L41" s="89">
        <v>0</v>
      </c>
      <c r="M41" s="90">
        <v>0</v>
      </c>
      <c r="N41" s="39">
        <v>7</v>
      </c>
      <c r="O41" s="38">
        <v>147</v>
      </c>
      <c r="P41" s="121">
        <v>6</v>
      </c>
      <c r="Q41" s="143">
        <v>110</v>
      </c>
      <c r="R41" s="89">
        <v>6</v>
      </c>
      <c r="S41" s="90">
        <v>106</v>
      </c>
      <c r="T41" s="91">
        <v>1</v>
      </c>
      <c r="U41" s="38">
        <v>20</v>
      </c>
      <c r="V41" s="121">
        <v>3</v>
      </c>
      <c r="W41" s="123">
        <v>54</v>
      </c>
      <c r="X41" s="89">
        <v>4</v>
      </c>
      <c r="Y41" s="92">
        <v>71</v>
      </c>
    </row>
    <row r="42" spans="1:25" s="45" customFormat="1" ht="22.5" customHeight="1">
      <c r="A42" s="42" t="s">
        <v>70</v>
      </c>
      <c r="B42" s="79">
        <f t="shared" si="2"/>
        <v>99</v>
      </c>
      <c r="C42" s="88">
        <f t="shared" si="3"/>
        <v>1752</v>
      </c>
      <c r="D42" s="35">
        <f t="shared" si="4"/>
        <v>58</v>
      </c>
      <c r="E42" s="36">
        <f t="shared" si="5"/>
        <v>942</v>
      </c>
      <c r="F42" s="35">
        <f t="shared" si="6"/>
        <v>65</v>
      </c>
      <c r="G42" s="81">
        <f t="shared" si="7"/>
        <v>934</v>
      </c>
      <c r="H42" s="48">
        <v>8</v>
      </c>
      <c r="I42" s="47">
        <v>147</v>
      </c>
      <c r="J42" s="117">
        <v>3</v>
      </c>
      <c r="K42" s="126">
        <v>51</v>
      </c>
      <c r="L42" s="93">
        <v>3</v>
      </c>
      <c r="M42" s="94">
        <v>45</v>
      </c>
      <c r="N42" s="48">
        <v>44</v>
      </c>
      <c r="O42" s="47">
        <v>883</v>
      </c>
      <c r="P42" s="117">
        <v>22</v>
      </c>
      <c r="Q42" s="126">
        <v>389</v>
      </c>
      <c r="R42" s="93">
        <v>29</v>
      </c>
      <c r="S42" s="94">
        <v>394</v>
      </c>
      <c r="T42" s="95">
        <v>47</v>
      </c>
      <c r="U42" s="47">
        <v>722</v>
      </c>
      <c r="V42" s="117">
        <v>33</v>
      </c>
      <c r="W42" s="120">
        <v>502</v>
      </c>
      <c r="X42" s="93">
        <v>33</v>
      </c>
      <c r="Y42" s="96">
        <v>495</v>
      </c>
    </row>
    <row r="43" spans="1:25" s="45" customFormat="1" ht="22.5" customHeight="1">
      <c r="A43" s="42" t="s">
        <v>72</v>
      </c>
      <c r="B43" s="79">
        <f t="shared" si="2"/>
        <v>24</v>
      </c>
      <c r="C43" s="88">
        <f t="shared" si="3"/>
        <v>452</v>
      </c>
      <c r="D43" s="35">
        <f t="shared" si="4"/>
        <v>19</v>
      </c>
      <c r="E43" s="36">
        <f t="shared" si="5"/>
        <v>311</v>
      </c>
      <c r="F43" s="35">
        <f t="shared" si="6"/>
        <v>19</v>
      </c>
      <c r="G43" s="81">
        <f t="shared" si="7"/>
        <v>290</v>
      </c>
      <c r="H43" s="39">
        <v>2</v>
      </c>
      <c r="I43" s="38">
        <v>44</v>
      </c>
      <c r="J43" s="121">
        <v>3</v>
      </c>
      <c r="K43" s="143">
        <v>45</v>
      </c>
      <c r="L43" s="89">
        <v>2</v>
      </c>
      <c r="M43" s="90">
        <v>36</v>
      </c>
      <c r="N43" s="39">
        <v>15</v>
      </c>
      <c r="O43" s="38">
        <v>296</v>
      </c>
      <c r="P43" s="121">
        <v>6</v>
      </c>
      <c r="Q43" s="143">
        <v>103</v>
      </c>
      <c r="R43" s="89">
        <v>7</v>
      </c>
      <c r="S43" s="90">
        <v>88</v>
      </c>
      <c r="T43" s="91">
        <v>7</v>
      </c>
      <c r="U43" s="38">
        <v>112</v>
      </c>
      <c r="V43" s="121">
        <v>10</v>
      </c>
      <c r="W43" s="123">
        <v>163</v>
      </c>
      <c r="X43" s="89">
        <v>10</v>
      </c>
      <c r="Y43" s="92">
        <v>166</v>
      </c>
    </row>
    <row r="44" spans="1:25" s="45" customFormat="1" ht="22.5" customHeight="1">
      <c r="A44" s="42" t="s">
        <v>76</v>
      </c>
      <c r="B44" s="79">
        <f t="shared" si="2"/>
        <v>33</v>
      </c>
      <c r="C44" s="88">
        <f t="shared" si="3"/>
        <v>570</v>
      </c>
      <c r="D44" s="35">
        <f t="shared" si="4"/>
        <v>33</v>
      </c>
      <c r="E44" s="36">
        <f t="shared" si="5"/>
        <v>600</v>
      </c>
      <c r="F44" s="35">
        <f t="shared" si="6"/>
        <v>29</v>
      </c>
      <c r="G44" s="81">
        <f t="shared" si="7"/>
        <v>477</v>
      </c>
      <c r="H44" s="39">
        <v>3</v>
      </c>
      <c r="I44" s="38">
        <v>50</v>
      </c>
      <c r="J44" s="121">
        <v>1</v>
      </c>
      <c r="K44" s="143">
        <f>22+2</f>
        <v>24</v>
      </c>
      <c r="L44" s="89">
        <v>1</v>
      </c>
      <c r="M44" s="90">
        <v>21</v>
      </c>
      <c r="N44" s="39">
        <v>17</v>
      </c>
      <c r="O44" s="38">
        <v>322</v>
      </c>
      <c r="P44" s="121">
        <v>15</v>
      </c>
      <c r="Q44" s="143">
        <v>282</v>
      </c>
      <c r="R44" s="89">
        <v>14</v>
      </c>
      <c r="S44" s="90">
        <v>239</v>
      </c>
      <c r="T44" s="91">
        <v>13</v>
      </c>
      <c r="U44" s="38">
        <v>198</v>
      </c>
      <c r="V44" s="121">
        <v>17</v>
      </c>
      <c r="W44" s="123">
        <v>294</v>
      </c>
      <c r="X44" s="89">
        <v>14</v>
      </c>
      <c r="Y44" s="92">
        <v>217</v>
      </c>
    </row>
    <row r="45" spans="1:25" s="45" customFormat="1" ht="22.5" customHeight="1">
      <c r="A45" s="42" t="s">
        <v>89</v>
      </c>
      <c r="B45" s="79">
        <f t="shared" si="2"/>
        <v>29</v>
      </c>
      <c r="C45" s="88">
        <f t="shared" si="3"/>
        <v>480</v>
      </c>
      <c r="D45" s="35">
        <f t="shared" si="4"/>
        <v>18</v>
      </c>
      <c r="E45" s="36">
        <f t="shared" si="5"/>
        <v>346</v>
      </c>
      <c r="F45" s="35">
        <f t="shared" si="6"/>
        <v>18</v>
      </c>
      <c r="G45" s="81">
        <f t="shared" si="7"/>
        <v>370</v>
      </c>
      <c r="H45" s="39">
        <v>4</v>
      </c>
      <c r="I45" s="38">
        <v>56</v>
      </c>
      <c r="J45" s="121">
        <v>3</v>
      </c>
      <c r="K45" s="143">
        <v>50</v>
      </c>
      <c r="L45" s="89">
        <v>2</v>
      </c>
      <c r="M45" s="90">
        <v>41</v>
      </c>
      <c r="N45" s="39">
        <v>15</v>
      </c>
      <c r="O45" s="38">
        <v>253</v>
      </c>
      <c r="P45" s="121">
        <v>11</v>
      </c>
      <c r="Q45" s="143">
        <v>213</v>
      </c>
      <c r="R45" s="89">
        <v>11</v>
      </c>
      <c r="S45" s="90">
        <v>220</v>
      </c>
      <c r="T45" s="91">
        <v>10</v>
      </c>
      <c r="U45" s="38">
        <v>171</v>
      </c>
      <c r="V45" s="121">
        <v>4</v>
      </c>
      <c r="W45" s="123">
        <v>83</v>
      </c>
      <c r="X45" s="89">
        <v>5</v>
      </c>
      <c r="Y45" s="92">
        <v>109</v>
      </c>
    </row>
    <row r="46" spans="1:25" s="45" customFormat="1" ht="22.5" customHeight="1">
      <c r="A46" s="42" t="s">
        <v>93</v>
      </c>
      <c r="B46" s="79">
        <f t="shared" si="2"/>
        <v>38</v>
      </c>
      <c r="C46" s="88">
        <f t="shared" si="3"/>
        <v>583</v>
      </c>
      <c r="D46" s="35">
        <f t="shared" si="4"/>
        <v>27</v>
      </c>
      <c r="E46" s="36">
        <f t="shared" si="5"/>
        <v>448</v>
      </c>
      <c r="F46" s="35">
        <f t="shared" si="6"/>
        <v>26</v>
      </c>
      <c r="G46" s="81">
        <f t="shared" si="7"/>
        <v>395</v>
      </c>
      <c r="H46" s="39">
        <v>6</v>
      </c>
      <c r="I46" s="38">
        <v>62</v>
      </c>
      <c r="J46" s="121">
        <v>1</v>
      </c>
      <c r="K46" s="143">
        <v>13</v>
      </c>
      <c r="L46" s="89">
        <v>3</v>
      </c>
      <c r="M46" s="90">
        <v>40</v>
      </c>
      <c r="N46" s="39">
        <v>13</v>
      </c>
      <c r="O46" s="38">
        <v>202</v>
      </c>
      <c r="P46" s="121">
        <v>8</v>
      </c>
      <c r="Q46" s="143">
        <v>133</v>
      </c>
      <c r="R46" s="89">
        <v>6</v>
      </c>
      <c r="S46" s="90">
        <v>108</v>
      </c>
      <c r="T46" s="91">
        <v>19</v>
      </c>
      <c r="U46" s="38">
        <v>319</v>
      </c>
      <c r="V46" s="121">
        <v>18</v>
      </c>
      <c r="W46" s="123">
        <v>302</v>
      </c>
      <c r="X46" s="89">
        <v>17</v>
      </c>
      <c r="Y46" s="92">
        <v>247</v>
      </c>
    </row>
    <row r="47" spans="1:25" s="45" customFormat="1" ht="22.5" customHeight="1">
      <c r="A47" s="42" t="s">
        <v>98</v>
      </c>
      <c r="B47" s="79">
        <f t="shared" si="2"/>
        <v>13</v>
      </c>
      <c r="C47" s="88">
        <f t="shared" si="3"/>
        <v>243</v>
      </c>
      <c r="D47" s="35">
        <f t="shared" si="4"/>
        <v>12</v>
      </c>
      <c r="E47" s="36">
        <f t="shared" si="5"/>
        <v>200</v>
      </c>
      <c r="F47" s="35">
        <f t="shared" si="6"/>
        <v>12</v>
      </c>
      <c r="G47" s="81">
        <f t="shared" si="7"/>
        <v>189</v>
      </c>
      <c r="H47" s="39">
        <v>1</v>
      </c>
      <c r="I47" s="38">
        <v>15</v>
      </c>
      <c r="J47" s="121">
        <v>1</v>
      </c>
      <c r="K47" s="143">
        <v>8</v>
      </c>
      <c r="L47" s="89">
        <v>0</v>
      </c>
      <c r="M47" s="90">
        <v>0</v>
      </c>
      <c r="N47" s="39">
        <v>6</v>
      </c>
      <c r="O47" s="38">
        <v>132</v>
      </c>
      <c r="P47" s="121">
        <v>5</v>
      </c>
      <c r="Q47" s="143">
        <v>104</v>
      </c>
      <c r="R47" s="89">
        <v>6</v>
      </c>
      <c r="S47" s="90">
        <v>103</v>
      </c>
      <c r="T47" s="91">
        <v>6</v>
      </c>
      <c r="U47" s="38">
        <v>96</v>
      </c>
      <c r="V47" s="121">
        <v>6</v>
      </c>
      <c r="W47" s="123">
        <v>88</v>
      </c>
      <c r="X47" s="89">
        <v>6</v>
      </c>
      <c r="Y47" s="92">
        <v>86</v>
      </c>
    </row>
    <row r="48" spans="1:25" s="45" customFormat="1" ht="22.5" customHeight="1">
      <c r="A48" s="42" t="s">
        <v>99</v>
      </c>
      <c r="B48" s="79">
        <f t="shared" si="2"/>
        <v>13</v>
      </c>
      <c r="C48" s="88">
        <f t="shared" si="3"/>
        <v>145</v>
      </c>
      <c r="D48" s="35">
        <f t="shared" si="4"/>
        <v>4</v>
      </c>
      <c r="E48" s="36">
        <f t="shared" si="5"/>
        <v>63</v>
      </c>
      <c r="F48" s="35">
        <f t="shared" si="6"/>
        <v>2</v>
      </c>
      <c r="G48" s="81">
        <f t="shared" si="7"/>
        <v>44</v>
      </c>
      <c r="H48" s="48">
        <v>1</v>
      </c>
      <c r="I48" s="47">
        <v>5</v>
      </c>
      <c r="J48" s="117">
        <v>0</v>
      </c>
      <c r="K48" s="126">
        <v>0</v>
      </c>
      <c r="L48" s="93">
        <v>0</v>
      </c>
      <c r="M48" s="94">
        <v>0</v>
      </c>
      <c r="N48" s="39">
        <v>3</v>
      </c>
      <c r="O48" s="38">
        <v>31</v>
      </c>
      <c r="P48" s="121">
        <v>1</v>
      </c>
      <c r="Q48" s="143">
        <v>21</v>
      </c>
      <c r="R48" s="89">
        <v>1</v>
      </c>
      <c r="S48" s="90">
        <v>23</v>
      </c>
      <c r="T48" s="91">
        <v>9</v>
      </c>
      <c r="U48" s="38">
        <v>109</v>
      </c>
      <c r="V48" s="121">
        <v>3</v>
      </c>
      <c r="W48" s="123">
        <v>42</v>
      </c>
      <c r="X48" s="89">
        <v>1</v>
      </c>
      <c r="Y48" s="92">
        <v>21</v>
      </c>
    </row>
    <row r="49" spans="1:25" s="45" customFormat="1" ht="22.5" customHeight="1" thickBot="1">
      <c r="A49" s="49" t="s">
        <v>100</v>
      </c>
      <c r="B49" s="79">
        <f t="shared" si="2"/>
        <v>3</v>
      </c>
      <c r="C49" s="103">
        <f t="shared" si="3"/>
        <v>39</v>
      </c>
      <c r="D49" s="35">
        <f t="shared" si="4"/>
        <v>3</v>
      </c>
      <c r="E49" s="36">
        <f t="shared" si="5"/>
        <v>18</v>
      </c>
      <c r="F49" s="35">
        <f t="shared" si="6"/>
        <v>2</v>
      </c>
      <c r="G49" s="81">
        <f t="shared" si="7"/>
        <v>33</v>
      </c>
      <c r="H49" s="115">
        <v>1</v>
      </c>
      <c r="I49" s="116">
        <v>16</v>
      </c>
      <c r="J49" s="117">
        <v>1</v>
      </c>
      <c r="K49" s="126">
        <v>1</v>
      </c>
      <c r="L49" s="93">
        <v>0</v>
      </c>
      <c r="M49" s="94">
        <v>0</v>
      </c>
      <c r="N49" s="115">
        <v>1</v>
      </c>
      <c r="O49" s="116">
        <v>3</v>
      </c>
      <c r="P49" s="117">
        <v>1</v>
      </c>
      <c r="Q49" s="126">
        <v>14</v>
      </c>
      <c r="R49" s="93">
        <v>1</v>
      </c>
      <c r="S49" s="94">
        <v>19</v>
      </c>
      <c r="T49" s="119">
        <v>1</v>
      </c>
      <c r="U49" s="116">
        <v>20</v>
      </c>
      <c r="V49" s="117">
        <v>1</v>
      </c>
      <c r="W49" s="120">
        <v>3</v>
      </c>
      <c r="X49" s="93">
        <v>1</v>
      </c>
      <c r="Y49" s="96">
        <v>14</v>
      </c>
    </row>
    <row r="50" spans="1:25" s="106" customFormat="1" ht="42.75" customHeight="1" thickBot="1">
      <c r="A50" s="104" t="s">
        <v>35</v>
      </c>
      <c r="B50" s="52">
        <f aca="true" t="shared" si="9" ref="B50:Y50">SUM(B7:B49)</f>
        <v>4091</v>
      </c>
      <c r="C50" s="53">
        <f t="shared" si="9"/>
        <v>63049</v>
      </c>
      <c r="D50" s="54">
        <f t="shared" si="9"/>
        <v>4081.2</v>
      </c>
      <c r="E50" s="53">
        <f t="shared" si="9"/>
        <v>58449</v>
      </c>
      <c r="F50" s="54">
        <f t="shared" si="9"/>
        <v>3512</v>
      </c>
      <c r="G50" s="56">
        <f t="shared" si="9"/>
        <v>57395</v>
      </c>
      <c r="H50" s="55">
        <f t="shared" si="9"/>
        <v>415</v>
      </c>
      <c r="I50" s="53">
        <f t="shared" si="9"/>
        <v>6281</v>
      </c>
      <c r="J50" s="54">
        <f t="shared" si="9"/>
        <v>338</v>
      </c>
      <c r="K50" s="53">
        <f t="shared" si="9"/>
        <v>4789</v>
      </c>
      <c r="L50" s="54">
        <f t="shared" si="9"/>
        <v>296</v>
      </c>
      <c r="M50" s="56">
        <f t="shared" si="9"/>
        <v>5047</v>
      </c>
      <c r="N50" s="55">
        <f t="shared" si="9"/>
        <v>1502</v>
      </c>
      <c r="O50" s="53">
        <f t="shared" si="9"/>
        <v>24576</v>
      </c>
      <c r="P50" s="54">
        <f t="shared" si="9"/>
        <v>1121.2</v>
      </c>
      <c r="Q50" s="53">
        <f t="shared" si="9"/>
        <v>17061</v>
      </c>
      <c r="R50" s="54">
        <f t="shared" si="9"/>
        <v>913</v>
      </c>
      <c r="S50" s="56">
        <f t="shared" si="9"/>
        <v>15896</v>
      </c>
      <c r="T50" s="105">
        <f t="shared" si="9"/>
        <v>2174</v>
      </c>
      <c r="U50" s="53">
        <f t="shared" si="9"/>
        <v>32192</v>
      </c>
      <c r="V50" s="54">
        <f t="shared" si="9"/>
        <v>2622</v>
      </c>
      <c r="W50" s="57">
        <f t="shared" si="9"/>
        <v>36599</v>
      </c>
      <c r="X50" s="54">
        <f t="shared" si="9"/>
        <v>2303</v>
      </c>
      <c r="Y50" s="57">
        <f t="shared" si="9"/>
        <v>36452</v>
      </c>
    </row>
    <row r="51" ht="23.25" customHeight="1">
      <c r="A51" s="59"/>
    </row>
  </sheetData>
  <sheetProtection/>
  <mergeCells count="19">
    <mergeCell ref="A4:A6"/>
    <mergeCell ref="B4:E4"/>
    <mergeCell ref="B5:C5"/>
    <mergeCell ref="D5:E5"/>
    <mergeCell ref="X5:Y5"/>
    <mergeCell ref="H4:M4"/>
    <mergeCell ref="N4:S4"/>
    <mergeCell ref="T4:Y4"/>
    <mergeCell ref="H5:I5"/>
    <mergeCell ref="J5:K5"/>
    <mergeCell ref="C3:E3"/>
    <mergeCell ref="T3:W3"/>
    <mergeCell ref="F5:G5"/>
    <mergeCell ref="L5:M5"/>
    <mergeCell ref="R5:S5"/>
    <mergeCell ref="T5:U5"/>
    <mergeCell ref="N5:O5"/>
    <mergeCell ref="V5:W5"/>
    <mergeCell ref="P5:Q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80" zoomScaleNormal="75" zoomScaleSheetLayoutView="80" zoomScalePageLayoutView="0" workbookViewId="0" topLeftCell="A1">
      <pane xSplit="1" ySplit="6" topLeftCell="G7" activePane="bottomRight" state="frozen"/>
      <selection pane="topLeft" activeCell="G51" sqref="G51"/>
      <selection pane="topRight" activeCell="G51" sqref="G51"/>
      <selection pane="bottomLeft" activeCell="G51" sqref="G51"/>
      <selection pane="bottomRight" activeCell="L51" sqref="L51"/>
    </sheetView>
  </sheetViews>
  <sheetFormatPr defaultColWidth="9.00390625" defaultRowHeight="13.5"/>
  <cols>
    <col min="1" max="1" width="19.125" style="12" customWidth="1"/>
    <col min="2" max="2" width="13.625" style="12" customWidth="1"/>
    <col min="3" max="3" width="15.125" style="12" customWidth="1"/>
    <col min="4" max="4" width="13.625" style="12" customWidth="1"/>
    <col min="5" max="5" width="22.00390625" style="12" customWidth="1"/>
    <col min="6" max="6" width="15.875" style="12" customWidth="1"/>
    <col min="7" max="7" width="14.75390625" style="12" customWidth="1"/>
    <col min="8" max="8" width="13.875" style="12" customWidth="1"/>
    <col min="9" max="9" width="14.75390625" style="12" customWidth="1"/>
    <col min="10" max="10" width="11.375" style="12" customWidth="1"/>
    <col min="11" max="11" width="14.75390625" style="12" customWidth="1"/>
    <col min="12" max="12" width="11.375" style="12" customWidth="1"/>
    <col min="13" max="13" width="14.75390625" style="12" customWidth="1"/>
    <col min="14" max="14" width="11.375" style="12" customWidth="1"/>
    <col min="15" max="15" width="14.75390625" style="12" customWidth="1"/>
    <col min="16" max="16" width="11.375" style="12" customWidth="1"/>
    <col min="17" max="17" width="14.75390625" style="12" customWidth="1"/>
    <col min="18" max="16384" width="9.00390625" style="12" customWidth="1"/>
  </cols>
  <sheetData>
    <row r="1" spans="1:9" ht="35.25" customHeight="1">
      <c r="A1" s="11" t="s">
        <v>56</v>
      </c>
      <c r="F1" s="13"/>
      <c r="G1" s="14"/>
      <c r="H1" s="14"/>
      <c r="I1" s="14"/>
    </row>
    <row r="2" spans="1:9" ht="33" customHeight="1">
      <c r="A2" s="11" t="s">
        <v>54</v>
      </c>
      <c r="F2" s="13"/>
      <c r="G2" s="14"/>
      <c r="H2" s="14"/>
      <c r="I2" s="15"/>
    </row>
    <row r="3" spans="1:17" s="19" customFormat="1" ht="33.75" customHeight="1" thickBot="1">
      <c r="A3" s="16"/>
      <c r="B3" s="17"/>
      <c r="C3" s="186" t="s">
        <v>51</v>
      </c>
      <c r="D3" s="186"/>
      <c r="E3" s="186"/>
      <c r="J3" s="20"/>
      <c r="N3" s="186"/>
      <c r="O3" s="186"/>
      <c r="P3" s="186"/>
      <c r="Q3" s="186"/>
    </row>
    <row r="4" spans="1:17" s="19" customFormat="1" ht="36" customHeight="1" thickBot="1">
      <c r="A4" s="177" t="s">
        <v>47</v>
      </c>
      <c r="B4" s="180" t="s">
        <v>41</v>
      </c>
      <c r="C4" s="181"/>
      <c r="D4" s="181"/>
      <c r="E4" s="181"/>
      <c r="F4" s="187" t="s">
        <v>37</v>
      </c>
      <c r="G4" s="188"/>
      <c r="H4" s="188"/>
      <c r="I4" s="189"/>
      <c r="J4" s="187" t="s">
        <v>38</v>
      </c>
      <c r="K4" s="188"/>
      <c r="L4" s="188"/>
      <c r="M4" s="188"/>
      <c r="N4" s="187" t="s">
        <v>36</v>
      </c>
      <c r="O4" s="188"/>
      <c r="P4" s="188"/>
      <c r="Q4" s="190"/>
    </row>
    <row r="5" spans="1:17" s="19" customFormat="1" ht="63" customHeight="1" thickBot="1">
      <c r="A5" s="178"/>
      <c r="B5" s="182" t="s">
        <v>59</v>
      </c>
      <c r="C5" s="205"/>
      <c r="D5" s="206" t="s">
        <v>60</v>
      </c>
      <c r="E5" s="207"/>
      <c r="F5" s="204" t="s">
        <v>59</v>
      </c>
      <c r="G5" s="205"/>
      <c r="H5" s="206" t="s">
        <v>60</v>
      </c>
      <c r="I5" s="207"/>
      <c r="J5" s="204" t="s">
        <v>59</v>
      </c>
      <c r="K5" s="205"/>
      <c r="L5" s="206" t="s">
        <v>60</v>
      </c>
      <c r="M5" s="207"/>
      <c r="N5" s="204" t="s">
        <v>59</v>
      </c>
      <c r="O5" s="205"/>
      <c r="P5" s="206" t="s">
        <v>60</v>
      </c>
      <c r="Q5" s="208"/>
    </row>
    <row r="6" spans="1:17" ht="36" customHeight="1" thickBot="1">
      <c r="A6" s="179"/>
      <c r="B6" s="60" t="s">
        <v>48</v>
      </c>
      <c r="C6" s="61" t="s">
        <v>49</v>
      </c>
      <c r="D6" s="62" t="s">
        <v>48</v>
      </c>
      <c r="E6" s="63" t="s">
        <v>49</v>
      </c>
      <c r="F6" s="64" t="s">
        <v>48</v>
      </c>
      <c r="G6" s="61" t="s">
        <v>49</v>
      </c>
      <c r="H6" s="62" t="s">
        <v>48</v>
      </c>
      <c r="I6" s="65" t="s">
        <v>49</v>
      </c>
      <c r="J6" s="64" t="s">
        <v>48</v>
      </c>
      <c r="K6" s="61" t="s">
        <v>49</v>
      </c>
      <c r="L6" s="62" t="s">
        <v>48</v>
      </c>
      <c r="M6" s="66" t="s">
        <v>49</v>
      </c>
      <c r="N6" s="64" t="s">
        <v>48</v>
      </c>
      <c r="O6" s="61" t="s">
        <v>49</v>
      </c>
      <c r="P6" s="62" t="s">
        <v>48</v>
      </c>
      <c r="Q6" s="66" t="s">
        <v>49</v>
      </c>
    </row>
    <row r="7" spans="1:18" s="71" customFormat="1" ht="22.5" customHeight="1">
      <c r="A7" s="32" t="s">
        <v>39</v>
      </c>
      <c r="B7" s="79">
        <f aca="true" t="shared" si="0" ref="B7:C16">SUM(F7,J7,N7)</f>
        <v>2676</v>
      </c>
      <c r="C7" s="80">
        <f t="shared" si="0"/>
        <v>47891</v>
      </c>
      <c r="D7" s="35">
        <f aca="true" t="shared" si="1" ref="D7:E16">H7+L7+P7</f>
        <v>2685</v>
      </c>
      <c r="E7" s="36">
        <f t="shared" si="1"/>
        <v>46150</v>
      </c>
      <c r="F7" s="82">
        <v>806</v>
      </c>
      <c r="G7" s="83">
        <v>14894</v>
      </c>
      <c r="H7" s="133">
        <v>758</v>
      </c>
      <c r="I7" s="134">
        <v>13054</v>
      </c>
      <c r="J7" s="82">
        <v>741</v>
      </c>
      <c r="K7" s="83">
        <v>13793</v>
      </c>
      <c r="L7" s="133">
        <v>748</v>
      </c>
      <c r="M7" s="135">
        <v>13925</v>
      </c>
      <c r="N7" s="82">
        <v>1129</v>
      </c>
      <c r="O7" s="83">
        <v>19204</v>
      </c>
      <c r="P7" s="133">
        <v>1179</v>
      </c>
      <c r="Q7" s="135">
        <v>19171</v>
      </c>
      <c r="R7" s="70"/>
    </row>
    <row r="8" spans="1:18" s="45" customFormat="1" ht="22.5" customHeight="1">
      <c r="A8" s="42" t="s">
        <v>63</v>
      </c>
      <c r="B8" s="79">
        <f t="shared" si="0"/>
        <v>60</v>
      </c>
      <c r="C8" s="88">
        <f t="shared" si="0"/>
        <v>1116</v>
      </c>
      <c r="D8" s="35">
        <f t="shared" si="1"/>
        <v>62</v>
      </c>
      <c r="E8" s="36">
        <f t="shared" si="1"/>
        <v>1196</v>
      </c>
      <c r="F8" s="39">
        <v>11</v>
      </c>
      <c r="G8" s="38">
        <v>231</v>
      </c>
      <c r="H8" s="121">
        <v>13</v>
      </c>
      <c r="I8" s="122">
        <v>259</v>
      </c>
      <c r="J8" s="39">
        <v>18</v>
      </c>
      <c r="K8" s="38">
        <v>342</v>
      </c>
      <c r="L8" s="121">
        <v>18</v>
      </c>
      <c r="M8" s="123">
        <v>354</v>
      </c>
      <c r="N8" s="39">
        <v>31</v>
      </c>
      <c r="O8" s="38">
        <v>543</v>
      </c>
      <c r="P8" s="121">
        <v>31</v>
      </c>
      <c r="Q8" s="123">
        <v>583</v>
      </c>
      <c r="R8" s="44"/>
    </row>
    <row r="9" spans="1:18" s="45" customFormat="1" ht="22.5" customHeight="1">
      <c r="A9" s="42" t="s">
        <v>95</v>
      </c>
      <c r="B9" s="79">
        <f t="shared" si="0"/>
        <v>10</v>
      </c>
      <c r="C9" s="88">
        <f t="shared" si="0"/>
        <v>200</v>
      </c>
      <c r="D9" s="35">
        <f t="shared" si="1"/>
        <v>9</v>
      </c>
      <c r="E9" s="36">
        <f t="shared" si="1"/>
        <v>168</v>
      </c>
      <c r="F9" s="39">
        <v>1</v>
      </c>
      <c r="G9" s="38">
        <v>20</v>
      </c>
      <c r="H9" s="121">
        <v>1</v>
      </c>
      <c r="I9" s="122">
        <v>22</v>
      </c>
      <c r="J9" s="39">
        <v>2</v>
      </c>
      <c r="K9" s="38">
        <v>40</v>
      </c>
      <c r="L9" s="121">
        <v>3</v>
      </c>
      <c r="M9" s="123">
        <v>54</v>
      </c>
      <c r="N9" s="39">
        <v>7</v>
      </c>
      <c r="O9" s="38">
        <v>140</v>
      </c>
      <c r="P9" s="121">
        <v>5</v>
      </c>
      <c r="Q9" s="123">
        <v>92</v>
      </c>
      <c r="R9" s="44"/>
    </row>
    <row r="10" spans="1:18" s="45" customFormat="1" ht="22.5" customHeight="1">
      <c r="A10" s="42" t="s">
        <v>96</v>
      </c>
      <c r="B10" s="79">
        <f t="shared" si="0"/>
        <v>9</v>
      </c>
      <c r="C10" s="88">
        <f t="shared" si="0"/>
        <v>181</v>
      </c>
      <c r="D10" s="35">
        <f t="shared" si="1"/>
        <v>9</v>
      </c>
      <c r="E10" s="36">
        <f t="shared" si="1"/>
        <v>174</v>
      </c>
      <c r="F10" s="39">
        <v>0</v>
      </c>
      <c r="G10" s="38">
        <v>0</v>
      </c>
      <c r="H10" s="121">
        <v>0</v>
      </c>
      <c r="I10" s="122">
        <v>0</v>
      </c>
      <c r="J10" s="39">
        <v>5</v>
      </c>
      <c r="K10" s="38">
        <v>99</v>
      </c>
      <c r="L10" s="121">
        <v>5</v>
      </c>
      <c r="M10" s="123">
        <v>108</v>
      </c>
      <c r="N10" s="39">
        <v>4</v>
      </c>
      <c r="O10" s="38">
        <v>82</v>
      </c>
      <c r="P10" s="121">
        <v>4</v>
      </c>
      <c r="Q10" s="123">
        <v>66</v>
      </c>
      <c r="R10" s="44"/>
    </row>
    <row r="11" spans="1:18" s="45" customFormat="1" ht="22.5" customHeight="1">
      <c r="A11" s="42" t="s">
        <v>82</v>
      </c>
      <c r="B11" s="79">
        <f t="shared" si="0"/>
        <v>38</v>
      </c>
      <c r="C11" s="88">
        <f t="shared" si="0"/>
        <v>780</v>
      </c>
      <c r="D11" s="35">
        <f t="shared" si="1"/>
        <v>44</v>
      </c>
      <c r="E11" s="36">
        <f t="shared" si="1"/>
        <v>835</v>
      </c>
      <c r="F11" s="48">
        <v>4</v>
      </c>
      <c r="G11" s="47">
        <v>82</v>
      </c>
      <c r="H11" s="117">
        <v>8</v>
      </c>
      <c r="I11" s="118">
        <v>154</v>
      </c>
      <c r="J11" s="48">
        <v>11</v>
      </c>
      <c r="K11" s="47">
        <v>246</v>
      </c>
      <c r="L11" s="117">
        <v>10</v>
      </c>
      <c r="M11" s="126">
        <v>195</v>
      </c>
      <c r="N11" s="48">
        <v>23</v>
      </c>
      <c r="O11" s="47">
        <v>452</v>
      </c>
      <c r="P11" s="117">
        <v>26</v>
      </c>
      <c r="Q11" s="120">
        <v>486</v>
      </c>
      <c r="R11" s="44"/>
    </row>
    <row r="12" spans="1:18" s="45" customFormat="1" ht="22.5" customHeight="1">
      <c r="A12" s="42" t="s">
        <v>67</v>
      </c>
      <c r="B12" s="79">
        <f t="shared" si="0"/>
        <v>221</v>
      </c>
      <c r="C12" s="88">
        <f t="shared" si="0"/>
        <v>4440</v>
      </c>
      <c r="D12" s="35">
        <f t="shared" si="1"/>
        <v>256</v>
      </c>
      <c r="E12" s="36">
        <f t="shared" si="1"/>
        <v>4619</v>
      </c>
      <c r="F12" s="39">
        <v>32</v>
      </c>
      <c r="G12" s="38">
        <v>637</v>
      </c>
      <c r="H12" s="121">
        <v>37</v>
      </c>
      <c r="I12" s="122">
        <v>698</v>
      </c>
      <c r="J12" s="39">
        <v>81</v>
      </c>
      <c r="K12" s="38">
        <v>1701</v>
      </c>
      <c r="L12" s="121">
        <v>88</v>
      </c>
      <c r="M12" s="123">
        <v>1656</v>
      </c>
      <c r="N12" s="39">
        <v>108</v>
      </c>
      <c r="O12" s="38">
        <v>2102</v>
      </c>
      <c r="P12" s="121">
        <v>131</v>
      </c>
      <c r="Q12" s="123">
        <v>2265</v>
      </c>
      <c r="R12" s="44"/>
    </row>
    <row r="13" spans="1:18" s="45" customFormat="1" ht="22.5" customHeight="1">
      <c r="A13" s="42" t="s">
        <v>69</v>
      </c>
      <c r="B13" s="79">
        <f t="shared" si="0"/>
        <v>290</v>
      </c>
      <c r="C13" s="88">
        <f t="shared" si="0"/>
        <v>4030</v>
      </c>
      <c r="D13" s="35">
        <f t="shared" si="1"/>
        <v>188</v>
      </c>
      <c r="E13" s="36">
        <f t="shared" si="1"/>
        <v>3274</v>
      </c>
      <c r="F13" s="48">
        <v>70</v>
      </c>
      <c r="G13" s="47">
        <v>875</v>
      </c>
      <c r="H13" s="117">
        <v>33</v>
      </c>
      <c r="I13" s="118">
        <v>590</v>
      </c>
      <c r="J13" s="48">
        <v>80</v>
      </c>
      <c r="K13" s="47">
        <v>1230</v>
      </c>
      <c r="L13" s="117">
        <v>45</v>
      </c>
      <c r="M13" s="120">
        <v>872</v>
      </c>
      <c r="N13" s="48">
        <v>140</v>
      </c>
      <c r="O13" s="47">
        <v>1925</v>
      </c>
      <c r="P13" s="117">
        <v>110</v>
      </c>
      <c r="Q13" s="120">
        <v>1812</v>
      </c>
      <c r="R13" s="44"/>
    </row>
    <row r="14" spans="1:17" s="45" customFormat="1" ht="22.5" customHeight="1">
      <c r="A14" s="42" t="s">
        <v>74</v>
      </c>
      <c r="B14" s="79">
        <f t="shared" si="0"/>
        <v>102</v>
      </c>
      <c r="C14" s="88">
        <f t="shared" si="0"/>
        <v>1882</v>
      </c>
      <c r="D14" s="35">
        <f t="shared" si="1"/>
        <v>135</v>
      </c>
      <c r="E14" s="36">
        <f t="shared" si="1"/>
        <v>2367</v>
      </c>
      <c r="F14" s="39">
        <v>20</v>
      </c>
      <c r="G14" s="38">
        <v>381</v>
      </c>
      <c r="H14" s="121">
        <v>24</v>
      </c>
      <c r="I14" s="122">
        <v>403</v>
      </c>
      <c r="J14" s="39">
        <v>28</v>
      </c>
      <c r="K14" s="38">
        <v>559</v>
      </c>
      <c r="L14" s="121">
        <v>40</v>
      </c>
      <c r="M14" s="123">
        <v>726</v>
      </c>
      <c r="N14" s="39">
        <v>54</v>
      </c>
      <c r="O14" s="38">
        <v>942</v>
      </c>
      <c r="P14" s="121">
        <v>71</v>
      </c>
      <c r="Q14" s="123">
        <v>1238</v>
      </c>
    </row>
    <row r="15" spans="1:17" s="45" customFormat="1" ht="22.5" customHeight="1">
      <c r="A15" s="42" t="s">
        <v>86</v>
      </c>
      <c r="B15" s="79">
        <f t="shared" si="0"/>
        <v>24</v>
      </c>
      <c r="C15" s="88">
        <f t="shared" si="0"/>
        <v>245</v>
      </c>
      <c r="D15" s="35">
        <f t="shared" si="1"/>
        <v>42</v>
      </c>
      <c r="E15" s="36">
        <f t="shared" si="1"/>
        <v>577</v>
      </c>
      <c r="F15" s="39">
        <v>5</v>
      </c>
      <c r="G15" s="38">
        <v>50</v>
      </c>
      <c r="H15" s="121">
        <v>8</v>
      </c>
      <c r="I15" s="122">
        <v>120</v>
      </c>
      <c r="J15" s="39">
        <v>5</v>
      </c>
      <c r="K15" s="38">
        <v>55</v>
      </c>
      <c r="L15" s="121">
        <v>9</v>
      </c>
      <c r="M15" s="123">
        <v>131</v>
      </c>
      <c r="N15" s="39">
        <v>14</v>
      </c>
      <c r="O15" s="38">
        <v>140</v>
      </c>
      <c r="P15" s="121">
        <v>25</v>
      </c>
      <c r="Q15" s="123">
        <v>326</v>
      </c>
    </row>
    <row r="16" spans="1:17" s="45" customFormat="1" ht="22.5" customHeight="1">
      <c r="A16" s="42" t="s">
        <v>94</v>
      </c>
      <c r="B16" s="79">
        <f t="shared" si="0"/>
        <v>16</v>
      </c>
      <c r="C16" s="88">
        <f t="shared" si="0"/>
        <v>299</v>
      </c>
      <c r="D16" s="35">
        <f t="shared" si="1"/>
        <v>18</v>
      </c>
      <c r="E16" s="36">
        <f t="shared" si="1"/>
        <v>326</v>
      </c>
      <c r="F16" s="39">
        <v>3</v>
      </c>
      <c r="G16" s="38">
        <v>60</v>
      </c>
      <c r="H16" s="121">
        <v>2</v>
      </c>
      <c r="I16" s="122">
        <v>34</v>
      </c>
      <c r="J16" s="39">
        <v>6</v>
      </c>
      <c r="K16" s="38">
        <v>120</v>
      </c>
      <c r="L16" s="121">
        <v>8</v>
      </c>
      <c r="M16" s="123">
        <v>155</v>
      </c>
      <c r="N16" s="39">
        <v>7</v>
      </c>
      <c r="O16" s="38">
        <v>119</v>
      </c>
      <c r="P16" s="121">
        <v>8</v>
      </c>
      <c r="Q16" s="123">
        <v>137</v>
      </c>
    </row>
    <row r="17" spans="1:17" s="45" customFormat="1" ht="22.5" customHeight="1">
      <c r="A17" s="42" t="s">
        <v>65</v>
      </c>
      <c r="B17" s="79">
        <f aca="true" t="shared" si="2" ref="B17:C49">SUM(F17,J17,N17)</f>
        <v>176</v>
      </c>
      <c r="C17" s="88">
        <f aca="true" t="shared" si="3" ref="C17:C39">SUM(G17,K17,O17)</f>
        <v>2640</v>
      </c>
      <c r="D17" s="35">
        <f aca="true" t="shared" si="4" ref="D17:E49">H17+L17+P17</f>
        <v>191</v>
      </c>
      <c r="E17" s="36">
        <f aca="true" t="shared" si="5" ref="E17:E39">I17+M17+Q17</f>
        <v>2772</v>
      </c>
      <c r="F17" s="48">
        <v>26</v>
      </c>
      <c r="G17" s="47">
        <v>395</v>
      </c>
      <c r="H17" s="117">
        <v>31</v>
      </c>
      <c r="I17" s="118">
        <v>494</v>
      </c>
      <c r="J17" s="48">
        <v>40</v>
      </c>
      <c r="K17" s="47">
        <v>690</v>
      </c>
      <c r="L17" s="117">
        <v>46</v>
      </c>
      <c r="M17" s="120">
        <v>744</v>
      </c>
      <c r="N17" s="48">
        <v>110</v>
      </c>
      <c r="O17" s="47">
        <v>1555</v>
      </c>
      <c r="P17" s="117">
        <v>114</v>
      </c>
      <c r="Q17" s="120">
        <v>1534</v>
      </c>
    </row>
    <row r="18" spans="1:17" s="45" customFormat="1" ht="22.5" customHeight="1">
      <c r="A18" s="42" t="s">
        <v>68</v>
      </c>
      <c r="B18" s="79">
        <f t="shared" si="2"/>
        <v>208</v>
      </c>
      <c r="C18" s="88">
        <f t="shared" si="3"/>
        <v>4065</v>
      </c>
      <c r="D18" s="35">
        <f t="shared" si="4"/>
        <v>172</v>
      </c>
      <c r="E18" s="36">
        <f t="shared" si="5"/>
        <v>3258</v>
      </c>
      <c r="F18" s="39">
        <v>35</v>
      </c>
      <c r="G18" s="38">
        <v>684</v>
      </c>
      <c r="H18" s="121">
        <v>29</v>
      </c>
      <c r="I18" s="122">
        <v>556</v>
      </c>
      <c r="J18" s="39">
        <v>54</v>
      </c>
      <c r="K18" s="38">
        <v>1055</v>
      </c>
      <c r="L18" s="121">
        <v>55</v>
      </c>
      <c r="M18" s="123">
        <v>1082</v>
      </c>
      <c r="N18" s="39">
        <v>119</v>
      </c>
      <c r="O18" s="38">
        <v>2326</v>
      </c>
      <c r="P18" s="121">
        <v>88</v>
      </c>
      <c r="Q18" s="123">
        <v>1620</v>
      </c>
    </row>
    <row r="19" spans="1:17" s="45" customFormat="1" ht="22.5" customHeight="1">
      <c r="A19" s="42" t="s">
        <v>78</v>
      </c>
      <c r="B19" s="79">
        <f t="shared" si="2"/>
        <v>106</v>
      </c>
      <c r="C19" s="88">
        <f t="shared" si="3"/>
        <v>2059</v>
      </c>
      <c r="D19" s="35">
        <f t="shared" si="4"/>
        <v>114</v>
      </c>
      <c r="E19" s="36">
        <f t="shared" si="5"/>
        <v>2055</v>
      </c>
      <c r="F19" s="39">
        <v>19</v>
      </c>
      <c r="G19" s="38">
        <v>391</v>
      </c>
      <c r="H19" s="121">
        <v>21</v>
      </c>
      <c r="I19" s="122">
        <v>395</v>
      </c>
      <c r="J19" s="39">
        <v>36</v>
      </c>
      <c r="K19" s="38">
        <v>724</v>
      </c>
      <c r="L19" s="121">
        <v>36</v>
      </c>
      <c r="M19" s="123">
        <v>693</v>
      </c>
      <c r="N19" s="39">
        <v>51</v>
      </c>
      <c r="O19" s="38">
        <v>944</v>
      </c>
      <c r="P19" s="121">
        <v>57</v>
      </c>
      <c r="Q19" s="123">
        <v>967</v>
      </c>
    </row>
    <row r="20" spans="1:17" s="45" customFormat="1" ht="22.5" customHeight="1">
      <c r="A20" s="42" t="s">
        <v>73</v>
      </c>
      <c r="B20" s="79">
        <f t="shared" si="2"/>
        <v>117</v>
      </c>
      <c r="C20" s="88">
        <f t="shared" si="3"/>
        <v>2194</v>
      </c>
      <c r="D20" s="35">
        <f t="shared" si="4"/>
        <v>117</v>
      </c>
      <c r="E20" s="36">
        <f t="shared" si="5"/>
        <v>2163</v>
      </c>
      <c r="F20" s="48">
        <v>23</v>
      </c>
      <c r="G20" s="47">
        <v>460</v>
      </c>
      <c r="H20" s="117">
        <v>21</v>
      </c>
      <c r="I20" s="118">
        <v>405</v>
      </c>
      <c r="J20" s="48">
        <v>42</v>
      </c>
      <c r="K20" s="47">
        <v>798</v>
      </c>
      <c r="L20" s="117">
        <v>45</v>
      </c>
      <c r="M20" s="120">
        <v>887</v>
      </c>
      <c r="N20" s="48">
        <v>52</v>
      </c>
      <c r="O20" s="47">
        <v>936</v>
      </c>
      <c r="P20" s="117">
        <v>51</v>
      </c>
      <c r="Q20" s="120">
        <v>871</v>
      </c>
    </row>
    <row r="21" spans="1:17" s="45" customFormat="1" ht="22.5" customHeight="1">
      <c r="A21" s="42" t="s">
        <v>85</v>
      </c>
      <c r="B21" s="79">
        <f t="shared" si="2"/>
        <v>95</v>
      </c>
      <c r="C21" s="88">
        <f t="shared" si="3"/>
        <v>1642</v>
      </c>
      <c r="D21" s="35">
        <f t="shared" si="4"/>
        <v>119</v>
      </c>
      <c r="E21" s="36">
        <f t="shared" si="5"/>
        <v>1587</v>
      </c>
      <c r="F21" s="39">
        <v>23</v>
      </c>
      <c r="G21" s="38">
        <v>372</v>
      </c>
      <c r="H21" s="121">
        <v>29</v>
      </c>
      <c r="I21" s="122">
        <v>425</v>
      </c>
      <c r="J21" s="39">
        <v>32</v>
      </c>
      <c r="K21" s="38">
        <v>598</v>
      </c>
      <c r="L21" s="121">
        <v>36</v>
      </c>
      <c r="M21" s="123">
        <v>609</v>
      </c>
      <c r="N21" s="39">
        <v>40</v>
      </c>
      <c r="O21" s="38">
        <v>672</v>
      </c>
      <c r="P21" s="121">
        <v>54</v>
      </c>
      <c r="Q21" s="123">
        <v>553</v>
      </c>
    </row>
    <row r="22" spans="1:17" s="45" customFormat="1" ht="22.5" customHeight="1">
      <c r="A22" s="42" t="s">
        <v>80</v>
      </c>
      <c r="B22" s="79">
        <f t="shared" si="2"/>
        <v>125</v>
      </c>
      <c r="C22" s="88">
        <f t="shared" si="3"/>
        <v>2328</v>
      </c>
      <c r="D22" s="35">
        <f t="shared" si="4"/>
        <v>124</v>
      </c>
      <c r="E22" s="36">
        <f t="shared" si="5"/>
        <v>2288</v>
      </c>
      <c r="F22" s="39">
        <v>28</v>
      </c>
      <c r="G22" s="38">
        <v>532</v>
      </c>
      <c r="H22" s="121">
        <v>24</v>
      </c>
      <c r="I22" s="122">
        <v>459</v>
      </c>
      <c r="J22" s="39">
        <v>49</v>
      </c>
      <c r="K22" s="38">
        <v>980</v>
      </c>
      <c r="L22" s="121">
        <v>44</v>
      </c>
      <c r="M22" s="123">
        <v>862</v>
      </c>
      <c r="N22" s="39">
        <v>48</v>
      </c>
      <c r="O22" s="38">
        <v>816</v>
      </c>
      <c r="P22" s="121">
        <v>56</v>
      </c>
      <c r="Q22" s="123">
        <v>967</v>
      </c>
    </row>
    <row r="23" spans="1:17" s="45" customFormat="1" ht="22.5" customHeight="1">
      <c r="A23" s="42" t="s">
        <v>90</v>
      </c>
      <c r="B23" s="79">
        <f t="shared" si="2"/>
        <v>39</v>
      </c>
      <c r="C23" s="88">
        <f t="shared" si="3"/>
        <v>758</v>
      </c>
      <c r="D23" s="35">
        <f t="shared" si="4"/>
        <v>54</v>
      </c>
      <c r="E23" s="36">
        <f t="shared" si="5"/>
        <v>783</v>
      </c>
      <c r="F23" s="39">
        <v>8</v>
      </c>
      <c r="G23" s="38">
        <v>157</v>
      </c>
      <c r="H23" s="121">
        <v>9</v>
      </c>
      <c r="I23" s="122">
        <v>161</v>
      </c>
      <c r="J23" s="39">
        <v>16</v>
      </c>
      <c r="K23" s="38">
        <v>321</v>
      </c>
      <c r="L23" s="121">
        <v>22</v>
      </c>
      <c r="M23" s="123">
        <v>305</v>
      </c>
      <c r="N23" s="39">
        <v>15</v>
      </c>
      <c r="O23" s="38">
        <v>280</v>
      </c>
      <c r="P23" s="121">
        <v>23</v>
      </c>
      <c r="Q23" s="123">
        <v>317</v>
      </c>
    </row>
    <row r="24" spans="1:17" s="45" customFormat="1" ht="22.5" customHeight="1">
      <c r="A24" s="42" t="s">
        <v>91</v>
      </c>
      <c r="B24" s="79">
        <f t="shared" si="2"/>
        <v>18</v>
      </c>
      <c r="C24" s="88">
        <f t="shared" si="3"/>
        <v>347</v>
      </c>
      <c r="D24" s="35">
        <f t="shared" si="4"/>
        <v>21</v>
      </c>
      <c r="E24" s="36">
        <f t="shared" si="5"/>
        <v>415</v>
      </c>
      <c r="F24" s="39">
        <v>5</v>
      </c>
      <c r="G24" s="38">
        <v>100</v>
      </c>
      <c r="H24" s="121">
        <v>4</v>
      </c>
      <c r="I24" s="122">
        <v>81</v>
      </c>
      <c r="J24" s="39">
        <v>6</v>
      </c>
      <c r="K24" s="38">
        <v>109</v>
      </c>
      <c r="L24" s="121">
        <v>7</v>
      </c>
      <c r="M24" s="123">
        <v>144</v>
      </c>
      <c r="N24" s="39">
        <v>7</v>
      </c>
      <c r="O24" s="38">
        <v>138</v>
      </c>
      <c r="P24" s="121">
        <v>10</v>
      </c>
      <c r="Q24" s="123">
        <v>190</v>
      </c>
    </row>
    <row r="25" spans="1:17" s="45" customFormat="1" ht="22.5" customHeight="1">
      <c r="A25" s="42" t="s">
        <v>75</v>
      </c>
      <c r="B25" s="79">
        <f t="shared" si="2"/>
        <v>379</v>
      </c>
      <c r="C25" s="88">
        <f t="shared" si="3"/>
        <v>6929</v>
      </c>
      <c r="D25" s="35">
        <f t="shared" si="4"/>
        <v>249</v>
      </c>
      <c r="E25" s="36">
        <f t="shared" si="5"/>
        <v>4414</v>
      </c>
      <c r="F25" s="48">
        <v>95</v>
      </c>
      <c r="G25" s="47">
        <v>1710</v>
      </c>
      <c r="H25" s="117">
        <v>49</v>
      </c>
      <c r="I25" s="118">
        <v>914</v>
      </c>
      <c r="J25" s="48">
        <v>107</v>
      </c>
      <c r="K25" s="47">
        <v>2033</v>
      </c>
      <c r="L25" s="117">
        <v>61</v>
      </c>
      <c r="M25" s="120">
        <v>1173</v>
      </c>
      <c r="N25" s="48">
        <v>177</v>
      </c>
      <c r="O25" s="47">
        <v>3186</v>
      </c>
      <c r="P25" s="117">
        <v>139</v>
      </c>
      <c r="Q25" s="120">
        <v>2327</v>
      </c>
    </row>
    <row r="26" spans="1:17" s="45" customFormat="1" ht="22.5" customHeight="1">
      <c r="A26" s="42" t="s">
        <v>83</v>
      </c>
      <c r="B26" s="79">
        <f t="shared" si="2"/>
        <v>140</v>
      </c>
      <c r="C26" s="88">
        <f t="shared" si="3"/>
        <v>2358</v>
      </c>
      <c r="D26" s="35">
        <f t="shared" si="4"/>
        <v>95</v>
      </c>
      <c r="E26" s="36">
        <f t="shared" si="5"/>
        <v>1656</v>
      </c>
      <c r="F26" s="48">
        <v>20</v>
      </c>
      <c r="G26" s="47">
        <v>360</v>
      </c>
      <c r="H26" s="117">
        <v>15</v>
      </c>
      <c r="I26" s="118">
        <v>293</v>
      </c>
      <c r="J26" s="48">
        <v>26</v>
      </c>
      <c r="K26" s="47">
        <v>494</v>
      </c>
      <c r="L26" s="117">
        <v>25</v>
      </c>
      <c r="M26" s="120">
        <v>451</v>
      </c>
      <c r="N26" s="48">
        <v>94</v>
      </c>
      <c r="O26" s="47">
        <v>1504</v>
      </c>
      <c r="P26" s="117">
        <v>55</v>
      </c>
      <c r="Q26" s="120">
        <v>912</v>
      </c>
    </row>
    <row r="27" spans="1:17" s="45" customFormat="1" ht="22.5" customHeight="1">
      <c r="A27" s="42" t="s">
        <v>66</v>
      </c>
      <c r="B27" s="79">
        <f t="shared" si="2"/>
        <v>516</v>
      </c>
      <c r="C27" s="88">
        <f t="shared" si="3"/>
        <v>6310</v>
      </c>
      <c r="D27" s="35">
        <f t="shared" si="4"/>
        <v>487</v>
      </c>
      <c r="E27" s="36">
        <f t="shared" si="5"/>
        <v>6598</v>
      </c>
      <c r="F27" s="48">
        <v>114</v>
      </c>
      <c r="G27" s="47">
        <v>1514</v>
      </c>
      <c r="H27" s="117">
        <v>101</v>
      </c>
      <c r="I27" s="118">
        <v>1556</v>
      </c>
      <c r="J27" s="48">
        <v>117</v>
      </c>
      <c r="K27" s="47">
        <v>1762</v>
      </c>
      <c r="L27" s="117">
        <v>123</v>
      </c>
      <c r="M27" s="120">
        <v>1823</v>
      </c>
      <c r="N27" s="48">
        <v>285</v>
      </c>
      <c r="O27" s="47">
        <v>3034</v>
      </c>
      <c r="P27" s="117">
        <v>263</v>
      </c>
      <c r="Q27" s="120">
        <v>3219</v>
      </c>
    </row>
    <row r="28" spans="1:17" s="45" customFormat="1" ht="22.5" customHeight="1">
      <c r="A28" s="42" t="s">
        <v>79</v>
      </c>
      <c r="B28" s="79">
        <f t="shared" si="2"/>
        <v>94</v>
      </c>
      <c r="C28" s="88">
        <f t="shared" si="3"/>
        <v>1880</v>
      </c>
      <c r="D28" s="35">
        <f t="shared" si="4"/>
        <v>114</v>
      </c>
      <c r="E28" s="36">
        <f t="shared" si="5"/>
        <v>1801</v>
      </c>
      <c r="F28" s="39">
        <v>20</v>
      </c>
      <c r="G28" s="38">
        <v>404</v>
      </c>
      <c r="H28" s="121">
        <v>24</v>
      </c>
      <c r="I28" s="122">
        <v>416</v>
      </c>
      <c r="J28" s="39">
        <v>34</v>
      </c>
      <c r="K28" s="38">
        <v>679</v>
      </c>
      <c r="L28" s="121">
        <v>35</v>
      </c>
      <c r="M28" s="123">
        <v>595</v>
      </c>
      <c r="N28" s="39">
        <v>40</v>
      </c>
      <c r="O28" s="38">
        <v>797</v>
      </c>
      <c r="P28" s="121">
        <v>55</v>
      </c>
      <c r="Q28" s="123">
        <v>790</v>
      </c>
    </row>
    <row r="29" spans="1:17" s="45" customFormat="1" ht="22.5" customHeight="1">
      <c r="A29" s="42" t="s">
        <v>84</v>
      </c>
      <c r="B29" s="79">
        <f t="shared" si="2"/>
        <v>71</v>
      </c>
      <c r="C29" s="88">
        <f t="shared" si="3"/>
        <v>1355</v>
      </c>
      <c r="D29" s="35">
        <f t="shared" si="4"/>
        <v>56</v>
      </c>
      <c r="E29" s="36">
        <f t="shared" si="5"/>
        <v>1006</v>
      </c>
      <c r="F29" s="39">
        <v>17</v>
      </c>
      <c r="G29" s="38">
        <v>350</v>
      </c>
      <c r="H29" s="121">
        <v>7</v>
      </c>
      <c r="I29" s="122">
        <v>135</v>
      </c>
      <c r="J29" s="39">
        <v>23</v>
      </c>
      <c r="K29" s="38">
        <v>464</v>
      </c>
      <c r="L29" s="121">
        <v>20</v>
      </c>
      <c r="M29" s="123">
        <v>386</v>
      </c>
      <c r="N29" s="39">
        <v>31</v>
      </c>
      <c r="O29" s="38">
        <v>541</v>
      </c>
      <c r="P29" s="121">
        <v>29</v>
      </c>
      <c r="Q29" s="123">
        <v>485</v>
      </c>
    </row>
    <row r="30" spans="1:17" s="45" customFormat="1" ht="22.5" customHeight="1">
      <c r="A30" s="42" t="s">
        <v>88</v>
      </c>
      <c r="B30" s="79">
        <f t="shared" si="2"/>
        <v>35</v>
      </c>
      <c r="C30" s="88">
        <f t="shared" si="3"/>
        <v>661</v>
      </c>
      <c r="D30" s="35">
        <f t="shared" si="4"/>
        <v>31</v>
      </c>
      <c r="E30" s="36">
        <f t="shared" si="5"/>
        <v>559.7</v>
      </c>
      <c r="F30" s="39">
        <v>10</v>
      </c>
      <c r="G30" s="38">
        <v>194</v>
      </c>
      <c r="H30" s="121">
        <v>6</v>
      </c>
      <c r="I30" s="122">
        <v>97.7</v>
      </c>
      <c r="J30" s="39">
        <v>6</v>
      </c>
      <c r="K30" s="38">
        <v>113</v>
      </c>
      <c r="L30" s="121">
        <v>5</v>
      </c>
      <c r="M30" s="123">
        <v>85</v>
      </c>
      <c r="N30" s="39">
        <v>19</v>
      </c>
      <c r="O30" s="38">
        <v>354</v>
      </c>
      <c r="P30" s="121">
        <v>20</v>
      </c>
      <c r="Q30" s="123">
        <v>377</v>
      </c>
    </row>
    <row r="31" spans="1:17" s="45" customFormat="1" ht="22.5" customHeight="1">
      <c r="A31" s="42" t="s">
        <v>77</v>
      </c>
      <c r="B31" s="79">
        <f t="shared" si="2"/>
        <v>68</v>
      </c>
      <c r="C31" s="88">
        <f t="shared" si="3"/>
        <v>1284</v>
      </c>
      <c r="D31" s="35">
        <f t="shared" si="4"/>
        <v>61</v>
      </c>
      <c r="E31" s="36">
        <f t="shared" si="5"/>
        <v>1093</v>
      </c>
      <c r="F31" s="39">
        <v>19</v>
      </c>
      <c r="G31" s="38">
        <v>380</v>
      </c>
      <c r="H31" s="121">
        <v>18</v>
      </c>
      <c r="I31" s="122">
        <v>330</v>
      </c>
      <c r="J31" s="39">
        <v>11</v>
      </c>
      <c r="K31" s="38">
        <v>220</v>
      </c>
      <c r="L31" s="121">
        <v>14</v>
      </c>
      <c r="M31" s="123">
        <v>254</v>
      </c>
      <c r="N31" s="39">
        <v>38</v>
      </c>
      <c r="O31" s="38">
        <v>684</v>
      </c>
      <c r="P31" s="121">
        <v>29</v>
      </c>
      <c r="Q31" s="123">
        <v>509</v>
      </c>
    </row>
    <row r="32" spans="1:17" s="45" customFormat="1" ht="22.5" customHeight="1">
      <c r="A32" s="42" t="s">
        <v>18</v>
      </c>
      <c r="B32" s="79">
        <f t="shared" si="2"/>
        <v>76</v>
      </c>
      <c r="C32" s="88">
        <f t="shared" si="3"/>
        <v>1187</v>
      </c>
      <c r="D32" s="35">
        <f t="shared" si="4"/>
        <v>47</v>
      </c>
      <c r="E32" s="36">
        <f t="shared" si="5"/>
        <v>842</v>
      </c>
      <c r="F32" s="48">
        <v>17</v>
      </c>
      <c r="G32" s="47">
        <v>278</v>
      </c>
      <c r="H32" s="117">
        <v>11</v>
      </c>
      <c r="I32" s="118">
        <v>207</v>
      </c>
      <c r="J32" s="48">
        <v>19</v>
      </c>
      <c r="K32" s="47">
        <v>342</v>
      </c>
      <c r="L32" s="117">
        <v>7</v>
      </c>
      <c r="M32" s="120">
        <v>119</v>
      </c>
      <c r="N32" s="48">
        <v>40</v>
      </c>
      <c r="O32" s="47">
        <v>567</v>
      </c>
      <c r="P32" s="117">
        <v>29</v>
      </c>
      <c r="Q32" s="120">
        <v>516</v>
      </c>
    </row>
    <row r="33" spans="1:17" s="45" customFormat="1" ht="22.5" customHeight="1">
      <c r="A33" s="42" t="s">
        <v>92</v>
      </c>
      <c r="B33" s="79">
        <f t="shared" si="2"/>
        <v>40</v>
      </c>
      <c r="C33" s="88">
        <f t="shared" si="3"/>
        <v>691</v>
      </c>
      <c r="D33" s="35">
        <f t="shared" si="4"/>
        <v>27</v>
      </c>
      <c r="E33" s="36">
        <f t="shared" si="5"/>
        <v>495</v>
      </c>
      <c r="F33" s="48">
        <v>8</v>
      </c>
      <c r="G33" s="47">
        <v>151</v>
      </c>
      <c r="H33" s="117">
        <v>6</v>
      </c>
      <c r="I33" s="118">
        <v>107</v>
      </c>
      <c r="J33" s="48">
        <v>6</v>
      </c>
      <c r="K33" s="47">
        <v>114</v>
      </c>
      <c r="L33" s="117">
        <v>7</v>
      </c>
      <c r="M33" s="120">
        <v>137</v>
      </c>
      <c r="N33" s="48">
        <v>26</v>
      </c>
      <c r="O33" s="47">
        <v>426</v>
      </c>
      <c r="P33" s="117">
        <v>14</v>
      </c>
      <c r="Q33" s="120">
        <v>251</v>
      </c>
    </row>
    <row r="34" spans="1:17" s="45" customFormat="1" ht="22.5" customHeight="1">
      <c r="A34" s="42" t="s">
        <v>102</v>
      </c>
      <c r="B34" s="79">
        <f t="shared" si="2"/>
        <v>7</v>
      </c>
      <c r="C34" s="88">
        <f t="shared" si="3"/>
        <v>154</v>
      </c>
      <c r="D34" s="35">
        <f t="shared" si="4"/>
        <v>9</v>
      </c>
      <c r="E34" s="36">
        <f t="shared" si="5"/>
        <v>139</v>
      </c>
      <c r="F34" s="39">
        <v>1</v>
      </c>
      <c r="G34" s="38">
        <v>22</v>
      </c>
      <c r="H34" s="121">
        <v>2</v>
      </c>
      <c r="I34" s="122">
        <v>41</v>
      </c>
      <c r="J34" s="39">
        <v>2</v>
      </c>
      <c r="K34" s="38">
        <v>44</v>
      </c>
      <c r="L34" s="121">
        <v>2</v>
      </c>
      <c r="M34" s="123">
        <v>31</v>
      </c>
      <c r="N34" s="39">
        <v>4</v>
      </c>
      <c r="O34" s="38">
        <v>88</v>
      </c>
      <c r="P34" s="121">
        <v>5</v>
      </c>
      <c r="Q34" s="123">
        <v>67</v>
      </c>
    </row>
    <row r="35" spans="1:17" s="45" customFormat="1" ht="22.5" customHeight="1">
      <c r="A35" s="42" t="s">
        <v>101</v>
      </c>
      <c r="B35" s="79">
        <f t="shared" si="2"/>
        <v>27</v>
      </c>
      <c r="C35" s="88">
        <f t="shared" si="3"/>
        <v>540</v>
      </c>
      <c r="D35" s="35">
        <f t="shared" si="4"/>
        <v>15</v>
      </c>
      <c r="E35" s="36">
        <f t="shared" si="5"/>
        <v>207</v>
      </c>
      <c r="F35" s="39">
        <v>10</v>
      </c>
      <c r="G35" s="38">
        <v>200</v>
      </c>
      <c r="H35" s="121">
        <v>8</v>
      </c>
      <c r="I35" s="122">
        <v>103</v>
      </c>
      <c r="J35" s="39">
        <v>7</v>
      </c>
      <c r="K35" s="38">
        <v>140</v>
      </c>
      <c r="L35" s="121">
        <v>2</v>
      </c>
      <c r="M35" s="123">
        <v>42</v>
      </c>
      <c r="N35" s="39">
        <v>10</v>
      </c>
      <c r="O35" s="38">
        <v>200</v>
      </c>
      <c r="P35" s="121">
        <v>5</v>
      </c>
      <c r="Q35" s="123">
        <v>62</v>
      </c>
    </row>
    <row r="36" spans="1:17" s="45" customFormat="1" ht="22.5" customHeight="1">
      <c r="A36" s="42" t="s">
        <v>103</v>
      </c>
      <c r="B36" s="79">
        <f t="shared" si="2"/>
        <v>2</v>
      </c>
      <c r="C36" s="88">
        <f t="shared" si="3"/>
        <v>30</v>
      </c>
      <c r="D36" s="35">
        <f t="shared" si="4"/>
        <v>2</v>
      </c>
      <c r="E36" s="36">
        <f t="shared" si="5"/>
        <v>11</v>
      </c>
      <c r="F36" s="39">
        <v>0</v>
      </c>
      <c r="G36" s="38">
        <v>0</v>
      </c>
      <c r="H36" s="121">
        <v>0</v>
      </c>
      <c r="I36" s="122">
        <v>0</v>
      </c>
      <c r="J36" s="39">
        <v>1</v>
      </c>
      <c r="K36" s="38">
        <v>15</v>
      </c>
      <c r="L36" s="121">
        <v>0</v>
      </c>
      <c r="M36" s="123">
        <v>0</v>
      </c>
      <c r="N36" s="39">
        <v>1</v>
      </c>
      <c r="O36" s="38">
        <v>15</v>
      </c>
      <c r="P36" s="121">
        <v>2</v>
      </c>
      <c r="Q36" s="123">
        <v>11</v>
      </c>
    </row>
    <row r="37" spans="1:17" s="45" customFormat="1" ht="22.5" customHeight="1">
      <c r="A37" s="42" t="s">
        <v>64</v>
      </c>
      <c r="B37" s="79">
        <f t="shared" si="2"/>
        <v>335</v>
      </c>
      <c r="C37" s="88">
        <f t="shared" si="3"/>
        <v>6468</v>
      </c>
      <c r="D37" s="35">
        <f t="shared" si="4"/>
        <v>497</v>
      </c>
      <c r="E37" s="36">
        <f t="shared" si="5"/>
        <v>9137</v>
      </c>
      <c r="F37" s="39">
        <v>71</v>
      </c>
      <c r="G37" s="38">
        <v>1409</v>
      </c>
      <c r="H37" s="121">
        <v>114</v>
      </c>
      <c r="I37" s="122">
        <v>2097</v>
      </c>
      <c r="J37" s="39">
        <v>95</v>
      </c>
      <c r="K37" s="38">
        <v>1909</v>
      </c>
      <c r="L37" s="121">
        <v>138</v>
      </c>
      <c r="M37" s="123">
        <v>2709</v>
      </c>
      <c r="N37" s="39">
        <v>169</v>
      </c>
      <c r="O37" s="38">
        <v>3150</v>
      </c>
      <c r="P37" s="121">
        <v>245</v>
      </c>
      <c r="Q37" s="123">
        <v>4331</v>
      </c>
    </row>
    <row r="38" spans="1:17" s="45" customFormat="1" ht="22.5" customHeight="1">
      <c r="A38" s="42" t="s">
        <v>71</v>
      </c>
      <c r="B38" s="79">
        <f t="shared" si="2"/>
        <v>40</v>
      </c>
      <c r="C38" s="88">
        <f t="shared" si="3"/>
        <v>701</v>
      </c>
      <c r="D38" s="35">
        <f t="shared" si="4"/>
        <v>43</v>
      </c>
      <c r="E38" s="36">
        <f t="shared" si="5"/>
        <v>748</v>
      </c>
      <c r="F38" s="39">
        <v>5</v>
      </c>
      <c r="G38" s="38">
        <v>65</v>
      </c>
      <c r="H38" s="121">
        <v>7</v>
      </c>
      <c r="I38" s="122">
        <v>119</v>
      </c>
      <c r="J38" s="39">
        <v>13</v>
      </c>
      <c r="K38" s="38">
        <v>251</v>
      </c>
      <c r="L38" s="121">
        <v>15</v>
      </c>
      <c r="M38" s="123">
        <v>280</v>
      </c>
      <c r="N38" s="39">
        <v>22</v>
      </c>
      <c r="O38" s="38">
        <v>385</v>
      </c>
      <c r="P38" s="121">
        <v>21</v>
      </c>
      <c r="Q38" s="123">
        <v>349</v>
      </c>
    </row>
    <row r="39" spans="1:17" s="45" customFormat="1" ht="22.5" customHeight="1">
      <c r="A39" s="42" t="s">
        <v>81</v>
      </c>
      <c r="B39" s="79">
        <f t="shared" si="2"/>
        <v>90</v>
      </c>
      <c r="C39" s="88">
        <f t="shared" si="3"/>
        <v>1721</v>
      </c>
      <c r="D39" s="35">
        <f t="shared" si="4"/>
        <v>81</v>
      </c>
      <c r="E39" s="36">
        <f t="shared" si="5"/>
        <v>1456</v>
      </c>
      <c r="F39" s="39">
        <v>13</v>
      </c>
      <c r="G39" s="38">
        <v>247</v>
      </c>
      <c r="H39" s="121">
        <v>16</v>
      </c>
      <c r="I39" s="122">
        <v>282</v>
      </c>
      <c r="J39" s="39">
        <v>44</v>
      </c>
      <c r="K39" s="38">
        <v>880</v>
      </c>
      <c r="L39" s="121">
        <v>28</v>
      </c>
      <c r="M39" s="123">
        <v>522</v>
      </c>
      <c r="N39" s="39">
        <v>33</v>
      </c>
      <c r="O39" s="38">
        <v>594</v>
      </c>
      <c r="P39" s="121">
        <v>37</v>
      </c>
      <c r="Q39" s="123">
        <v>652</v>
      </c>
    </row>
    <row r="40" spans="1:17" s="45" customFormat="1" ht="22.5" customHeight="1">
      <c r="A40" s="42" t="s">
        <v>87</v>
      </c>
      <c r="B40" s="79">
        <f t="shared" si="2"/>
        <v>28</v>
      </c>
      <c r="C40" s="88">
        <f t="shared" si="2"/>
        <v>471</v>
      </c>
      <c r="D40" s="35">
        <f t="shared" si="4"/>
        <v>32</v>
      </c>
      <c r="E40" s="36">
        <f t="shared" si="4"/>
        <v>586</v>
      </c>
      <c r="F40" s="48">
        <v>3</v>
      </c>
      <c r="G40" s="47">
        <v>50</v>
      </c>
      <c r="H40" s="117">
        <v>6</v>
      </c>
      <c r="I40" s="118">
        <v>99</v>
      </c>
      <c r="J40" s="48">
        <v>8</v>
      </c>
      <c r="K40" s="47">
        <v>156</v>
      </c>
      <c r="L40" s="117">
        <v>13</v>
      </c>
      <c r="M40" s="120">
        <v>253</v>
      </c>
      <c r="N40" s="48">
        <v>17</v>
      </c>
      <c r="O40" s="47">
        <v>265</v>
      </c>
      <c r="P40" s="117">
        <v>13</v>
      </c>
      <c r="Q40" s="120">
        <v>234</v>
      </c>
    </row>
    <row r="41" spans="1:17" s="45" customFormat="1" ht="22.5" customHeight="1">
      <c r="A41" s="42" t="s">
        <v>97</v>
      </c>
      <c r="B41" s="79">
        <f t="shared" si="2"/>
        <v>10</v>
      </c>
      <c r="C41" s="88">
        <f t="shared" si="2"/>
        <v>204</v>
      </c>
      <c r="D41" s="35">
        <f t="shared" si="4"/>
        <v>12</v>
      </c>
      <c r="E41" s="36">
        <f t="shared" si="4"/>
        <v>206</v>
      </c>
      <c r="F41" s="39">
        <v>2</v>
      </c>
      <c r="G41" s="38">
        <v>42</v>
      </c>
      <c r="H41" s="121">
        <v>2</v>
      </c>
      <c r="I41" s="122">
        <v>43</v>
      </c>
      <c r="J41" s="39">
        <v>5</v>
      </c>
      <c r="K41" s="38">
        <v>105</v>
      </c>
      <c r="L41" s="121">
        <v>5</v>
      </c>
      <c r="M41" s="123">
        <v>87</v>
      </c>
      <c r="N41" s="39">
        <v>3</v>
      </c>
      <c r="O41" s="38">
        <v>57</v>
      </c>
      <c r="P41" s="121">
        <v>5</v>
      </c>
      <c r="Q41" s="123">
        <v>76</v>
      </c>
    </row>
    <row r="42" spans="1:17" s="45" customFormat="1" ht="22.5" customHeight="1">
      <c r="A42" s="42" t="s">
        <v>70</v>
      </c>
      <c r="B42" s="79">
        <f t="shared" si="2"/>
        <v>81</v>
      </c>
      <c r="C42" s="88">
        <f t="shared" si="2"/>
        <v>1501</v>
      </c>
      <c r="D42" s="35">
        <f t="shared" si="4"/>
        <v>72</v>
      </c>
      <c r="E42" s="36">
        <f t="shared" si="4"/>
        <v>1320</v>
      </c>
      <c r="F42" s="48">
        <v>16</v>
      </c>
      <c r="G42" s="47">
        <v>290</v>
      </c>
      <c r="H42" s="117">
        <v>10</v>
      </c>
      <c r="I42" s="118">
        <v>188</v>
      </c>
      <c r="J42" s="48">
        <v>33</v>
      </c>
      <c r="K42" s="47">
        <v>662</v>
      </c>
      <c r="L42" s="117">
        <v>31</v>
      </c>
      <c r="M42" s="120">
        <v>605</v>
      </c>
      <c r="N42" s="48">
        <v>32</v>
      </c>
      <c r="O42" s="47">
        <v>549</v>
      </c>
      <c r="P42" s="117">
        <v>31</v>
      </c>
      <c r="Q42" s="120">
        <v>527</v>
      </c>
    </row>
    <row r="43" spans="1:17" s="45" customFormat="1" ht="22.5" customHeight="1">
      <c r="A43" s="42" t="s">
        <v>72</v>
      </c>
      <c r="B43" s="79">
        <f t="shared" si="2"/>
        <v>46</v>
      </c>
      <c r="C43" s="88">
        <f t="shared" si="2"/>
        <v>936</v>
      </c>
      <c r="D43" s="35">
        <f t="shared" si="4"/>
        <v>39</v>
      </c>
      <c r="E43" s="36">
        <f t="shared" si="4"/>
        <v>699</v>
      </c>
      <c r="F43" s="39">
        <v>12</v>
      </c>
      <c r="G43" s="38">
        <v>244</v>
      </c>
      <c r="H43" s="121">
        <v>10</v>
      </c>
      <c r="I43" s="122">
        <v>184</v>
      </c>
      <c r="J43" s="39">
        <v>23</v>
      </c>
      <c r="K43" s="38">
        <v>467</v>
      </c>
      <c r="L43" s="121">
        <v>18</v>
      </c>
      <c r="M43" s="123">
        <v>338</v>
      </c>
      <c r="N43" s="39">
        <v>11</v>
      </c>
      <c r="O43" s="38">
        <v>225</v>
      </c>
      <c r="P43" s="121">
        <v>11</v>
      </c>
      <c r="Q43" s="123">
        <v>177</v>
      </c>
    </row>
    <row r="44" spans="1:17" s="45" customFormat="1" ht="22.5" customHeight="1">
      <c r="A44" s="42" t="s">
        <v>76</v>
      </c>
      <c r="B44" s="79">
        <f t="shared" si="2"/>
        <v>59</v>
      </c>
      <c r="C44" s="88">
        <f t="shared" si="2"/>
        <v>1105</v>
      </c>
      <c r="D44" s="35">
        <f t="shared" si="4"/>
        <v>46</v>
      </c>
      <c r="E44" s="36">
        <f t="shared" si="4"/>
        <v>793</v>
      </c>
      <c r="F44" s="39">
        <v>12</v>
      </c>
      <c r="G44" s="38">
        <v>201</v>
      </c>
      <c r="H44" s="121">
        <v>9</v>
      </c>
      <c r="I44" s="122">
        <f>153+5</f>
        <v>158</v>
      </c>
      <c r="J44" s="39">
        <v>22</v>
      </c>
      <c r="K44" s="38">
        <v>425</v>
      </c>
      <c r="L44" s="121">
        <v>14</v>
      </c>
      <c r="M44" s="123">
        <v>269</v>
      </c>
      <c r="N44" s="39">
        <v>25</v>
      </c>
      <c r="O44" s="38">
        <v>479</v>
      </c>
      <c r="P44" s="121">
        <v>23</v>
      </c>
      <c r="Q44" s="123">
        <v>366</v>
      </c>
    </row>
    <row r="45" spans="1:17" s="45" customFormat="1" ht="22.5" customHeight="1">
      <c r="A45" s="42" t="s">
        <v>89</v>
      </c>
      <c r="B45" s="79">
        <f t="shared" si="2"/>
        <v>49</v>
      </c>
      <c r="C45" s="88">
        <f t="shared" si="2"/>
        <v>952</v>
      </c>
      <c r="D45" s="35">
        <f t="shared" si="4"/>
        <v>24</v>
      </c>
      <c r="E45" s="36">
        <f t="shared" si="4"/>
        <v>474</v>
      </c>
      <c r="F45" s="39">
        <v>9</v>
      </c>
      <c r="G45" s="38">
        <v>183</v>
      </c>
      <c r="H45" s="121">
        <v>5</v>
      </c>
      <c r="I45" s="122">
        <v>104</v>
      </c>
      <c r="J45" s="39">
        <v>22</v>
      </c>
      <c r="K45" s="38">
        <v>451</v>
      </c>
      <c r="L45" s="121">
        <v>11</v>
      </c>
      <c r="M45" s="123">
        <v>224</v>
      </c>
      <c r="N45" s="39">
        <v>18</v>
      </c>
      <c r="O45" s="38">
        <v>318</v>
      </c>
      <c r="P45" s="121">
        <v>8</v>
      </c>
      <c r="Q45" s="123">
        <v>146</v>
      </c>
    </row>
    <row r="46" spans="1:17" s="45" customFormat="1" ht="22.5" customHeight="1">
      <c r="A46" s="42" t="s">
        <v>93</v>
      </c>
      <c r="B46" s="79">
        <f t="shared" si="2"/>
        <v>50</v>
      </c>
      <c r="C46" s="88">
        <f t="shared" si="2"/>
        <v>887</v>
      </c>
      <c r="D46" s="35">
        <f t="shared" si="4"/>
        <v>30</v>
      </c>
      <c r="E46" s="36">
        <f t="shared" si="4"/>
        <v>520</v>
      </c>
      <c r="F46" s="39">
        <v>13</v>
      </c>
      <c r="G46" s="38">
        <v>266</v>
      </c>
      <c r="H46" s="121">
        <v>10</v>
      </c>
      <c r="I46" s="122">
        <v>150</v>
      </c>
      <c r="J46" s="39">
        <v>9</v>
      </c>
      <c r="K46" s="38">
        <v>132</v>
      </c>
      <c r="L46" s="121">
        <v>5</v>
      </c>
      <c r="M46" s="123">
        <v>95</v>
      </c>
      <c r="N46" s="39">
        <v>28</v>
      </c>
      <c r="O46" s="38">
        <v>489</v>
      </c>
      <c r="P46" s="121">
        <v>15</v>
      </c>
      <c r="Q46" s="123">
        <v>275</v>
      </c>
    </row>
    <row r="47" spans="1:17" s="45" customFormat="1" ht="22.5" customHeight="1">
      <c r="A47" s="42" t="s">
        <v>98</v>
      </c>
      <c r="B47" s="79">
        <f t="shared" si="2"/>
        <v>13</v>
      </c>
      <c r="C47" s="88">
        <f t="shared" si="2"/>
        <v>244</v>
      </c>
      <c r="D47" s="35">
        <f t="shared" si="4"/>
        <v>12</v>
      </c>
      <c r="E47" s="36">
        <f t="shared" si="4"/>
        <v>205</v>
      </c>
      <c r="F47" s="39">
        <v>3</v>
      </c>
      <c r="G47" s="38">
        <v>66</v>
      </c>
      <c r="H47" s="121">
        <v>2</v>
      </c>
      <c r="I47" s="122">
        <v>39</v>
      </c>
      <c r="J47" s="39">
        <v>3</v>
      </c>
      <c r="K47" s="38">
        <v>66</v>
      </c>
      <c r="L47" s="121">
        <v>4</v>
      </c>
      <c r="M47" s="123">
        <v>65</v>
      </c>
      <c r="N47" s="39">
        <v>7</v>
      </c>
      <c r="O47" s="38">
        <v>112</v>
      </c>
      <c r="P47" s="121">
        <v>6</v>
      </c>
      <c r="Q47" s="123">
        <v>101</v>
      </c>
    </row>
    <row r="48" spans="1:17" s="45" customFormat="1" ht="22.5" customHeight="1">
      <c r="A48" s="42" t="s">
        <v>99</v>
      </c>
      <c r="B48" s="79">
        <f t="shared" si="2"/>
        <v>5</v>
      </c>
      <c r="C48" s="88">
        <f t="shared" si="2"/>
        <v>68</v>
      </c>
      <c r="D48" s="35">
        <f t="shared" si="4"/>
        <v>2</v>
      </c>
      <c r="E48" s="36">
        <f t="shared" si="4"/>
        <v>15</v>
      </c>
      <c r="F48" s="39">
        <v>3</v>
      </c>
      <c r="G48" s="38">
        <v>42</v>
      </c>
      <c r="H48" s="121">
        <v>1</v>
      </c>
      <c r="I48" s="122">
        <v>14</v>
      </c>
      <c r="J48" s="39">
        <v>0</v>
      </c>
      <c r="K48" s="38">
        <v>0</v>
      </c>
      <c r="L48" s="121">
        <v>0</v>
      </c>
      <c r="M48" s="123">
        <v>0</v>
      </c>
      <c r="N48" s="39">
        <v>2</v>
      </c>
      <c r="O48" s="38">
        <v>26</v>
      </c>
      <c r="P48" s="121">
        <v>1</v>
      </c>
      <c r="Q48" s="123">
        <v>1</v>
      </c>
    </row>
    <row r="49" spans="1:17" s="45" customFormat="1" ht="22.5" customHeight="1" thickBot="1">
      <c r="A49" s="49" t="s">
        <v>100</v>
      </c>
      <c r="B49" s="79">
        <f t="shared" si="2"/>
        <v>11</v>
      </c>
      <c r="C49" s="103">
        <f t="shared" si="2"/>
        <v>247</v>
      </c>
      <c r="D49" s="35">
        <f t="shared" si="4"/>
        <v>8</v>
      </c>
      <c r="E49" s="36">
        <f t="shared" si="4"/>
        <v>158</v>
      </c>
      <c r="F49" s="39">
        <v>2</v>
      </c>
      <c r="G49" s="38">
        <v>40</v>
      </c>
      <c r="H49" s="121">
        <v>3</v>
      </c>
      <c r="I49" s="122">
        <v>55</v>
      </c>
      <c r="J49" s="39">
        <v>8</v>
      </c>
      <c r="K49" s="38">
        <v>180</v>
      </c>
      <c r="L49" s="121">
        <v>4</v>
      </c>
      <c r="M49" s="123">
        <v>83</v>
      </c>
      <c r="N49" s="39">
        <v>1</v>
      </c>
      <c r="O49" s="38">
        <v>27</v>
      </c>
      <c r="P49" s="121">
        <v>1</v>
      </c>
      <c r="Q49" s="123">
        <v>20</v>
      </c>
    </row>
    <row r="50" spans="1:17" s="106" customFormat="1" ht="42.75" customHeight="1" thickBot="1">
      <c r="A50" s="107" t="s">
        <v>35</v>
      </c>
      <c r="B50" s="108">
        <f>SUM(B7:B49)</f>
        <v>6602</v>
      </c>
      <c r="C50" s="109">
        <f aca="true" t="shared" si="6" ref="C50:O50">SUM(C7:C49)</f>
        <v>115981</v>
      </c>
      <c r="D50" s="110">
        <f>SUM(D7:D49)</f>
        <v>6451</v>
      </c>
      <c r="E50" s="109">
        <f>SUM(E7:E49)</f>
        <v>110145.7</v>
      </c>
      <c r="F50" s="111">
        <f>SUM(F7:F49)</f>
        <v>1614</v>
      </c>
      <c r="G50" s="109">
        <f t="shared" si="6"/>
        <v>29029</v>
      </c>
      <c r="H50" s="110">
        <f>SUM(H7:H49)</f>
        <v>1494</v>
      </c>
      <c r="I50" s="112">
        <f>SUM(I7:I49)</f>
        <v>26041.7</v>
      </c>
      <c r="J50" s="111">
        <f t="shared" si="6"/>
        <v>1896</v>
      </c>
      <c r="K50" s="109">
        <f t="shared" si="6"/>
        <v>35564</v>
      </c>
      <c r="L50" s="110">
        <f>SUM(L7:L49)</f>
        <v>1852</v>
      </c>
      <c r="M50" s="113">
        <f>SUM(M7:M49)</f>
        <v>34128</v>
      </c>
      <c r="N50" s="111">
        <f t="shared" si="6"/>
        <v>3092</v>
      </c>
      <c r="O50" s="109">
        <f t="shared" si="6"/>
        <v>51388</v>
      </c>
      <c r="P50" s="110">
        <f>SUM(P7:P49)</f>
        <v>3105</v>
      </c>
      <c r="Q50" s="113">
        <f>SUM(Q7:Q49)</f>
        <v>49976</v>
      </c>
    </row>
    <row r="51" ht="23.25" customHeight="1">
      <c r="A51" s="59"/>
    </row>
  </sheetData>
  <sheetProtection/>
  <mergeCells count="15">
    <mergeCell ref="P5:Q5"/>
    <mergeCell ref="C3:E3"/>
    <mergeCell ref="N3:Q3"/>
    <mergeCell ref="F4:I4"/>
    <mergeCell ref="J4:M4"/>
    <mergeCell ref="N4:Q4"/>
    <mergeCell ref="N5:O5"/>
    <mergeCell ref="F5:G5"/>
    <mergeCell ref="H5:I5"/>
    <mergeCell ref="J5:K5"/>
    <mergeCell ref="L5:M5"/>
    <mergeCell ref="A4:A6"/>
    <mergeCell ref="B4:E4"/>
    <mergeCell ref="B5:C5"/>
    <mergeCell ref="D5:E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view="pageBreakPreview" zoomScale="70" zoomScaleNormal="75" zoomScaleSheetLayoutView="70" zoomScalePageLayoutView="0" workbookViewId="0" topLeftCell="A1">
      <pane xSplit="2" ySplit="6" topLeftCell="C46" activePane="bottomRight" state="frozen"/>
      <selection pane="topLeft" activeCell="G51" sqref="G51"/>
      <selection pane="topRight" activeCell="G51" sqref="G51"/>
      <selection pane="bottomLeft" activeCell="G51" sqref="G51"/>
      <selection pane="bottomRight" activeCell="R51" sqref="R51"/>
    </sheetView>
  </sheetViews>
  <sheetFormatPr defaultColWidth="9.00390625" defaultRowHeight="13.5"/>
  <cols>
    <col min="1" max="1" width="3.375" style="12" customWidth="1"/>
    <col min="2" max="2" width="19.125" style="12" customWidth="1"/>
    <col min="3" max="3" width="15.25390625" style="12" customWidth="1"/>
    <col min="4" max="4" width="17.50390625" style="12" customWidth="1"/>
    <col min="5" max="5" width="15.25390625" style="12" customWidth="1"/>
    <col min="6" max="6" width="17.50390625" style="12" customWidth="1"/>
    <col min="7" max="18" width="15.25390625" style="12" customWidth="1"/>
    <col min="19" max="16384" width="9.00390625" style="12" customWidth="1"/>
  </cols>
  <sheetData>
    <row r="1" spans="2:10" ht="35.25" customHeight="1">
      <c r="B1" s="11" t="s">
        <v>56</v>
      </c>
      <c r="G1" s="13"/>
      <c r="H1" s="14"/>
      <c r="I1" s="14"/>
      <c r="J1" s="14"/>
    </row>
    <row r="2" spans="2:10" ht="33" customHeight="1">
      <c r="B2" s="11" t="s">
        <v>55</v>
      </c>
      <c r="G2" s="13"/>
      <c r="H2" s="14"/>
      <c r="I2" s="14"/>
      <c r="J2" s="15"/>
    </row>
    <row r="3" spans="2:18" s="19" customFormat="1" ht="33.75" customHeight="1" thickBot="1">
      <c r="B3" s="16"/>
      <c r="C3" s="17"/>
      <c r="D3" s="186" t="s">
        <v>51</v>
      </c>
      <c r="E3" s="186"/>
      <c r="F3" s="186"/>
      <c r="K3" s="20"/>
      <c r="O3" s="186"/>
      <c r="P3" s="186"/>
      <c r="Q3" s="186"/>
      <c r="R3" s="186"/>
    </row>
    <row r="4" spans="2:18" s="19" customFormat="1" ht="36" customHeight="1" thickBot="1">
      <c r="B4" s="177" t="s">
        <v>47</v>
      </c>
      <c r="C4" s="180" t="s">
        <v>41</v>
      </c>
      <c r="D4" s="181"/>
      <c r="E4" s="181"/>
      <c r="F4" s="181"/>
      <c r="G4" s="187" t="s">
        <v>37</v>
      </c>
      <c r="H4" s="188"/>
      <c r="I4" s="188"/>
      <c r="J4" s="189"/>
      <c r="K4" s="187" t="s">
        <v>38</v>
      </c>
      <c r="L4" s="188"/>
      <c r="M4" s="188"/>
      <c r="N4" s="188"/>
      <c r="O4" s="187" t="s">
        <v>36</v>
      </c>
      <c r="P4" s="188"/>
      <c r="Q4" s="188"/>
      <c r="R4" s="190"/>
    </row>
    <row r="5" spans="2:18" s="19" customFormat="1" ht="63" customHeight="1" thickBot="1">
      <c r="B5" s="178"/>
      <c r="C5" s="182" t="s">
        <v>59</v>
      </c>
      <c r="D5" s="183"/>
      <c r="E5" s="184" t="s">
        <v>60</v>
      </c>
      <c r="F5" s="185"/>
      <c r="G5" s="191" t="s">
        <v>59</v>
      </c>
      <c r="H5" s="192"/>
      <c r="I5" s="184" t="s">
        <v>60</v>
      </c>
      <c r="J5" s="185"/>
      <c r="K5" s="191" t="s">
        <v>59</v>
      </c>
      <c r="L5" s="192"/>
      <c r="M5" s="184" t="s">
        <v>60</v>
      </c>
      <c r="N5" s="185"/>
      <c r="O5" s="191" t="s">
        <v>59</v>
      </c>
      <c r="P5" s="192"/>
      <c r="Q5" s="184" t="s">
        <v>60</v>
      </c>
      <c r="R5" s="193"/>
    </row>
    <row r="6" spans="2:18" ht="36" customHeight="1" thickBot="1">
      <c r="B6" s="179"/>
      <c r="C6" s="60" t="s">
        <v>48</v>
      </c>
      <c r="D6" s="61" t="s">
        <v>49</v>
      </c>
      <c r="E6" s="62" t="s">
        <v>48</v>
      </c>
      <c r="F6" s="63" t="s">
        <v>49</v>
      </c>
      <c r="G6" s="64" t="s">
        <v>48</v>
      </c>
      <c r="H6" s="61" t="s">
        <v>49</v>
      </c>
      <c r="I6" s="62" t="s">
        <v>48</v>
      </c>
      <c r="J6" s="65" t="s">
        <v>49</v>
      </c>
      <c r="K6" s="64" t="s">
        <v>48</v>
      </c>
      <c r="L6" s="61" t="s">
        <v>49</v>
      </c>
      <c r="M6" s="62" t="s">
        <v>48</v>
      </c>
      <c r="N6" s="66" t="s">
        <v>49</v>
      </c>
      <c r="O6" s="64" t="s">
        <v>48</v>
      </c>
      <c r="P6" s="61" t="s">
        <v>49</v>
      </c>
      <c r="Q6" s="62" t="s">
        <v>48</v>
      </c>
      <c r="R6" s="66" t="s">
        <v>49</v>
      </c>
    </row>
    <row r="7" spans="2:19" s="71" customFormat="1" ht="22.5" customHeight="1">
      <c r="B7" s="32" t="s">
        <v>39</v>
      </c>
      <c r="C7" s="79">
        <f aca="true" t="shared" si="0" ref="C7:D16">SUM(G7,K7,O7)</f>
        <v>5201</v>
      </c>
      <c r="D7" s="80">
        <f t="shared" si="0"/>
        <v>80772</v>
      </c>
      <c r="E7" s="35">
        <f aca="true" t="shared" si="1" ref="E7:F16">I7+M7+Q7</f>
        <v>5541</v>
      </c>
      <c r="F7" s="36">
        <f t="shared" si="1"/>
        <v>85524</v>
      </c>
      <c r="G7" s="82">
        <v>998</v>
      </c>
      <c r="H7" s="83">
        <v>15589</v>
      </c>
      <c r="I7" s="133">
        <v>1016</v>
      </c>
      <c r="J7" s="134">
        <v>15878</v>
      </c>
      <c r="K7" s="82">
        <v>2606</v>
      </c>
      <c r="L7" s="83">
        <v>44021</v>
      </c>
      <c r="M7" s="133">
        <v>2296</v>
      </c>
      <c r="N7" s="135">
        <v>38748</v>
      </c>
      <c r="O7" s="82">
        <v>1597</v>
      </c>
      <c r="P7" s="83">
        <v>21162</v>
      </c>
      <c r="Q7" s="133">
        <v>2229</v>
      </c>
      <c r="R7" s="135">
        <v>30898</v>
      </c>
      <c r="S7" s="70"/>
    </row>
    <row r="8" spans="2:19" s="45" customFormat="1" ht="22.5" customHeight="1">
      <c r="B8" s="42" t="s">
        <v>63</v>
      </c>
      <c r="C8" s="79">
        <f t="shared" si="0"/>
        <v>108</v>
      </c>
      <c r="D8" s="88">
        <f t="shared" si="0"/>
        <v>1689</v>
      </c>
      <c r="E8" s="35">
        <f t="shared" si="1"/>
        <v>108</v>
      </c>
      <c r="F8" s="36">
        <f t="shared" si="1"/>
        <v>1549</v>
      </c>
      <c r="G8" s="39">
        <v>9</v>
      </c>
      <c r="H8" s="38">
        <v>161</v>
      </c>
      <c r="I8" s="121">
        <v>6</v>
      </c>
      <c r="J8" s="122">
        <v>111</v>
      </c>
      <c r="K8" s="39">
        <v>53</v>
      </c>
      <c r="L8" s="38">
        <v>1013</v>
      </c>
      <c r="M8" s="121">
        <v>54</v>
      </c>
      <c r="N8" s="123">
        <v>975</v>
      </c>
      <c r="O8" s="39">
        <v>46</v>
      </c>
      <c r="P8" s="38">
        <v>515</v>
      </c>
      <c r="Q8" s="121">
        <v>48</v>
      </c>
      <c r="R8" s="123">
        <v>463</v>
      </c>
      <c r="S8" s="44"/>
    </row>
    <row r="9" spans="2:19" s="45" customFormat="1" ht="22.5" customHeight="1">
      <c r="B9" s="42" t="s">
        <v>95</v>
      </c>
      <c r="C9" s="79">
        <f t="shared" si="0"/>
        <v>31</v>
      </c>
      <c r="D9" s="88">
        <f t="shared" si="0"/>
        <v>620</v>
      </c>
      <c r="E9" s="35">
        <f t="shared" si="1"/>
        <v>29</v>
      </c>
      <c r="F9" s="36">
        <f t="shared" si="1"/>
        <v>452</v>
      </c>
      <c r="G9" s="39">
        <v>5</v>
      </c>
      <c r="H9" s="38">
        <v>100</v>
      </c>
      <c r="I9" s="121">
        <v>7</v>
      </c>
      <c r="J9" s="122">
        <v>89</v>
      </c>
      <c r="K9" s="39">
        <v>15</v>
      </c>
      <c r="L9" s="38">
        <v>300</v>
      </c>
      <c r="M9" s="121">
        <v>15</v>
      </c>
      <c r="N9" s="123">
        <v>275</v>
      </c>
      <c r="O9" s="39">
        <v>11</v>
      </c>
      <c r="P9" s="38">
        <v>220</v>
      </c>
      <c r="Q9" s="121">
        <v>7</v>
      </c>
      <c r="R9" s="123">
        <v>88</v>
      </c>
      <c r="S9" s="44"/>
    </row>
    <row r="10" spans="2:19" s="45" customFormat="1" ht="22.5" customHeight="1">
      <c r="B10" s="42" t="s">
        <v>96</v>
      </c>
      <c r="C10" s="79">
        <f t="shared" si="0"/>
        <v>29</v>
      </c>
      <c r="D10" s="88">
        <f t="shared" si="0"/>
        <v>401</v>
      </c>
      <c r="E10" s="35">
        <f t="shared" si="1"/>
        <v>31</v>
      </c>
      <c r="F10" s="36">
        <f t="shared" si="1"/>
        <v>511</v>
      </c>
      <c r="G10" s="39">
        <v>3</v>
      </c>
      <c r="H10" s="38">
        <v>56</v>
      </c>
      <c r="I10" s="121">
        <v>3</v>
      </c>
      <c r="J10" s="122">
        <v>37</v>
      </c>
      <c r="K10" s="39">
        <v>12</v>
      </c>
      <c r="L10" s="38">
        <v>191</v>
      </c>
      <c r="M10" s="121">
        <v>19</v>
      </c>
      <c r="N10" s="123">
        <v>341</v>
      </c>
      <c r="O10" s="39">
        <v>14</v>
      </c>
      <c r="P10" s="38">
        <v>154</v>
      </c>
      <c r="Q10" s="121">
        <v>9</v>
      </c>
      <c r="R10" s="123">
        <v>133</v>
      </c>
      <c r="S10" s="44"/>
    </row>
    <row r="11" spans="2:19" s="45" customFormat="1" ht="22.5" customHeight="1">
      <c r="B11" s="42" t="s">
        <v>82</v>
      </c>
      <c r="C11" s="79">
        <f t="shared" si="0"/>
        <v>208</v>
      </c>
      <c r="D11" s="88">
        <f t="shared" si="0"/>
        <v>3414</v>
      </c>
      <c r="E11" s="35">
        <f t="shared" si="1"/>
        <v>154</v>
      </c>
      <c r="F11" s="36">
        <f t="shared" si="1"/>
        <v>2513</v>
      </c>
      <c r="G11" s="48">
        <v>23</v>
      </c>
      <c r="H11" s="47">
        <v>316</v>
      </c>
      <c r="I11" s="117">
        <v>26</v>
      </c>
      <c r="J11" s="118">
        <v>375</v>
      </c>
      <c r="K11" s="48">
        <v>128</v>
      </c>
      <c r="L11" s="47">
        <v>2389</v>
      </c>
      <c r="M11" s="117">
        <v>79</v>
      </c>
      <c r="N11" s="120">
        <v>1494</v>
      </c>
      <c r="O11" s="48">
        <v>57</v>
      </c>
      <c r="P11" s="47">
        <v>709</v>
      </c>
      <c r="Q11" s="117">
        <v>49</v>
      </c>
      <c r="R11" s="120">
        <v>644</v>
      </c>
      <c r="S11" s="44"/>
    </row>
    <row r="12" spans="2:19" s="45" customFormat="1" ht="22.5" customHeight="1">
      <c r="B12" s="42" t="s">
        <v>67</v>
      </c>
      <c r="C12" s="79">
        <f t="shared" si="0"/>
        <v>434</v>
      </c>
      <c r="D12" s="88">
        <f t="shared" si="0"/>
        <v>7106</v>
      </c>
      <c r="E12" s="35">
        <f t="shared" si="1"/>
        <v>511</v>
      </c>
      <c r="F12" s="36">
        <f t="shared" si="1"/>
        <v>7471</v>
      </c>
      <c r="G12" s="39">
        <v>50</v>
      </c>
      <c r="H12" s="38">
        <v>718</v>
      </c>
      <c r="I12" s="121">
        <v>62</v>
      </c>
      <c r="J12" s="122">
        <v>845</v>
      </c>
      <c r="K12" s="39">
        <v>190</v>
      </c>
      <c r="L12" s="38">
        <v>3488</v>
      </c>
      <c r="M12" s="121">
        <v>222</v>
      </c>
      <c r="N12" s="123">
        <v>3876</v>
      </c>
      <c r="O12" s="39">
        <v>194</v>
      </c>
      <c r="P12" s="38">
        <v>2900</v>
      </c>
      <c r="Q12" s="121">
        <v>227</v>
      </c>
      <c r="R12" s="123">
        <v>2750</v>
      </c>
      <c r="S12" s="44"/>
    </row>
    <row r="13" spans="2:19" s="45" customFormat="1" ht="22.5" customHeight="1">
      <c r="B13" s="42" t="s">
        <v>69</v>
      </c>
      <c r="C13" s="79">
        <f t="shared" si="0"/>
        <v>495</v>
      </c>
      <c r="D13" s="88">
        <f t="shared" si="0"/>
        <v>6880</v>
      </c>
      <c r="E13" s="35">
        <f t="shared" si="1"/>
        <v>405</v>
      </c>
      <c r="F13" s="36">
        <f t="shared" si="1"/>
        <v>6102</v>
      </c>
      <c r="G13" s="48">
        <v>65</v>
      </c>
      <c r="H13" s="47">
        <v>690</v>
      </c>
      <c r="I13" s="117">
        <v>67</v>
      </c>
      <c r="J13" s="118">
        <v>894</v>
      </c>
      <c r="K13" s="48">
        <v>285</v>
      </c>
      <c r="L13" s="47">
        <v>4130</v>
      </c>
      <c r="M13" s="117">
        <v>194</v>
      </c>
      <c r="N13" s="120">
        <v>3219</v>
      </c>
      <c r="O13" s="48">
        <v>145</v>
      </c>
      <c r="P13" s="47">
        <v>2060</v>
      </c>
      <c r="Q13" s="117">
        <v>144</v>
      </c>
      <c r="R13" s="120">
        <v>1989</v>
      </c>
      <c r="S13" s="44"/>
    </row>
    <row r="14" spans="2:18" s="45" customFormat="1" ht="22.5" customHeight="1">
      <c r="B14" s="42" t="s">
        <v>74</v>
      </c>
      <c r="C14" s="79">
        <f t="shared" si="0"/>
        <v>338</v>
      </c>
      <c r="D14" s="88">
        <f t="shared" si="0"/>
        <v>5670</v>
      </c>
      <c r="E14" s="35">
        <f t="shared" si="1"/>
        <v>409</v>
      </c>
      <c r="F14" s="36">
        <f t="shared" si="1"/>
        <v>6587</v>
      </c>
      <c r="G14" s="39">
        <v>42</v>
      </c>
      <c r="H14" s="38">
        <v>703</v>
      </c>
      <c r="I14" s="121">
        <v>48</v>
      </c>
      <c r="J14" s="122">
        <v>723</v>
      </c>
      <c r="K14" s="39">
        <v>220</v>
      </c>
      <c r="L14" s="38">
        <v>3971</v>
      </c>
      <c r="M14" s="121">
        <v>244</v>
      </c>
      <c r="N14" s="123">
        <v>4411</v>
      </c>
      <c r="O14" s="39">
        <v>76</v>
      </c>
      <c r="P14" s="38">
        <v>996</v>
      </c>
      <c r="Q14" s="121">
        <v>117</v>
      </c>
      <c r="R14" s="123">
        <v>1453</v>
      </c>
    </row>
    <row r="15" spans="2:18" s="45" customFormat="1" ht="22.5" customHeight="1">
      <c r="B15" s="42" t="s">
        <v>86</v>
      </c>
      <c r="C15" s="79">
        <f t="shared" si="0"/>
        <v>113</v>
      </c>
      <c r="D15" s="88">
        <f t="shared" si="0"/>
        <v>1570</v>
      </c>
      <c r="E15" s="35">
        <f t="shared" si="1"/>
        <v>112</v>
      </c>
      <c r="F15" s="36">
        <f t="shared" si="1"/>
        <v>1569</v>
      </c>
      <c r="G15" s="39">
        <v>16</v>
      </c>
      <c r="H15" s="38">
        <v>180</v>
      </c>
      <c r="I15" s="121">
        <v>8</v>
      </c>
      <c r="J15" s="122">
        <v>87</v>
      </c>
      <c r="K15" s="39">
        <v>80</v>
      </c>
      <c r="L15" s="38">
        <v>1250</v>
      </c>
      <c r="M15" s="121">
        <v>74</v>
      </c>
      <c r="N15" s="123">
        <v>1258</v>
      </c>
      <c r="O15" s="39">
        <v>17</v>
      </c>
      <c r="P15" s="38">
        <v>140</v>
      </c>
      <c r="Q15" s="121">
        <v>30</v>
      </c>
      <c r="R15" s="123">
        <v>224</v>
      </c>
    </row>
    <row r="16" spans="2:18" s="45" customFormat="1" ht="22.5" customHeight="1">
      <c r="B16" s="42" t="s">
        <v>94</v>
      </c>
      <c r="C16" s="79">
        <f t="shared" si="0"/>
        <v>50</v>
      </c>
      <c r="D16" s="88">
        <f t="shared" si="0"/>
        <v>746</v>
      </c>
      <c r="E16" s="35">
        <f t="shared" si="1"/>
        <v>48</v>
      </c>
      <c r="F16" s="36">
        <f t="shared" si="1"/>
        <v>798</v>
      </c>
      <c r="G16" s="39">
        <v>2</v>
      </c>
      <c r="H16" s="38">
        <v>44</v>
      </c>
      <c r="I16" s="121">
        <v>2</v>
      </c>
      <c r="J16" s="122">
        <v>46</v>
      </c>
      <c r="K16" s="39">
        <v>30</v>
      </c>
      <c r="L16" s="38">
        <v>540</v>
      </c>
      <c r="M16" s="121">
        <v>28</v>
      </c>
      <c r="N16" s="123">
        <v>536</v>
      </c>
      <c r="O16" s="39">
        <v>18</v>
      </c>
      <c r="P16" s="38">
        <v>162</v>
      </c>
      <c r="Q16" s="121">
        <v>18</v>
      </c>
      <c r="R16" s="123">
        <v>216</v>
      </c>
    </row>
    <row r="17" spans="2:18" s="45" customFormat="1" ht="22.5" customHeight="1">
      <c r="B17" s="42" t="s">
        <v>65</v>
      </c>
      <c r="C17" s="79">
        <f aca="true" t="shared" si="2" ref="C17:D49">SUM(G17,K17,O17)</f>
        <v>537</v>
      </c>
      <c r="D17" s="88">
        <f aca="true" t="shared" si="3" ref="D17:D39">SUM(H17,L17,P17)</f>
        <v>6874</v>
      </c>
      <c r="E17" s="35">
        <f aca="true" t="shared" si="4" ref="E17:F49">I17+M17+Q17</f>
        <v>528</v>
      </c>
      <c r="F17" s="36">
        <f aca="true" t="shared" si="5" ref="F17:F39">J17+N17+R17</f>
        <v>6759</v>
      </c>
      <c r="G17" s="48">
        <v>37</v>
      </c>
      <c r="H17" s="47">
        <v>492</v>
      </c>
      <c r="I17" s="117">
        <v>32</v>
      </c>
      <c r="J17" s="118">
        <v>473</v>
      </c>
      <c r="K17" s="48">
        <v>264</v>
      </c>
      <c r="L17" s="47">
        <v>4076</v>
      </c>
      <c r="M17" s="117">
        <v>240</v>
      </c>
      <c r="N17" s="120">
        <v>3845</v>
      </c>
      <c r="O17" s="48">
        <v>236</v>
      </c>
      <c r="P17" s="47">
        <v>2306</v>
      </c>
      <c r="Q17" s="117">
        <v>256</v>
      </c>
      <c r="R17" s="120">
        <v>2441</v>
      </c>
    </row>
    <row r="18" spans="2:18" s="45" customFormat="1" ht="22.5" customHeight="1">
      <c r="B18" s="42" t="s">
        <v>68</v>
      </c>
      <c r="C18" s="79">
        <f t="shared" si="2"/>
        <v>582</v>
      </c>
      <c r="D18" s="88">
        <f t="shared" si="3"/>
        <v>9539</v>
      </c>
      <c r="E18" s="35">
        <f t="shared" si="4"/>
        <v>654</v>
      </c>
      <c r="F18" s="36">
        <f t="shared" si="5"/>
        <v>10975</v>
      </c>
      <c r="G18" s="39">
        <v>78</v>
      </c>
      <c r="H18" s="38">
        <v>1278</v>
      </c>
      <c r="I18" s="121">
        <v>84</v>
      </c>
      <c r="J18" s="122">
        <v>1400</v>
      </c>
      <c r="K18" s="39">
        <v>325</v>
      </c>
      <c r="L18" s="38">
        <v>5327</v>
      </c>
      <c r="M18" s="121">
        <v>361</v>
      </c>
      <c r="N18" s="123">
        <v>6802</v>
      </c>
      <c r="O18" s="39">
        <v>179</v>
      </c>
      <c r="P18" s="38">
        <v>2934</v>
      </c>
      <c r="Q18" s="121">
        <v>209</v>
      </c>
      <c r="R18" s="123">
        <v>2773</v>
      </c>
    </row>
    <row r="19" spans="2:18" s="45" customFormat="1" ht="22.5" customHeight="1">
      <c r="B19" s="42" t="s">
        <v>78</v>
      </c>
      <c r="C19" s="79">
        <f t="shared" si="2"/>
        <v>318</v>
      </c>
      <c r="D19" s="88">
        <f t="shared" si="3"/>
        <v>5008</v>
      </c>
      <c r="E19" s="35">
        <f t="shared" si="4"/>
        <v>382</v>
      </c>
      <c r="F19" s="36">
        <f t="shared" si="5"/>
        <v>5902</v>
      </c>
      <c r="G19" s="39">
        <v>18</v>
      </c>
      <c r="H19" s="38">
        <v>284</v>
      </c>
      <c r="I19" s="121">
        <v>25</v>
      </c>
      <c r="J19" s="122">
        <v>399</v>
      </c>
      <c r="K19" s="39">
        <v>164</v>
      </c>
      <c r="L19" s="38">
        <v>3214</v>
      </c>
      <c r="M19" s="121">
        <v>183</v>
      </c>
      <c r="N19" s="123">
        <v>3484</v>
      </c>
      <c r="O19" s="39">
        <v>136</v>
      </c>
      <c r="P19" s="38">
        <v>1510</v>
      </c>
      <c r="Q19" s="121">
        <v>174</v>
      </c>
      <c r="R19" s="123">
        <v>2019</v>
      </c>
    </row>
    <row r="20" spans="2:18" s="45" customFormat="1" ht="22.5" customHeight="1">
      <c r="B20" s="42" t="s">
        <v>73</v>
      </c>
      <c r="C20" s="79">
        <f t="shared" si="2"/>
        <v>285</v>
      </c>
      <c r="D20" s="88">
        <f t="shared" si="3"/>
        <v>4900</v>
      </c>
      <c r="E20" s="35">
        <f t="shared" si="4"/>
        <v>335</v>
      </c>
      <c r="F20" s="36">
        <f t="shared" si="5"/>
        <v>5506</v>
      </c>
      <c r="G20" s="48">
        <v>35</v>
      </c>
      <c r="H20" s="47">
        <v>630</v>
      </c>
      <c r="I20" s="117">
        <v>41</v>
      </c>
      <c r="J20" s="118">
        <v>694</v>
      </c>
      <c r="K20" s="48">
        <v>170</v>
      </c>
      <c r="L20" s="47">
        <v>3230</v>
      </c>
      <c r="M20" s="117">
        <v>185</v>
      </c>
      <c r="N20" s="120">
        <v>3515</v>
      </c>
      <c r="O20" s="48">
        <v>80</v>
      </c>
      <c r="P20" s="47">
        <v>1040</v>
      </c>
      <c r="Q20" s="117">
        <v>109</v>
      </c>
      <c r="R20" s="120">
        <v>1297</v>
      </c>
    </row>
    <row r="21" spans="2:18" s="45" customFormat="1" ht="22.5" customHeight="1">
      <c r="B21" s="42" t="s">
        <v>85</v>
      </c>
      <c r="C21" s="79">
        <f t="shared" si="2"/>
        <v>281</v>
      </c>
      <c r="D21" s="88">
        <f t="shared" si="3"/>
        <v>4336</v>
      </c>
      <c r="E21" s="35">
        <f t="shared" si="4"/>
        <v>323</v>
      </c>
      <c r="F21" s="36">
        <f t="shared" si="5"/>
        <v>4369</v>
      </c>
      <c r="G21" s="39">
        <v>12</v>
      </c>
      <c r="H21" s="38">
        <v>154</v>
      </c>
      <c r="I21" s="121">
        <v>23</v>
      </c>
      <c r="J21" s="122">
        <v>244</v>
      </c>
      <c r="K21" s="39">
        <v>185</v>
      </c>
      <c r="L21" s="38">
        <v>3182</v>
      </c>
      <c r="M21" s="121">
        <v>187</v>
      </c>
      <c r="N21" s="123">
        <v>3024</v>
      </c>
      <c r="O21" s="39">
        <v>84</v>
      </c>
      <c r="P21" s="38">
        <v>1000</v>
      </c>
      <c r="Q21" s="121">
        <v>113</v>
      </c>
      <c r="R21" s="123">
        <v>1101</v>
      </c>
    </row>
    <row r="22" spans="2:18" s="45" customFormat="1" ht="22.5" customHeight="1">
      <c r="B22" s="42" t="s">
        <v>80</v>
      </c>
      <c r="C22" s="79">
        <f t="shared" si="2"/>
        <v>137</v>
      </c>
      <c r="D22" s="88">
        <f t="shared" si="3"/>
        <v>2438</v>
      </c>
      <c r="E22" s="35">
        <f t="shared" si="4"/>
        <v>130</v>
      </c>
      <c r="F22" s="36">
        <f t="shared" si="5"/>
        <v>2202</v>
      </c>
      <c r="G22" s="39">
        <v>32</v>
      </c>
      <c r="H22" s="38">
        <v>608</v>
      </c>
      <c r="I22" s="121">
        <v>28</v>
      </c>
      <c r="J22" s="122">
        <v>445</v>
      </c>
      <c r="K22" s="39">
        <v>75</v>
      </c>
      <c r="L22" s="38">
        <v>1500</v>
      </c>
      <c r="M22" s="121">
        <v>72</v>
      </c>
      <c r="N22" s="123">
        <v>1385</v>
      </c>
      <c r="O22" s="39">
        <v>30</v>
      </c>
      <c r="P22" s="38">
        <v>330</v>
      </c>
      <c r="Q22" s="121">
        <v>30</v>
      </c>
      <c r="R22" s="123">
        <v>372</v>
      </c>
    </row>
    <row r="23" spans="2:18" s="45" customFormat="1" ht="22.5" customHeight="1">
      <c r="B23" s="42" t="s">
        <v>90</v>
      </c>
      <c r="C23" s="79">
        <f t="shared" si="2"/>
        <v>87</v>
      </c>
      <c r="D23" s="88">
        <f t="shared" si="3"/>
        <v>1467</v>
      </c>
      <c r="E23" s="35">
        <f t="shared" si="4"/>
        <v>118</v>
      </c>
      <c r="F23" s="36">
        <f t="shared" si="5"/>
        <v>1652</v>
      </c>
      <c r="G23" s="39">
        <v>7</v>
      </c>
      <c r="H23" s="38">
        <v>101</v>
      </c>
      <c r="I23" s="121">
        <v>10</v>
      </c>
      <c r="J23" s="122">
        <v>169</v>
      </c>
      <c r="K23" s="39">
        <v>47</v>
      </c>
      <c r="L23" s="38">
        <v>903</v>
      </c>
      <c r="M23" s="121">
        <v>62</v>
      </c>
      <c r="N23" s="123">
        <v>1019</v>
      </c>
      <c r="O23" s="39">
        <v>33</v>
      </c>
      <c r="P23" s="38">
        <v>463</v>
      </c>
      <c r="Q23" s="121">
        <v>46</v>
      </c>
      <c r="R23" s="123">
        <v>464</v>
      </c>
    </row>
    <row r="24" spans="2:18" s="45" customFormat="1" ht="22.5" customHeight="1">
      <c r="B24" s="42" t="s">
        <v>91</v>
      </c>
      <c r="C24" s="79">
        <f t="shared" si="2"/>
        <v>152</v>
      </c>
      <c r="D24" s="88">
        <f t="shared" si="3"/>
        <v>2377</v>
      </c>
      <c r="E24" s="35">
        <f t="shared" si="4"/>
        <v>162</v>
      </c>
      <c r="F24" s="36">
        <f t="shared" si="5"/>
        <v>2513</v>
      </c>
      <c r="G24" s="39">
        <v>23</v>
      </c>
      <c r="H24" s="38">
        <v>393</v>
      </c>
      <c r="I24" s="121">
        <v>28</v>
      </c>
      <c r="J24" s="122">
        <v>456</v>
      </c>
      <c r="K24" s="39">
        <v>88</v>
      </c>
      <c r="L24" s="38">
        <v>1562</v>
      </c>
      <c r="M24" s="121">
        <v>88</v>
      </c>
      <c r="N24" s="123">
        <v>1557</v>
      </c>
      <c r="O24" s="39">
        <v>41</v>
      </c>
      <c r="P24" s="38">
        <v>422</v>
      </c>
      <c r="Q24" s="121">
        <v>46</v>
      </c>
      <c r="R24" s="123">
        <v>500</v>
      </c>
    </row>
    <row r="25" spans="2:18" s="45" customFormat="1" ht="22.5" customHeight="1">
      <c r="B25" s="42" t="s">
        <v>75</v>
      </c>
      <c r="C25" s="79">
        <f t="shared" si="2"/>
        <v>520</v>
      </c>
      <c r="D25" s="88">
        <f t="shared" si="3"/>
        <v>8183</v>
      </c>
      <c r="E25" s="35">
        <f t="shared" si="4"/>
        <v>661</v>
      </c>
      <c r="F25" s="36">
        <f t="shared" si="5"/>
        <v>10440</v>
      </c>
      <c r="G25" s="48">
        <v>45</v>
      </c>
      <c r="H25" s="47">
        <v>720</v>
      </c>
      <c r="I25" s="117">
        <v>62</v>
      </c>
      <c r="J25" s="118">
        <v>866</v>
      </c>
      <c r="K25" s="48">
        <v>338</v>
      </c>
      <c r="L25" s="47">
        <v>5408</v>
      </c>
      <c r="M25" s="117">
        <v>315</v>
      </c>
      <c r="N25" s="120">
        <v>5940</v>
      </c>
      <c r="O25" s="48">
        <v>137</v>
      </c>
      <c r="P25" s="47">
        <v>2055</v>
      </c>
      <c r="Q25" s="117">
        <v>284</v>
      </c>
      <c r="R25" s="120">
        <v>3634</v>
      </c>
    </row>
    <row r="26" spans="2:18" s="45" customFormat="1" ht="22.5" customHeight="1">
      <c r="B26" s="42" t="s">
        <v>83</v>
      </c>
      <c r="C26" s="79">
        <f t="shared" si="2"/>
        <v>123</v>
      </c>
      <c r="D26" s="88">
        <f t="shared" si="3"/>
        <v>1693</v>
      </c>
      <c r="E26" s="35">
        <f t="shared" si="4"/>
        <v>132</v>
      </c>
      <c r="F26" s="36">
        <f t="shared" si="5"/>
        <v>1896</v>
      </c>
      <c r="G26" s="48">
        <v>11</v>
      </c>
      <c r="H26" s="47">
        <v>165</v>
      </c>
      <c r="I26" s="117">
        <v>18</v>
      </c>
      <c r="J26" s="118">
        <v>283</v>
      </c>
      <c r="K26" s="48">
        <v>51</v>
      </c>
      <c r="L26" s="47">
        <v>918</v>
      </c>
      <c r="M26" s="117">
        <v>56</v>
      </c>
      <c r="N26" s="120">
        <v>1016</v>
      </c>
      <c r="O26" s="48">
        <v>61</v>
      </c>
      <c r="P26" s="47">
        <v>610</v>
      </c>
      <c r="Q26" s="117">
        <v>58</v>
      </c>
      <c r="R26" s="120">
        <v>597</v>
      </c>
    </row>
    <row r="27" spans="2:18" s="45" customFormat="1" ht="22.5" customHeight="1">
      <c r="B27" s="42" t="s">
        <v>66</v>
      </c>
      <c r="C27" s="79">
        <f t="shared" si="2"/>
        <v>1138</v>
      </c>
      <c r="D27" s="88">
        <f t="shared" si="3"/>
        <v>16511</v>
      </c>
      <c r="E27" s="35">
        <f t="shared" si="4"/>
        <v>1304</v>
      </c>
      <c r="F27" s="36">
        <f t="shared" si="5"/>
        <v>17621</v>
      </c>
      <c r="G27" s="48">
        <v>114</v>
      </c>
      <c r="H27" s="47">
        <v>1659</v>
      </c>
      <c r="I27" s="117">
        <v>145</v>
      </c>
      <c r="J27" s="118">
        <v>1928</v>
      </c>
      <c r="K27" s="48">
        <v>528</v>
      </c>
      <c r="L27" s="47">
        <v>9437</v>
      </c>
      <c r="M27" s="117">
        <v>536</v>
      </c>
      <c r="N27" s="120">
        <v>8911</v>
      </c>
      <c r="O27" s="48">
        <v>496</v>
      </c>
      <c r="P27" s="47">
        <v>5415</v>
      </c>
      <c r="Q27" s="117">
        <v>623</v>
      </c>
      <c r="R27" s="120">
        <v>6782</v>
      </c>
    </row>
    <row r="28" spans="2:18" s="45" customFormat="1" ht="22.5" customHeight="1">
      <c r="B28" s="42" t="s">
        <v>79</v>
      </c>
      <c r="C28" s="79">
        <f t="shared" si="2"/>
        <v>183</v>
      </c>
      <c r="D28" s="88">
        <f t="shared" si="3"/>
        <v>3435</v>
      </c>
      <c r="E28" s="35">
        <f t="shared" si="4"/>
        <v>263</v>
      </c>
      <c r="F28" s="36">
        <f t="shared" si="5"/>
        <v>3769</v>
      </c>
      <c r="G28" s="39">
        <v>4</v>
      </c>
      <c r="H28" s="38">
        <v>76</v>
      </c>
      <c r="I28" s="121">
        <v>14</v>
      </c>
      <c r="J28" s="122">
        <v>184</v>
      </c>
      <c r="K28" s="39">
        <v>132</v>
      </c>
      <c r="L28" s="38">
        <v>2672</v>
      </c>
      <c r="M28" s="121">
        <v>144</v>
      </c>
      <c r="N28" s="123">
        <v>2553</v>
      </c>
      <c r="O28" s="39">
        <v>47</v>
      </c>
      <c r="P28" s="38">
        <v>687</v>
      </c>
      <c r="Q28" s="121">
        <v>105</v>
      </c>
      <c r="R28" s="123">
        <v>1032</v>
      </c>
    </row>
    <row r="29" spans="2:18" s="45" customFormat="1" ht="22.5" customHeight="1">
      <c r="B29" s="42" t="s">
        <v>84</v>
      </c>
      <c r="C29" s="79">
        <f t="shared" si="2"/>
        <v>125</v>
      </c>
      <c r="D29" s="88">
        <f t="shared" si="3"/>
        <v>2149</v>
      </c>
      <c r="E29" s="35">
        <f t="shared" si="4"/>
        <v>164</v>
      </c>
      <c r="F29" s="36">
        <f t="shared" si="5"/>
        <v>2779</v>
      </c>
      <c r="G29" s="39">
        <v>18</v>
      </c>
      <c r="H29" s="38">
        <v>334</v>
      </c>
      <c r="I29" s="121">
        <v>30</v>
      </c>
      <c r="J29" s="122">
        <v>531</v>
      </c>
      <c r="K29" s="39">
        <v>72</v>
      </c>
      <c r="L29" s="38">
        <v>1361</v>
      </c>
      <c r="M29" s="121">
        <v>84</v>
      </c>
      <c r="N29" s="123">
        <v>1613</v>
      </c>
      <c r="O29" s="39">
        <v>35</v>
      </c>
      <c r="P29" s="38">
        <v>454</v>
      </c>
      <c r="Q29" s="121">
        <v>50</v>
      </c>
      <c r="R29" s="123">
        <v>635</v>
      </c>
    </row>
    <row r="30" spans="2:18" s="45" customFormat="1" ht="22.5" customHeight="1">
      <c r="B30" s="42" t="s">
        <v>88</v>
      </c>
      <c r="C30" s="79">
        <f t="shared" si="2"/>
        <v>117</v>
      </c>
      <c r="D30" s="88">
        <f t="shared" si="3"/>
        <v>1935</v>
      </c>
      <c r="E30" s="35">
        <f t="shared" si="4"/>
        <v>108</v>
      </c>
      <c r="F30" s="36">
        <f t="shared" si="5"/>
        <v>1808</v>
      </c>
      <c r="G30" s="39">
        <v>8</v>
      </c>
      <c r="H30" s="38">
        <v>105</v>
      </c>
      <c r="I30" s="121">
        <v>7</v>
      </c>
      <c r="J30" s="122">
        <v>107</v>
      </c>
      <c r="K30" s="39">
        <v>71</v>
      </c>
      <c r="L30" s="38">
        <v>1320</v>
      </c>
      <c r="M30" s="121">
        <v>67</v>
      </c>
      <c r="N30" s="123">
        <v>1187</v>
      </c>
      <c r="O30" s="39">
        <v>38</v>
      </c>
      <c r="P30" s="38">
        <v>510</v>
      </c>
      <c r="Q30" s="121">
        <v>34</v>
      </c>
      <c r="R30" s="123">
        <v>514</v>
      </c>
    </row>
    <row r="31" spans="2:18" s="45" customFormat="1" ht="22.5" customHeight="1">
      <c r="B31" s="42" t="s">
        <v>77</v>
      </c>
      <c r="C31" s="79">
        <f t="shared" si="2"/>
        <v>181</v>
      </c>
      <c r="D31" s="88">
        <f t="shared" si="3"/>
        <v>3121</v>
      </c>
      <c r="E31" s="35">
        <f t="shared" si="4"/>
        <v>229</v>
      </c>
      <c r="F31" s="36">
        <f t="shared" si="5"/>
        <v>3800</v>
      </c>
      <c r="G31" s="39">
        <v>21</v>
      </c>
      <c r="H31" s="38">
        <v>336</v>
      </c>
      <c r="I31" s="121">
        <v>27</v>
      </c>
      <c r="J31" s="122">
        <v>419</v>
      </c>
      <c r="K31" s="39">
        <v>109</v>
      </c>
      <c r="L31" s="38">
        <v>2071</v>
      </c>
      <c r="M31" s="121">
        <v>122</v>
      </c>
      <c r="N31" s="123">
        <v>2254</v>
      </c>
      <c r="O31" s="39">
        <v>51</v>
      </c>
      <c r="P31" s="38">
        <v>714</v>
      </c>
      <c r="Q31" s="121">
        <v>80</v>
      </c>
      <c r="R31" s="123">
        <v>1127</v>
      </c>
    </row>
    <row r="32" spans="2:18" s="45" customFormat="1" ht="22.5" customHeight="1">
      <c r="B32" s="42" t="s">
        <v>18</v>
      </c>
      <c r="C32" s="79">
        <f t="shared" si="2"/>
        <v>333</v>
      </c>
      <c r="D32" s="88">
        <f t="shared" si="3"/>
        <v>3824</v>
      </c>
      <c r="E32" s="35">
        <f t="shared" si="4"/>
        <v>257</v>
      </c>
      <c r="F32" s="36">
        <f t="shared" si="5"/>
        <v>4372</v>
      </c>
      <c r="G32" s="48">
        <v>31</v>
      </c>
      <c r="H32" s="47">
        <v>496</v>
      </c>
      <c r="I32" s="117">
        <v>32</v>
      </c>
      <c r="J32" s="118">
        <v>543</v>
      </c>
      <c r="K32" s="48">
        <v>238</v>
      </c>
      <c r="L32" s="47">
        <v>2511</v>
      </c>
      <c r="M32" s="117">
        <v>142</v>
      </c>
      <c r="N32" s="120">
        <v>2653</v>
      </c>
      <c r="O32" s="48">
        <v>64</v>
      </c>
      <c r="P32" s="47">
        <v>817</v>
      </c>
      <c r="Q32" s="117">
        <v>83</v>
      </c>
      <c r="R32" s="120">
        <v>1176</v>
      </c>
    </row>
    <row r="33" spans="2:18" s="45" customFormat="1" ht="22.5" customHeight="1">
      <c r="B33" s="42" t="s">
        <v>92</v>
      </c>
      <c r="C33" s="79">
        <f t="shared" si="2"/>
        <v>134</v>
      </c>
      <c r="D33" s="88">
        <f t="shared" si="3"/>
        <v>2257</v>
      </c>
      <c r="E33" s="35">
        <f t="shared" si="4"/>
        <v>122</v>
      </c>
      <c r="F33" s="36">
        <f t="shared" si="5"/>
        <v>2020</v>
      </c>
      <c r="G33" s="48">
        <v>11</v>
      </c>
      <c r="H33" s="47">
        <v>193</v>
      </c>
      <c r="I33" s="117">
        <v>10</v>
      </c>
      <c r="J33" s="118">
        <v>178</v>
      </c>
      <c r="K33" s="48">
        <v>74</v>
      </c>
      <c r="L33" s="47">
        <v>1380</v>
      </c>
      <c r="M33" s="117">
        <v>64</v>
      </c>
      <c r="N33" s="120">
        <v>1150</v>
      </c>
      <c r="O33" s="48">
        <v>49</v>
      </c>
      <c r="P33" s="47">
        <v>684</v>
      </c>
      <c r="Q33" s="117">
        <v>48</v>
      </c>
      <c r="R33" s="120">
        <v>692</v>
      </c>
    </row>
    <row r="34" spans="2:18" s="45" customFormat="1" ht="22.5" customHeight="1">
      <c r="B34" s="42" t="s">
        <v>102</v>
      </c>
      <c r="C34" s="79">
        <f t="shared" si="2"/>
        <v>29</v>
      </c>
      <c r="D34" s="88">
        <f t="shared" si="3"/>
        <v>580</v>
      </c>
      <c r="E34" s="35">
        <f t="shared" si="4"/>
        <v>41</v>
      </c>
      <c r="F34" s="36">
        <f t="shared" si="5"/>
        <v>625</v>
      </c>
      <c r="G34" s="39">
        <v>3</v>
      </c>
      <c r="H34" s="38">
        <v>60</v>
      </c>
      <c r="I34" s="121">
        <v>7</v>
      </c>
      <c r="J34" s="122">
        <v>104</v>
      </c>
      <c r="K34" s="39">
        <v>19</v>
      </c>
      <c r="L34" s="38">
        <v>380</v>
      </c>
      <c r="M34" s="121">
        <v>16</v>
      </c>
      <c r="N34" s="123">
        <v>284</v>
      </c>
      <c r="O34" s="39">
        <v>7</v>
      </c>
      <c r="P34" s="38">
        <v>140</v>
      </c>
      <c r="Q34" s="121">
        <v>18</v>
      </c>
      <c r="R34" s="123">
        <v>237</v>
      </c>
    </row>
    <row r="35" spans="2:18" s="45" customFormat="1" ht="22.5" customHeight="1">
      <c r="B35" s="42" t="s">
        <v>101</v>
      </c>
      <c r="C35" s="79">
        <f t="shared" si="2"/>
        <v>38</v>
      </c>
      <c r="D35" s="88">
        <f t="shared" si="3"/>
        <v>435</v>
      </c>
      <c r="E35" s="35">
        <f t="shared" si="4"/>
        <v>31</v>
      </c>
      <c r="F35" s="36">
        <f t="shared" si="5"/>
        <v>393</v>
      </c>
      <c r="G35" s="39">
        <v>5</v>
      </c>
      <c r="H35" s="38">
        <v>75</v>
      </c>
      <c r="I35" s="121">
        <v>3</v>
      </c>
      <c r="J35" s="122">
        <v>25</v>
      </c>
      <c r="K35" s="39">
        <v>14</v>
      </c>
      <c r="L35" s="38">
        <v>252</v>
      </c>
      <c r="M35" s="121">
        <v>15</v>
      </c>
      <c r="N35" s="123">
        <v>265</v>
      </c>
      <c r="O35" s="39">
        <v>19</v>
      </c>
      <c r="P35" s="38">
        <v>108</v>
      </c>
      <c r="Q35" s="121">
        <v>13</v>
      </c>
      <c r="R35" s="123">
        <v>103</v>
      </c>
    </row>
    <row r="36" spans="2:18" s="45" customFormat="1" ht="22.5" customHeight="1">
      <c r="B36" s="42" t="s">
        <v>103</v>
      </c>
      <c r="C36" s="79">
        <f t="shared" si="2"/>
        <v>12</v>
      </c>
      <c r="D36" s="88">
        <f t="shared" si="3"/>
        <v>264</v>
      </c>
      <c r="E36" s="35">
        <f t="shared" si="4"/>
        <v>11</v>
      </c>
      <c r="F36" s="36">
        <f t="shared" si="5"/>
        <v>171</v>
      </c>
      <c r="G36" s="39">
        <v>7</v>
      </c>
      <c r="H36" s="38">
        <v>144</v>
      </c>
      <c r="I36" s="121">
        <v>0</v>
      </c>
      <c r="J36" s="122">
        <v>0</v>
      </c>
      <c r="K36" s="39">
        <v>3</v>
      </c>
      <c r="L36" s="38">
        <v>72</v>
      </c>
      <c r="M36" s="121">
        <v>4</v>
      </c>
      <c r="N36" s="123">
        <v>63</v>
      </c>
      <c r="O36" s="39">
        <v>2</v>
      </c>
      <c r="P36" s="38">
        <v>48</v>
      </c>
      <c r="Q36" s="121">
        <v>7</v>
      </c>
      <c r="R36" s="123">
        <v>108</v>
      </c>
    </row>
    <row r="37" spans="2:18" s="45" customFormat="1" ht="22.5" customHeight="1">
      <c r="B37" s="42" t="s">
        <v>64</v>
      </c>
      <c r="C37" s="79">
        <f t="shared" si="2"/>
        <v>1998</v>
      </c>
      <c r="D37" s="88">
        <f t="shared" si="3"/>
        <v>34455</v>
      </c>
      <c r="E37" s="35">
        <f t="shared" si="4"/>
        <v>2215</v>
      </c>
      <c r="F37" s="36">
        <f t="shared" si="5"/>
        <v>36502</v>
      </c>
      <c r="G37" s="39">
        <v>302</v>
      </c>
      <c r="H37" s="38">
        <v>5208</v>
      </c>
      <c r="I37" s="121">
        <v>321</v>
      </c>
      <c r="J37" s="122">
        <v>5056</v>
      </c>
      <c r="K37" s="39">
        <v>889</v>
      </c>
      <c r="L37" s="38">
        <v>17064</v>
      </c>
      <c r="M37" s="121">
        <v>929</v>
      </c>
      <c r="N37" s="123">
        <v>17280</v>
      </c>
      <c r="O37" s="39">
        <v>807</v>
      </c>
      <c r="P37" s="38">
        <v>12183</v>
      </c>
      <c r="Q37" s="121">
        <v>965</v>
      </c>
      <c r="R37" s="123">
        <v>14166</v>
      </c>
    </row>
    <row r="38" spans="2:18" s="45" customFormat="1" ht="22.5" customHeight="1">
      <c r="B38" s="42" t="s">
        <v>71</v>
      </c>
      <c r="C38" s="79">
        <f t="shared" si="2"/>
        <v>166</v>
      </c>
      <c r="D38" s="88">
        <f t="shared" si="3"/>
        <v>3078</v>
      </c>
      <c r="E38" s="35">
        <f t="shared" si="4"/>
        <v>180</v>
      </c>
      <c r="F38" s="36">
        <f t="shared" si="5"/>
        <v>3115</v>
      </c>
      <c r="G38" s="39">
        <v>15</v>
      </c>
      <c r="H38" s="38">
        <v>264</v>
      </c>
      <c r="I38" s="121">
        <v>19</v>
      </c>
      <c r="J38" s="122">
        <v>317</v>
      </c>
      <c r="K38" s="39">
        <v>110</v>
      </c>
      <c r="L38" s="38">
        <v>2101</v>
      </c>
      <c r="M38" s="121">
        <v>104</v>
      </c>
      <c r="N38" s="123">
        <v>1961</v>
      </c>
      <c r="O38" s="39">
        <v>41</v>
      </c>
      <c r="P38" s="38">
        <v>713</v>
      </c>
      <c r="Q38" s="121">
        <v>57</v>
      </c>
      <c r="R38" s="123">
        <v>837</v>
      </c>
    </row>
    <row r="39" spans="2:18" s="45" customFormat="1" ht="22.5" customHeight="1">
      <c r="B39" s="42" t="s">
        <v>81</v>
      </c>
      <c r="C39" s="79">
        <f t="shared" si="2"/>
        <v>398</v>
      </c>
      <c r="D39" s="88">
        <f t="shared" si="3"/>
        <v>7218</v>
      </c>
      <c r="E39" s="35">
        <f t="shared" si="4"/>
        <v>443</v>
      </c>
      <c r="F39" s="36">
        <f t="shared" si="5"/>
        <v>7781</v>
      </c>
      <c r="G39" s="39">
        <v>51</v>
      </c>
      <c r="H39" s="38">
        <v>918</v>
      </c>
      <c r="I39" s="121">
        <v>65</v>
      </c>
      <c r="J39" s="122">
        <v>1065</v>
      </c>
      <c r="K39" s="39">
        <v>219</v>
      </c>
      <c r="L39" s="38">
        <v>4380</v>
      </c>
      <c r="M39" s="121">
        <v>234</v>
      </c>
      <c r="N39" s="123">
        <v>4539</v>
      </c>
      <c r="O39" s="39">
        <v>128</v>
      </c>
      <c r="P39" s="38">
        <v>1920</v>
      </c>
      <c r="Q39" s="121">
        <v>144</v>
      </c>
      <c r="R39" s="123">
        <v>2177</v>
      </c>
    </row>
    <row r="40" spans="2:18" s="45" customFormat="1" ht="22.5" customHeight="1">
      <c r="B40" s="42" t="s">
        <v>87</v>
      </c>
      <c r="C40" s="79">
        <f t="shared" si="2"/>
        <v>115</v>
      </c>
      <c r="D40" s="88">
        <f t="shared" si="2"/>
        <v>2092</v>
      </c>
      <c r="E40" s="35">
        <f t="shared" si="4"/>
        <v>117</v>
      </c>
      <c r="F40" s="36">
        <f t="shared" si="4"/>
        <v>2149</v>
      </c>
      <c r="G40" s="48">
        <v>2</v>
      </c>
      <c r="H40" s="47">
        <v>41</v>
      </c>
      <c r="I40" s="117">
        <v>5</v>
      </c>
      <c r="J40" s="118">
        <v>86</v>
      </c>
      <c r="K40" s="48">
        <v>65</v>
      </c>
      <c r="L40" s="47">
        <v>1243</v>
      </c>
      <c r="M40" s="117">
        <v>62</v>
      </c>
      <c r="N40" s="120">
        <v>1202</v>
      </c>
      <c r="O40" s="48">
        <v>48</v>
      </c>
      <c r="P40" s="47">
        <v>808</v>
      </c>
      <c r="Q40" s="117">
        <v>50</v>
      </c>
      <c r="R40" s="120">
        <v>861</v>
      </c>
    </row>
    <row r="41" spans="2:18" s="45" customFormat="1" ht="22.5" customHeight="1">
      <c r="B41" s="42" t="s">
        <v>97</v>
      </c>
      <c r="C41" s="79">
        <f t="shared" si="2"/>
        <v>38</v>
      </c>
      <c r="D41" s="88">
        <f t="shared" si="2"/>
        <v>672</v>
      </c>
      <c r="E41" s="35">
        <f t="shared" si="4"/>
        <v>36</v>
      </c>
      <c r="F41" s="36">
        <f t="shared" si="4"/>
        <v>587</v>
      </c>
      <c r="G41" s="39">
        <v>5</v>
      </c>
      <c r="H41" s="38">
        <v>105</v>
      </c>
      <c r="I41" s="121">
        <v>4</v>
      </c>
      <c r="J41" s="122">
        <v>73</v>
      </c>
      <c r="K41" s="39">
        <v>19</v>
      </c>
      <c r="L41" s="38">
        <v>399</v>
      </c>
      <c r="M41" s="121">
        <v>18</v>
      </c>
      <c r="N41" s="123">
        <v>312</v>
      </c>
      <c r="O41" s="39">
        <v>14</v>
      </c>
      <c r="P41" s="38">
        <v>168</v>
      </c>
      <c r="Q41" s="121">
        <v>14</v>
      </c>
      <c r="R41" s="123">
        <v>202</v>
      </c>
    </row>
    <row r="42" spans="2:18" s="45" customFormat="1" ht="22.5" customHeight="1">
      <c r="B42" s="42" t="s">
        <v>70</v>
      </c>
      <c r="C42" s="79">
        <f t="shared" si="2"/>
        <v>518</v>
      </c>
      <c r="D42" s="88">
        <f t="shared" si="2"/>
        <v>8759</v>
      </c>
      <c r="E42" s="35">
        <f t="shared" si="4"/>
        <v>572</v>
      </c>
      <c r="F42" s="36">
        <f t="shared" si="4"/>
        <v>9246</v>
      </c>
      <c r="G42" s="48">
        <v>64</v>
      </c>
      <c r="H42" s="47">
        <v>1082</v>
      </c>
      <c r="I42" s="117">
        <v>70</v>
      </c>
      <c r="J42" s="118">
        <v>1103</v>
      </c>
      <c r="K42" s="48">
        <v>260</v>
      </c>
      <c r="L42" s="47">
        <v>4997</v>
      </c>
      <c r="M42" s="117">
        <v>271</v>
      </c>
      <c r="N42" s="120">
        <v>4981</v>
      </c>
      <c r="O42" s="48">
        <v>194</v>
      </c>
      <c r="P42" s="47">
        <v>2680</v>
      </c>
      <c r="Q42" s="117">
        <v>231</v>
      </c>
      <c r="R42" s="120">
        <v>3162</v>
      </c>
    </row>
    <row r="43" spans="2:18" s="45" customFormat="1" ht="22.5" customHeight="1">
      <c r="B43" s="42" t="s">
        <v>72</v>
      </c>
      <c r="C43" s="79">
        <f t="shared" si="2"/>
        <v>152</v>
      </c>
      <c r="D43" s="88">
        <f t="shared" si="2"/>
        <v>2631</v>
      </c>
      <c r="E43" s="35">
        <f t="shared" si="4"/>
        <v>180</v>
      </c>
      <c r="F43" s="36">
        <f t="shared" si="4"/>
        <v>3024</v>
      </c>
      <c r="G43" s="39">
        <v>7</v>
      </c>
      <c r="H43" s="38">
        <v>123</v>
      </c>
      <c r="I43" s="121">
        <v>20</v>
      </c>
      <c r="J43" s="122">
        <v>330</v>
      </c>
      <c r="K43" s="39">
        <v>85</v>
      </c>
      <c r="L43" s="38">
        <v>1675</v>
      </c>
      <c r="M43" s="121">
        <v>89</v>
      </c>
      <c r="N43" s="123">
        <v>1736</v>
      </c>
      <c r="O43" s="39">
        <v>60</v>
      </c>
      <c r="P43" s="38">
        <v>833</v>
      </c>
      <c r="Q43" s="121">
        <v>71</v>
      </c>
      <c r="R43" s="123">
        <v>958</v>
      </c>
    </row>
    <row r="44" spans="2:18" s="45" customFormat="1" ht="22.5" customHeight="1">
      <c r="B44" s="42" t="s">
        <v>76</v>
      </c>
      <c r="C44" s="79">
        <f t="shared" si="2"/>
        <v>260</v>
      </c>
      <c r="D44" s="88">
        <f t="shared" si="2"/>
        <v>4746</v>
      </c>
      <c r="E44" s="35">
        <f t="shared" si="4"/>
        <v>261</v>
      </c>
      <c r="F44" s="36">
        <f t="shared" si="4"/>
        <v>4720</v>
      </c>
      <c r="G44" s="39">
        <v>21</v>
      </c>
      <c r="H44" s="38">
        <v>362</v>
      </c>
      <c r="I44" s="121">
        <v>23</v>
      </c>
      <c r="J44" s="122">
        <v>445</v>
      </c>
      <c r="K44" s="39">
        <v>188</v>
      </c>
      <c r="L44" s="38">
        <v>3692</v>
      </c>
      <c r="M44" s="121">
        <v>143</v>
      </c>
      <c r="N44" s="123">
        <v>2793</v>
      </c>
      <c r="O44" s="39">
        <v>51</v>
      </c>
      <c r="P44" s="38">
        <v>692</v>
      </c>
      <c r="Q44" s="121">
        <v>95</v>
      </c>
      <c r="R44" s="123">
        <v>1482</v>
      </c>
    </row>
    <row r="45" spans="2:18" s="45" customFormat="1" ht="22.5" customHeight="1">
      <c r="B45" s="42" t="s">
        <v>89</v>
      </c>
      <c r="C45" s="79">
        <f t="shared" si="2"/>
        <v>156</v>
      </c>
      <c r="D45" s="88">
        <f t="shared" si="2"/>
        <v>2807</v>
      </c>
      <c r="E45" s="35">
        <f t="shared" si="4"/>
        <v>183</v>
      </c>
      <c r="F45" s="36">
        <f t="shared" si="4"/>
        <v>3273</v>
      </c>
      <c r="G45" s="39">
        <v>24</v>
      </c>
      <c r="H45" s="38">
        <v>347</v>
      </c>
      <c r="I45" s="121">
        <v>19</v>
      </c>
      <c r="J45" s="122">
        <v>316</v>
      </c>
      <c r="K45" s="39">
        <v>90</v>
      </c>
      <c r="L45" s="38">
        <v>1848</v>
      </c>
      <c r="M45" s="121">
        <v>115</v>
      </c>
      <c r="N45" s="123">
        <v>2234</v>
      </c>
      <c r="O45" s="39">
        <v>42</v>
      </c>
      <c r="P45" s="38">
        <v>612</v>
      </c>
      <c r="Q45" s="121">
        <v>49</v>
      </c>
      <c r="R45" s="123">
        <v>723</v>
      </c>
    </row>
    <row r="46" spans="2:18" s="45" customFormat="1" ht="22.5" customHeight="1">
      <c r="B46" s="42" t="s">
        <v>93</v>
      </c>
      <c r="C46" s="79">
        <f t="shared" si="2"/>
        <v>176</v>
      </c>
      <c r="D46" s="88">
        <f t="shared" si="2"/>
        <v>3069</v>
      </c>
      <c r="E46" s="35">
        <f t="shared" si="4"/>
        <v>175</v>
      </c>
      <c r="F46" s="36">
        <f t="shared" si="4"/>
        <v>3140</v>
      </c>
      <c r="G46" s="39">
        <v>19</v>
      </c>
      <c r="H46" s="38">
        <v>338</v>
      </c>
      <c r="I46" s="121">
        <v>22</v>
      </c>
      <c r="J46" s="122">
        <v>400</v>
      </c>
      <c r="K46" s="39">
        <v>104</v>
      </c>
      <c r="L46" s="38">
        <v>2035</v>
      </c>
      <c r="M46" s="121">
        <v>113</v>
      </c>
      <c r="N46" s="123">
        <v>2159</v>
      </c>
      <c r="O46" s="39">
        <v>53</v>
      </c>
      <c r="P46" s="38">
        <v>696</v>
      </c>
      <c r="Q46" s="121">
        <v>40</v>
      </c>
      <c r="R46" s="123">
        <v>581</v>
      </c>
    </row>
    <row r="47" spans="2:18" s="45" customFormat="1" ht="22.5" customHeight="1">
      <c r="B47" s="42" t="s">
        <v>98</v>
      </c>
      <c r="C47" s="79">
        <f t="shared" si="2"/>
        <v>86</v>
      </c>
      <c r="D47" s="88">
        <f t="shared" si="2"/>
        <v>1566</v>
      </c>
      <c r="E47" s="35">
        <f t="shared" si="4"/>
        <v>88</v>
      </c>
      <c r="F47" s="36">
        <f t="shared" si="4"/>
        <v>1672</v>
      </c>
      <c r="G47" s="39">
        <v>12</v>
      </c>
      <c r="H47" s="38">
        <v>228</v>
      </c>
      <c r="I47" s="121">
        <v>10</v>
      </c>
      <c r="J47" s="122">
        <v>202</v>
      </c>
      <c r="K47" s="39">
        <v>45</v>
      </c>
      <c r="L47" s="38">
        <v>990</v>
      </c>
      <c r="M47" s="121">
        <v>51</v>
      </c>
      <c r="N47" s="123">
        <v>1040</v>
      </c>
      <c r="O47" s="39">
        <v>29</v>
      </c>
      <c r="P47" s="38">
        <v>348</v>
      </c>
      <c r="Q47" s="121">
        <v>27</v>
      </c>
      <c r="R47" s="123">
        <v>430</v>
      </c>
    </row>
    <row r="48" spans="2:18" s="45" customFormat="1" ht="22.5" customHeight="1">
      <c r="B48" s="42" t="s">
        <v>99</v>
      </c>
      <c r="C48" s="79">
        <f t="shared" si="2"/>
        <v>16</v>
      </c>
      <c r="D48" s="88">
        <f t="shared" si="2"/>
        <v>318</v>
      </c>
      <c r="E48" s="35">
        <f t="shared" si="4"/>
        <v>22</v>
      </c>
      <c r="F48" s="36">
        <f t="shared" si="4"/>
        <v>400</v>
      </c>
      <c r="G48" s="48">
        <v>3</v>
      </c>
      <c r="H48" s="47">
        <v>51</v>
      </c>
      <c r="I48" s="117">
        <v>3</v>
      </c>
      <c r="J48" s="118">
        <v>48</v>
      </c>
      <c r="K48" s="48">
        <v>8</v>
      </c>
      <c r="L48" s="47">
        <v>167</v>
      </c>
      <c r="M48" s="117">
        <v>12</v>
      </c>
      <c r="N48" s="120">
        <v>240</v>
      </c>
      <c r="O48" s="48">
        <v>5</v>
      </c>
      <c r="P48" s="47">
        <v>100</v>
      </c>
      <c r="Q48" s="117">
        <v>7</v>
      </c>
      <c r="R48" s="120">
        <v>112</v>
      </c>
    </row>
    <row r="49" spans="2:18" s="45" customFormat="1" ht="22.5" customHeight="1" thickBot="1">
      <c r="B49" s="49" t="s">
        <v>100</v>
      </c>
      <c r="C49" s="79">
        <f t="shared" si="2"/>
        <v>60</v>
      </c>
      <c r="D49" s="103">
        <f t="shared" si="2"/>
        <v>1063</v>
      </c>
      <c r="E49" s="35">
        <f t="shared" si="4"/>
        <v>63</v>
      </c>
      <c r="F49" s="36">
        <f t="shared" si="4"/>
        <v>1165</v>
      </c>
      <c r="G49" s="39">
        <v>2</v>
      </c>
      <c r="H49" s="38">
        <v>40</v>
      </c>
      <c r="I49" s="121">
        <v>4</v>
      </c>
      <c r="J49" s="122">
        <v>66</v>
      </c>
      <c r="K49" s="39">
        <v>41</v>
      </c>
      <c r="L49" s="38">
        <v>788</v>
      </c>
      <c r="M49" s="121">
        <v>43</v>
      </c>
      <c r="N49" s="123">
        <v>851</v>
      </c>
      <c r="O49" s="39">
        <v>17</v>
      </c>
      <c r="P49" s="38">
        <v>235</v>
      </c>
      <c r="Q49" s="121">
        <v>16</v>
      </c>
      <c r="R49" s="123">
        <v>248</v>
      </c>
    </row>
    <row r="50" spans="2:18" s="58" customFormat="1" ht="42.75" customHeight="1" thickBot="1">
      <c r="B50" s="51" t="s">
        <v>35</v>
      </c>
      <c r="C50" s="52">
        <f>SUM(C7:C49)</f>
        <v>16458</v>
      </c>
      <c r="D50" s="53">
        <f aca="true" t="shared" si="6" ref="D50:P50">SUM(D7:D49)</f>
        <v>262668</v>
      </c>
      <c r="E50" s="54">
        <f>SUM(E7:E49)</f>
        <v>17838</v>
      </c>
      <c r="F50" s="53">
        <f>SUM(F7:F49)</f>
        <v>279422</v>
      </c>
      <c r="G50" s="55">
        <f t="shared" si="6"/>
        <v>2260</v>
      </c>
      <c r="H50" s="53">
        <f t="shared" si="6"/>
        <v>35967</v>
      </c>
      <c r="I50" s="54">
        <f>SUM(I7:I49)</f>
        <v>2456</v>
      </c>
      <c r="J50" s="56">
        <f>SUM(J7:J49)</f>
        <v>38040</v>
      </c>
      <c r="K50" s="55">
        <f t="shared" si="6"/>
        <v>8709</v>
      </c>
      <c r="L50" s="53">
        <f t="shared" si="6"/>
        <v>153448</v>
      </c>
      <c r="M50" s="54">
        <f>SUM(M7:M49)</f>
        <v>8352</v>
      </c>
      <c r="N50" s="57">
        <f>SUM(N7:N49)</f>
        <v>148981</v>
      </c>
      <c r="O50" s="55">
        <f t="shared" si="6"/>
        <v>5489</v>
      </c>
      <c r="P50" s="53">
        <f t="shared" si="6"/>
        <v>73253</v>
      </c>
      <c r="Q50" s="54">
        <f>SUM(Q7:Q49)</f>
        <v>7030</v>
      </c>
      <c r="R50" s="57">
        <f>SUM(R7:R49)</f>
        <v>92401</v>
      </c>
    </row>
    <row r="51" ht="23.25" customHeight="1">
      <c r="B51" s="59"/>
    </row>
  </sheetData>
  <sheetProtection/>
  <mergeCells count="15">
    <mergeCell ref="I5:J5"/>
    <mergeCell ref="Q5:R5"/>
    <mergeCell ref="K5:L5"/>
    <mergeCell ref="M5:N5"/>
    <mergeCell ref="O5:P5"/>
    <mergeCell ref="B4:B6"/>
    <mergeCell ref="C4:F4"/>
    <mergeCell ref="C5:D5"/>
    <mergeCell ref="E5:F5"/>
    <mergeCell ref="D3:F3"/>
    <mergeCell ref="O3:R3"/>
    <mergeCell ref="G4:J4"/>
    <mergeCell ref="K4:N4"/>
    <mergeCell ref="O4:R4"/>
    <mergeCell ref="G5:H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view="pageBreakPreview" zoomScale="70" zoomScaleNormal="75" zoomScaleSheetLayoutView="70" zoomScalePageLayoutView="0" workbookViewId="0" topLeftCell="A1">
      <pane xSplit="2" ySplit="6" topLeftCell="D25" activePane="bottomRight" state="frozen"/>
      <selection pane="topLeft" activeCell="G51" sqref="G51"/>
      <selection pane="topRight" activeCell="G51" sqref="G51"/>
      <selection pane="bottomLeft" activeCell="G51" sqref="G51"/>
      <selection pane="bottomRight" activeCell="K48" sqref="K48"/>
    </sheetView>
  </sheetViews>
  <sheetFormatPr defaultColWidth="9.00390625" defaultRowHeight="13.5"/>
  <cols>
    <col min="1" max="1" width="3.375" style="12" customWidth="1"/>
    <col min="2" max="2" width="19.125" style="12" customWidth="1"/>
    <col min="3" max="4" width="24.375" style="12" customWidth="1"/>
    <col min="5" max="10" width="24.50390625" style="12" customWidth="1"/>
    <col min="11" max="16384" width="9.00390625" style="12" customWidth="1"/>
  </cols>
  <sheetData>
    <row r="1" spans="2:6" ht="35.25" customHeight="1">
      <c r="B1" s="11" t="s">
        <v>56</v>
      </c>
      <c r="E1" s="13"/>
      <c r="F1" s="14"/>
    </row>
    <row r="2" spans="2:6" ht="33" customHeight="1">
      <c r="B2" s="11" t="s">
        <v>57</v>
      </c>
      <c r="E2" s="13"/>
      <c r="F2" s="14"/>
    </row>
    <row r="3" spans="2:10" s="19" customFormat="1" ht="33.75" customHeight="1" thickBot="1">
      <c r="B3" s="16"/>
      <c r="C3" s="17"/>
      <c r="D3" s="18"/>
      <c r="G3" s="20"/>
      <c r="I3" s="186"/>
      <c r="J3" s="186"/>
    </row>
    <row r="4" spans="2:10" s="19" customFormat="1" ht="60.75" customHeight="1" thickBot="1">
      <c r="B4" s="177" t="s">
        <v>47</v>
      </c>
      <c r="C4" s="180" t="s">
        <v>41</v>
      </c>
      <c r="D4" s="181"/>
      <c r="E4" s="187" t="s">
        <v>37</v>
      </c>
      <c r="F4" s="188"/>
      <c r="G4" s="187" t="s">
        <v>38</v>
      </c>
      <c r="H4" s="188"/>
      <c r="I4" s="187" t="s">
        <v>36</v>
      </c>
      <c r="J4" s="190"/>
    </row>
    <row r="5" spans="2:10" s="19" customFormat="1" ht="63" customHeight="1" thickBot="1">
      <c r="B5" s="178"/>
      <c r="C5" s="22" t="s">
        <v>59</v>
      </c>
      <c r="D5" s="23" t="s">
        <v>60</v>
      </c>
      <c r="E5" s="24" t="s">
        <v>59</v>
      </c>
      <c r="F5" s="23" t="s">
        <v>60</v>
      </c>
      <c r="G5" s="24" t="s">
        <v>59</v>
      </c>
      <c r="H5" s="23" t="s">
        <v>60</v>
      </c>
      <c r="I5" s="24" t="s">
        <v>59</v>
      </c>
      <c r="J5" s="114" t="s">
        <v>60</v>
      </c>
    </row>
    <row r="6" spans="2:10" ht="36" customHeight="1" thickBot="1">
      <c r="B6" s="179"/>
      <c r="C6" s="157" t="s">
        <v>48</v>
      </c>
      <c r="D6" s="158" t="s">
        <v>48</v>
      </c>
      <c r="E6" s="159" t="s">
        <v>48</v>
      </c>
      <c r="F6" s="158" t="s">
        <v>48</v>
      </c>
      <c r="G6" s="159" t="s">
        <v>48</v>
      </c>
      <c r="H6" s="158" t="s">
        <v>48</v>
      </c>
      <c r="I6" s="159" t="s">
        <v>48</v>
      </c>
      <c r="J6" s="160" t="s">
        <v>48</v>
      </c>
    </row>
    <row r="7" spans="2:11" s="71" customFormat="1" ht="36.75" customHeight="1">
      <c r="B7" s="32" t="s">
        <v>39</v>
      </c>
      <c r="C7" s="79">
        <f>SUM(E7,G7,I7)</f>
        <v>1293</v>
      </c>
      <c r="D7" s="35">
        <f aca="true" t="shared" si="0" ref="D7:D49">F7+H7+J7</f>
        <v>278</v>
      </c>
      <c r="E7" s="82">
        <v>165</v>
      </c>
      <c r="F7" s="133">
        <v>17</v>
      </c>
      <c r="G7" s="82">
        <v>423</v>
      </c>
      <c r="H7" s="133">
        <v>129</v>
      </c>
      <c r="I7" s="82">
        <v>705</v>
      </c>
      <c r="J7" s="146">
        <v>132</v>
      </c>
      <c r="K7" s="70"/>
    </row>
    <row r="8" spans="2:11" s="45" customFormat="1" ht="36.75" customHeight="1">
      <c r="B8" s="42" t="s">
        <v>63</v>
      </c>
      <c r="C8" s="79">
        <f>SUM(E8,G8,I8)</f>
        <v>3</v>
      </c>
      <c r="D8" s="35">
        <f t="shared" si="0"/>
        <v>8</v>
      </c>
      <c r="E8" s="39">
        <v>1</v>
      </c>
      <c r="F8" s="121">
        <v>1</v>
      </c>
      <c r="G8" s="39">
        <v>1</v>
      </c>
      <c r="H8" s="121">
        <v>0</v>
      </c>
      <c r="I8" s="39">
        <v>1</v>
      </c>
      <c r="J8" s="147">
        <v>7</v>
      </c>
      <c r="K8" s="44"/>
    </row>
    <row r="9" spans="2:11" s="45" customFormat="1" ht="36.75" customHeight="1">
      <c r="B9" s="42" t="s">
        <v>95</v>
      </c>
      <c r="C9" s="79">
        <f>SUM(E9,G9,I9)</f>
        <v>2</v>
      </c>
      <c r="D9" s="35">
        <f t="shared" si="0"/>
        <v>2</v>
      </c>
      <c r="E9" s="39">
        <v>0</v>
      </c>
      <c r="F9" s="121">
        <v>0</v>
      </c>
      <c r="G9" s="39">
        <v>1</v>
      </c>
      <c r="H9" s="121">
        <v>1</v>
      </c>
      <c r="I9" s="39">
        <v>1</v>
      </c>
      <c r="J9" s="147">
        <v>1</v>
      </c>
      <c r="K9" s="44"/>
    </row>
    <row r="10" spans="2:11" s="45" customFormat="1" ht="36.75" customHeight="1">
      <c r="B10" s="42" t="s">
        <v>96</v>
      </c>
      <c r="C10" s="79">
        <f>SUM(E10,G10,I10)</f>
        <v>1</v>
      </c>
      <c r="D10" s="35">
        <f t="shared" si="0"/>
        <v>2</v>
      </c>
      <c r="E10" s="39">
        <v>0</v>
      </c>
      <c r="F10" s="121">
        <v>0</v>
      </c>
      <c r="G10" s="39">
        <v>1</v>
      </c>
      <c r="H10" s="121">
        <v>2</v>
      </c>
      <c r="I10" s="39">
        <v>0</v>
      </c>
      <c r="J10" s="147">
        <v>0</v>
      </c>
      <c r="K10" s="44"/>
    </row>
    <row r="11" spans="2:11" s="45" customFormat="1" ht="36.75" customHeight="1">
      <c r="B11" s="42" t="s">
        <v>82</v>
      </c>
      <c r="C11" s="79">
        <f aca="true" t="shared" si="1" ref="C11:C49">SUM(E11,G11,I11)</f>
        <v>29</v>
      </c>
      <c r="D11" s="35">
        <f t="shared" si="0"/>
        <v>6</v>
      </c>
      <c r="E11" s="48">
        <v>3</v>
      </c>
      <c r="F11" s="117">
        <v>0</v>
      </c>
      <c r="G11" s="48">
        <v>12</v>
      </c>
      <c r="H11" s="117">
        <v>1</v>
      </c>
      <c r="I11" s="48">
        <v>14</v>
      </c>
      <c r="J11" s="148">
        <v>5</v>
      </c>
      <c r="K11" s="44"/>
    </row>
    <row r="12" spans="2:11" s="45" customFormat="1" ht="36.75" customHeight="1">
      <c r="B12" s="42" t="s">
        <v>67</v>
      </c>
      <c r="C12" s="79">
        <f t="shared" si="1"/>
        <v>108</v>
      </c>
      <c r="D12" s="35">
        <f t="shared" si="0"/>
        <v>66</v>
      </c>
      <c r="E12" s="39">
        <v>24</v>
      </c>
      <c r="F12" s="121">
        <v>2</v>
      </c>
      <c r="G12" s="39">
        <v>55</v>
      </c>
      <c r="H12" s="121">
        <v>14</v>
      </c>
      <c r="I12" s="39">
        <v>29</v>
      </c>
      <c r="J12" s="147">
        <v>50</v>
      </c>
      <c r="K12" s="44"/>
    </row>
    <row r="13" spans="2:11" s="45" customFormat="1" ht="36.75" customHeight="1">
      <c r="B13" s="42" t="s">
        <v>69</v>
      </c>
      <c r="C13" s="79">
        <f t="shared" si="1"/>
        <v>74</v>
      </c>
      <c r="D13" s="35">
        <f t="shared" si="0"/>
        <v>55</v>
      </c>
      <c r="E13" s="48">
        <v>12</v>
      </c>
      <c r="F13" s="117">
        <v>6</v>
      </c>
      <c r="G13" s="48">
        <v>44</v>
      </c>
      <c r="H13" s="117">
        <v>17</v>
      </c>
      <c r="I13" s="48">
        <v>18</v>
      </c>
      <c r="J13" s="148">
        <v>32</v>
      </c>
      <c r="K13" s="44"/>
    </row>
    <row r="14" spans="2:10" s="45" customFormat="1" ht="36.75" customHeight="1">
      <c r="B14" s="42" t="s">
        <v>74</v>
      </c>
      <c r="C14" s="79">
        <f t="shared" si="1"/>
        <v>8</v>
      </c>
      <c r="D14" s="35">
        <f t="shared" si="0"/>
        <v>48</v>
      </c>
      <c r="E14" s="39">
        <v>0</v>
      </c>
      <c r="F14" s="121">
        <v>4</v>
      </c>
      <c r="G14" s="39">
        <v>3</v>
      </c>
      <c r="H14" s="121">
        <v>11</v>
      </c>
      <c r="I14" s="39">
        <v>5</v>
      </c>
      <c r="J14" s="147">
        <v>33</v>
      </c>
    </row>
    <row r="15" spans="2:10" s="45" customFormat="1" ht="36.75" customHeight="1">
      <c r="B15" s="42" t="s">
        <v>86</v>
      </c>
      <c r="C15" s="79">
        <f t="shared" si="1"/>
        <v>17</v>
      </c>
      <c r="D15" s="35">
        <f t="shared" si="0"/>
        <v>18</v>
      </c>
      <c r="E15" s="39">
        <v>3</v>
      </c>
      <c r="F15" s="121">
        <v>0</v>
      </c>
      <c r="G15" s="39">
        <v>10</v>
      </c>
      <c r="H15" s="121">
        <v>7</v>
      </c>
      <c r="I15" s="39">
        <v>4</v>
      </c>
      <c r="J15" s="147">
        <v>11</v>
      </c>
    </row>
    <row r="16" spans="2:10" s="45" customFormat="1" ht="36.75" customHeight="1">
      <c r="B16" s="42" t="s">
        <v>94</v>
      </c>
      <c r="C16" s="79">
        <f t="shared" si="1"/>
        <v>2</v>
      </c>
      <c r="D16" s="35">
        <f t="shared" si="0"/>
        <v>9</v>
      </c>
      <c r="E16" s="39">
        <v>0</v>
      </c>
      <c r="F16" s="121">
        <v>0</v>
      </c>
      <c r="G16" s="39">
        <v>2</v>
      </c>
      <c r="H16" s="121">
        <v>2</v>
      </c>
      <c r="I16" s="39">
        <v>0</v>
      </c>
      <c r="J16" s="147">
        <v>7</v>
      </c>
    </row>
    <row r="17" spans="2:10" s="45" customFormat="1" ht="36.75" customHeight="1">
      <c r="B17" s="42" t="s">
        <v>65</v>
      </c>
      <c r="C17" s="79">
        <f t="shared" si="1"/>
        <v>23</v>
      </c>
      <c r="D17" s="35">
        <f t="shared" si="0"/>
        <v>77</v>
      </c>
      <c r="E17" s="48">
        <v>1</v>
      </c>
      <c r="F17" s="117">
        <v>4</v>
      </c>
      <c r="G17" s="48">
        <v>9</v>
      </c>
      <c r="H17" s="117">
        <v>34</v>
      </c>
      <c r="I17" s="48">
        <v>13</v>
      </c>
      <c r="J17" s="148">
        <v>39</v>
      </c>
    </row>
    <row r="18" spans="2:10" s="45" customFormat="1" ht="36.75" customHeight="1">
      <c r="B18" s="42" t="s">
        <v>68</v>
      </c>
      <c r="C18" s="79">
        <f t="shared" si="1"/>
        <v>61</v>
      </c>
      <c r="D18" s="35">
        <f t="shared" si="0"/>
        <v>46</v>
      </c>
      <c r="E18" s="39">
        <v>14</v>
      </c>
      <c r="F18" s="121">
        <v>2</v>
      </c>
      <c r="G18" s="39">
        <v>35</v>
      </c>
      <c r="H18" s="121">
        <v>15</v>
      </c>
      <c r="I18" s="39">
        <v>12</v>
      </c>
      <c r="J18" s="147">
        <v>29</v>
      </c>
    </row>
    <row r="19" spans="2:10" s="45" customFormat="1" ht="36.75" customHeight="1">
      <c r="B19" s="42" t="s">
        <v>78</v>
      </c>
      <c r="C19" s="79">
        <f t="shared" si="1"/>
        <v>18</v>
      </c>
      <c r="D19" s="35">
        <f t="shared" si="0"/>
        <v>43</v>
      </c>
      <c r="E19" s="39">
        <v>2</v>
      </c>
      <c r="F19" s="121">
        <v>1</v>
      </c>
      <c r="G19" s="39">
        <v>11</v>
      </c>
      <c r="H19" s="121">
        <v>17</v>
      </c>
      <c r="I19" s="39">
        <v>5</v>
      </c>
      <c r="J19" s="147">
        <v>25</v>
      </c>
    </row>
    <row r="20" spans="2:10" s="45" customFormat="1" ht="36.75" customHeight="1">
      <c r="B20" s="42" t="s">
        <v>73</v>
      </c>
      <c r="C20" s="79">
        <f t="shared" si="1"/>
        <v>51</v>
      </c>
      <c r="D20" s="35">
        <f t="shared" si="0"/>
        <v>13</v>
      </c>
      <c r="E20" s="48">
        <v>13</v>
      </c>
      <c r="F20" s="117">
        <v>1</v>
      </c>
      <c r="G20" s="48">
        <v>24</v>
      </c>
      <c r="H20" s="117">
        <v>2</v>
      </c>
      <c r="I20" s="48">
        <v>14</v>
      </c>
      <c r="J20" s="148">
        <v>10</v>
      </c>
    </row>
    <row r="21" spans="2:10" s="45" customFormat="1" ht="36.75" customHeight="1">
      <c r="B21" s="42" t="s">
        <v>85</v>
      </c>
      <c r="C21" s="79">
        <f t="shared" si="1"/>
        <v>36</v>
      </c>
      <c r="D21" s="35">
        <f t="shared" si="0"/>
        <v>19</v>
      </c>
      <c r="E21" s="39">
        <v>5</v>
      </c>
      <c r="F21" s="121">
        <v>1</v>
      </c>
      <c r="G21" s="39">
        <v>23</v>
      </c>
      <c r="H21" s="121">
        <v>4</v>
      </c>
      <c r="I21" s="39">
        <v>8</v>
      </c>
      <c r="J21" s="147">
        <v>14</v>
      </c>
    </row>
    <row r="22" spans="2:10" s="45" customFormat="1" ht="36.75" customHeight="1">
      <c r="B22" s="42" t="s">
        <v>80</v>
      </c>
      <c r="C22" s="79">
        <f t="shared" si="1"/>
        <v>12</v>
      </c>
      <c r="D22" s="35">
        <f t="shared" si="0"/>
        <v>17</v>
      </c>
      <c r="E22" s="39">
        <v>3</v>
      </c>
      <c r="F22" s="121">
        <v>3</v>
      </c>
      <c r="G22" s="39">
        <v>7</v>
      </c>
      <c r="H22" s="121">
        <v>3</v>
      </c>
      <c r="I22" s="39">
        <v>2</v>
      </c>
      <c r="J22" s="147">
        <v>11</v>
      </c>
    </row>
    <row r="23" spans="2:10" s="45" customFormat="1" ht="36.75" customHeight="1">
      <c r="B23" s="42" t="s">
        <v>90</v>
      </c>
      <c r="C23" s="79">
        <f t="shared" si="1"/>
        <v>2</v>
      </c>
      <c r="D23" s="35">
        <f t="shared" si="0"/>
        <v>6</v>
      </c>
      <c r="E23" s="39">
        <v>1</v>
      </c>
      <c r="F23" s="121">
        <v>0</v>
      </c>
      <c r="G23" s="39">
        <v>1</v>
      </c>
      <c r="H23" s="121">
        <v>1</v>
      </c>
      <c r="I23" s="39">
        <v>0</v>
      </c>
      <c r="J23" s="147">
        <v>5</v>
      </c>
    </row>
    <row r="24" spans="2:10" s="45" customFormat="1" ht="36.75" customHeight="1">
      <c r="B24" s="42" t="s">
        <v>91</v>
      </c>
      <c r="C24" s="79">
        <f t="shared" si="1"/>
        <v>6</v>
      </c>
      <c r="D24" s="35">
        <f t="shared" si="0"/>
        <v>12</v>
      </c>
      <c r="E24" s="39">
        <v>2</v>
      </c>
      <c r="F24" s="121">
        <v>2</v>
      </c>
      <c r="G24" s="39">
        <v>3</v>
      </c>
      <c r="H24" s="121">
        <v>4</v>
      </c>
      <c r="I24" s="39">
        <v>1</v>
      </c>
      <c r="J24" s="147">
        <v>6</v>
      </c>
    </row>
    <row r="25" spans="2:10" s="45" customFormat="1" ht="36.75" customHeight="1">
      <c r="B25" s="42" t="s">
        <v>75</v>
      </c>
      <c r="C25" s="79">
        <f t="shared" si="1"/>
        <v>64</v>
      </c>
      <c r="D25" s="35">
        <f t="shared" si="0"/>
        <v>15</v>
      </c>
      <c r="E25" s="48">
        <v>7</v>
      </c>
      <c r="F25" s="117">
        <v>1</v>
      </c>
      <c r="G25" s="48">
        <v>14</v>
      </c>
      <c r="H25" s="117">
        <v>5</v>
      </c>
      <c r="I25" s="48">
        <v>43</v>
      </c>
      <c r="J25" s="148">
        <v>9</v>
      </c>
    </row>
    <row r="26" spans="2:10" s="45" customFormat="1" ht="36.75" customHeight="1">
      <c r="B26" s="42" t="s">
        <v>83</v>
      </c>
      <c r="C26" s="79">
        <f t="shared" si="1"/>
        <v>23</v>
      </c>
      <c r="D26" s="35">
        <f t="shared" si="0"/>
        <v>3</v>
      </c>
      <c r="E26" s="48">
        <v>4</v>
      </c>
      <c r="F26" s="117">
        <v>0</v>
      </c>
      <c r="G26" s="48">
        <v>10</v>
      </c>
      <c r="H26" s="117">
        <v>2</v>
      </c>
      <c r="I26" s="48">
        <v>9</v>
      </c>
      <c r="J26" s="148">
        <v>1</v>
      </c>
    </row>
    <row r="27" spans="2:10" s="45" customFormat="1" ht="36.75" customHeight="1">
      <c r="B27" s="42" t="s">
        <v>66</v>
      </c>
      <c r="C27" s="79">
        <f t="shared" si="1"/>
        <v>252</v>
      </c>
      <c r="D27" s="35">
        <f t="shared" si="0"/>
        <v>104</v>
      </c>
      <c r="E27" s="48">
        <v>40</v>
      </c>
      <c r="F27" s="117">
        <v>5</v>
      </c>
      <c r="G27" s="48">
        <v>127</v>
      </c>
      <c r="H27" s="117">
        <v>45</v>
      </c>
      <c r="I27" s="48">
        <v>85</v>
      </c>
      <c r="J27" s="148">
        <v>54</v>
      </c>
    </row>
    <row r="28" spans="2:10" s="45" customFormat="1" ht="36.75" customHeight="1">
      <c r="B28" s="42" t="s">
        <v>79</v>
      </c>
      <c r="C28" s="79">
        <f t="shared" si="1"/>
        <v>5</v>
      </c>
      <c r="D28" s="35">
        <f t="shared" si="0"/>
        <v>16</v>
      </c>
      <c r="E28" s="39">
        <v>1</v>
      </c>
      <c r="F28" s="121">
        <v>0</v>
      </c>
      <c r="G28" s="39">
        <v>2</v>
      </c>
      <c r="H28" s="121">
        <v>8</v>
      </c>
      <c r="I28" s="39">
        <v>2</v>
      </c>
      <c r="J28" s="147">
        <v>8</v>
      </c>
    </row>
    <row r="29" spans="2:10" s="45" customFormat="1" ht="36.75" customHeight="1">
      <c r="B29" s="42" t="s">
        <v>84</v>
      </c>
      <c r="C29" s="79">
        <f t="shared" si="1"/>
        <v>24</v>
      </c>
      <c r="D29" s="35">
        <f t="shared" si="0"/>
        <v>8</v>
      </c>
      <c r="E29" s="39">
        <v>3</v>
      </c>
      <c r="F29" s="121">
        <v>0</v>
      </c>
      <c r="G29" s="39">
        <v>10</v>
      </c>
      <c r="H29" s="121">
        <v>1</v>
      </c>
      <c r="I29" s="39">
        <v>11</v>
      </c>
      <c r="J29" s="147">
        <v>7</v>
      </c>
    </row>
    <row r="30" spans="2:10" s="45" customFormat="1" ht="36.75" customHeight="1">
      <c r="B30" s="42" t="s">
        <v>88</v>
      </c>
      <c r="C30" s="79">
        <f t="shared" si="1"/>
        <v>20</v>
      </c>
      <c r="D30" s="35">
        <f t="shared" si="0"/>
        <v>6</v>
      </c>
      <c r="E30" s="39">
        <v>4</v>
      </c>
      <c r="F30" s="121">
        <v>0</v>
      </c>
      <c r="G30" s="39">
        <v>12</v>
      </c>
      <c r="H30" s="121">
        <v>3</v>
      </c>
      <c r="I30" s="39">
        <v>4</v>
      </c>
      <c r="J30" s="147">
        <v>3</v>
      </c>
    </row>
    <row r="31" spans="2:10" s="45" customFormat="1" ht="36.75" customHeight="1">
      <c r="B31" s="42" t="s">
        <v>77</v>
      </c>
      <c r="C31" s="79">
        <f t="shared" si="1"/>
        <v>5</v>
      </c>
      <c r="D31" s="35">
        <f t="shared" si="0"/>
        <v>13</v>
      </c>
      <c r="E31" s="39">
        <v>0</v>
      </c>
      <c r="F31" s="121">
        <v>0</v>
      </c>
      <c r="G31" s="39">
        <v>3</v>
      </c>
      <c r="H31" s="121">
        <v>6</v>
      </c>
      <c r="I31" s="39">
        <v>2</v>
      </c>
      <c r="J31" s="147">
        <v>7</v>
      </c>
    </row>
    <row r="32" spans="2:10" s="45" customFormat="1" ht="36.75" customHeight="1">
      <c r="B32" s="42" t="s">
        <v>18</v>
      </c>
      <c r="C32" s="79">
        <f t="shared" si="1"/>
        <v>2</v>
      </c>
      <c r="D32" s="35">
        <f t="shared" si="0"/>
        <v>5</v>
      </c>
      <c r="E32" s="48">
        <v>0</v>
      </c>
      <c r="F32" s="117">
        <v>0</v>
      </c>
      <c r="G32" s="48">
        <v>1</v>
      </c>
      <c r="H32" s="117">
        <v>3</v>
      </c>
      <c r="I32" s="48">
        <v>1</v>
      </c>
      <c r="J32" s="148">
        <v>2</v>
      </c>
    </row>
    <row r="33" spans="2:10" s="45" customFormat="1" ht="36.75" customHeight="1">
      <c r="B33" s="42" t="s">
        <v>92</v>
      </c>
      <c r="C33" s="79">
        <f t="shared" si="1"/>
        <v>1</v>
      </c>
      <c r="D33" s="35">
        <f t="shared" si="0"/>
        <v>3</v>
      </c>
      <c r="E33" s="48">
        <v>0</v>
      </c>
      <c r="F33" s="117">
        <v>0</v>
      </c>
      <c r="G33" s="48">
        <v>1</v>
      </c>
      <c r="H33" s="117">
        <v>1</v>
      </c>
      <c r="I33" s="48">
        <v>0</v>
      </c>
      <c r="J33" s="148">
        <v>2</v>
      </c>
    </row>
    <row r="34" spans="2:10" s="45" customFormat="1" ht="36.75" customHeight="1">
      <c r="B34" s="42" t="s">
        <v>102</v>
      </c>
      <c r="C34" s="79">
        <f t="shared" si="1"/>
        <v>0</v>
      </c>
      <c r="D34" s="35">
        <f t="shared" si="0"/>
        <v>1</v>
      </c>
      <c r="E34" s="39">
        <v>0</v>
      </c>
      <c r="F34" s="121">
        <v>0</v>
      </c>
      <c r="G34" s="39">
        <v>0</v>
      </c>
      <c r="H34" s="121">
        <v>1</v>
      </c>
      <c r="I34" s="39">
        <v>0</v>
      </c>
      <c r="J34" s="147">
        <v>0</v>
      </c>
    </row>
    <row r="35" spans="2:10" s="45" customFormat="1" ht="36.75" customHeight="1">
      <c r="B35" s="42" t="s">
        <v>101</v>
      </c>
      <c r="C35" s="79">
        <f t="shared" si="1"/>
        <v>1</v>
      </c>
      <c r="D35" s="35">
        <f t="shared" si="0"/>
        <v>1</v>
      </c>
      <c r="E35" s="39">
        <v>0</v>
      </c>
      <c r="F35" s="121">
        <v>0</v>
      </c>
      <c r="G35" s="39">
        <v>1</v>
      </c>
      <c r="H35" s="121">
        <v>0</v>
      </c>
      <c r="I35" s="39">
        <v>0</v>
      </c>
      <c r="J35" s="147">
        <v>1</v>
      </c>
    </row>
    <row r="36" spans="2:10" s="45" customFormat="1" ht="36.75" customHeight="1">
      <c r="B36" s="42" t="s">
        <v>103</v>
      </c>
      <c r="C36" s="79">
        <f t="shared" si="1"/>
        <v>1</v>
      </c>
      <c r="D36" s="35">
        <f t="shared" si="0"/>
        <v>0</v>
      </c>
      <c r="E36" s="39">
        <v>0</v>
      </c>
      <c r="F36" s="121">
        <v>0</v>
      </c>
      <c r="G36" s="39">
        <v>1</v>
      </c>
      <c r="H36" s="121">
        <v>0</v>
      </c>
      <c r="I36" s="39">
        <v>0</v>
      </c>
      <c r="J36" s="147">
        <v>0</v>
      </c>
    </row>
    <row r="37" spans="2:10" s="45" customFormat="1" ht="36.75" customHeight="1">
      <c r="B37" s="42" t="s">
        <v>64</v>
      </c>
      <c r="C37" s="79">
        <f t="shared" si="1"/>
        <v>90</v>
      </c>
      <c r="D37" s="35">
        <f t="shared" si="0"/>
        <v>49</v>
      </c>
      <c r="E37" s="39">
        <v>21</v>
      </c>
      <c r="F37" s="121">
        <v>1</v>
      </c>
      <c r="G37" s="39">
        <v>46</v>
      </c>
      <c r="H37" s="121">
        <v>24</v>
      </c>
      <c r="I37" s="39">
        <v>23</v>
      </c>
      <c r="J37" s="147">
        <v>24</v>
      </c>
    </row>
    <row r="38" spans="2:10" s="45" customFormat="1" ht="36.75" customHeight="1">
      <c r="B38" s="42" t="s">
        <v>71</v>
      </c>
      <c r="C38" s="79">
        <f t="shared" si="1"/>
        <v>10</v>
      </c>
      <c r="D38" s="35">
        <f t="shared" si="0"/>
        <v>6</v>
      </c>
      <c r="E38" s="39">
        <v>1</v>
      </c>
      <c r="F38" s="121">
        <v>0</v>
      </c>
      <c r="G38" s="39">
        <v>6</v>
      </c>
      <c r="H38" s="121">
        <v>2</v>
      </c>
      <c r="I38" s="39">
        <v>3</v>
      </c>
      <c r="J38" s="147">
        <v>4</v>
      </c>
    </row>
    <row r="39" spans="2:10" s="45" customFormat="1" ht="36.75" customHeight="1">
      <c r="B39" s="42" t="s">
        <v>81</v>
      </c>
      <c r="C39" s="79">
        <f t="shared" si="1"/>
        <v>10</v>
      </c>
      <c r="D39" s="35">
        <f t="shared" si="0"/>
        <v>10</v>
      </c>
      <c r="E39" s="39">
        <v>2</v>
      </c>
      <c r="F39" s="121">
        <v>1</v>
      </c>
      <c r="G39" s="39">
        <v>6</v>
      </c>
      <c r="H39" s="121">
        <v>5</v>
      </c>
      <c r="I39" s="39">
        <v>2</v>
      </c>
      <c r="J39" s="147">
        <v>4</v>
      </c>
    </row>
    <row r="40" spans="2:10" s="45" customFormat="1" ht="36.75" customHeight="1">
      <c r="B40" s="42" t="s">
        <v>87</v>
      </c>
      <c r="C40" s="79">
        <f t="shared" si="1"/>
        <v>16</v>
      </c>
      <c r="D40" s="35">
        <f t="shared" si="0"/>
        <v>3</v>
      </c>
      <c r="E40" s="48">
        <v>2</v>
      </c>
      <c r="F40" s="117">
        <v>0</v>
      </c>
      <c r="G40" s="48">
        <v>8</v>
      </c>
      <c r="H40" s="117">
        <v>2</v>
      </c>
      <c r="I40" s="48">
        <v>6</v>
      </c>
      <c r="J40" s="148">
        <v>1</v>
      </c>
    </row>
    <row r="41" spans="2:10" s="45" customFormat="1" ht="36.75" customHeight="1">
      <c r="B41" s="42" t="s">
        <v>97</v>
      </c>
      <c r="C41" s="79">
        <f t="shared" si="1"/>
        <v>1</v>
      </c>
      <c r="D41" s="35">
        <f t="shared" si="0"/>
        <v>2</v>
      </c>
      <c r="E41" s="39">
        <v>0</v>
      </c>
      <c r="F41" s="121">
        <v>0</v>
      </c>
      <c r="G41" s="39">
        <v>1</v>
      </c>
      <c r="H41" s="121">
        <v>1</v>
      </c>
      <c r="I41" s="39">
        <v>0</v>
      </c>
      <c r="J41" s="147">
        <v>1</v>
      </c>
    </row>
    <row r="42" spans="2:10" s="45" customFormat="1" ht="36.75" customHeight="1">
      <c r="B42" s="42" t="s">
        <v>70</v>
      </c>
      <c r="C42" s="149">
        <f t="shared" si="1"/>
        <v>1</v>
      </c>
      <c r="D42" s="150">
        <f t="shared" si="0"/>
        <v>8</v>
      </c>
      <c r="E42" s="151">
        <v>0</v>
      </c>
      <c r="F42" s="152">
        <v>0</v>
      </c>
      <c r="G42" s="151">
        <v>1</v>
      </c>
      <c r="H42" s="152">
        <v>2</v>
      </c>
      <c r="I42" s="151">
        <v>0</v>
      </c>
      <c r="J42" s="153">
        <v>6</v>
      </c>
    </row>
    <row r="43" spans="2:10" s="45" customFormat="1" ht="36.75" customHeight="1">
      <c r="B43" s="42" t="s">
        <v>72</v>
      </c>
      <c r="C43" s="149">
        <f t="shared" si="1"/>
        <v>14</v>
      </c>
      <c r="D43" s="150">
        <f t="shared" si="0"/>
        <v>2</v>
      </c>
      <c r="E43" s="154">
        <v>2</v>
      </c>
      <c r="F43" s="155">
        <v>0</v>
      </c>
      <c r="G43" s="154">
        <v>7</v>
      </c>
      <c r="H43" s="155">
        <v>0</v>
      </c>
      <c r="I43" s="154">
        <v>5</v>
      </c>
      <c r="J43" s="156">
        <v>2</v>
      </c>
    </row>
    <row r="44" spans="2:10" s="45" customFormat="1" ht="36.75" customHeight="1">
      <c r="B44" s="42" t="s">
        <v>76</v>
      </c>
      <c r="C44" s="149">
        <f t="shared" si="1"/>
        <v>12</v>
      </c>
      <c r="D44" s="150">
        <f t="shared" si="0"/>
        <v>2</v>
      </c>
      <c r="E44" s="154">
        <v>2</v>
      </c>
      <c r="F44" s="155">
        <v>0</v>
      </c>
      <c r="G44" s="154">
        <v>6</v>
      </c>
      <c r="H44" s="155">
        <v>1</v>
      </c>
      <c r="I44" s="154">
        <v>4</v>
      </c>
      <c r="J44" s="156">
        <v>1</v>
      </c>
    </row>
    <row r="45" spans="2:10" s="45" customFormat="1" ht="36.75" customHeight="1">
      <c r="B45" s="42" t="s">
        <v>89</v>
      </c>
      <c r="C45" s="149">
        <f t="shared" si="1"/>
        <v>6</v>
      </c>
      <c r="D45" s="150">
        <f t="shared" si="0"/>
        <v>3</v>
      </c>
      <c r="E45" s="154">
        <v>1</v>
      </c>
      <c r="F45" s="155">
        <v>1</v>
      </c>
      <c r="G45" s="154">
        <v>4</v>
      </c>
      <c r="H45" s="155">
        <v>1</v>
      </c>
      <c r="I45" s="154">
        <v>1</v>
      </c>
      <c r="J45" s="156">
        <v>1</v>
      </c>
    </row>
    <row r="46" spans="2:10" s="45" customFormat="1" ht="36.75" customHeight="1">
      <c r="B46" s="42" t="s">
        <v>93</v>
      </c>
      <c r="C46" s="149">
        <f t="shared" si="1"/>
        <v>9</v>
      </c>
      <c r="D46" s="150">
        <f t="shared" si="0"/>
        <v>4</v>
      </c>
      <c r="E46" s="154">
        <v>2</v>
      </c>
      <c r="F46" s="155">
        <v>0</v>
      </c>
      <c r="G46" s="154">
        <v>4</v>
      </c>
      <c r="H46" s="155">
        <v>1</v>
      </c>
      <c r="I46" s="154">
        <v>3</v>
      </c>
      <c r="J46" s="156">
        <v>3</v>
      </c>
    </row>
    <row r="47" spans="2:10" s="45" customFormat="1" ht="36.75" customHeight="1">
      <c r="B47" s="42" t="s">
        <v>98</v>
      </c>
      <c r="C47" s="149">
        <f t="shared" si="1"/>
        <v>3</v>
      </c>
      <c r="D47" s="150">
        <f t="shared" si="0"/>
        <v>0</v>
      </c>
      <c r="E47" s="154">
        <v>0</v>
      </c>
      <c r="F47" s="155">
        <v>0</v>
      </c>
      <c r="G47" s="154">
        <v>2</v>
      </c>
      <c r="H47" s="155">
        <v>0</v>
      </c>
      <c r="I47" s="154">
        <v>1</v>
      </c>
      <c r="J47" s="156">
        <v>0</v>
      </c>
    </row>
    <row r="48" spans="2:10" s="45" customFormat="1" ht="36.75" customHeight="1">
      <c r="B48" s="42" t="s">
        <v>99</v>
      </c>
      <c r="C48" s="149">
        <f t="shared" si="1"/>
        <v>2</v>
      </c>
      <c r="D48" s="150">
        <f t="shared" si="0"/>
        <v>0</v>
      </c>
      <c r="E48" s="151">
        <v>0</v>
      </c>
      <c r="F48" s="152">
        <v>0</v>
      </c>
      <c r="G48" s="151">
        <v>1</v>
      </c>
      <c r="H48" s="152">
        <v>0</v>
      </c>
      <c r="I48" s="151">
        <v>1</v>
      </c>
      <c r="J48" s="153">
        <v>0</v>
      </c>
    </row>
    <row r="49" spans="2:10" s="45" customFormat="1" ht="36.75" customHeight="1" thickBot="1">
      <c r="B49" s="49" t="s">
        <v>100</v>
      </c>
      <c r="C49" s="149">
        <f t="shared" si="1"/>
        <v>1</v>
      </c>
      <c r="D49" s="150">
        <f t="shared" si="0"/>
        <v>0</v>
      </c>
      <c r="E49" s="154">
        <v>0</v>
      </c>
      <c r="F49" s="155">
        <v>0</v>
      </c>
      <c r="G49" s="154">
        <v>1</v>
      </c>
      <c r="H49" s="155">
        <v>0</v>
      </c>
      <c r="I49" s="154">
        <v>0</v>
      </c>
      <c r="J49" s="156">
        <v>0</v>
      </c>
    </row>
    <row r="50" spans="2:10" s="58" customFormat="1" ht="36" customHeight="1" thickBot="1">
      <c r="B50" s="51" t="s">
        <v>35</v>
      </c>
      <c r="C50" s="161">
        <f aca="true" t="shared" si="2" ref="C50:J50">SUM(C7:C49)</f>
        <v>2319</v>
      </c>
      <c r="D50" s="162">
        <f t="shared" si="2"/>
        <v>989</v>
      </c>
      <c r="E50" s="163">
        <f t="shared" si="2"/>
        <v>341</v>
      </c>
      <c r="F50" s="162">
        <f t="shared" si="2"/>
        <v>53</v>
      </c>
      <c r="G50" s="163">
        <f t="shared" si="2"/>
        <v>940</v>
      </c>
      <c r="H50" s="162">
        <f t="shared" si="2"/>
        <v>378</v>
      </c>
      <c r="I50" s="163">
        <f t="shared" si="2"/>
        <v>1038</v>
      </c>
      <c r="J50" s="164">
        <f t="shared" si="2"/>
        <v>558</v>
      </c>
    </row>
    <row r="51" ht="23.25" customHeight="1">
      <c r="B51" s="59"/>
    </row>
  </sheetData>
  <sheetProtection/>
  <mergeCells count="6">
    <mergeCell ref="I3:J3"/>
    <mergeCell ref="B4:B6"/>
    <mergeCell ref="C4:D4"/>
    <mergeCell ref="E4:F4"/>
    <mergeCell ref="G4:H4"/>
    <mergeCell ref="I4:J4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view="pageBreakPreview" zoomScaleSheetLayoutView="100" zoomScalePageLayoutView="0" workbookViewId="0" topLeftCell="A1">
      <pane xSplit="2" ySplit="6" topLeftCell="C9" activePane="bottomRight" state="frozen"/>
      <selection pane="topLeft" activeCell="G51" sqref="G51"/>
      <selection pane="topRight" activeCell="G51" sqref="G51"/>
      <selection pane="bottomLeft" activeCell="G51" sqref="G51"/>
      <selection pane="bottomRight" activeCell="D51" sqref="D51"/>
    </sheetView>
  </sheetViews>
  <sheetFormatPr defaultColWidth="9.00390625" defaultRowHeight="13.5"/>
  <cols>
    <col min="1" max="1" width="14.375" style="3" customWidth="1"/>
    <col min="2" max="4" width="34.375" style="3" customWidth="1"/>
    <col min="5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8" t="s">
        <v>56</v>
      </c>
      <c r="C1" s="7"/>
    </row>
    <row r="2" spans="2:7" ht="21.75" customHeight="1">
      <c r="B2" s="209" t="s">
        <v>58</v>
      </c>
      <c r="C2" s="209"/>
      <c r="D2" s="1"/>
      <c r="F2" s="6"/>
      <c r="G2" s="6"/>
    </row>
    <row r="3" spans="2:4" ht="16.5" customHeight="1" thickBot="1">
      <c r="B3" s="5"/>
      <c r="C3" s="210"/>
      <c r="D3" s="210"/>
    </row>
    <row r="4" spans="2:4" ht="24" customHeight="1">
      <c r="B4" s="215" t="s">
        <v>47</v>
      </c>
      <c r="C4" s="213" t="s">
        <v>59</v>
      </c>
      <c r="D4" s="211" t="s">
        <v>60</v>
      </c>
    </row>
    <row r="5" spans="2:4" ht="24" customHeight="1">
      <c r="B5" s="216"/>
      <c r="C5" s="214"/>
      <c r="D5" s="212"/>
    </row>
    <row r="6" spans="2:4" ht="24.75" customHeight="1" thickBot="1">
      <c r="B6" s="217"/>
      <c r="C6" s="9" t="s">
        <v>48</v>
      </c>
      <c r="D6" s="10" t="s">
        <v>48</v>
      </c>
    </row>
    <row r="7" spans="2:4" ht="30" customHeight="1">
      <c r="B7" s="172" t="s">
        <v>39</v>
      </c>
      <c r="C7" s="165">
        <v>325</v>
      </c>
      <c r="D7" s="166">
        <v>313</v>
      </c>
    </row>
    <row r="8" spans="2:4" s="2" customFormat="1" ht="30" customHeight="1">
      <c r="B8" s="173" t="s">
        <v>1</v>
      </c>
      <c r="C8" s="165">
        <v>11</v>
      </c>
      <c r="D8" s="167">
        <v>10</v>
      </c>
    </row>
    <row r="9" spans="2:4" s="2" customFormat="1" ht="30" customHeight="1">
      <c r="B9" s="173" t="s">
        <v>3</v>
      </c>
      <c r="C9" s="165">
        <v>1</v>
      </c>
      <c r="D9" s="167">
        <v>1</v>
      </c>
    </row>
    <row r="10" spans="2:4" s="2" customFormat="1" ht="30" customHeight="1">
      <c r="B10" s="173" t="s">
        <v>4</v>
      </c>
      <c r="C10" s="165">
        <v>0</v>
      </c>
      <c r="D10" s="167">
        <v>0</v>
      </c>
    </row>
    <row r="11" spans="2:4" s="2" customFormat="1" ht="30" customHeight="1">
      <c r="B11" s="173" t="s">
        <v>2</v>
      </c>
      <c r="C11" s="168">
        <v>7</v>
      </c>
      <c r="D11" s="169">
        <v>8</v>
      </c>
    </row>
    <row r="12" spans="2:4" s="2" customFormat="1" ht="30" customHeight="1">
      <c r="B12" s="173" t="s">
        <v>42</v>
      </c>
      <c r="C12" s="165">
        <v>53</v>
      </c>
      <c r="D12" s="167">
        <v>51</v>
      </c>
    </row>
    <row r="13" spans="2:4" s="2" customFormat="1" ht="30" customHeight="1">
      <c r="B13" s="173" t="s">
        <v>43</v>
      </c>
      <c r="C13" s="168">
        <v>40</v>
      </c>
      <c r="D13" s="169">
        <v>38</v>
      </c>
    </row>
    <row r="14" spans="2:4" s="2" customFormat="1" ht="30" customHeight="1">
      <c r="B14" s="173" t="s">
        <v>5</v>
      </c>
      <c r="C14" s="165">
        <v>27</v>
      </c>
      <c r="D14" s="167">
        <v>20</v>
      </c>
    </row>
    <row r="15" spans="2:4" s="2" customFormat="1" ht="30" customHeight="1">
      <c r="B15" s="173" t="s">
        <v>6</v>
      </c>
      <c r="C15" s="165">
        <v>13</v>
      </c>
      <c r="D15" s="167">
        <v>10</v>
      </c>
    </row>
    <row r="16" spans="2:4" s="2" customFormat="1" ht="30" customHeight="1">
      <c r="B16" s="173" t="s">
        <v>7</v>
      </c>
      <c r="C16" s="165">
        <v>3</v>
      </c>
      <c r="D16" s="167">
        <v>3</v>
      </c>
    </row>
    <row r="17" spans="2:4" s="2" customFormat="1" ht="30" customHeight="1">
      <c r="B17" s="173" t="s">
        <v>44</v>
      </c>
      <c r="C17" s="168">
        <v>49</v>
      </c>
      <c r="D17" s="169">
        <v>50</v>
      </c>
    </row>
    <row r="18" spans="2:4" s="2" customFormat="1" ht="30" customHeight="1">
      <c r="B18" s="173" t="s">
        <v>68</v>
      </c>
      <c r="C18" s="165">
        <v>44</v>
      </c>
      <c r="D18" s="167">
        <v>53</v>
      </c>
    </row>
    <row r="19" spans="2:4" s="2" customFormat="1" ht="30" customHeight="1">
      <c r="B19" s="173" t="s">
        <v>45</v>
      </c>
      <c r="C19" s="165">
        <v>22</v>
      </c>
      <c r="D19" s="167">
        <v>22</v>
      </c>
    </row>
    <row r="20" spans="2:4" s="2" customFormat="1" ht="30" customHeight="1">
      <c r="B20" s="173" t="s">
        <v>8</v>
      </c>
      <c r="C20" s="165">
        <v>16</v>
      </c>
      <c r="D20" s="167">
        <v>15</v>
      </c>
    </row>
    <row r="21" spans="2:4" s="2" customFormat="1" ht="30" customHeight="1">
      <c r="B21" s="173" t="s">
        <v>9</v>
      </c>
      <c r="C21" s="165">
        <v>18</v>
      </c>
      <c r="D21" s="167">
        <v>21</v>
      </c>
    </row>
    <row r="22" spans="2:4" s="2" customFormat="1" ht="30" customHeight="1">
      <c r="B22" s="173" t="s">
        <v>10</v>
      </c>
      <c r="C22" s="165">
        <v>12</v>
      </c>
      <c r="D22" s="167">
        <v>12</v>
      </c>
    </row>
    <row r="23" spans="2:4" s="2" customFormat="1" ht="30" customHeight="1">
      <c r="B23" s="173" t="s">
        <v>34</v>
      </c>
      <c r="C23" s="165">
        <v>2</v>
      </c>
      <c r="D23" s="167">
        <v>5</v>
      </c>
    </row>
    <row r="24" spans="2:4" s="2" customFormat="1" ht="30" customHeight="1">
      <c r="B24" s="173" t="s">
        <v>11</v>
      </c>
      <c r="C24" s="165">
        <v>8</v>
      </c>
      <c r="D24" s="167">
        <v>7</v>
      </c>
    </row>
    <row r="25" spans="2:4" s="2" customFormat="1" ht="30" customHeight="1">
      <c r="B25" s="173" t="s">
        <v>12</v>
      </c>
      <c r="C25" s="168">
        <v>28</v>
      </c>
      <c r="D25" s="169">
        <v>29</v>
      </c>
    </row>
    <row r="26" spans="2:4" s="2" customFormat="1" ht="30" customHeight="1">
      <c r="B26" s="173" t="s">
        <v>13</v>
      </c>
      <c r="C26" s="165">
        <v>3</v>
      </c>
      <c r="D26" s="167">
        <v>2</v>
      </c>
    </row>
    <row r="27" spans="2:4" s="2" customFormat="1" ht="30" customHeight="1">
      <c r="B27" s="173" t="s">
        <v>46</v>
      </c>
      <c r="C27" s="168">
        <v>62</v>
      </c>
      <c r="D27" s="169">
        <v>58</v>
      </c>
    </row>
    <row r="28" spans="2:4" s="2" customFormat="1" ht="30" customHeight="1">
      <c r="B28" s="173" t="s">
        <v>14</v>
      </c>
      <c r="C28" s="165">
        <v>18</v>
      </c>
      <c r="D28" s="167">
        <v>18</v>
      </c>
    </row>
    <row r="29" spans="2:4" s="2" customFormat="1" ht="30" customHeight="1">
      <c r="B29" s="173" t="s">
        <v>15</v>
      </c>
      <c r="C29" s="165">
        <v>20</v>
      </c>
      <c r="D29" s="167">
        <v>17</v>
      </c>
    </row>
    <row r="30" spans="2:4" s="2" customFormat="1" ht="30" customHeight="1">
      <c r="B30" s="173" t="s">
        <v>17</v>
      </c>
      <c r="C30" s="165">
        <v>6</v>
      </c>
      <c r="D30" s="167">
        <v>6</v>
      </c>
    </row>
    <row r="31" spans="2:4" s="2" customFormat="1" ht="30" customHeight="1">
      <c r="B31" s="173" t="s">
        <v>16</v>
      </c>
      <c r="C31" s="165">
        <v>20</v>
      </c>
      <c r="D31" s="167">
        <v>22</v>
      </c>
    </row>
    <row r="32" spans="2:4" s="2" customFormat="1" ht="30" customHeight="1">
      <c r="B32" s="173" t="s">
        <v>18</v>
      </c>
      <c r="C32" s="168">
        <v>11</v>
      </c>
      <c r="D32" s="169">
        <v>10</v>
      </c>
    </row>
    <row r="33" spans="2:4" s="2" customFormat="1" ht="30" customHeight="1">
      <c r="B33" s="173" t="s">
        <v>19</v>
      </c>
      <c r="C33" s="168">
        <v>3</v>
      </c>
      <c r="D33" s="169">
        <v>3</v>
      </c>
    </row>
    <row r="34" spans="2:4" s="2" customFormat="1" ht="30" customHeight="1">
      <c r="B34" s="173" t="s">
        <v>21</v>
      </c>
      <c r="C34" s="165">
        <v>2</v>
      </c>
      <c r="D34" s="167">
        <v>2</v>
      </c>
    </row>
    <row r="35" spans="2:4" s="2" customFormat="1" ht="30" customHeight="1">
      <c r="B35" s="173" t="s">
        <v>20</v>
      </c>
      <c r="C35" s="165">
        <v>2</v>
      </c>
      <c r="D35" s="167">
        <v>1</v>
      </c>
    </row>
    <row r="36" spans="2:4" s="2" customFormat="1" ht="30" customHeight="1">
      <c r="B36" s="173" t="s">
        <v>22</v>
      </c>
      <c r="C36" s="165">
        <v>0</v>
      </c>
      <c r="D36" s="167">
        <v>0</v>
      </c>
    </row>
    <row r="37" spans="2:4" s="2" customFormat="1" ht="30" customHeight="1">
      <c r="B37" s="173" t="s">
        <v>0</v>
      </c>
      <c r="C37" s="165">
        <v>131</v>
      </c>
      <c r="D37" s="167">
        <v>135</v>
      </c>
    </row>
    <row r="38" spans="2:4" s="2" customFormat="1" ht="30" customHeight="1">
      <c r="B38" s="173" t="s">
        <v>23</v>
      </c>
      <c r="C38" s="165">
        <v>9</v>
      </c>
      <c r="D38" s="167">
        <v>8</v>
      </c>
    </row>
    <row r="39" spans="2:4" s="2" customFormat="1" ht="30" customHeight="1">
      <c r="B39" s="173" t="s">
        <v>24</v>
      </c>
      <c r="C39" s="165">
        <v>7</v>
      </c>
      <c r="D39" s="167">
        <v>9</v>
      </c>
    </row>
    <row r="40" spans="2:4" s="2" customFormat="1" ht="30" customHeight="1">
      <c r="B40" s="173" t="s">
        <v>25</v>
      </c>
      <c r="C40" s="168">
        <v>8</v>
      </c>
      <c r="D40" s="169">
        <v>8</v>
      </c>
    </row>
    <row r="41" spans="2:4" s="2" customFormat="1" ht="30" customHeight="1">
      <c r="B41" s="173" t="s">
        <v>26</v>
      </c>
      <c r="C41" s="165">
        <v>1</v>
      </c>
      <c r="D41" s="167">
        <v>0</v>
      </c>
    </row>
    <row r="42" spans="2:4" s="2" customFormat="1" ht="30" customHeight="1">
      <c r="B42" s="173" t="s">
        <v>27</v>
      </c>
      <c r="C42" s="168">
        <v>24</v>
      </c>
      <c r="D42" s="169">
        <v>25</v>
      </c>
    </row>
    <row r="43" spans="2:4" s="2" customFormat="1" ht="30" customHeight="1">
      <c r="B43" s="173" t="s">
        <v>28</v>
      </c>
      <c r="C43" s="165">
        <v>13</v>
      </c>
      <c r="D43" s="167">
        <v>13</v>
      </c>
    </row>
    <row r="44" spans="2:4" s="2" customFormat="1" ht="30" customHeight="1">
      <c r="B44" s="173" t="s">
        <v>29</v>
      </c>
      <c r="C44" s="165">
        <v>15</v>
      </c>
      <c r="D44" s="167">
        <v>14</v>
      </c>
    </row>
    <row r="45" spans="2:4" s="2" customFormat="1" ht="30" customHeight="1">
      <c r="B45" s="173" t="s">
        <v>30</v>
      </c>
      <c r="C45" s="165">
        <v>4</v>
      </c>
      <c r="D45" s="167">
        <v>4</v>
      </c>
    </row>
    <row r="46" spans="2:4" s="2" customFormat="1" ht="30" customHeight="1">
      <c r="B46" s="173" t="s">
        <v>31</v>
      </c>
      <c r="C46" s="165">
        <v>1</v>
      </c>
      <c r="D46" s="167">
        <v>0</v>
      </c>
    </row>
    <row r="47" spans="2:4" s="2" customFormat="1" ht="30" customHeight="1">
      <c r="B47" s="173" t="s">
        <v>98</v>
      </c>
      <c r="C47" s="165">
        <v>2</v>
      </c>
      <c r="D47" s="167">
        <v>3</v>
      </c>
    </row>
    <row r="48" spans="2:4" s="2" customFormat="1" ht="30" customHeight="1">
      <c r="B48" s="173" t="s">
        <v>32</v>
      </c>
      <c r="C48" s="168">
        <v>0</v>
      </c>
      <c r="D48" s="169">
        <v>1</v>
      </c>
    </row>
    <row r="49" spans="2:4" s="2" customFormat="1" ht="30" customHeight="1" thickBot="1">
      <c r="B49" s="174" t="s">
        <v>33</v>
      </c>
      <c r="C49" s="165">
        <v>1</v>
      </c>
      <c r="D49" s="167">
        <v>1</v>
      </c>
    </row>
    <row r="50" spans="2:4" s="4" customFormat="1" ht="30" customHeight="1" thickBot="1">
      <c r="B50" s="175" t="s">
        <v>35</v>
      </c>
      <c r="C50" s="170">
        <f>SUM(C7:C49)</f>
        <v>1042</v>
      </c>
      <c r="D50" s="171">
        <f>SUM(D7:D49)</f>
        <v>1028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2021-01-05T02:58:38Z</dcterms:created>
  <dcterms:modified xsi:type="dcterms:W3CDTF">2021-01-05T02:58:42Z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