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81" activeTab="1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'居宅介護'!$A$1:$Q$52</definedName>
    <definedName name="_xlnm.Print_Area" localSheetId="4">'行動援護'!$A$1:$M$52</definedName>
    <definedName name="_xlnm.Print_Area" localSheetId="0">'合計'!$A$1:$AC$51</definedName>
    <definedName name="_xlnm.Print_Area" localSheetId="5">'重度障がい者等包括支援'!$A$1:$Q$52</definedName>
    <definedName name="_xlnm.Print_Area" localSheetId="2">'重度訪問介護'!$A$1:$M$51</definedName>
    <definedName name="_xlnm.Print_Area" localSheetId="3">'同行援護'!$A$1:$I$51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<sst xmlns="http://schemas.openxmlformats.org/spreadsheetml/2006/main" count="488" uniqueCount="76">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</sst>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50" fillId="0" borderId="14" xfId="49" applyFont="1" applyFill="1" applyBorder="1" applyAlignment="1">
      <alignment vertical="center" shrinkToFit="1"/>
    </xf>
    <xf numFmtId="38" fontId="50" fillId="0" borderId="11" xfId="49" applyFont="1" applyFill="1" applyBorder="1" applyAlignment="1">
      <alignment vertical="center" shrinkToFit="1"/>
    </xf>
    <xf numFmtId="38" fontId="50" fillId="0" borderId="15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19" xfId="49" applyFont="1" applyFill="1" applyBorder="1" applyAlignment="1">
      <alignment vertical="center" shrinkToFit="1"/>
    </xf>
    <xf numFmtId="38" fontId="50" fillId="9" borderId="20" xfId="49" applyFont="1" applyFill="1" applyBorder="1" applyAlignment="1">
      <alignment horizontal="right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1" xfId="49" applyFont="1" applyFill="1" applyBorder="1" applyAlignment="1">
      <alignment vertical="center" shrinkToFit="1"/>
    </xf>
    <xf numFmtId="38" fontId="50" fillId="9" borderId="15" xfId="49" applyFont="1" applyFill="1" applyBorder="1" applyAlignment="1">
      <alignment vertical="center" shrinkToFit="1"/>
    </xf>
    <xf numFmtId="38" fontId="50" fillId="9" borderId="22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38" fontId="50" fillId="0" borderId="24" xfId="49" applyFont="1" applyFill="1" applyBorder="1" applyAlignment="1">
      <alignment vertical="center" shrinkToFit="1"/>
    </xf>
    <xf numFmtId="38" fontId="50" fillId="0" borderId="25" xfId="49" applyFont="1" applyFill="1" applyBorder="1" applyAlignment="1">
      <alignment vertical="center" shrinkToFit="1"/>
    </xf>
    <xf numFmtId="38" fontId="50" fillId="0" borderId="26" xfId="49" applyFont="1" applyFill="1" applyBorder="1" applyAlignment="1">
      <alignment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0" fillId="9" borderId="28" xfId="49" applyFont="1" applyFill="1" applyBorder="1" applyAlignment="1">
      <alignment vertical="center" shrinkToFit="1"/>
    </xf>
    <xf numFmtId="38" fontId="50" fillId="9" borderId="29" xfId="49" applyFont="1" applyFill="1" applyBorder="1" applyAlignment="1">
      <alignment horizontal="right" vertical="center" shrinkToFit="1"/>
    </xf>
    <xf numFmtId="38" fontId="50" fillId="9" borderId="30" xfId="49" applyFont="1" applyFill="1" applyBorder="1" applyAlignment="1">
      <alignment vertical="center" shrinkToFit="1"/>
    </xf>
    <xf numFmtId="0" fontId="7" fillId="9" borderId="31" xfId="0" applyFont="1" applyFill="1" applyBorder="1" applyAlignment="1">
      <alignment horizontal="center" vertical="center" shrinkToFit="1"/>
    </xf>
    <xf numFmtId="38" fontId="50" fillId="9" borderId="32" xfId="49" applyFont="1" applyFill="1" applyBorder="1" applyAlignment="1">
      <alignment vertical="center" shrinkToFit="1"/>
    </xf>
    <xf numFmtId="38" fontId="50" fillId="9" borderId="33" xfId="49" applyFont="1" applyFill="1" applyBorder="1" applyAlignment="1">
      <alignment vertical="center" shrinkToFit="1"/>
    </xf>
    <xf numFmtId="0" fontId="10" fillId="36" borderId="34" xfId="0" applyFont="1" applyFill="1" applyBorder="1" applyAlignment="1">
      <alignment vertical="center" shrinkToFit="1"/>
    </xf>
    <xf numFmtId="38" fontId="51" fillId="36" borderId="34" xfId="49" applyFont="1" applyFill="1" applyBorder="1" applyAlignment="1">
      <alignment vertical="center"/>
    </xf>
    <xf numFmtId="38" fontId="51" fillId="36" borderId="35" xfId="49" applyFont="1" applyFill="1" applyBorder="1" applyAlignment="1">
      <alignment vertical="center"/>
    </xf>
    <xf numFmtId="38" fontId="51" fillId="36" borderId="36" xfId="49" applyFont="1" applyFill="1" applyBorder="1" applyAlignment="1">
      <alignment vertical="center"/>
    </xf>
    <xf numFmtId="38" fontId="51" fillId="36" borderId="37" xfId="49" applyFont="1" applyFill="1" applyBorder="1" applyAlignment="1">
      <alignment vertical="center"/>
    </xf>
    <xf numFmtId="38" fontId="51" fillId="36" borderId="38" xfId="49" applyFont="1" applyFill="1" applyBorder="1" applyAlignment="1">
      <alignment vertical="center"/>
    </xf>
    <xf numFmtId="38" fontId="51" fillId="36" borderId="39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 shrinkToFit="1"/>
    </xf>
    <xf numFmtId="38" fontId="50" fillId="0" borderId="41" xfId="49" applyFont="1" applyFill="1" applyBorder="1" applyAlignment="1">
      <alignment vertical="center" shrinkToFit="1"/>
    </xf>
    <xf numFmtId="38" fontId="50" fillId="9" borderId="14" xfId="49" applyFont="1" applyFill="1" applyBorder="1" applyAlignment="1">
      <alignment vertical="center" shrinkToFit="1"/>
    </xf>
    <xf numFmtId="38" fontId="50" fillId="9" borderId="42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0" fillId="9" borderId="43" xfId="49" applyFont="1" applyFill="1" applyBorder="1" applyAlignment="1">
      <alignment vertical="center" shrinkToFit="1"/>
    </xf>
    <xf numFmtId="0" fontId="7" fillId="9" borderId="44" xfId="0" applyFont="1" applyFill="1" applyBorder="1" applyAlignment="1">
      <alignment horizontal="center" vertical="center" shrinkToFit="1"/>
    </xf>
    <xf numFmtId="38" fontId="50" fillId="9" borderId="45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shrinkToFit="1"/>
    </xf>
    <xf numFmtId="38" fontId="50" fillId="0" borderId="46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/>
    </xf>
    <xf numFmtId="0" fontId="8" fillId="33" borderId="48" xfId="0" applyFont="1" applyFill="1" applyBorder="1" applyAlignment="1">
      <alignment vertical="center" shrinkToFit="1"/>
    </xf>
    <xf numFmtId="0" fontId="8" fillId="33" borderId="49" xfId="0" applyFont="1" applyFill="1" applyBorder="1" applyAlignment="1">
      <alignment vertical="center" shrinkToFit="1"/>
    </xf>
    <xf numFmtId="0" fontId="8" fillId="33" borderId="50" xfId="0" applyFont="1" applyFill="1" applyBorder="1" applyAlignment="1">
      <alignment vertical="center" shrinkToFit="1"/>
    </xf>
    <xf numFmtId="0" fontId="10" fillId="36" borderId="5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1" fillId="36" borderId="34" xfId="49" applyFont="1" applyFill="1" applyBorder="1" applyAlignment="1">
      <alignment vertical="center" shrinkToFit="1"/>
    </xf>
    <xf numFmtId="38" fontId="51" fillId="36" borderId="47" xfId="49" applyFont="1" applyFill="1" applyBorder="1" applyAlignment="1">
      <alignment vertical="center" shrinkToFit="1"/>
    </xf>
    <xf numFmtId="38" fontId="51" fillId="36" borderId="35" xfId="49" applyFont="1" applyFill="1" applyBorder="1" applyAlignment="1">
      <alignment vertical="center" shrinkToFit="1"/>
    </xf>
    <xf numFmtId="38" fontId="51" fillId="36" borderId="37" xfId="49" applyFont="1" applyFill="1" applyBorder="1" applyAlignment="1">
      <alignment vertical="center" shrinkToFit="1"/>
    </xf>
    <xf numFmtId="38" fontId="51" fillId="36" borderId="36" xfId="49" applyFont="1" applyFill="1" applyBorder="1" applyAlignment="1">
      <alignment vertical="center" shrinkToFit="1"/>
    </xf>
    <xf numFmtId="0" fontId="7" fillId="9" borderId="1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6" xfId="49" applyFont="1" applyFill="1" applyBorder="1" applyAlignment="1">
      <alignment vertical="center"/>
    </xf>
    <xf numFmtId="38" fontId="50" fillId="9" borderId="33" xfId="49" applyFont="1" applyFill="1" applyBorder="1" applyAlignment="1">
      <alignment vertical="center"/>
    </xf>
    <xf numFmtId="38" fontId="12" fillId="9" borderId="16" xfId="49" applyFont="1" applyFill="1" applyBorder="1" applyAlignment="1">
      <alignment vertical="center"/>
    </xf>
    <xf numFmtId="38" fontId="12" fillId="9" borderId="33" xfId="49" applyFont="1" applyFill="1" applyBorder="1" applyAlignment="1">
      <alignment vertical="center"/>
    </xf>
    <xf numFmtId="38" fontId="50" fillId="9" borderId="52" xfId="49" applyFont="1" applyFill="1" applyBorder="1" applyAlignment="1">
      <alignment vertical="center"/>
    </xf>
    <xf numFmtId="38" fontId="50" fillId="9" borderId="53" xfId="49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/>
    </xf>
    <xf numFmtId="38" fontId="50" fillId="9" borderId="43" xfId="49" applyFont="1" applyFill="1" applyBorder="1" applyAlignment="1">
      <alignment vertical="center"/>
    </xf>
    <xf numFmtId="38" fontId="12" fillId="9" borderId="43" xfId="49" applyFont="1" applyFill="1" applyBorder="1" applyAlignment="1">
      <alignment vertical="center"/>
    </xf>
    <xf numFmtId="38" fontId="12" fillId="9" borderId="21" xfId="49" applyFont="1" applyFill="1" applyBorder="1" applyAlignment="1">
      <alignment vertical="center"/>
    </xf>
    <xf numFmtId="38" fontId="50" fillId="9" borderId="54" xfId="49" applyFont="1" applyFill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38" fontId="50" fillId="9" borderId="55" xfId="49" applyFont="1" applyFill="1" applyBorder="1" applyAlignment="1">
      <alignment vertical="center"/>
    </xf>
    <xf numFmtId="38" fontId="12" fillId="9" borderId="55" xfId="49" applyFont="1" applyFill="1" applyBorder="1" applyAlignment="1">
      <alignment vertical="center"/>
    </xf>
    <xf numFmtId="38" fontId="50" fillId="9" borderId="56" xfId="49" applyFont="1" applyFill="1" applyBorder="1" applyAlignment="1">
      <alignment vertical="center"/>
    </xf>
    <xf numFmtId="0" fontId="10" fillId="36" borderId="3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8" fontId="50" fillId="9" borderId="21" xfId="49" applyFont="1" applyFill="1" applyBorder="1" applyAlignment="1">
      <alignment vertical="center"/>
    </xf>
    <xf numFmtId="38" fontId="50" fillId="9" borderId="2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1" fillId="36" borderId="57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58" xfId="49" applyFont="1" applyFill="1" applyBorder="1" applyAlignment="1">
      <alignment vertical="center"/>
    </xf>
    <xf numFmtId="38" fontId="51" fillId="36" borderId="59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horizontal="right" vertical="center"/>
    </xf>
    <xf numFmtId="38" fontId="50" fillId="9" borderId="33" xfId="49" applyFont="1" applyFill="1" applyBorder="1" applyAlignment="1">
      <alignment horizontal="right" vertical="center"/>
    </xf>
    <xf numFmtId="38" fontId="51" fillId="36" borderId="61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0" fillId="9" borderId="62" xfId="49" applyFont="1" applyFill="1" applyBorder="1" applyAlignment="1">
      <alignment vertical="center"/>
    </xf>
    <xf numFmtId="38" fontId="50" fillId="9" borderId="63" xfId="49" applyFont="1" applyFill="1" applyBorder="1" applyAlignment="1">
      <alignment vertical="center"/>
    </xf>
    <xf numFmtId="38" fontId="50" fillId="9" borderId="60" xfId="49" applyFont="1" applyFill="1" applyBorder="1" applyAlignment="1">
      <alignment vertical="center"/>
    </xf>
    <xf numFmtId="38" fontId="50" fillId="9" borderId="64" xfId="49" applyFont="1" applyFill="1" applyBorder="1" applyAlignment="1">
      <alignment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38" fontId="50" fillId="0" borderId="19" xfId="49" applyFont="1" applyFill="1" applyBorder="1" applyAlignment="1">
      <alignment vertical="center" shrinkToFit="1"/>
    </xf>
    <xf numFmtId="38" fontId="50" fillId="0" borderId="65" xfId="49" applyFont="1" applyFill="1" applyBorder="1" applyAlignment="1">
      <alignment vertical="center" shrinkToFit="1"/>
    </xf>
    <xf numFmtId="38" fontId="50" fillId="0" borderId="66" xfId="49" applyFont="1" applyFill="1" applyBorder="1" applyAlignment="1">
      <alignment vertical="center" shrinkToFit="1"/>
    </xf>
    <xf numFmtId="38" fontId="50" fillId="0" borderId="6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50" fillId="0" borderId="52" xfId="49" applyFont="1" applyFill="1" applyBorder="1" applyAlignment="1">
      <alignment vertical="center"/>
    </xf>
    <xf numFmtId="38" fontId="50" fillId="0" borderId="68" xfId="49" applyFont="1" applyFill="1" applyBorder="1" applyAlignment="1">
      <alignment vertical="center"/>
    </xf>
    <xf numFmtId="38" fontId="50" fillId="0" borderId="66" xfId="49" applyFont="1" applyFill="1" applyBorder="1" applyAlignment="1">
      <alignment vertical="center"/>
    </xf>
    <xf numFmtId="38" fontId="12" fillId="0" borderId="66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69" xfId="49" applyFont="1" applyFill="1" applyBorder="1" applyAlignment="1">
      <alignment vertical="center"/>
    </xf>
    <xf numFmtId="38" fontId="50" fillId="0" borderId="25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50" fillId="0" borderId="70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9" xfId="49" applyFont="1" applyFill="1" applyBorder="1" applyAlignment="1">
      <alignment vertical="center"/>
    </xf>
    <xf numFmtId="38" fontId="50" fillId="0" borderId="71" xfId="49" applyFont="1" applyFill="1" applyBorder="1" applyAlignment="1">
      <alignment vertical="center"/>
    </xf>
    <xf numFmtId="38" fontId="50" fillId="0" borderId="26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9" borderId="72" xfId="0" applyFont="1" applyFill="1" applyBorder="1" applyAlignment="1">
      <alignment horizontal="center" vertical="center" wrapText="1" shrinkToFit="1"/>
    </xf>
    <xf numFmtId="0" fontId="7" fillId="9" borderId="64" xfId="0" applyFont="1" applyFill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wrapText="1" shrinkToFit="1"/>
    </xf>
    <xf numFmtId="0" fontId="50" fillId="0" borderId="73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50" fillId="0" borderId="76" xfId="0" applyFont="1" applyFill="1" applyBorder="1" applyAlignment="1">
      <alignment horizontal="center"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1" fillId="37" borderId="75" xfId="0" applyFont="1" applyFill="1" applyBorder="1" applyAlignment="1">
      <alignment horizontal="center" vertical="center" shrinkToFit="1"/>
    </xf>
    <xf numFmtId="0" fontId="11" fillId="37" borderId="7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9" borderId="8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82" xfId="0" applyFont="1" applyFill="1" applyBorder="1" applyAlignment="1">
      <alignment horizontal="center" vertical="center" wrapText="1"/>
    </xf>
    <xf numFmtId="0" fontId="11" fillId="37" borderId="83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7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8"/>
  <sheetViews>
    <sheetView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2" sqref="M2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29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27" t="s">
        <v>72</v>
      </c>
      <c r="N1" s="31"/>
      <c r="O1" s="31"/>
      <c r="P1" s="27" t="s">
        <v>72</v>
      </c>
    </row>
    <row r="2" spans="1:16" ht="36" customHeight="1">
      <c r="A2" s="28" t="s">
        <v>58</v>
      </c>
      <c r="B2" s="2"/>
      <c r="C2" s="2"/>
      <c r="F2" s="2"/>
      <c r="J2" s="2"/>
      <c r="N2" s="31"/>
      <c r="O2" s="31"/>
      <c r="P2" s="28" t="s">
        <v>59</v>
      </c>
    </row>
    <row r="3" spans="1:28" ht="25.5" customHeight="1" thickBot="1">
      <c r="A3" s="1"/>
      <c r="B3" s="1"/>
      <c r="C3" s="1"/>
      <c r="F3" s="1"/>
      <c r="I3" s="20"/>
      <c r="J3" s="148"/>
      <c r="K3" s="148"/>
      <c r="L3" s="148"/>
      <c r="M3" s="148"/>
      <c r="N3" s="30"/>
      <c r="O3" s="30"/>
      <c r="P3" s="1"/>
      <c r="Y3" s="148"/>
      <c r="Z3" s="148"/>
      <c r="AA3" s="148"/>
      <c r="AB3" s="148"/>
    </row>
    <row r="4" spans="1:28" s="13" customFormat="1" ht="39.75" customHeight="1" thickBot="1">
      <c r="A4" s="163" t="s">
        <v>42</v>
      </c>
      <c r="B4" s="158" t="s">
        <v>56</v>
      </c>
      <c r="C4" s="156"/>
      <c r="D4" s="156"/>
      <c r="E4" s="159"/>
      <c r="F4" s="161" t="s">
        <v>52</v>
      </c>
      <c r="G4" s="155"/>
      <c r="H4" s="155"/>
      <c r="I4" s="166"/>
      <c r="J4" s="155" t="s">
        <v>67</v>
      </c>
      <c r="K4" s="155"/>
      <c r="L4" s="155"/>
      <c r="M4" s="167"/>
      <c r="N4" s="67"/>
      <c r="O4" s="67"/>
      <c r="P4" s="163" t="s">
        <v>42</v>
      </c>
      <c r="Q4" s="158" t="s">
        <v>66</v>
      </c>
      <c r="R4" s="156"/>
      <c r="S4" s="156"/>
      <c r="T4" s="159"/>
      <c r="U4" s="161" t="s">
        <v>46</v>
      </c>
      <c r="V4" s="156"/>
      <c r="W4" s="156"/>
      <c r="X4" s="159"/>
      <c r="Y4" s="155" t="s">
        <v>47</v>
      </c>
      <c r="Z4" s="156"/>
      <c r="AA4" s="156"/>
      <c r="AB4" s="157"/>
    </row>
    <row r="5" spans="1:28" s="13" customFormat="1" ht="63.75" customHeight="1">
      <c r="A5" s="164"/>
      <c r="B5" s="149" t="s">
        <v>74</v>
      </c>
      <c r="C5" s="150"/>
      <c r="D5" s="151" t="s">
        <v>75</v>
      </c>
      <c r="E5" s="160"/>
      <c r="F5" s="149" t="s">
        <v>74</v>
      </c>
      <c r="G5" s="150"/>
      <c r="H5" s="153" t="s">
        <v>75</v>
      </c>
      <c r="I5" s="162"/>
      <c r="J5" s="149" t="s">
        <v>74</v>
      </c>
      <c r="K5" s="150"/>
      <c r="L5" s="153" t="s">
        <v>75</v>
      </c>
      <c r="M5" s="154"/>
      <c r="N5" s="68"/>
      <c r="O5" s="68"/>
      <c r="P5" s="164"/>
      <c r="Q5" s="149" t="s">
        <v>74</v>
      </c>
      <c r="R5" s="150"/>
      <c r="S5" s="151" t="s">
        <v>75</v>
      </c>
      <c r="T5" s="160"/>
      <c r="U5" s="149" t="s">
        <v>74</v>
      </c>
      <c r="V5" s="150"/>
      <c r="W5" s="151" t="s">
        <v>75</v>
      </c>
      <c r="X5" s="160"/>
      <c r="Y5" s="149" t="s">
        <v>74</v>
      </c>
      <c r="Z5" s="150"/>
      <c r="AA5" s="151" t="s">
        <v>75</v>
      </c>
      <c r="AB5" s="152"/>
    </row>
    <row r="6" spans="1:28" s="13" customFormat="1" ht="42" customHeight="1" thickBot="1">
      <c r="A6" s="165"/>
      <c r="B6" s="32" t="s">
        <v>57</v>
      </c>
      <c r="C6" s="33" t="s">
        <v>45</v>
      </c>
      <c r="D6" s="124" t="s">
        <v>57</v>
      </c>
      <c r="E6" s="125" t="s">
        <v>45</v>
      </c>
      <c r="F6" s="45" t="s">
        <v>57</v>
      </c>
      <c r="G6" s="33" t="s">
        <v>45</v>
      </c>
      <c r="H6" s="40" t="s">
        <v>57</v>
      </c>
      <c r="I6" s="41" t="s">
        <v>45</v>
      </c>
      <c r="J6" s="49" t="s">
        <v>57</v>
      </c>
      <c r="K6" s="33" t="s">
        <v>45</v>
      </c>
      <c r="L6" s="40" t="s">
        <v>57</v>
      </c>
      <c r="M6" s="73" t="s">
        <v>45</v>
      </c>
      <c r="N6" s="68"/>
      <c r="O6" s="68"/>
      <c r="P6" s="165"/>
      <c r="Q6" s="32" t="s">
        <v>57</v>
      </c>
      <c r="R6" s="33" t="s">
        <v>45</v>
      </c>
      <c r="S6" s="40" t="s">
        <v>57</v>
      </c>
      <c r="T6" s="41" t="s">
        <v>45</v>
      </c>
      <c r="U6" s="45" t="s">
        <v>57</v>
      </c>
      <c r="V6" s="33" t="s">
        <v>45</v>
      </c>
      <c r="W6" s="40" t="s">
        <v>57</v>
      </c>
      <c r="X6" s="41" t="s">
        <v>45</v>
      </c>
      <c r="Y6" s="49" t="s">
        <v>57</v>
      </c>
      <c r="Z6" s="65" t="s">
        <v>45</v>
      </c>
      <c r="AA6" s="40" t="s">
        <v>57</v>
      </c>
      <c r="AB6" s="73" t="s">
        <v>45</v>
      </c>
    </row>
    <row r="7" spans="1:28" s="15" customFormat="1" ht="24.75" customHeight="1">
      <c r="A7" s="14" t="s">
        <v>44</v>
      </c>
      <c r="B7" s="34">
        <v>15999</v>
      </c>
      <c r="C7" s="35">
        <v>631419</v>
      </c>
      <c r="D7" s="126">
        <f aca="true" t="shared" si="0" ref="D7:D49">H7+L7+S7+W7+AA7</f>
        <v>14897</v>
      </c>
      <c r="E7" s="127">
        <f aca="true" t="shared" si="1" ref="E7:E49">I7+M7+T7+X7+AB7</f>
        <v>519089</v>
      </c>
      <c r="F7" s="46">
        <v>12036</v>
      </c>
      <c r="G7" s="47">
        <v>262378</v>
      </c>
      <c r="H7" s="23">
        <f>'居宅介護'!R8</f>
        <v>11159</v>
      </c>
      <c r="I7" s="128">
        <f>'居宅介護'!S8</f>
        <v>229973</v>
      </c>
      <c r="J7" s="50">
        <v>2292</v>
      </c>
      <c r="K7" s="47">
        <v>324306</v>
      </c>
      <c r="L7" s="22">
        <f>'重度訪問介護'!N8</f>
        <v>2146</v>
      </c>
      <c r="M7" s="74">
        <f>'重度訪問介護'!O8</f>
        <v>248504</v>
      </c>
      <c r="N7" s="69"/>
      <c r="O7" s="69"/>
      <c r="P7" s="76" t="s">
        <v>44</v>
      </c>
      <c r="Q7" s="61">
        <v>1360</v>
      </c>
      <c r="R7" s="62">
        <v>38071</v>
      </c>
      <c r="S7" s="22">
        <f>'同行援護'!J8</f>
        <v>1331</v>
      </c>
      <c r="T7" s="42">
        <f>'同行援護'!K8</f>
        <v>35217</v>
      </c>
      <c r="U7" s="46">
        <v>311</v>
      </c>
      <c r="V7" s="62">
        <v>6664</v>
      </c>
      <c r="W7" s="25">
        <f>'行動援護'!N8</f>
        <v>261</v>
      </c>
      <c r="X7" s="59">
        <f>'行動援護'!O8</f>
        <v>5395</v>
      </c>
      <c r="Y7" s="50">
        <v>0</v>
      </c>
      <c r="Z7" s="66">
        <v>0</v>
      </c>
      <c r="AA7" s="23">
        <f>'重度障がい者等包括支援'!R8</f>
        <v>0</v>
      </c>
      <c r="AB7" s="43">
        <f>'重度障がい者等包括支援'!S8</f>
        <v>0</v>
      </c>
    </row>
    <row r="8" spans="1:28" s="17" customFormat="1" ht="24.75" customHeight="1">
      <c r="A8" s="16" t="s">
        <v>1</v>
      </c>
      <c r="B8" s="36">
        <v>234</v>
      </c>
      <c r="C8" s="37">
        <v>7570</v>
      </c>
      <c r="D8" s="25">
        <f t="shared" si="0"/>
        <v>233</v>
      </c>
      <c r="E8" s="128">
        <f t="shared" si="1"/>
        <v>6549</v>
      </c>
      <c r="F8" s="48">
        <v>198</v>
      </c>
      <c r="G8" s="37">
        <v>5151</v>
      </c>
      <c r="H8" s="23">
        <f>'居宅介護'!R9</f>
        <v>198</v>
      </c>
      <c r="I8" s="128">
        <f>'居宅介護'!S9</f>
        <v>4231</v>
      </c>
      <c r="J8" s="51">
        <v>5</v>
      </c>
      <c r="K8" s="37">
        <v>1663</v>
      </c>
      <c r="L8" s="22">
        <f>'重度訪問介護'!N9</f>
        <v>7</v>
      </c>
      <c r="M8" s="74">
        <f>'重度訪問介護'!O9</f>
        <v>1666</v>
      </c>
      <c r="N8" s="70"/>
      <c r="O8" s="70"/>
      <c r="P8" s="77" t="s">
        <v>1</v>
      </c>
      <c r="Q8" s="63">
        <v>26</v>
      </c>
      <c r="R8" s="51">
        <v>606</v>
      </c>
      <c r="S8" s="22">
        <f>'同行援護'!J9</f>
        <v>28</v>
      </c>
      <c r="T8" s="42">
        <f>'同行援護'!K9</f>
        <v>652</v>
      </c>
      <c r="U8" s="64">
        <v>2</v>
      </c>
      <c r="V8" s="51">
        <v>60</v>
      </c>
      <c r="W8" s="25">
        <f>'行動援護'!N9</f>
        <v>0</v>
      </c>
      <c r="X8" s="59">
        <f>'行動援護'!O9</f>
        <v>0</v>
      </c>
      <c r="Y8" s="51">
        <v>3</v>
      </c>
      <c r="Z8" s="37">
        <v>90</v>
      </c>
      <c r="AA8" s="23">
        <f>'重度障がい者等包括支援'!R9</f>
        <v>0</v>
      </c>
      <c r="AB8" s="43">
        <f>'重度障がい者等包括支援'!S9</f>
        <v>0</v>
      </c>
    </row>
    <row r="9" spans="1:28" s="17" customFormat="1" ht="24.75" customHeight="1">
      <c r="A9" s="16" t="s">
        <v>3</v>
      </c>
      <c r="B9" s="36">
        <v>25</v>
      </c>
      <c r="C9" s="37">
        <v>590</v>
      </c>
      <c r="D9" s="25">
        <f t="shared" si="0"/>
        <v>16</v>
      </c>
      <c r="E9" s="128">
        <f t="shared" si="1"/>
        <v>371</v>
      </c>
      <c r="F9" s="48">
        <v>19</v>
      </c>
      <c r="G9" s="37">
        <v>420</v>
      </c>
      <c r="H9" s="23">
        <f>'居宅介護'!R10</f>
        <v>15</v>
      </c>
      <c r="I9" s="128">
        <f>'居宅介護'!S10</f>
        <v>359</v>
      </c>
      <c r="J9" s="51">
        <v>1</v>
      </c>
      <c r="K9" s="37">
        <v>120</v>
      </c>
      <c r="L9" s="22">
        <f>'重度訪問介護'!N10</f>
        <v>0</v>
      </c>
      <c r="M9" s="74">
        <f>'重度訪問介護'!O10</f>
        <v>0</v>
      </c>
      <c r="N9" s="70"/>
      <c r="O9" s="70"/>
      <c r="P9" s="77" t="s">
        <v>3</v>
      </c>
      <c r="Q9" s="63">
        <v>4</v>
      </c>
      <c r="R9" s="51">
        <v>40</v>
      </c>
      <c r="S9" s="22">
        <f>'同行援護'!J10</f>
        <v>1</v>
      </c>
      <c r="T9" s="42">
        <f>'同行援護'!K10</f>
        <v>12</v>
      </c>
      <c r="U9" s="64">
        <v>1</v>
      </c>
      <c r="V9" s="51">
        <v>10</v>
      </c>
      <c r="W9" s="25">
        <f>'行動援護'!N10</f>
        <v>0</v>
      </c>
      <c r="X9" s="59">
        <f>'行動援護'!O10</f>
        <v>0</v>
      </c>
      <c r="Y9" s="51">
        <v>0</v>
      </c>
      <c r="Z9" s="37">
        <v>0</v>
      </c>
      <c r="AA9" s="23">
        <f>'重度障がい者等包括支援'!R10</f>
        <v>0</v>
      </c>
      <c r="AB9" s="43">
        <f>'重度障がい者等包括支援'!S10</f>
        <v>0</v>
      </c>
    </row>
    <row r="10" spans="1:28" s="17" customFormat="1" ht="24.75" customHeight="1">
      <c r="A10" s="16" t="s">
        <v>4</v>
      </c>
      <c r="B10" s="36">
        <v>21</v>
      </c>
      <c r="C10" s="37">
        <v>525</v>
      </c>
      <c r="D10" s="25">
        <f t="shared" si="0"/>
        <v>19</v>
      </c>
      <c r="E10" s="128">
        <f t="shared" si="1"/>
        <v>359</v>
      </c>
      <c r="F10" s="48">
        <v>18</v>
      </c>
      <c r="G10" s="37">
        <v>435</v>
      </c>
      <c r="H10" s="23">
        <f>'居宅介護'!R11</f>
        <v>18</v>
      </c>
      <c r="I10" s="128">
        <f>'居宅介護'!S11</f>
        <v>330</v>
      </c>
      <c r="J10" s="51">
        <v>1</v>
      </c>
      <c r="K10" s="37">
        <v>30</v>
      </c>
      <c r="L10" s="22">
        <f>'重度訪問介護'!N11</f>
        <v>0</v>
      </c>
      <c r="M10" s="74">
        <f>'重度訪問介護'!O11</f>
        <v>0</v>
      </c>
      <c r="N10" s="70"/>
      <c r="O10" s="70"/>
      <c r="P10" s="77" t="s">
        <v>4</v>
      </c>
      <c r="Q10" s="63">
        <v>1</v>
      </c>
      <c r="R10" s="51">
        <v>30</v>
      </c>
      <c r="S10" s="22">
        <f>'同行援護'!J11</f>
        <v>1</v>
      </c>
      <c r="T10" s="42">
        <f>'同行援護'!K11</f>
        <v>29</v>
      </c>
      <c r="U10" s="64">
        <v>0</v>
      </c>
      <c r="V10" s="51">
        <v>0</v>
      </c>
      <c r="W10" s="25">
        <f>'行動援護'!N11</f>
        <v>0</v>
      </c>
      <c r="X10" s="59">
        <f>'行動援護'!O11</f>
        <v>0</v>
      </c>
      <c r="Y10" s="51">
        <v>1</v>
      </c>
      <c r="Z10" s="37">
        <v>30</v>
      </c>
      <c r="AA10" s="23">
        <f>'重度障がい者等包括支援'!R11</f>
        <v>0</v>
      </c>
      <c r="AB10" s="43">
        <f>'重度障がい者等包括支援'!S11</f>
        <v>0</v>
      </c>
    </row>
    <row r="11" spans="1:28" s="17" customFormat="1" ht="24.75" customHeight="1">
      <c r="A11" s="16" t="s">
        <v>2</v>
      </c>
      <c r="B11" s="36">
        <v>230</v>
      </c>
      <c r="C11" s="37">
        <v>10663</v>
      </c>
      <c r="D11" s="25">
        <f t="shared" si="0"/>
        <v>258</v>
      </c>
      <c r="E11" s="128">
        <f t="shared" si="1"/>
        <v>11213</v>
      </c>
      <c r="F11" s="48">
        <v>182</v>
      </c>
      <c r="G11" s="37">
        <v>3772</v>
      </c>
      <c r="H11" s="23">
        <f>'居宅介護'!R12</f>
        <v>215</v>
      </c>
      <c r="I11" s="128">
        <f>'居宅介護'!S12</f>
        <v>4964</v>
      </c>
      <c r="J11" s="51">
        <v>14</v>
      </c>
      <c r="K11" s="37">
        <v>6059</v>
      </c>
      <c r="L11" s="22">
        <f>'重度訪問介護'!N12</f>
        <v>14</v>
      </c>
      <c r="M11" s="74">
        <f>'重度訪問介護'!O12</f>
        <v>5401</v>
      </c>
      <c r="N11" s="70"/>
      <c r="O11" s="70"/>
      <c r="P11" s="77" t="s">
        <v>64</v>
      </c>
      <c r="Q11" s="63">
        <v>31</v>
      </c>
      <c r="R11" s="51">
        <v>723</v>
      </c>
      <c r="S11" s="22">
        <f>'同行援護'!J12</f>
        <v>27</v>
      </c>
      <c r="T11" s="42">
        <f>'同行援護'!K12</f>
        <v>819</v>
      </c>
      <c r="U11" s="64">
        <v>2</v>
      </c>
      <c r="V11" s="51">
        <v>34</v>
      </c>
      <c r="W11" s="25">
        <f>'行動援護'!N12</f>
        <v>2</v>
      </c>
      <c r="X11" s="59">
        <f>'行動援護'!O12</f>
        <v>29</v>
      </c>
      <c r="Y11" s="51">
        <v>1</v>
      </c>
      <c r="Z11" s="37">
        <v>75</v>
      </c>
      <c r="AA11" s="23">
        <f>'重度障がい者等包括支援'!R12</f>
        <v>0</v>
      </c>
      <c r="AB11" s="43">
        <f>'重度障がい者等包括支援'!S12</f>
        <v>0</v>
      </c>
    </row>
    <row r="12" spans="1:28" s="17" customFormat="1" ht="24.75" customHeight="1">
      <c r="A12" s="16" t="s">
        <v>5</v>
      </c>
      <c r="B12" s="36">
        <v>1388</v>
      </c>
      <c r="C12" s="37">
        <v>54886</v>
      </c>
      <c r="D12" s="25">
        <f t="shared" si="0"/>
        <v>1408</v>
      </c>
      <c r="E12" s="128">
        <f t="shared" si="1"/>
        <v>55647</v>
      </c>
      <c r="F12" s="48">
        <v>1175</v>
      </c>
      <c r="G12" s="37">
        <v>33576</v>
      </c>
      <c r="H12" s="23">
        <f>'居宅介護'!R13</f>
        <v>1197</v>
      </c>
      <c r="I12" s="128">
        <f>'居宅介護'!S13</f>
        <v>31203</v>
      </c>
      <c r="J12" s="51">
        <v>56</v>
      </c>
      <c r="K12" s="37">
        <v>16820</v>
      </c>
      <c r="L12" s="22">
        <f>'重度訪問介護'!N13</f>
        <v>56</v>
      </c>
      <c r="M12" s="74">
        <f>'重度訪問介護'!O13</f>
        <v>19452</v>
      </c>
      <c r="N12" s="70"/>
      <c r="O12" s="70"/>
      <c r="P12" s="77" t="s">
        <v>5</v>
      </c>
      <c r="Q12" s="63">
        <v>151</v>
      </c>
      <c r="R12" s="51">
        <v>4149</v>
      </c>
      <c r="S12" s="22">
        <f>'同行援護'!J13</f>
        <v>145</v>
      </c>
      <c r="T12" s="42">
        <f>'同行援護'!K13</f>
        <v>4246</v>
      </c>
      <c r="U12" s="64">
        <v>6</v>
      </c>
      <c r="V12" s="51">
        <v>341</v>
      </c>
      <c r="W12" s="25">
        <f>'行動援護'!N13</f>
        <v>10</v>
      </c>
      <c r="X12" s="59">
        <f>'行動援護'!O13</f>
        <v>746</v>
      </c>
      <c r="Y12" s="51">
        <v>0</v>
      </c>
      <c r="Z12" s="37">
        <v>0</v>
      </c>
      <c r="AA12" s="23">
        <f>'重度障がい者等包括支援'!R13</f>
        <v>0</v>
      </c>
      <c r="AB12" s="43">
        <f>'重度障がい者等包括支援'!S13</f>
        <v>0</v>
      </c>
    </row>
    <row r="13" spans="1:28" s="17" customFormat="1" ht="24.75" customHeight="1">
      <c r="A13" s="16" t="s">
        <v>6</v>
      </c>
      <c r="B13" s="36">
        <v>1016</v>
      </c>
      <c r="C13" s="37">
        <v>23585</v>
      </c>
      <c r="D13" s="25">
        <f t="shared" si="0"/>
        <v>1045</v>
      </c>
      <c r="E13" s="128">
        <f t="shared" si="1"/>
        <v>25495</v>
      </c>
      <c r="F13" s="48">
        <v>815</v>
      </c>
      <c r="G13" s="37">
        <v>16000</v>
      </c>
      <c r="H13" s="23">
        <f>'居宅介護'!R14</f>
        <v>799</v>
      </c>
      <c r="I13" s="128">
        <f>'居宅介護'!S14</f>
        <v>15947</v>
      </c>
      <c r="J13" s="51">
        <v>26</v>
      </c>
      <c r="K13" s="37">
        <v>3700</v>
      </c>
      <c r="L13" s="22">
        <f>'重度訪問介護'!N14</f>
        <v>21</v>
      </c>
      <c r="M13" s="74">
        <f>'重度訪問介護'!O14</f>
        <v>4125</v>
      </c>
      <c r="N13" s="70"/>
      <c r="O13" s="70"/>
      <c r="P13" s="77" t="s">
        <v>6</v>
      </c>
      <c r="Q13" s="63">
        <v>84</v>
      </c>
      <c r="R13" s="51">
        <v>2660</v>
      </c>
      <c r="S13" s="22">
        <f>'同行援護'!J14</f>
        <v>88</v>
      </c>
      <c r="T13" s="42">
        <f>'同行援護'!K14</f>
        <v>2461</v>
      </c>
      <c r="U13" s="64">
        <v>90</v>
      </c>
      <c r="V13" s="51">
        <v>1150</v>
      </c>
      <c r="W13" s="25">
        <f>'行動援護'!N14</f>
        <v>137</v>
      </c>
      <c r="X13" s="59">
        <f>'行動援護'!O14</f>
        <v>2962</v>
      </c>
      <c r="Y13" s="51">
        <v>1</v>
      </c>
      <c r="Z13" s="37">
        <v>75</v>
      </c>
      <c r="AA13" s="23">
        <f>'重度障がい者等包括支援'!R14</f>
        <v>0</v>
      </c>
      <c r="AB13" s="43">
        <f>'重度障がい者等包括支援'!S14</f>
        <v>0</v>
      </c>
    </row>
    <row r="14" spans="1:28" s="17" customFormat="1" ht="24.75" customHeight="1">
      <c r="A14" s="16" t="s">
        <v>7</v>
      </c>
      <c r="B14" s="36">
        <v>440</v>
      </c>
      <c r="C14" s="37">
        <v>15822</v>
      </c>
      <c r="D14" s="25">
        <f t="shared" si="0"/>
        <v>499</v>
      </c>
      <c r="E14" s="128">
        <f t="shared" si="1"/>
        <v>15700</v>
      </c>
      <c r="F14" s="48">
        <v>349</v>
      </c>
      <c r="G14" s="37">
        <v>6863</v>
      </c>
      <c r="H14" s="23">
        <f>'居宅介護'!R15</f>
        <v>409</v>
      </c>
      <c r="I14" s="128">
        <f>'居宅介護'!S15</f>
        <v>6572</v>
      </c>
      <c r="J14" s="51">
        <v>24</v>
      </c>
      <c r="K14" s="37">
        <v>7122</v>
      </c>
      <c r="L14" s="22">
        <f>'重度訪問介護'!N15</f>
        <v>22</v>
      </c>
      <c r="M14" s="74">
        <f>'重度訪問介護'!O15</f>
        <v>7345</v>
      </c>
      <c r="N14" s="70"/>
      <c r="O14" s="70"/>
      <c r="P14" s="77" t="s">
        <v>7</v>
      </c>
      <c r="Q14" s="63">
        <v>62</v>
      </c>
      <c r="R14" s="51">
        <v>1582</v>
      </c>
      <c r="S14" s="22">
        <f>'同行援護'!J15</f>
        <v>67</v>
      </c>
      <c r="T14" s="42">
        <f>'同行援護'!K15</f>
        <v>1706</v>
      </c>
      <c r="U14" s="64">
        <v>4</v>
      </c>
      <c r="V14" s="51">
        <v>180</v>
      </c>
      <c r="W14" s="25">
        <f>'行動援護'!N15</f>
        <v>1</v>
      </c>
      <c r="X14" s="59">
        <f>'行動援護'!O15</f>
        <v>77</v>
      </c>
      <c r="Y14" s="51">
        <v>1</v>
      </c>
      <c r="Z14" s="37">
        <v>75</v>
      </c>
      <c r="AA14" s="23">
        <f>'重度障がい者等包括支援'!R15</f>
        <v>0</v>
      </c>
      <c r="AB14" s="43">
        <f>'重度障がい者等包括支援'!S15</f>
        <v>0</v>
      </c>
    </row>
    <row r="15" spans="1:28" s="17" customFormat="1" ht="24.75" customHeight="1">
      <c r="A15" s="16" t="s">
        <v>8</v>
      </c>
      <c r="B15" s="36">
        <v>207</v>
      </c>
      <c r="C15" s="37">
        <v>4559</v>
      </c>
      <c r="D15" s="25">
        <f t="shared" si="0"/>
        <v>182</v>
      </c>
      <c r="E15" s="128">
        <f t="shared" si="1"/>
        <v>3773</v>
      </c>
      <c r="F15" s="48">
        <v>176</v>
      </c>
      <c r="G15" s="37">
        <v>2881</v>
      </c>
      <c r="H15" s="23">
        <f>'居宅介護'!R16</f>
        <v>153</v>
      </c>
      <c r="I15" s="128">
        <f>'居宅介護'!S16</f>
        <v>1967</v>
      </c>
      <c r="J15" s="51">
        <v>5</v>
      </c>
      <c r="K15" s="37">
        <v>1448</v>
      </c>
      <c r="L15" s="22">
        <f>'重度訪問介護'!N16</f>
        <v>5</v>
      </c>
      <c r="M15" s="74">
        <f>'重度訪問介護'!O16</f>
        <v>1544</v>
      </c>
      <c r="N15" s="70"/>
      <c r="O15" s="70"/>
      <c r="P15" s="77" t="s">
        <v>8</v>
      </c>
      <c r="Q15" s="63">
        <v>26</v>
      </c>
      <c r="R15" s="51">
        <v>230</v>
      </c>
      <c r="S15" s="22">
        <f>'同行援護'!J16</f>
        <v>24</v>
      </c>
      <c r="T15" s="42">
        <f>'同行援護'!K16</f>
        <v>262</v>
      </c>
      <c r="U15" s="64">
        <v>0</v>
      </c>
      <c r="V15" s="51">
        <v>0</v>
      </c>
      <c r="W15" s="25">
        <f>'行動援護'!N16</f>
        <v>0</v>
      </c>
      <c r="X15" s="59">
        <f>'行動援護'!O16</f>
        <v>0</v>
      </c>
      <c r="Y15" s="51">
        <v>0</v>
      </c>
      <c r="Z15" s="37">
        <v>0</v>
      </c>
      <c r="AA15" s="23">
        <f>'重度障がい者等包括支援'!R16</f>
        <v>0</v>
      </c>
      <c r="AB15" s="43">
        <f>'重度障がい者等包括支援'!S16</f>
        <v>0</v>
      </c>
    </row>
    <row r="16" spans="1:28" s="17" customFormat="1" ht="24.75" customHeight="1">
      <c r="A16" s="16" t="s">
        <v>10</v>
      </c>
      <c r="B16" s="36">
        <v>72</v>
      </c>
      <c r="C16" s="37">
        <v>1099</v>
      </c>
      <c r="D16" s="25">
        <f t="shared" si="0"/>
        <v>75</v>
      </c>
      <c r="E16" s="128">
        <f t="shared" si="1"/>
        <v>1302</v>
      </c>
      <c r="F16" s="48">
        <v>64</v>
      </c>
      <c r="G16" s="37">
        <v>939</v>
      </c>
      <c r="H16" s="23">
        <f>'居宅介護'!R17</f>
        <v>67</v>
      </c>
      <c r="I16" s="128">
        <f>'居宅介護'!S17</f>
        <v>1049</v>
      </c>
      <c r="J16" s="51">
        <v>0</v>
      </c>
      <c r="K16" s="37">
        <v>0</v>
      </c>
      <c r="L16" s="22">
        <f>'重度訪問介護'!N17</f>
        <v>1</v>
      </c>
      <c r="M16" s="74">
        <f>'重度訪問介護'!O17</f>
        <v>108</v>
      </c>
      <c r="N16" s="70"/>
      <c r="O16" s="70"/>
      <c r="P16" s="77" t="s">
        <v>10</v>
      </c>
      <c r="Q16" s="63">
        <v>8</v>
      </c>
      <c r="R16" s="51">
        <v>160</v>
      </c>
      <c r="S16" s="22">
        <f>'同行援護'!J17</f>
        <v>6</v>
      </c>
      <c r="T16" s="42">
        <f>'同行援護'!K17</f>
        <v>135</v>
      </c>
      <c r="U16" s="64">
        <v>0</v>
      </c>
      <c r="V16" s="51">
        <v>0</v>
      </c>
      <c r="W16" s="25">
        <f>'行動援護'!N17</f>
        <v>1</v>
      </c>
      <c r="X16" s="59">
        <f>'行動援護'!O17</f>
        <v>10</v>
      </c>
      <c r="Y16" s="51">
        <v>0</v>
      </c>
      <c r="Z16" s="37">
        <v>0</v>
      </c>
      <c r="AA16" s="23">
        <f>'重度障がい者等包括支援'!R17</f>
        <v>0</v>
      </c>
      <c r="AB16" s="43">
        <f>'重度障がい者等包括支援'!S17</f>
        <v>0</v>
      </c>
    </row>
    <row r="17" spans="1:28" s="17" customFormat="1" ht="24.75" customHeight="1">
      <c r="A17" s="16" t="s">
        <v>9</v>
      </c>
      <c r="B17" s="36">
        <v>1274</v>
      </c>
      <c r="C17" s="37">
        <v>22603</v>
      </c>
      <c r="D17" s="25">
        <f t="shared" si="0"/>
        <v>996</v>
      </c>
      <c r="E17" s="128">
        <f t="shared" si="1"/>
        <v>16542</v>
      </c>
      <c r="F17" s="48">
        <v>1063</v>
      </c>
      <c r="G17" s="37">
        <v>12649</v>
      </c>
      <c r="H17" s="23">
        <f>'居宅介護'!R18</f>
        <v>821</v>
      </c>
      <c r="I17" s="128">
        <f>'居宅介護'!S18</f>
        <v>9528</v>
      </c>
      <c r="J17" s="51">
        <v>32</v>
      </c>
      <c r="K17" s="37">
        <v>7159</v>
      </c>
      <c r="L17" s="22">
        <f>'重度訪問介護'!N18</f>
        <v>17</v>
      </c>
      <c r="M17" s="74">
        <f>'重度訪問介護'!O18</f>
        <v>4782</v>
      </c>
      <c r="N17" s="70"/>
      <c r="O17" s="70"/>
      <c r="P17" s="77" t="s">
        <v>9</v>
      </c>
      <c r="Q17" s="63">
        <v>172</v>
      </c>
      <c r="R17" s="51">
        <v>2515</v>
      </c>
      <c r="S17" s="22">
        <f>'同行援護'!J18</f>
        <v>147</v>
      </c>
      <c r="T17" s="42">
        <f>'同行援護'!K18</f>
        <v>2116</v>
      </c>
      <c r="U17" s="64">
        <v>7</v>
      </c>
      <c r="V17" s="51">
        <v>280</v>
      </c>
      <c r="W17" s="25">
        <f>'行動援護'!N18</f>
        <v>11</v>
      </c>
      <c r="X17" s="59">
        <f>'行動援護'!O18</f>
        <v>116</v>
      </c>
      <c r="Y17" s="51">
        <v>0</v>
      </c>
      <c r="Z17" s="37">
        <v>0</v>
      </c>
      <c r="AA17" s="23">
        <f>'重度障がい者等包括支援'!R18</f>
        <v>0</v>
      </c>
      <c r="AB17" s="43">
        <f>'重度障がい者等包括支援'!S18</f>
        <v>0</v>
      </c>
    </row>
    <row r="18" spans="1:28" s="17" customFormat="1" ht="24.75" customHeight="1">
      <c r="A18" s="16" t="s">
        <v>11</v>
      </c>
      <c r="B18" s="36">
        <v>740</v>
      </c>
      <c r="C18" s="37">
        <v>23635</v>
      </c>
      <c r="D18" s="25">
        <f t="shared" si="0"/>
        <v>872</v>
      </c>
      <c r="E18" s="128">
        <f t="shared" si="1"/>
        <v>32084</v>
      </c>
      <c r="F18" s="48">
        <v>590</v>
      </c>
      <c r="G18" s="37">
        <v>16520</v>
      </c>
      <c r="H18" s="23">
        <f>'居宅介護'!R19</f>
        <v>718</v>
      </c>
      <c r="I18" s="128">
        <f>'居宅介護'!S19</f>
        <v>21370</v>
      </c>
      <c r="J18" s="51">
        <v>20</v>
      </c>
      <c r="K18" s="37">
        <v>3420</v>
      </c>
      <c r="L18" s="22">
        <f>'重度訪問介護'!N19</f>
        <v>24</v>
      </c>
      <c r="M18" s="74">
        <f>'重度訪問介護'!O19</f>
        <v>7157</v>
      </c>
      <c r="N18" s="70"/>
      <c r="O18" s="70"/>
      <c r="P18" s="77" t="s">
        <v>11</v>
      </c>
      <c r="Q18" s="63">
        <v>125</v>
      </c>
      <c r="R18" s="51">
        <v>3500</v>
      </c>
      <c r="S18" s="22">
        <f>'同行援護'!J19</f>
        <v>127</v>
      </c>
      <c r="T18" s="42">
        <f>'同行援護'!K19</f>
        <v>3296</v>
      </c>
      <c r="U18" s="64">
        <v>5</v>
      </c>
      <c r="V18" s="51">
        <v>195</v>
      </c>
      <c r="W18" s="25">
        <f>'行動援護'!N19</f>
        <v>3</v>
      </c>
      <c r="X18" s="59">
        <f>'行動援護'!O19</f>
        <v>261</v>
      </c>
      <c r="Y18" s="51">
        <v>0</v>
      </c>
      <c r="Z18" s="37">
        <v>0</v>
      </c>
      <c r="AA18" s="23">
        <f>'重度障がい者等包括支援'!R19</f>
        <v>0</v>
      </c>
      <c r="AB18" s="43">
        <f>'重度障がい者等包括支援'!S19</f>
        <v>0</v>
      </c>
    </row>
    <row r="19" spans="1:28" s="17" customFormat="1" ht="24.75" customHeight="1">
      <c r="A19" s="16" t="s">
        <v>12</v>
      </c>
      <c r="B19" s="36">
        <v>645</v>
      </c>
      <c r="C19" s="37">
        <v>25138</v>
      </c>
      <c r="D19" s="25">
        <f t="shared" si="0"/>
        <v>660</v>
      </c>
      <c r="E19" s="128">
        <f t="shared" si="1"/>
        <v>21600</v>
      </c>
      <c r="F19" s="48">
        <v>477</v>
      </c>
      <c r="G19" s="37">
        <v>11335</v>
      </c>
      <c r="H19" s="23">
        <f>'居宅介護'!R20</f>
        <v>518</v>
      </c>
      <c r="I19" s="128">
        <f>'居宅介護'!S20</f>
        <v>11230</v>
      </c>
      <c r="J19" s="51">
        <v>65</v>
      </c>
      <c r="K19" s="37">
        <v>9730</v>
      </c>
      <c r="L19" s="22">
        <f>'重度訪問介護'!N20</f>
        <v>44</v>
      </c>
      <c r="M19" s="74">
        <f>'重度訪問介護'!O20</f>
        <v>5395</v>
      </c>
      <c r="N19" s="70"/>
      <c r="O19" s="70"/>
      <c r="P19" s="77" t="s">
        <v>12</v>
      </c>
      <c r="Q19" s="63">
        <v>78</v>
      </c>
      <c r="R19" s="51">
        <v>2275</v>
      </c>
      <c r="S19" s="22">
        <f>'同行援護'!J20</f>
        <v>75</v>
      </c>
      <c r="T19" s="42">
        <f>'同行援護'!K20</f>
        <v>2053</v>
      </c>
      <c r="U19" s="64">
        <v>18</v>
      </c>
      <c r="V19" s="51">
        <v>524</v>
      </c>
      <c r="W19" s="25">
        <f>'行動援護'!N20</f>
        <v>16</v>
      </c>
      <c r="X19" s="59">
        <f>'行動援護'!O20</f>
        <v>366</v>
      </c>
      <c r="Y19" s="51">
        <v>7</v>
      </c>
      <c r="Z19" s="37">
        <v>1274</v>
      </c>
      <c r="AA19" s="23">
        <f>'重度障がい者等包括支援'!R20</f>
        <v>7</v>
      </c>
      <c r="AB19" s="43">
        <f>'重度障がい者等包括支援'!S20</f>
        <v>2556</v>
      </c>
    </row>
    <row r="20" spans="1:28" s="17" customFormat="1" ht="24.75" customHeight="1">
      <c r="A20" s="16" t="s">
        <v>13</v>
      </c>
      <c r="B20" s="36">
        <v>544</v>
      </c>
      <c r="C20" s="37">
        <v>23042</v>
      </c>
      <c r="D20" s="25">
        <f t="shared" si="0"/>
        <v>593</v>
      </c>
      <c r="E20" s="128">
        <f t="shared" si="1"/>
        <v>12370</v>
      </c>
      <c r="F20" s="48">
        <v>421</v>
      </c>
      <c r="G20" s="37">
        <v>6725</v>
      </c>
      <c r="H20" s="23">
        <f>'居宅介護'!R21</f>
        <v>419</v>
      </c>
      <c r="I20" s="128">
        <f>'居宅介護'!S21</f>
        <v>5991</v>
      </c>
      <c r="J20" s="51">
        <v>38</v>
      </c>
      <c r="K20" s="37">
        <v>13718</v>
      </c>
      <c r="L20" s="22">
        <f>'重度訪問介護'!N21</f>
        <v>56</v>
      </c>
      <c r="M20" s="74">
        <f>'重度訪問介護'!O21</f>
        <v>3807</v>
      </c>
      <c r="N20" s="70"/>
      <c r="O20" s="70"/>
      <c r="P20" s="77" t="s">
        <v>65</v>
      </c>
      <c r="Q20" s="63">
        <v>60</v>
      </c>
      <c r="R20" s="51">
        <v>1704</v>
      </c>
      <c r="S20" s="22">
        <f>'同行援護'!J21</f>
        <v>78</v>
      </c>
      <c r="T20" s="42">
        <f>'同行援護'!K21</f>
        <v>1697</v>
      </c>
      <c r="U20" s="64">
        <v>24</v>
      </c>
      <c r="V20" s="51">
        <v>745</v>
      </c>
      <c r="W20" s="25">
        <f>'行動援護'!N21</f>
        <v>40</v>
      </c>
      <c r="X20" s="59">
        <f>'行動援護'!O21</f>
        <v>875</v>
      </c>
      <c r="Y20" s="51">
        <v>1</v>
      </c>
      <c r="Z20" s="37">
        <v>150</v>
      </c>
      <c r="AA20" s="23">
        <f>'重度障がい者等包括支援'!R21</f>
        <v>0</v>
      </c>
      <c r="AB20" s="43">
        <f>'重度障がい者等包括支援'!S21</f>
        <v>0</v>
      </c>
    </row>
    <row r="21" spans="1:28" s="17" customFormat="1" ht="24.75" customHeight="1">
      <c r="A21" s="16" t="s">
        <v>14</v>
      </c>
      <c r="B21" s="36">
        <v>443</v>
      </c>
      <c r="C21" s="37">
        <v>8048</v>
      </c>
      <c r="D21" s="25">
        <f t="shared" si="0"/>
        <v>469</v>
      </c>
      <c r="E21" s="128">
        <f t="shared" si="1"/>
        <v>8107</v>
      </c>
      <c r="F21" s="48">
        <v>341</v>
      </c>
      <c r="G21" s="37">
        <v>5754</v>
      </c>
      <c r="H21" s="23">
        <f>'居宅介護'!R22</f>
        <v>360</v>
      </c>
      <c r="I21" s="128">
        <f>'居宅介護'!S22</f>
        <v>4912</v>
      </c>
      <c r="J21" s="51">
        <v>14</v>
      </c>
      <c r="K21" s="37">
        <v>771</v>
      </c>
      <c r="L21" s="22">
        <f>'重度訪問介護'!N22</f>
        <v>12</v>
      </c>
      <c r="M21" s="74">
        <f>'重度訪問介護'!O22</f>
        <v>1394</v>
      </c>
      <c r="N21" s="70"/>
      <c r="O21" s="70"/>
      <c r="P21" s="77" t="s">
        <v>14</v>
      </c>
      <c r="Q21" s="63">
        <v>71</v>
      </c>
      <c r="R21" s="51">
        <v>1207</v>
      </c>
      <c r="S21" s="22">
        <f>'同行援護'!J22</f>
        <v>77</v>
      </c>
      <c r="T21" s="42">
        <f>'同行援護'!K22</f>
        <v>1382</v>
      </c>
      <c r="U21" s="64">
        <v>17</v>
      </c>
      <c r="V21" s="51">
        <v>316</v>
      </c>
      <c r="W21" s="25">
        <f>'行動援護'!N22</f>
        <v>20</v>
      </c>
      <c r="X21" s="59">
        <f>'行動援護'!O22</f>
        <v>419</v>
      </c>
      <c r="Y21" s="51">
        <v>0</v>
      </c>
      <c r="Z21" s="37">
        <v>0</v>
      </c>
      <c r="AA21" s="23">
        <f>'重度障がい者等包括支援'!R22</f>
        <v>0</v>
      </c>
      <c r="AB21" s="43">
        <f>'重度障がい者等包括支援'!S22</f>
        <v>0</v>
      </c>
    </row>
    <row r="22" spans="1:28" s="17" customFormat="1" ht="24.75" customHeight="1">
      <c r="A22" s="16" t="s">
        <v>15</v>
      </c>
      <c r="B22" s="36">
        <v>257</v>
      </c>
      <c r="C22" s="37">
        <v>6325</v>
      </c>
      <c r="D22" s="25">
        <f t="shared" si="0"/>
        <v>268</v>
      </c>
      <c r="E22" s="128">
        <f t="shared" si="1"/>
        <v>6563</v>
      </c>
      <c r="F22" s="48">
        <v>183</v>
      </c>
      <c r="G22" s="37">
        <v>3008</v>
      </c>
      <c r="H22" s="23">
        <f>'居宅介護'!R23</f>
        <v>206</v>
      </c>
      <c r="I22" s="128">
        <f>'居宅介護'!S23</f>
        <v>3813</v>
      </c>
      <c r="J22" s="51">
        <v>16</v>
      </c>
      <c r="K22" s="37">
        <v>2147</v>
      </c>
      <c r="L22" s="22">
        <f>'重度訪問介護'!N23</f>
        <v>14</v>
      </c>
      <c r="M22" s="74">
        <f>'重度訪問介護'!O23</f>
        <v>1690</v>
      </c>
      <c r="N22" s="70"/>
      <c r="O22" s="70"/>
      <c r="P22" s="77" t="s">
        <v>15</v>
      </c>
      <c r="Q22" s="63">
        <v>50</v>
      </c>
      <c r="R22" s="51">
        <v>1130</v>
      </c>
      <c r="S22" s="22">
        <f>'同行援護'!J23</f>
        <v>48</v>
      </c>
      <c r="T22" s="42">
        <f>'同行援護'!K23</f>
        <v>1060</v>
      </c>
      <c r="U22" s="64">
        <v>8</v>
      </c>
      <c r="V22" s="51">
        <v>40</v>
      </c>
      <c r="W22" s="25">
        <f>'行動援護'!N23</f>
        <v>0</v>
      </c>
      <c r="X22" s="59">
        <f>'行動援護'!O23</f>
        <v>0</v>
      </c>
      <c r="Y22" s="51">
        <v>0</v>
      </c>
      <c r="Z22" s="37">
        <v>0</v>
      </c>
      <c r="AA22" s="23">
        <f>'重度障がい者等包括支援'!R23</f>
        <v>0</v>
      </c>
      <c r="AB22" s="43">
        <f>'重度障がい者等包括支援'!S23</f>
        <v>0</v>
      </c>
    </row>
    <row r="23" spans="1:28" s="17" customFormat="1" ht="24.75" customHeight="1">
      <c r="A23" s="16" t="s">
        <v>41</v>
      </c>
      <c r="B23" s="36">
        <v>329</v>
      </c>
      <c r="C23" s="37">
        <v>9493</v>
      </c>
      <c r="D23" s="25">
        <f t="shared" si="0"/>
        <v>202</v>
      </c>
      <c r="E23" s="128">
        <f t="shared" si="1"/>
        <v>5262</v>
      </c>
      <c r="F23" s="48">
        <v>269</v>
      </c>
      <c r="G23" s="37">
        <v>5365</v>
      </c>
      <c r="H23" s="23">
        <f>'居宅介護'!R24</f>
        <v>175</v>
      </c>
      <c r="I23" s="128">
        <f>'居宅介護'!S24</f>
        <v>3755</v>
      </c>
      <c r="J23" s="51">
        <v>32</v>
      </c>
      <c r="K23" s="37">
        <v>3588</v>
      </c>
      <c r="L23" s="22">
        <f>'重度訪問介護'!N24</f>
        <v>13</v>
      </c>
      <c r="M23" s="74">
        <f>'重度訪問介護'!O24</f>
        <v>1270</v>
      </c>
      <c r="N23" s="70"/>
      <c r="O23" s="70"/>
      <c r="P23" s="77" t="s">
        <v>41</v>
      </c>
      <c r="Q23" s="63">
        <v>24</v>
      </c>
      <c r="R23" s="51">
        <v>510</v>
      </c>
      <c r="S23" s="22">
        <f>'同行援護'!J24</f>
        <v>13</v>
      </c>
      <c r="T23" s="42">
        <f>'同行援護'!K24</f>
        <v>227</v>
      </c>
      <c r="U23" s="64">
        <v>3</v>
      </c>
      <c r="V23" s="51">
        <v>15</v>
      </c>
      <c r="W23" s="25">
        <f>'行動援護'!N24</f>
        <v>1</v>
      </c>
      <c r="X23" s="59">
        <f>'行動援護'!O24</f>
        <v>10</v>
      </c>
      <c r="Y23" s="51">
        <v>1</v>
      </c>
      <c r="Z23" s="37">
        <v>15</v>
      </c>
      <c r="AA23" s="23">
        <f>'重度障がい者等包括支援'!R24</f>
        <v>0</v>
      </c>
      <c r="AB23" s="43">
        <f>'重度障がい者等包括支援'!S24</f>
        <v>0</v>
      </c>
    </row>
    <row r="24" spans="1:28" s="17" customFormat="1" ht="24.75" customHeight="1">
      <c r="A24" s="16" t="s">
        <v>16</v>
      </c>
      <c r="B24" s="36">
        <v>254</v>
      </c>
      <c r="C24" s="37">
        <v>3998</v>
      </c>
      <c r="D24" s="25">
        <f t="shared" si="0"/>
        <v>203</v>
      </c>
      <c r="E24" s="128">
        <f t="shared" si="1"/>
        <v>4931</v>
      </c>
      <c r="F24" s="48">
        <v>209</v>
      </c>
      <c r="G24" s="37">
        <v>2871</v>
      </c>
      <c r="H24" s="23">
        <f>'居宅介護'!R25</f>
        <v>168</v>
      </c>
      <c r="I24" s="128">
        <f>'居宅介護'!S25</f>
        <v>3920</v>
      </c>
      <c r="J24" s="51">
        <v>0</v>
      </c>
      <c r="K24" s="37">
        <v>0</v>
      </c>
      <c r="L24" s="22">
        <f>'重度訪問介護'!N25</f>
        <v>1</v>
      </c>
      <c r="M24" s="74">
        <f>'重度訪問介護'!O25</f>
        <v>90</v>
      </c>
      <c r="N24" s="70"/>
      <c r="O24" s="70"/>
      <c r="P24" s="77" t="s">
        <v>16</v>
      </c>
      <c r="Q24" s="63">
        <v>45</v>
      </c>
      <c r="R24" s="51">
        <v>1127</v>
      </c>
      <c r="S24" s="22">
        <f>'同行援護'!J25</f>
        <v>33</v>
      </c>
      <c r="T24" s="42">
        <f>'同行援護'!K25</f>
        <v>902</v>
      </c>
      <c r="U24" s="64">
        <v>0</v>
      </c>
      <c r="V24" s="51">
        <v>0</v>
      </c>
      <c r="W24" s="25">
        <f>'行動援護'!N25</f>
        <v>1</v>
      </c>
      <c r="X24" s="59">
        <f>'行動援護'!O25</f>
        <v>19</v>
      </c>
      <c r="Y24" s="51">
        <v>0</v>
      </c>
      <c r="Z24" s="37">
        <v>0</v>
      </c>
      <c r="AA24" s="23">
        <f>'重度障がい者等包括支援'!R25</f>
        <v>0</v>
      </c>
      <c r="AB24" s="43">
        <f>'重度障がい者等包括支援'!S25</f>
        <v>0</v>
      </c>
    </row>
    <row r="25" spans="1:28" s="17" customFormat="1" ht="24.75" customHeight="1">
      <c r="A25" s="16" t="s">
        <v>17</v>
      </c>
      <c r="B25" s="36">
        <v>647</v>
      </c>
      <c r="C25" s="37">
        <v>21075</v>
      </c>
      <c r="D25" s="25">
        <f t="shared" si="0"/>
        <v>786</v>
      </c>
      <c r="E25" s="128">
        <f t="shared" si="1"/>
        <v>19119</v>
      </c>
      <c r="F25" s="48">
        <v>498</v>
      </c>
      <c r="G25" s="37">
        <v>10115</v>
      </c>
      <c r="H25" s="23">
        <f>'居宅介護'!R26</f>
        <v>663</v>
      </c>
      <c r="I25" s="128">
        <f>'居宅介護'!S26</f>
        <v>13405</v>
      </c>
      <c r="J25" s="51">
        <v>36</v>
      </c>
      <c r="K25" s="37">
        <v>8113</v>
      </c>
      <c r="L25" s="22">
        <f>'重度訪問介護'!N26</f>
        <v>13</v>
      </c>
      <c r="M25" s="74">
        <f>'重度訪問介護'!O26</f>
        <v>2703</v>
      </c>
      <c r="N25" s="70"/>
      <c r="O25" s="70"/>
      <c r="P25" s="77" t="s">
        <v>17</v>
      </c>
      <c r="Q25" s="63">
        <v>96</v>
      </c>
      <c r="R25" s="51">
        <v>2592</v>
      </c>
      <c r="S25" s="22">
        <f>'同行援護'!J26</f>
        <v>101</v>
      </c>
      <c r="T25" s="42">
        <f>'同行援護'!K26</f>
        <v>2861</v>
      </c>
      <c r="U25" s="64">
        <v>17</v>
      </c>
      <c r="V25" s="51">
        <v>255</v>
      </c>
      <c r="W25" s="25">
        <f>'行動援護'!N26</f>
        <v>9</v>
      </c>
      <c r="X25" s="59">
        <f>'行動援護'!O26</f>
        <v>150</v>
      </c>
      <c r="Y25" s="51">
        <v>0</v>
      </c>
      <c r="Z25" s="37">
        <v>0</v>
      </c>
      <c r="AA25" s="23">
        <f>'重度障がい者等包括支援'!R26</f>
        <v>0</v>
      </c>
      <c r="AB25" s="43">
        <f>'重度障がい者等包括支援'!S26</f>
        <v>0</v>
      </c>
    </row>
    <row r="26" spans="1:28" s="17" customFormat="1" ht="24.75" customHeight="1">
      <c r="A26" s="16" t="s">
        <v>18</v>
      </c>
      <c r="B26" s="36">
        <v>179</v>
      </c>
      <c r="C26" s="37">
        <v>3962</v>
      </c>
      <c r="D26" s="25">
        <f t="shared" si="0"/>
        <v>172</v>
      </c>
      <c r="E26" s="128">
        <f t="shared" si="1"/>
        <v>2646</v>
      </c>
      <c r="F26" s="48">
        <v>136</v>
      </c>
      <c r="G26" s="37">
        <v>2331</v>
      </c>
      <c r="H26" s="23">
        <f>'居宅介護'!R27</f>
        <v>133</v>
      </c>
      <c r="I26" s="128">
        <f>'居宅介護'!S27</f>
        <v>1544</v>
      </c>
      <c r="J26" s="51">
        <v>6</v>
      </c>
      <c r="K26" s="37">
        <v>982</v>
      </c>
      <c r="L26" s="22">
        <f>'重度訪問介護'!N27</f>
        <v>3</v>
      </c>
      <c r="M26" s="74">
        <f>'重度訪問介護'!O27</f>
        <v>373</v>
      </c>
      <c r="N26" s="70"/>
      <c r="O26" s="70"/>
      <c r="P26" s="77" t="s">
        <v>18</v>
      </c>
      <c r="Q26" s="63">
        <v>25</v>
      </c>
      <c r="R26" s="51">
        <v>315</v>
      </c>
      <c r="S26" s="22">
        <f>'同行援護'!J27</f>
        <v>17</v>
      </c>
      <c r="T26" s="42">
        <f>'同行援護'!K27</f>
        <v>239</v>
      </c>
      <c r="U26" s="64">
        <v>12</v>
      </c>
      <c r="V26" s="51">
        <v>334</v>
      </c>
      <c r="W26" s="25">
        <f>'行動援護'!N27</f>
        <v>19</v>
      </c>
      <c r="X26" s="59">
        <f>'行動援護'!O27</f>
        <v>490</v>
      </c>
      <c r="Y26" s="51">
        <v>0</v>
      </c>
      <c r="Z26" s="37">
        <v>0</v>
      </c>
      <c r="AA26" s="23">
        <f>'重度障がい者等包括支援'!R27</f>
        <v>0</v>
      </c>
      <c r="AB26" s="43">
        <f>'重度障がい者等包括支援'!S27</f>
        <v>0</v>
      </c>
    </row>
    <row r="27" spans="1:28" s="17" customFormat="1" ht="24.75" customHeight="1">
      <c r="A27" s="16" t="s">
        <v>19</v>
      </c>
      <c r="B27" s="36">
        <v>2020</v>
      </c>
      <c r="C27" s="37">
        <v>69166</v>
      </c>
      <c r="D27" s="25">
        <f t="shared" si="0"/>
        <v>2357</v>
      </c>
      <c r="E27" s="128">
        <f t="shared" si="1"/>
        <v>58227</v>
      </c>
      <c r="F27" s="48">
        <v>1585</v>
      </c>
      <c r="G27" s="37">
        <v>28401</v>
      </c>
      <c r="H27" s="23">
        <f>'居宅介護'!R28</f>
        <v>1898</v>
      </c>
      <c r="I27" s="128">
        <f>'居宅介護'!S28</f>
        <v>25612</v>
      </c>
      <c r="J27" s="51">
        <v>144</v>
      </c>
      <c r="K27" s="37">
        <v>30470</v>
      </c>
      <c r="L27" s="22">
        <f>'重度訪問介護'!N28</f>
        <v>145</v>
      </c>
      <c r="M27" s="74">
        <f>'重度訪問介護'!O28</f>
        <v>23918</v>
      </c>
      <c r="N27" s="70"/>
      <c r="O27" s="70"/>
      <c r="P27" s="77" t="s">
        <v>19</v>
      </c>
      <c r="Q27" s="63">
        <v>190</v>
      </c>
      <c r="R27" s="51">
        <v>7373</v>
      </c>
      <c r="S27" s="22">
        <f>'同行援護'!J28</f>
        <v>236</v>
      </c>
      <c r="T27" s="42">
        <f>'同行援護'!K28</f>
        <v>6823</v>
      </c>
      <c r="U27" s="64">
        <v>101</v>
      </c>
      <c r="V27" s="51">
        <v>2922</v>
      </c>
      <c r="W27" s="25">
        <f>'行動援護'!N28</f>
        <v>78</v>
      </c>
      <c r="X27" s="59">
        <f>'行動援護'!O28</f>
        <v>1874</v>
      </c>
      <c r="Y27" s="51">
        <v>0</v>
      </c>
      <c r="Z27" s="37">
        <v>0</v>
      </c>
      <c r="AA27" s="23">
        <f>'重度障がい者等包括支援'!R28</f>
        <v>0</v>
      </c>
      <c r="AB27" s="43">
        <f>'重度障がい者等包括支援'!S28</f>
        <v>0</v>
      </c>
    </row>
    <row r="28" spans="1:28" s="17" customFormat="1" ht="24.75" customHeight="1">
      <c r="A28" s="16" t="s">
        <v>20</v>
      </c>
      <c r="B28" s="36">
        <v>279</v>
      </c>
      <c r="C28" s="37">
        <v>7293</v>
      </c>
      <c r="D28" s="25">
        <f t="shared" si="0"/>
        <v>310</v>
      </c>
      <c r="E28" s="128">
        <f t="shared" si="1"/>
        <v>7052</v>
      </c>
      <c r="F28" s="48">
        <v>225</v>
      </c>
      <c r="G28" s="37">
        <v>4275</v>
      </c>
      <c r="H28" s="23">
        <f>'居宅介護'!R29</f>
        <v>253</v>
      </c>
      <c r="I28" s="128">
        <f>'居宅介護'!S29</f>
        <v>4221</v>
      </c>
      <c r="J28" s="51">
        <v>5</v>
      </c>
      <c r="K28" s="37">
        <v>1500</v>
      </c>
      <c r="L28" s="22">
        <f>'重度訪問介護'!N29</f>
        <v>5</v>
      </c>
      <c r="M28" s="74">
        <f>'重度訪問介護'!O29</f>
        <v>954</v>
      </c>
      <c r="N28" s="70"/>
      <c r="O28" s="70"/>
      <c r="P28" s="77" t="s">
        <v>20</v>
      </c>
      <c r="Q28" s="63">
        <v>42</v>
      </c>
      <c r="R28" s="51">
        <v>1164</v>
      </c>
      <c r="S28" s="22">
        <f>'同行援護'!J29</f>
        <v>41</v>
      </c>
      <c r="T28" s="42">
        <f>'同行援護'!K29</f>
        <v>1463</v>
      </c>
      <c r="U28" s="64">
        <v>7</v>
      </c>
      <c r="V28" s="51">
        <v>354</v>
      </c>
      <c r="W28" s="25">
        <f>'行動援護'!N29</f>
        <v>11</v>
      </c>
      <c r="X28" s="59">
        <f>'行動援護'!O29</f>
        <v>414</v>
      </c>
      <c r="Y28" s="51">
        <v>0</v>
      </c>
      <c r="Z28" s="37">
        <v>0</v>
      </c>
      <c r="AA28" s="23">
        <f>'重度障がい者等包括支援'!R29</f>
        <v>0</v>
      </c>
      <c r="AB28" s="43">
        <f>'重度障がい者等包括支援'!S29</f>
        <v>0</v>
      </c>
    </row>
    <row r="29" spans="1:28" s="17" customFormat="1" ht="24.75" customHeight="1">
      <c r="A29" s="16" t="s">
        <v>21</v>
      </c>
      <c r="B29" s="36">
        <v>261</v>
      </c>
      <c r="C29" s="37">
        <v>8077</v>
      </c>
      <c r="D29" s="25">
        <f t="shared" si="0"/>
        <v>270</v>
      </c>
      <c r="E29" s="128">
        <f t="shared" si="1"/>
        <v>7318</v>
      </c>
      <c r="F29" s="48">
        <v>212</v>
      </c>
      <c r="G29" s="37">
        <v>6207</v>
      </c>
      <c r="H29" s="23">
        <f>'居宅介護'!R30</f>
        <v>214</v>
      </c>
      <c r="I29" s="128">
        <f>'居宅介護'!S30</f>
        <v>4968</v>
      </c>
      <c r="J29" s="51">
        <v>3</v>
      </c>
      <c r="K29" s="37">
        <v>478</v>
      </c>
      <c r="L29" s="22">
        <f>'重度訪問介護'!N30</f>
        <v>7</v>
      </c>
      <c r="M29" s="74">
        <f>'重度訪問介護'!O30</f>
        <v>786</v>
      </c>
      <c r="N29" s="70"/>
      <c r="O29" s="70"/>
      <c r="P29" s="77" t="s">
        <v>21</v>
      </c>
      <c r="Q29" s="63">
        <v>35</v>
      </c>
      <c r="R29" s="51">
        <v>868</v>
      </c>
      <c r="S29" s="22">
        <f>'同行援護'!J30</f>
        <v>33</v>
      </c>
      <c r="T29" s="42">
        <f>'同行援護'!K30</f>
        <v>897</v>
      </c>
      <c r="U29" s="64">
        <v>11</v>
      </c>
      <c r="V29" s="51">
        <v>524</v>
      </c>
      <c r="W29" s="25">
        <f>'行動援護'!N30</f>
        <v>16</v>
      </c>
      <c r="X29" s="59">
        <f>'行動援護'!O30</f>
        <v>667</v>
      </c>
      <c r="Y29" s="51">
        <v>0</v>
      </c>
      <c r="Z29" s="37">
        <v>0</v>
      </c>
      <c r="AA29" s="23">
        <f>'重度障がい者等包括支援'!R30</f>
        <v>0</v>
      </c>
      <c r="AB29" s="43">
        <f>'重度障がい者等包括支援'!S30</f>
        <v>0</v>
      </c>
    </row>
    <row r="30" spans="1:28" s="17" customFormat="1" ht="24.75" customHeight="1">
      <c r="A30" s="16" t="s">
        <v>23</v>
      </c>
      <c r="B30" s="36">
        <v>162</v>
      </c>
      <c r="C30" s="37">
        <v>4106</v>
      </c>
      <c r="D30" s="25">
        <f t="shared" si="0"/>
        <v>165</v>
      </c>
      <c r="E30" s="128">
        <f t="shared" si="1"/>
        <v>3752</v>
      </c>
      <c r="F30" s="48">
        <v>132</v>
      </c>
      <c r="G30" s="37">
        <v>2357</v>
      </c>
      <c r="H30" s="23">
        <f>'居宅介護'!R31</f>
        <v>132</v>
      </c>
      <c r="I30" s="128">
        <f>'居宅介護'!S31</f>
        <v>1959</v>
      </c>
      <c r="J30" s="51">
        <v>8</v>
      </c>
      <c r="K30" s="37">
        <v>1272</v>
      </c>
      <c r="L30" s="22">
        <f>'重度訪問介護'!N31</f>
        <v>9</v>
      </c>
      <c r="M30" s="74">
        <f>'重度訪問介護'!O31</f>
        <v>1385</v>
      </c>
      <c r="N30" s="70"/>
      <c r="O30" s="70"/>
      <c r="P30" s="77" t="s">
        <v>23</v>
      </c>
      <c r="Q30" s="63">
        <v>19</v>
      </c>
      <c r="R30" s="51">
        <v>431</v>
      </c>
      <c r="S30" s="22">
        <f>'同行援護'!J31</f>
        <v>21</v>
      </c>
      <c r="T30" s="42">
        <f>'同行援護'!K31</f>
        <v>321</v>
      </c>
      <c r="U30" s="64">
        <v>3</v>
      </c>
      <c r="V30" s="51">
        <v>46</v>
      </c>
      <c r="W30" s="25">
        <f>'行動援護'!N31</f>
        <v>3</v>
      </c>
      <c r="X30" s="59">
        <f>'行動援護'!O31</f>
        <v>87</v>
      </c>
      <c r="Y30" s="51">
        <v>0</v>
      </c>
      <c r="Z30" s="37">
        <v>0</v>
      </c>
      <c r="AA30" s="23">
        <f>'重度障がい者等包括支援'!R31</f>
        <v>0</v>
      </c>
      <c r="AB30" s="43">
        <f>'重度障がい者等包括支援'!S31</f>
        <v>0</v>
      </c>
    </row>
    <row r="31" spans="1:28" s="17" customFormat="1" ht="24.75" customHeight="1">
      <c r="A31" s="16" t="s">
        <v>22</v>
      </c>
      <c r="B31" s="36">
        <v>173</v>
      </c>
      <c r="C31" s="37">
        <v>3887</v>
      </c>
      <c r="D31" s="25">
        <f t="shared" si="0"/>
        <v>201</v>
      </c>
      <c r="E31" s="128">
        <f t="shared" si="1"/>
        <v>4137</v>
      </c>
      <c r="F31" s="48">
        <v>125</v>
      </c>
      <c r="G31" s="37">
        <v>1250</v>
      </c>
      <c r="H31" s="23">
        <f>'居宅介護'!R32</f>
        <v>153</v>
      </c>
      <c r="I31" s="128">
        <f>'居宅介護'!S32</f>
        <v>1815</v>
      </c>
      <c r="J31" s="51">
        <v>19</v>
      </c>
      <c r="K31" s="37">
        <v>2014</v>
      </c>
      <c r="L31" s="22">
        <f>'重度訪問介護'!N32</f>
        <v>19</v>
      </c>
      <c r="M31" s="74">
        <f>'重度訪問介護'!O32</f>
        <v>1756</v>
      </c>
      <c r="N31" s="70"/>
      <c r="O31" s="70"/>
      <c r="P31" s="77" t="s">
        <v>22</v>
      </c>
      <c r="Q31" s="63">
        <v>24</v>
      </c>
      <c r="R31" s="51">
        <v>480</v>
      </c>
      <c r="S31" s="22">
        <f>'同行援護'!J32</f>
        <v>24</v>
      </c>
      <c r="T31" s="42">
        <f>'同行援護'!K32</f>
        <v>492</v>
      </c>
      <c r="U31" s="64">
        <v>5</v>
      </c>
      <c r="V31" s="51">
        <v>143</v>
      </c>
      <c r="W31" s="25">
        <f>'行動援護'!N32</f>
        <v>5</v>
      </c>
      <c r="X31" s="59">
        <f>'行動援護'!O32</f>
        <v>74</v>
      </c>
      <c r="Y31" s="51">
        <v>0</v>
      </c>
      <c r="Z31" s="37">
        <v>0</v>
      </c>
      <c r="AA31" s="23">
        <f>'重度障がい者等包括支援'!R32</f>
        <v>0</v>
      </c>
      <c r="AB31" s="43">
        <f>'重度障がい者等包括支援'!S32</f>
        <v>0</v>
      </c>
    </row>
    <row r="32" spans="1:28" s="17" customFormat="1" ht="24.75" customHeight="1">
      <c r="A32" s="16" t="s">
        <v>24</v>
      </c>
      <c r="B32" s="36">
        <v>278</v>
      </c>
      <c r="C32" s="37">
        <v>8226</v>
      </c>
      <c r="D32" s="25">
        <f t="shared" si="0"/>
        <v>299</v>
      </c>
      <c r="E32" s="128">
        <f t="shared" si="1"/>
        <v>7980</v>
      </c>
      <c r="F32" s="48">
        <v>204</v>
      </c>
      <c r="G32" s="37">
        <v>4712</v>
      </c>
      <c r="H32" s="23">
        <f>'居宅介護'!R33</f>
        <v>227</v>
      </c>
      <c r="I32" s="128">
        <f>'居宅介護'!S33</f>
        <v>4761</v>
      </c>
      <c r="J32" s="51">
        <v>3</v>
      </c>
      <c r="K32" s="37">
        <v>1041</v>
      </c>
      <c r="L32" s="22">
        <f>'重度訪問介護'!N33</f>
        <v>10</v>
      </c>
      <c r="M32" s="74">
        <f>'重度訪問介護'!O33</f>
        <v>1444</v>
      </c>
      <c r="N32" s="70"/>
      <c r="O32" s="70"/>
      <c r="P32" s="77" t="s">
        <v>24</v>
      </c>
      <c r="Q32" s="63">
        <v>46</v>
      </c>
      <c r="R32" s="51">
        <v>1978</v>
      </c>
      <c r="S32" s="22">
        <f>'同行援護'!J33</f>
        <v>37</v>
      </c>
      <c r="T32" s="42">
        <f>'同行援護'!K33</f>
        <v>1339</v>
      </c>
      <c r="U32" s="64">
        <v>25</v>
      </c>
      <c r="V32" s="51">
        <v>495</v>
      </c>
      <c r="W32" s="25">
        <f>'行動援護'!N33</f>
        <v>25</v>
      </c>
      <c r="X32" s="59">
        <f>'行動援護'!O33</f>
        <v>436</v>
      </c>
      <c r="Y32" s="51">
        <v>0</v>
      </c>
      <c r="Z32" s="37">
        <v>0</v>
      </c>
      <c r="AA32" s="23">
        <f>'重度障がい者等包括支援'!R33</f>
        <v>0</v>
      </c>
      <c r="AB32" s="43">
        <f>'重度障がい者等包括支援'!S33</f>
        <v>0</v>
      </c>
    </row>
    <row r="33" spans="1:28" s="17" customFormat="1" ht="24.75" customHeight="1">
      <c r="A33" s="16" t="s">
        <v>25</v>
      </c>
      <c r="B33" s="36">
        <v>159</v>
      </c>
      <c r="C33" s="37">
        <v>3840</v>
      </c>
      <c r="D33" s="25">
        <f t="shared" si="0"/>
        <v>124</v>
      </c>
      <c r="E33" s="128">
        <f t="shared" si="1"/>
        <v>2532</v>
      </c>
      <c r="F33" s="48">
        <v>125</v>
      </c>
      <c r="G33" s="37">
        <v>1875</v>
      </c>
      <c r="H33" s="23">
        <f>'居宅介護'!R34</f>
        <v>99</v>
      </c>
      <c r="I33" s="128">
        <f>'居宅介護'!S34</f>
        <v>1442</v>
      </c>
      <c r="J33" s="51">
        <v>11</v>
      </c>
      <c r="K33" s="37">
        <v>990</v>
      </c>
      <c r="L33" s="22">
        <f>'重度訪問介護'!N34</f>
        <v>9</v>
      </c>
      <c r="M33" s="74">
        <f>'重度訪問介護'!O34</f>
        <v>445</v>
      </c>
      <c r="N33" s="70"/>
      <c r="O33" s="70"/>
      <c r="P33" s="77" t="s">
        <v>25</v>
      </c>
      <c r="Q33" s="63">
        <v>21</v>
      </c>
      <c r="R33" s="51">
        <v>945</v>
      </c>
      <c r="S33" s="22">
        <f>'同行援護'!J34</f>
        <v>16</v>
      </c>
      <c r="T33" s="42">
        <f>'同行援護'!K34</f>
        <v>645</v>
      </c>
      <c r="U33" s="64">
        <v>2</v>
      </c>
      <c r="V33" s="51">
        <v>30</v>
      </c>
      <c r="W33" s="25">
        <f>'行動援護'!N34</f>
        <v>0</v>
      </c>
      <c r="X33" s="59">
        <f>'行動援護'!O34</f>
        <v>0</v>
      </c>
      <c r="Y33" s="51">
        <v>0</v>
      </c>
      <c r="Z33" s="37">
        <v>0</v>
      </c>
      <c r="AA33" s="23">
        <f>'重度障がい者等包括支援'!R34</f>
        <v>0</v>
      </c>
      <c r="AB33" s="43">
        <f>'重度障がい者等包括支援'!S34</f>
        <v>0</v>
      </c>
    </row>
    <row r="34" spans="1:28" s="17" customFormat="1" ht="24.75" customHeight="1">
      <c r="A34" s="16" t="s">
        <v>27</v>
      </c>
      <c r="B34" s="36">
        <v>37</v>
      </c>
      <c r="C34" s="37">
        <v>1074</v>
      </c>
      <c r="D34" s="25">
        <f t="shared" si="0"/>
        <v>34</v>
      </c>
      <c r="E34" s="128">
        <f t="shared" si="1"/>
        <v>1362</v>
      </c>
      <c r="F34" s="48">
        <v>31</v>
      </c>
      <c r="G34" s="37">
        <v>629</v>
      </c>
      <c r="H34" s="23">
        <f>'居宅介護'!R35</f>
        <v>29</v>
      </c>
      <c r="I34" s="128">
        <f>'居宅介護'!S35</f>
        <v>765</v>
      </c>
      <c r="J34" s="51">
        <v>3</v>
      </c>
      <c r="K34" s="37">
        <v>360</v>
      </c>
      <c r="L34" s="22">
        <f>'重度訪問介護'!N35</f>
        <v>2</v>
      </c>
      <c r="M34" s="74">
        <f>'重度訪問介護'!O35</f>
        <v>517</v>
      </c>
      <c r="N34" s="70"/>
      <c r="O34" s="70"/>
      <c r="P34" s="77" t="s">
        <v>27</v>
      </c>
      <c r="Q34" s="63">
        <v>2</v>
      </c>
      <c r="R34" s="51">
        <v>40</v>
      </c>
      <c r="S34" s="22">
        <f>'同行援護'!J35</f>
        <v>2</v>
      </c>
      <c r="T34" s="42">
        <f>'同行援護'!K35</f>
        <v>32</v>
      </c>
      <c r="U34" s="64">
        <v>1</v>
      </c>
      <c r="V34" s="51">
        <v>45</v>
      </c>
      <c r="W34" s="25">
        <f>'行動援護'!N35</f>
        <v>1</v>
      </c>
      <c r="X34" s="59">
        <f>'行動援護'!O35</f>
        <v>48</v>
      </c>
      <c r="Y34" s="51">
        <v>0</v>
      </c>
      <c r="Z34" s="37">
        <v>0</v>
      </c>
      <c r="AA34" s="23">
        <f>'重度障がい者等包括支援'!R35</f>
        <v>0</v>
      </c>
      <c r="AB34" s="43">
        <f>'重度障がい者等包括支援'!S35</f>
        <v>0</v>
      </c>
    </row>
    <row r="35" spans="1:28" s="17" customFormat="1" ht="24.75" customHeight="1">
      <c r="A35" s="16" t="s">
        <v>26</v>
      </c>
      <c r="B35" s="36">
        <v>32</v>
      </c>
      <c r="C35" s="37">
        <v>1239</v>
      </c>
      <c r="D35" s="25">
        <f t="shared" si="0"/>
        <v>19</v>
      </c>
      <c r="E35" s="128">
        <f t="shared" si="1"/>
        <v>805</v>
      </c>
      <c r="F35" s="48">
        <v>22</v>
      </c>
      <c r="G35" s="37">
        <v>770</v>
      </c>
      <c r="H35" s="23">
        <f>'居宅介護'!R36</f>
        <v>19</v>
      </c>
      <c r="I35" s="128">
        <f>'居宅介護'!S36</f>
        <v>805</v>
      </c>
      <c r="J35" s="51">
        <v>5</v>
      </c>
      <c r="K35" s="37">
        <v>300</v>
      </c>
      <c r="L35" s="22">
        <f>'重度訪問介護'!N36</f>
        <v>0</v>
      </c>
      <c r="M35" s="74">
        <f>'重度訪問介護'!O36</f>
        <v>0</v>
      </c>
      <c r="N35" s="70"/>
      <c r="O35" s="70"/>
      <c r="P35" s="77" t="s">
        <v>26</v>
      </c>
      <c r="Q35" s="63">
        <v>3</v>
      </c>
      <c r="R35" s="51">
        <v>135</v>
      </c>
      <c r="S35" s="22">
        <f>'同行援護'!J36</f>
        <v>0</v>
      </c>
      <c r="T35" s="42">
        <f>'同行援護'!K36</f>
        <v>0</v>
      </c>
      <c r="U35" s="64">
        <v>2</v>
      </c>
      <c r="V35" s="51">
        <v>34</v>
      </c>
      <c r="W35" s="25">
        <f>'行動援護'!N36</f>
        <v>0</v>
      </c>
      <c r="X35" s="59">
        <f>'行動援護'!O36</f>
        <v>0</v>
      </c>
      <c r="Y35" s="51">
        <v>0</v>
      </c>
      <c r="Z35" s="37">
        <v>0</v>
      </c>
      <c r="AA35" s="23">
        <f>'重度障がい者等包括支援'!R36</f>
        <v>0</v>
      </c>
      <c r="AB35" s="43">
        <f>'重度障がい者等包括支援'!S36</f>
        <v>0</v>
      </c>
    </row>
    <row r="36" spans="1:28" s="17" customFormat="1" ht="24.75" customHeight="1">
      <c r="A36" s="16" t="s">
        <v>28</v>
      </c>
      <c r="B36" s="36">
        <v>12</v>
      </c>
      <c r="C36" s="37">
        <v>239</v>
      </c>
      <c r="D36" s="25">
        <f t="shared" si="0"/>
        <v>9</v>
      </c>
      <c r="E36" s="128">
        <f t="shared" si="1"/>
        <v>126</v>
      </c>
      <c r="F36" s="48">
        <v>8</v>
      </c>
      <c r="G36" s="37">
        <v>144</v>
      </c>
      <c r="H36" s="23">
        <f>'居宅介護'!R37</f>
        <v>8</v>
      </c>
      <c r="I36" s="128">
        <f>'居宅介護'!S37</f>
        <v>96</v>
      </c>
      <c r="J36" s="51">
        <v>0</v>
      </c>
      <c r="K36" s="37">
        <v>0</v>
      </c>
      <c r="L36" s="22">
        <f>'重度訪問介護'!N37</f>
        <v>0</v>
      </c>
      <c r="M36" s="74">
        <f>'重度訪問介護'!O37</f>
        <v>0</v>
      </c>
      <c r="N36" s="70"/>
      <c r="O36" s="70"/>
      <c r="P36" s="77" t="s">
        <v>28</v>
      </c>
      <c r="Q36" s="63">
        <v>1</v>
      </c>
      <c r="R36" s="51">
        <v>23</v>
      </c>
      <c r="S36" s="22">
        <f>'同行援護'!J37</f>
        <v>1</v>
      </c>
      <c r="T36" s="42">
        <f>'同行援護'!K37</f>
        <v>30</v>
      </c>
      <c r="U36" s="64">
        <v>3</v>
      </c>
      <c r="V36" s="51">
        <v>72</v>
      </c>
      <c r="W36" s="25">
        <f>'行動援護'!N37</f>
        <v>0</v>
      </c>
      <c r="X36" s="59">
        <f>'行動援護'!O37</f>
        <v>0</v>
      </c>
      <c r="Y36" s="51">
        <v>0</v>
      </c>
      <c r="Z36" s="37">
        <v>0</v>
      </c>
      <c r="AA36" s="23">
        <f>'重度障がい者等包括支援'!R37</f>
        <v>0</v>
      </c>
      <c r="AB36" s="43">
        <f>'重度障がい者等包括支援'!S37</f>
        <v>0</v>
      </c>
    </row>
    <row r="37" spans="1:28" s="17" customFormat="1" ht="24.75" customHeight="1">
      <c r="A37" s="16" t="s">
        <v>0</v>
      </c>
      <c r="B37" s="36">
        <v>2965</v>
      </c>
      <c r="C37" s="37">
        <v>86911</v>
      </c>
      <c r="D37" s="25">
        <f t="shared" si="0"/>
        <v>2932</v>
      </c>
      <c r="E37" s="128">
        <f t="shared" si="1"/>
        <v>84176</v>
      </c>
      <c r="F37" s="48">
        <v>2396</v>
      </c>
      <c r="G37" s="37">
        <v>44725</v>
      </c>
      <c r="H37" s="23">
        <f>'居宅介護'!R38</f>
        <v>2382</v>
      </c>
      <c r="I37" s="128">
        <f>'居宅介護'!S38</f>
        <v>44638</v>
      </c>
      <c r="J37" s="51">
        <v>242</v>
      </c>
      <c r="K37" s="37">
        <v>32920</v>
      </c>
      <c r="L37" s="22">
        <f>'重度訪問介護'!N38</f>
        <v>210</v>
      </c>
      <c r="M37" s="74">
        <f>'重度訪問介護'!O38</f>
        <v>30169</v>
      </c>
      <c r="N37" s="70"/>
      <c r="O37" s="70"/>
      <c r="P37" s="77" t="s">
        <v>0</v>
      </c>
      <c r="Q37" s="63">
        <v>294</v>
      </c>
      <c r="R37" s="51">
        <v>8326</v>
      </c>
      <c r="S37" s="22">
        <f>'同行援護'!J38</f>
        <v>306</v>
      </c>
      <c r="T37" s="42">
        <f>'同行援護'!K38</f>
        <v>8609</v>
      </c>
      <c r="U37" s="64">
        <v>33</v>
      </c>
      <c r="V37" s="51">
        <v>940</v>
      </c>
      <c r="W37" s="25">
        <f>'行動援護'!N38</f>
        <v>34</v>
      </c>
      <c r="X37" s="59">
        <f>'行動援護'!O38</f>
        <v>760</v>
      </c>
      <c r="Y37" s="51">
        <v>0</v>
      </c>
      <c r="Z37" s="37">
        <v>0</v>
      </c>
      <c r="AA37" s="23">
        <f>'重度障がい者等包括支援'!R38</f>
        <v>0</v>
      </c>
      <c r="AB37" s="43">
        <f>'重度障がい者等包括支援'!S38</f>
        <v>0</v>
      </c>
    </row>
    <row r="38" spans="1:28" s="17" customFormat="1" ht="24.75" customHeight="1">
      <c r="A38" s="16" t="s">
        <v>29</v>
      </c>
      <c r="B38" s="36">
        <v>297</v>
      </c>
      <c r="C38" s="37">
        <v>7366</v>
      </c>
      <c r="D38" s="25">
        <f t="shared" si="0"/>
        <v>210</v>
      </c>
      <c r="E38" s="128">
        <f t="shared" si="1"/>
        <v>6136</v>
      </c>
      <c r="F38" s="48">
        <v>238</v>
      </c>
      <c r="G38" s="37">
        <v>4275</v>
      </c>
      <c r="H38" s="23">
        <f>'居宅介護'!R39</f>
        <v>166</v>
      </c>
      <c r="I38" s="128">
        <f>'居宅介護'!S39</f>
        <v>3585</v>
      </c>
      <c r="J38" s="51">
        <v>15</v>
      </c>
      <c r="K38" s="37">
        <v>2625</v>
      </c>
      <c r="L38" s="22">
        <f>'重度訪問介護'!N39</f>
        <v>8</v>
      </c>
      <c r="M38" s="74">
        <f>'重度訪問介護'!O39</f>
        <v>1956</v>
      </c>
      <c r="N38" s="70"/>
      <c r="O38" s="70"/>
      <c r="P38" s="77" t="s">
        <v>29</v>
      </c>
      <c r="Q38" s="63">
        <v>40</v>
      </c>
      <c r="R38" s="51">
        <v>370</v>
      </c>
      <c r="S38" s="22">
        <f>'同行援護'!J39</f>
        <v>31</v>
      </c>
      <c r="T38" s="42">
        <f>'同行援護'!K39</f>
        <v>540</v>
      </c>
      <c r="U38" s="64">
        <v>4</v>
      </c>
      <c r="V38" s="51">
        <v>96</v>
      </c>
      <c r="W38" s="25">
        <f>'行動援護'!N39</f>
        <v>5</v>
      </c>
      <c r="X38" s="59">
        <f>'行動援護'!O39</f>
        <v>55</v>
      </c>
      <c r="Y38" s="51">
        <v>0</v>
      </c>
      <c r="Z38" s="37">
        <v>0</v>
      </c>
      <c r="AA38" s="23">
        <f>'重度障がい者等包括支援'!R39</f>
        <v>0</v>
      </c>
      <c r="AB38" s="43">
        <f>'重度障がい者等包括支援'!S39</f>
        <v>0</v>
      </c>
    </row>
    <row r="39" spans="1:28" s="17" customFormat="1" ht="24.75" customHeight="1">
      <c r="A39" s="16" t="s">
        <v>30</v>
      </c>
      <c r="B39" s="36">
        <v>482</v>
      </c>
      <c r="C39" s="37">
        <v>16666</v>
      </c>
      <c r="D39" s="25">
        <f t="shared" si="0"/>
        <v>460</v>
      </c>
      <c r="E39" s="128">
        <f t="shared" si="1"/>
        <v>14943</v>
      </c>
      <c r="F39" s="48">
        <v>398</v>
      </c>
      <c r="G39" s="37">
        <v>9234</v>
      </c>
      <c r="H39" s="23">
        <f>'居宅介護'!R40</f>
        <v>398</v>
      </c>
      <c r="I39" s="128">
        <f>'居宅介護'!S40</f>
        <v>10049</v>
      </c>
      <c r="J39" s="51">
        <v>24</v>
      </c>
      <c r="K39" s="37">
        <v>4143</v>
      </c>
      <c r="L39" s="22">
        <f>'重度訪問介護'!N40</f>
        <v>14</v>
      </c>
      <c r="M39" s="74">
        <f>'重度訪問介護'!O40</f>
        <v>2911</v>
      </c>
      <c r="N39" s="70"/>
      <c r="O39" s="70"/>
      <c r="P39" s="77" t="s">
        <v>30</v>
      </c>
      <c r="Q39" s="63">
        <v>53</v>
      </c>
      <c r="R39" s="51">
        <v>2485</v>
      </c>
      <c r="S39" s="22">
        <f>'同行援護'!J40</f>
        <v>46</v>
      </c>
      <c r="T39" s="42">
        <f>'同行援護'!K40</f>
        <v>1927</v>
      </c>
      <c r="U39" s="64">
        <v>3</v>
      </c>
      <c r="V39" s="51">
        <v>36</v>
      </c>
      <c r="W39" s="25">
        <f>'行動援護'!N40</f>
        <v>2</v>
      </c>
      <c r="X39" s="59">
        <f>'行動援護'!O40</f>
        <v>56</v>
      </c>
      <c r="Y39" s="51">
        <v>4</v>
      </c>
      <c r="Z39" s="37">
        <v>768</v>
      </c>
      <c r="AA39" s="23">
        <f>'重度障がい者等包括支援'!R40</f>
        <v>0</v>
      </c>
      <c r="AB39" s="43">
        <f>'重度障がい者等包括支援'!S40</f>
        <v>0</v>
      </c>
    </row>
    <row r="40" spans="1:28" s="17" customFormat="1" ht="24.75" customHeight="1">
      <c r="A40" s="16" t="s">
        <v>31</v>
      </c>
      <c r="B40" s="36">
        <v>153</v>
      </c>
      <c r="C40" s="37">
        <v>2738</v>
      </c>
      <c r="D40" s="25">
        <f t="shared" si="0"/>
        <v>172</v>
      </c>
      <c r="E40" s="128">
        <f t="shared" si="1"/>
        <v>2939</v>
      </c>
      <c r="F40" s="48">
        <v>118</v>
      </c>
      <c r="G40" s="37">
        <v>1698</v>
      </c>
      <c r="H40" s="23">
        <f>'居宅介護'!R41</f>
        <v>146</v>
      </c>
      <c r="I40" s="128">
        <f>'居宅介護'!S41</f>
        <v>2095</v>
      </c>
      <c r="J40" s="51">
        <v>6</v>
      </c>
      <c r="K40" s="37">
        <v>402</v>
      </c>
      <c r="L40" s="22">
        <f>'重度訪問介護'!N41</f>
        <v>3</v>
      </c>
      <c r="M40" s="74">
        <f>'重度訪問介護'!O41</f>
        <v>241</v>
      </c>
      <c r="N40" s="70"/>
      <c r="O40" s="70"/>
      <c r="P40" s="77" t="s">
        <v>63</v>
      </c>
      <c r="Q40" s="63">
        <v>24</v>
      </c>
      <c r="R40" s="51">
        <v>528</v>
      </c>
      <c r="S40" s="22">
        <f>'同行援護'!J41</f>
        <v>22</v>
      </c>
      <c r="T40" s="42">
        <f>'同行援護'!K41</f>
        <v>582</v>
      </c>
      <c r="U40" s="64">
        <v>5</v>
      </c>
      <c r="V40" s="51">
        <v>110</v>
      </c>
      <c r="W40" s="25">
        <f>'行動援護'!N41</f>
        <v>1</v>
      </c>
      <c r="X40" s="59">
        <f>'行動援護'!O41</f>
        <v>21</v>
      </c>
      <c r="Y40" s="51">
        <v>0</v>
      </c>
      <c r="Z40" s="37">
        <v>0</v>
      </c>
      <c r="AA40" s="23">
        <f>'重度障がい者等包括支援'!R41</f>
        <v>0</v>
      </c>
      <c r="AB40" s="43">
        <f>'重度障がい者等包括支援'!S41</f>
        <v>0</v>
      </c>
    </row>
    <row r="41" spans="1:28" s="17" customFormat="1" ht="24.75" customHeight="1">
      <c r="A41" s="16" t="s">
        <v>32</v>
      </c>
      <c r="B41" s="36">
        <v>56</v>
      </c>
      <c r="C41" s="37">
        <v>1347</v>
      </c>
      <c r="D41" s="25">
        <f t="shared" si="0"/>
        <v>66</v>
      </c>
      <c r="E41" s="128">
        <f t="shared" si="1"/>
        <v>1976</v>
      </c>
      <c r="F41" s="48">
        <v>53</v>
      </c>
      <c r="G41" s="37">
        <v>1053</v>
      </c>
      <c r="H41" s="23">
        <f>'居宅介護'!R42</f>
        <v>58</v>
      </c>
      <c r="I41" s="128">
        <f>'居宅介護'!S42</f>
        <v>1553</v>
      </c>
      <c r="J41" s="51">
        <v>1</v>
      </c>
      <c r="K41" s="37">
        <v>219</v>
      </c>
      <c r="L41" s="22">
        <f>'重度訪問介護'!N42</f>
        <v>2</v>
      </c>
      <c r="M41" s="74">
        <f>'重度訪問介護'!O42</f>
        <v>262</v>
      </c>
      <c r="N41" s="70"/>
      <c r="O41" s="70"/>
      <c r="P41" s="77" t="s">
        <v>32</v>
      </c>
      <c r="Q41" s="63">
        <v>2</v>
      </c>
      <c r="R41" s="51">
        <v>75</v>
      </c>
      <c r="S41" s="22">
        <f>'同行援護'!J42</f>
        <v>6</v>
      </c>
      <c r="T41" s="42">
        <f>'同行援護'!K42</f>
        <v>161</v>
      </c>
      <c r="U41" s="64">
        <v>0</v>
      </c>
      <c r="V41" s="51">
        <v>0</v>
      </c>
      <c r="W41" s="25">
        <f>'行動援護'!N42</f>
        <v>0</v>
      </c>
      <c r="X41" s="59">
        <f>'行動援護'!O42</f>
        <v>0</v>
      </c>
      <c r="Y41" s="51">
        <v>0</v>
      </c>
      <c r="Z41" s="37">
        <v>0</v>
      </c>
      <c r="AA41" s="23">
        <f>'重度障がい者等包括支援'!R42</f>
        <v>0</v>
      </c>
      <c r="AB41" s="43">
        <f>'重度障がい者等包括支援'!S42</f>
        <v>0</v>
      </c>
    </row>
    <row r="42" spans="1:28" s="17" customFormat="1" ht="24.75" customHeight="1">
      <c r="A42" s="16" t="s">
        <v>33</v>
      </c>
      <c r="B42" s="36">
        <v>890</v>
      </c>
      <c r="C42" s="37">
        <v>16116</v>
      </c>
      <c r="D42" s="25">
        <f t="shared" si="0"/>
        <v>949</v>
      </c>
      <c r="E42" s="128">
        <f t="shared" si="1"/>
        <v>16616</v>
      </c>
      <c r="F42" s="48">
        <v>690</v>
      </c>
      <c r="G42" s="37">
        <v>9601</v>
      </c>
      <c r="H42" s="23">
        <f>'居宅介護'!R43</f>
        <v>754</v>
      </c>
      <c r="I42" s="128">
        <f>'居宅介護'!S43</f>
        <v>9620</v>
      </c>
      <c r="J42" s="51">
        <v>46</v>
      </c>
      <c r="K42" s="37">
        <v>3146</v>
      </c>
      <c r="L42" s="22">
        <f>'重度訪問介護'!N43</f>
        <v>78</v>
      </c>
      <c r="M42" s="74">
        <f>'重度訪問介護'!O43</f>
        <v>4535</v>
      </c>
      <c r="N42" s="70"/>
      <c r="O42" s="70"/>
      <c r="P42" s="77" t="s">
        <v>33</v>
      </c>
      <c r="Q42" s="63">
        <v>154</v>
      </c>
      <c r="R42" s="51">
        <v>3369</v>
      </c>
      <c r="S42" s="22">
        <f>'同行援護'!J43</f>
        <v>114</v>
      </c>
      <c r="T42" s="42">
        <f>'同行援護'!K43</f>
        <v>2384</v>
      </c>
      <c r="U42" s="64">
        <v>0</v>
      </c>
      <c r="V42" s="51">
        <v>0</v>
      </c>
      <c r="W42" s="25">
        <f>'行動援護'!N43</f>
        <v>3</v>
      </c>
      <c r="X42" s="59">
        <f>'行動援護'!O43</f>
        <v>77</v>
      </c>
      <c r="Y42" s="51">
        <v>0</v>
      </c>
      <c r="Z42" s="37">
        <v>0</v>
      </c>
      <c r="AA42" s="23">
        <f>'重度障がい者等包括支援'!R43</f>
        <v>0</v>
      </c>
      <c r="AB42" s="43">
        <f>'重度障がい者等包括支援'!S43</f>
        <v>0</v>
      </c>
    </row>
    <row r="43" spans="1:28" s="17" customFormat="1" ht="24.75" customHeight="1">
      <c r="A43" s="16" t="s">
        <v>34</v>
      </c>
      <c r="B43" s="36">
        <v>227</v>
      </c>
      <c r="C43" s="37">
        <v>6388</v>
      </c>
      <c r="D43" s="25">
        <f t="shared" si="0"/>
        <v>198</v>
      </c>
      <c r="E43" s="128">
        <f t="shared" si="1"/>
        <v>5271</v>
      </c>
      <c r="F43" s="48">
        <v>173</v>
      </c>
      <c r="G43" s="37">
        <v>3124</v>
      </c>
      <c r="H43" s="23">
        <f>'居宅介護'!R44</f>
        <v>154</v>
      </c>
      <c r="I43" s="128">
        <f>'居宅介護'!S44</f>
        <v>2745</v>
      </c>
      <c r="J43" s="51">
        <v>11</v>
      </c>
      <c r="K43" s="37">
        <v>1727</v>
      </c>
      <c r="L43" s="22">
        <f>'重度訪問介護'!N44</f>
        <v>10</v>
      </c>
      <c r="M43" s="74">
        <f>'重度訪問介護'!O44</f>
        <v>1253</v>
      </c>
      <c r="N43" s="70"/>
      <c r="O43" s="70"/>
      <c r="P43" s="77" t="s">
        <v>34</v>
      </c>
      <c r="Q43" s="63">
        <v>43</v>
      </c>
      <c r="R43" s="51">
        <v>1537</v>
      </c>
      <c r="S43" s="22">
        <f>'同行援護'!J44</f>
        <v>34</v>
      </c>
      <c r="T43" s="42">
        <f>'同行援護'!K44</f>
        <v>1273</v>
      </c>
      <c r="U43" s="64">
        <v>0</v>
      </c>
      <c r="V43" s="51">
        <v>0</v>
      </c>
      <c r="W43" s="25">
        <f>'行動援護'!N44</f>
        <v>0</v>
      </c>
      <c r="X43" s="59">
        <f>'行動援護'!O44</f>
        <v>0</v>
      </c>
      <c r="Y43" s="51">
        <v>0</v>
      </c>
      <c r="Z43" s="37">
        <v>0</v>
      </c>
      <c r="AA43" s="23">
        <f>'重度障がい者等包括支援'!R44</f>
        <v>0</v>
      </c>
      <c r="AB43" s="43">
        <f>'重度障がい者等包括支援'!S44</f>
        <v>0</v>
      </c>
    </row>
    <row r="44" spans="1:28" s="17" customFormat="1" ht="24.75" customHeight="1">
      <c r="A44" s="16" t="s">
        <v>35</v>
      </c>
      <c r="B44" s="36">
        <v>291</v>
      </c>
      <c r="C44" s="37">
        <v>8845</v>
      </c>
      <c r="D44" s="25">
        <f t="shared" si="0"/>
        <v>283</v>
      </c>
      <c r="E44" s="128">
        <f t="shared" si="1"/>
        <v>6826</v>
      </c>
      <c r="F44" s="48">
        <v>226</v>
      </c>
      <c r="G44" s="37">
        <v>4753</v>
      </c>
      <c r="H44" s="23">
        <f>'居宅介護'!R45</f>
        <v>246</v>
      </c>
      <c r="I44" s="128">
        <f>'居宅介護'!S45</f>
        <v>4402</v>
      </c>
      <c r="J44" s="51">
        <v>45</v>
      </c>
      <c r="K44" s="37">
        <v>3697</v>
      </c>
      <c r="L44" s="22">
        <f>'重度訪問介護'!N45</f>
        <v>9</v>
      </c>
      <c r="M44" s="74">
        <f>'重度訪問介護'!O45</f>
        <v>1860</v>
      </c>
      <c r="N44" s="70"/>
      <c r="O44" s="70"/>
      <c r="P44" s="77" t="s">
        <v>35</v>
      </c>
      <c r="Q44" s="63">
        <v>20</v>
      </c>
      <c r="R44" s="51">
        <v>395</v>
      </c>
      <c r="S44" s="22">
        <f>'同行援護'!J45</f>
        <v>27</v>
      </c>
      <c r="T44" s="42">
        <f>'同行援護'!K45</f>
        <v>496</v>
      </c>
      <c r="U44" s="64">
        <v>0</v>
      </c>
      <c r="V44" s="51">
        <v>0</v>
      </c>
      <c r="W44" s="25">
        <f>'行動援護'!N45</f>
        <v>1</v>
      </c>
      <c r="X44" s="59">
        <f>'行動援護'!O45</f>
        <v>68</v>
      </c>
      <c r="Y44" s="51">
        <v>0</v>
      </c>
      <c r="Z44" s="37">
        <v>0</v>
      </c>
      <c r="AA44" s="23">
        <f>'重度障がい者等包括支援'!R45</f>
        <v>0</v>
      </c>
      <c r="AB44" s="43">
        <f>'重度障がい者等包括支援'!S45</f>
        <v>0</v>
      </c>
    </row>
    <row r="45" spans="1:28" s="17" customFormat="1" ht="24.75" customHeight="1">
      <c r="A45" s="16" t="s">
        <v>36</v>
      </c>
      <c r="B45" s="36">
        <v>202</v>
      </c>
      <c r="C45" s="37">
        <v>5789</v>
      </c>
      <c r="D45" s="25">
        <f t="shared" si="0"/>
        <v>217</v>
      </c>
      <c r="E45" s="128">
        <f t="shared" si="1"/>
        <v>5526</v>
      </c>
      <c r="F45" s="48">
        <v>153</v>
      </c>
      <c r="G45" s="37">
        <v>2836</v>
      </c>
      <c r="H45" s="23">
        <f>'居宅介護'!R46</f>
        <v>169</v>
      </c>
      <c r="I45" s="128">
        <f>'居宅介護'!S46</f>
        <v>2905</v>
      </c>
      <c r="J45" s="51">
        <v>9</v>
      </c>
      <c r="K45" s="37">
        <v>1577</v>
      </c>
      <c r="L45" s="22">
        <f>'重度訪問介護'!N46</f>
        <v>9</v>
      </c>
      <c r="M45" s="74">
        <f>'重度訪問介護'!O46</f>
        <v>1414</v>
      </c>
      <c r="N45" s="70"/>
      <c r="O45" s="70"/>
      <c r="P45" s="77" t="s">
        <v>36</v>
      </c>
      <c r="Q45" s="63">
        <v>21</v>
      </c>
      <c r="R45" s="51">
        <v>631</v>
      </c>
      <c r="S45" s="22">
        <f>'同行援護'!J46</f>
        <v>24</v>
      </c>
      <c r="T45" s="42">
        <f>'同行援護'!K46</f>
        <v>609</v>
      </c>
      <c r="U45" s="64">
        <v>19</v>
      </c>
      <c r="V45" s="51">
        <v>745</v>
      </c>
      <c r="W45" s="25">
        <f>'行動援護'!N46</f>
        <v>15</v>
      </c>
      <c r="X45" s="59">
        <f>'行動援護'!O46</f>
        <v>598</v>
      </c>
      <c r="Y45" s="51">
        <v>0</v>
      </c>
      <c r="Z45" s="37">
        <v>0</v>
      </c>
      <c r="AA45" s="23">
        <f>'重度障がい者等包括支援'!R46</f>
        <v>0</v>
      </c>
      <c r="AB45" s="43">
        <f>'重度障がい者等包括支援'!S46</f>
        <v>0</v>
      </c>
    </row>
    <row r="46" spans="1:28" s="17" customFormat="1" ht="24.75" customHeight="1">
      <c r="A46" s="16" t="s">
        <v>37</v>
      </c>
      <c r="B46" s="36">
        <v>236</v>
      </c>
      <c r="C46" s="37">
        <v>4681</v>
      </c>
      <c r="D46" s="25">
        <f t="shared" si="0"/>
        <v>194</v>
      </c>
      <c r="E46" s="128">
        <f t="shared" si="1"/>
        <v>4340</v>
      </c>
      <c r="F46" s="48">
        <v>189</v>
      </c>
      <c r="G46" s="37">
        <v>3290</v>
      </c>
      <c r="H46" s="23">
        <f>'居宅介護'!R47</f>
        <v>156</v>
      </c>
      <c r="I46" s="128">
        <f>'居宅介護'!S47</f>
        <v>2927</v>
      </c>
      <c r="J46" s="51">
        <v>2</v>
      </c>
      <c r="K46" s="37">
        <v>260</v>
      </c>
      <c r="L46" s="22">
        <f>'重度訪問介護'!N47</f>
        <v>1</v>
      </c>
      <c r="M46" s="74">
        <f>'重度訪問介護'!O47</f>
        <v>105</v>
      </c>
      <c r="N46" s="70"/>
      <c r="O46" s="70"/>
      <c r="P46" s="77" t="s">
        <v>37</v>
      </c>
      <c r="Q46" s="63">
        <v>40</v>
      </c>
      <c r="R46" s="51">
        <v>1071</v>
      </c>
      <c r="S46" s="22">
        <f>'同行援護'!J47</f>
        <v>27</v>
      </c>
      <c r="T46" s="42">
        <f>'同行援護'!K47</f>
        <v>826</v>
      </c>
      <c r="U46" s="64">
        <v>5</v>
      </c>
      <c r="V46" s="51">
        <v>60</v>
      </c>
      <c r="W46" s="25">
        <f>'行動援護'!N47</f>
        <v>10</v>
      </c>
      <c r="X46" s="59">
        <f>'行動援護'!O47</f>
        <v>482</v>
      </c>
      <c r="Y46" s="51">
        <v>0</v>
      </c>
      <c r="Z46" s="37">
        <v>0</v>
      </c>
      <c r="AA46" s="23">
        <f>'重度障がい者等包括支援'!R47</f>
        <v>0</v>
      </c>
      <c r="AB46" s="43">
        <f>'重度障がい者等包括支援'!S47</f>
        <v>0</v>
      </c>
    </row>
    <row r="47" spans="1:28" s="17" customFormat="1" ht="24.75" customHeight="1">
      <c r="A47" s="16" t="s">
        <v>38</v>
      </c>
      <c r="B47" s="36">
        <v>84</v>
      </c>
      <c r="C47" s="37">
        <v>3305</v>
      </c>
      <c r="D47" s="25">
        <f t="shared" si="0"/>
        <v>91</v>
      </c>
      <c r="E47" s="128">
        <f t="shared" si="1"/>
        <v>2137</v>
      </c>
      <c r="F47" s="48">
        <v>58</v>
      </c>
      <c r="G47" s="37">
        <v>1133</v>
      </c>
      <c r="H47" s="23">
        <f>'居宅介護'!R48</f>
        <v>67</v>
      </c>
      <c r="I47" s="128">
        <f>'居宅介護'!S48</f>
        <v>1215</v>
      </c>
      <c r="J47" s="51">
        <v>8</v>
      </c>
      <c r="K47" s="37">
        <v>1844</v>
      </c>
      <c r="L47" s="22">
        <f>'重度訪問介護'!N48</f>
        <v>9</v>
      </c>
      <c r="M47" s="74">
        <f>'重度訪問介護'!O48</f>
        <v>654</v>
      </c>
      <c r="N47" s="70"/>
      <c r="O47" s="70"/>
      <c r="P47" s="77" t="s">
        <v>38</v>
      </c>
      <c r="Q47" s="63">
        <v>17</v>
      </c>
      <c r="R47" s="51">
        <v>308</v>
      </c>
      <c r="S47" s="22">
        <f>'同行援護'!J48</f>
        <v>15</v>
      </c>
      <c r="T47" s="42">
        <f>'同行援護'!K48</f>
        <v>268</v>
      </c>
      <c r="U47" s="64">
        <v>1</v>
      </c>
      <c r="V47" s="51">
        <v>20</v>
      </c>
      <c r="W47" s="25">
        <f>'行動援護'!N48</f>
        <v>0</v>
      </c>
      <c r="X47" s="59">
        <f>'行動援護'!O48</f>
        <v>0</v>
      </c>
      <c r="Y47" s="51">
        <v>0</v>
      </c>
      <c r="Z47" s="37">
        <v>0</v>
      </c>
      <c r="AA47" s="23">
        <f>'重度障がい者等包括支援'!R48</f>
        <v>0</v>
      </c>
      <c r="AB47" s="43">
        <f>'重度障がい者等包括支援'!S48</f>
        <v>0</v>
      </c>
    </row>
    <row r="48" spans="1:28" s="17" customFormat="1" ht="24.75" customHeight="1">
      <c r="A48" s="16" t="s">
        <v>39</v>
      </c>
      <c r="B48" s="36">
        <v>36</v>
      </c>
      <c r="C48" s="37">
        <v>1282</v>
      </c>
      <c r="D48" s="25">
        <f t="shared" si="0"/>
        <v>37</v>
      </c>
      <c r="E48" s="128">
        <f t="shared" si="1"/>
        <v>776</v>
      </c>
      <c r="F48" s="48">
        <v>31</v>
      </c>
      <c r="G48" s="37">
        <v>838</v>
      </c>
      <c r="H48" s="23">
        <f>'居宅介護'!R49</f>
        <v>34</v>
      </c>
      <c r="I48" s="128">
        <f>'居宅介護'!S49</f>
        <v>642</v>
      </c>
      <c r="J48" s="51">
        <v>1</v>
      </c>
      <c r="K48" s="37">
        <v>284</v>
      </c>
      <c r="L48" s="22">
        <f>'重度訪問介護'!N49</f>
        <v>0</v>
      </c>
      <c r="M48" s="74">
        <f>'重度訪問介護'!O49</f>
        <v>0</v>
      </c>
      <c r="N48" s="70"/>
      <c r="O48" s="70"/>
      <c r="P48" s="77" t="s">
        <v>39</v>
      </c>
      <c r="Q48" s="63">
        <v>4</v>
      </c>
      <c r="R48" s="51">
        <v>160</v>
      </c>
      <c r="S48" s="22">
        <f>'同行援護'!J49</f>
        <v>3</v>
      </c>
      <c r="T48" s="42">
        <f>'同行援護'!K49</f>
        <v>134</v>
      </c>
      <c r="U48" s="64">
        <v>0</v>
      </c>
      <c r="V48" s="51">
        <v>0</v>
      </c>
      <c r="W48" s="25">
        <f>'行動援護'!N49</f>
        <v>0</v>
      </c>
      <c r="X48" s="59">
        <f>'行動援護'!O49</f>
        <v>0</v>
      </c>
      <c r="Y48" s="51">
        <v>0</v>
      </c>
      <c r="Z48" s="37">
        <v>0</v>
      </c>
      <c r="AA48" s="23">
        <f>'重度障がい者等包括支援'!R49</f>
        <v>0</v>
      </c>
      <c r="AB48" s="43">
        <f>'重度障がい者等包括支援'!S49</f>
        <v>0</v>
      </c>
    </row>
    <row r="49" spans="1:28" s="17" customFormat="1" ht="24.75" customHeight="1" thickBot="1">
      <c r="A49" s="18" t="s">
        <v>40</v>
      </c>
      <c r="B49" s="38">
        <v>62</v>
      </c>
      <c r="C49" s="39">
        <v>1356</v>
      </c>
      <c r="D49" s="26">
        <f t="shared" si="0"/>
        <v>65</v>
      </c>
      <c r="E49" s="129">
        <f t="shared" si="1"/>
        <v>1343</v>
      </c>
      <c r="F49" s="48">
        <v>53</v>
      </c>
      <c r="G49" s="39">
        <v>1152</v>
      </c>
      <c r="H49" s="24">
        <f>'居宅介護'!R50</f>
        <v>54</v>
      </c>
      <c r="I49" s="129">
        <f>'居宅介護'!S50</f>
        <v>1260</v>
      </c>
      <c r="J49" s="51">
        <v>1</v>
      </c>
      <c r="K49" s="39">
        <v>16</v>
      </c>
      <c r="L49" s="22">
        <f>'重度訪問介護'!N50</f>
        <v>0</v>
      </c>
      <c r="M49" s="74">
        <f>'重度訪問介護'!O50</f>
        <v>0</v>
      </c>
      <c r="N49" s="70"/>
      <c r="O49" s="70"/>
      <c r="P49" s="78" t="s">
        <v>40</v>
      </c>
      <c r="Q49" s="63">
        <v>7</v>
      </c>
      <c r="R49" s="51">
        <v>175</v>
      </c>
      <c r="S49" s="22">
        <f>'同行援護'!J50</f>
        <v>8</v>
      </c>
      <c r="T49" s="42">
        <f>'同行援護'!K50</f>
        <v>20</v>
      </c>
      <c r="U49" s="64">
        <v>1</v>
      </c>
      <c r="V49" s="51">
        <v>13</v>
      </c>
      <c r="W49" s="26">
        <f>'行動援護'!N50</f>
        <v>3</v>
      </c>
      <c r="X49" s="60">
        <f>'行動援護'!O50</f>
        <v>63</v>
      </c>
      <c r="Y49" s="115">
        <v>0</v>
      </c>
      <c r="Z49" s="39">
        <v>0</v>
      </c>
      <c r="AA49" s="24">
        <f>'重度障がい者等包括支援'!R50</f>
        <v>0</v>
      </c>
      <c r="AB49" s="44">
        <f>'重度障がい者等包括支援'!S50</f>
        <v>0</v>
      </c>
    </row>
    <row r="50" spans="1:28" s="19" customFormat="1" ht="46.5" customHeight="1" thickBot="1">
      <c r="A50" s="52" t="s">
        <v>43</v>
      </c>
      <c r="B50" s="53">
        <f>SUM(B7:B49)</f>
        <v>34338</v>
      </c>
      <c r="C50" s="54">
        <f aca="true" t="shared" si="2" ref="C50:K50">SUM(C7:C49)</f>
        <v>1167974</v>
      </c>
      <c r="D50" s="53">
        <f>SUM(D7:D49)</f>
        <v>33515</v>
      </c>
      <c r="E50" s="55">
        <f>SUM(E7:E49)</f>
        <v>1015018</v>
      </c>
      <c r="F50" s="56">
        <f t="shared" si="2"/>
        <v>26664</v>
      </c>
      <c r="G50" s="54">
        <f t="shared" si="2"/>
        <v>547420</v>
      </c>
      <c r="H50" s="57">
        <f>SUM(H7:H49)</f>
        <v>26227</v>
      </c>
      <c r="I50" s="111">
        <f>SUM(I7:I49)</f>
        <v>510143</v>
      </c>
      <c r="J50" s="58">
        <f t="shared" si="2"/>
        <v>3295</v>
      </c>
      <c r="K50" s="54">
        <f t="shared" si="2"/>
        <v>502181</v>
      </c>
      <c r="L50" s="53">
        <f>SUM(L7:L49)</f>
        <v>3028</v>
      </c>
      <c r="M50" s="75">
        <f>SUM(M7:M49)</f>
        <v>393371</v>
      </c>
      <c r="N50" s="71"/>
      <c r="O50" s="71"/>
      <c r="P50" s="79" t="s">
        <v>43</v>
      </c>
      <c r="Q50" s="53">
        <f aca="true" t="shared" si="3" ref="Q50:Z50">SUM(Q7:Q49)</f>
        <v>3601</v>
      </c>
      <c r="R50" s="54">
        <f t="shared" si="3"/>
        <v>97993</v>
      </c>
      <c r="S50" s="53">
        <f>SUM(S7:S49)</f>
        <v>3508</v>
      </c>
      <c r="T50" s="55">
        <f>SUM(T7:T49)</f>
        <v>91243</v>
      </c>
      <c r="U50" s="56">
        <f t="shared" si="3"/>
        <v>758</v>
      </c>
      <c r="V50" s="54">
        <f t="shared" si="3"/>
        <v>17828</v>
      </c>
      <c r="W50" s="57">
        <f>SUM(W7:W49)</f>
        <v>745</v>
      </c>
      <c r="X50" s="111">
        <f>SUM(X7:X49)</f>
        <v>17705</v>
      </c>
      <c r="Y50" s="112">
        <f t="shared" si="3"/>
        <v>20</v>
      </c>
      <c r="Z50" s="113">
        <f t="shared" si="3"/>
        <v>2552</v>
      </c>
      <c r="AA50" s="57">
        <f>SUM(AA7:AA49)</f>
        <v>7</v>
      </c>
      <c r="AB50" s="114">
        <f>SUM(AB7:AB49)</f>
        <v>2556</v>
      </c>
    </row>
    <row r="51" spans="1:16" ht="24" customHeight="1">
      <c r="A51" s="11"/>
      <c r="B51" s="1"/>
      <c r="C51" s="1"/>
      <c r="D51" s="72"/>
      <c r="E51" s="72"/>
      <c r="F51" s="1"/>
      <c r="G51" s="72"/>
      <c r="H51" s="72"/>
      <c r="I51" s="72"/>
      <c r="J51" s="1"/>
      <c r="K51" s="72"/>
      <c r="L51" s="72"/>
      <c r="M51" s="72"/>
      <c r="N51" s="31"/>
      <c r="O51" s="31"/>
      <c r="P51" s="2"/>
    </row>
    <row r="52" spans="14:15" ht="13.5">
      <c r="N52" s="31"/>
      <c r="O52" s="31"/>
    </row>
    <row r="53" spans="14:15" ht="13.5">
      <c r="N53" s="31"/>
      <c r="O53" s="31"/>
    </row>
    <row r="56" spans="2:5" ht="18.75">
      <c r="B56" s="21"/>
      <c r="C56" s="21"/>
      <c r="D56" s="21"/>
      <c r="E56" s="21"/>
    </row>
    <row r="57" spans="2:5" ht="18.75">
      <c r="B57" s="21"/>
      <c r="C57" s="21"/>
      <c r="D57" s="21"/>
      <c r="E57" s="21"/>
    </row>
    <row r="58" spans="2:5" ht="18.75">
      <c r="B58" s="21"/>
      <c r="C58" s="21"/>
      <c r="D58" s="21"/>
      <c r="E58" s="21"/>
    </row>
    <row r="59" spans="2:5" ht="18.75">
      <c r="B59" s="21"/>
      <c r="C59" s="21"/>
      <c r="D59" s="21"/>
      <c r="E59" s="21"/>
    </row>
    <row r="60" spans="2:5" ht="18.75">
      <c r="B60" s="21"/>
      <c r="C60" s="21"/>
      <c r="D60" s="21"/>
      <c r="E60" s="21"/>
    </row>
    <row r="61" spans="2:5" ht="18.75">
      <c r="B61" s="21"/>
      <c r="C61" s="21"/>
      <c r="D61" s="21"/>
      <c r="E61" s="21"/>
    </row>
    <row r="62" spans="2:5" ht="18.75">
      <c r="B62" s="21"/>
      <c r="C62" s="21"/>
      <c r="D62" s="21"/>
      <c r="E62" s="21"/>
    </row>
    <row r="63" spans="2:5" ht="18.75">
      <c r="B63" s="21"/>
      <c r="C63" s="21"/>
      <c r="D63" s="21"/>
      <c r="E63" s="21"/>
    </row>
    <row r="64" spans="2:5" ht="18.75">
      <c r="B64" s="21"/>
      <c r="C64" s="21"/>
      <c r="D64" s="21"/>
      <c r="E64" s="21"/>
    </row>
    <row r="65" spans="2:5" ht="18.75">
      <c r="B65" s="21"/>
      <c r="C65" s="21"/>
      <c r="D65" s="21"/>
      <c r="E65" s="21"/>
    </row>
    <row r="66" spans="2:5" ht="18.75">
      <c r="B66" s="21"/>
      <c r="C66" s="21"/>
      <c r="D66" s="21"/>
      <c r="E66" s="21"/>
    </row>
    <row r="67" spans="2:5" ht="18.75">
      <c r="B67" s="21"/>
      <c r="C67" s="21"/>
      <c r="D67" s="21"/>
      <c r="E67" s="21"/>
    </row>
    <row r="68" spans="2:5" ht="18.75">
      <c r="B68" s="21"/>
      <c r="C68" s="21"/>
      <c r="D68" s="21"/>
      <c r="E68" s="21"/>
    </row>
    <row r="69" spans="2:5" ht="18.75">
      <c r="B69" s="21"/>
      <c r="C69" s="21"/>
      <c r="D69" s="21"/>
      <c r="E69" s="21"/>
    </row>
    <row r="70" spans="2:5" ht="18.75">
      <c r="B70" s="21"/>
      <c r="C70" s="21"/>
      <c r="D70" s="21"/>
      <c r="E70" s="21"/>
    </row>
    <row r="71" spans="2:5" ht="18.75">
      <c r="B71" s="21"/>
      <c r="C71" s="21"/>
      <c r="D71" s="21"/>
      <c r="E71" s="21"/>
    </row>
    <row r="72" spans="2:5" ht="18.75">
      <c r="B72" s="21"/>
      <c r="C72" s="21"/>
      <c r="D72" s="21"/>
      <c r="E72" s="21"/>
    </row>
    <row r="73" spans="2:5" ht="18.75">
      <c r="B73" s="21"/>
      <c r="C73" s="21"/>
      <c r="D73" s="21"/>
      <c r="E73" s="21"/>
    </row>
    <row r="74" spans="2:5" ht="18.75">
      <c r="B74" s="21"/>
      <c r="C74" s="21"/>
      <c r="D74" s="21"/>
      <c r="E74" s="21"/>
    </row>
    <row r="75" spans="2:5" ht="18.75">
      <c r="B75" s="21"/>
      <c r="C75" s="21"/>
      <c r="D75" s="21"/>
      <c r="E75" s="21"/>
    </row>
    <row r="76" spans="2:5" ht="18.75">
      <c r="B76" s="21"/>
      <c r="C76" s="21"/>
      <c r="D76" s="21"/>
      <c r="E76" s="21"/>
    </row>
    <row r="77" spans="2:5" ht="18.75">
      <c r="B77" s="21"/>
      <c r="C77" s="21"/>
      <c r="D77" s="21"/>
      <c r="E77" s="21"/>
    </row>
    <row r="78" spans="2:5" ht="18.75">
      <c r="B78" s="21"/>
      <c r="C78" s="21"/>
      <c r="D78" s="21"/>
      <c r="E78" s="21"/>
    </row>
    <row r="79" spans="2:5" ht="18.75">
      <c r="B79" s="21"/>
      <c r="C79" s="21"/>
      <c r="D79" s="21"/>
      <c r="E79" s="21"/>
    </row>
    <row r="80" spans="2:5" ht="18.75">
      <c r="B80" s="21"/>
      <c r="C80" s="21"/>
      <c r="D80" s="21"/>
      <c r="E80" s="21"/>
    </row>
    <row r="81" spans="2:5" ht="18.75">
      <c r="B81" s="21"/>
      <c r="C81" s="21"/>
      <c r="D81" s="21"/>
      <c r="E81" s="21"/>
    </row>
    <row r="82" spans="2:5" ht="18.75">
      <c r="B82" s="21"/>
      <c r="C82" s="21"/>
      <c r="D82" s="21"/>
      <c r="E82" s="21"/>
    </row>
    <row r="83" spans="2:5" ht="18.75">
      <c r="B83" s="21"/>
      <c r="C83" s="21"/>
      <c r="D83" s="21"/>
      <c r="E83" s="21"/>
    </row>
    <row r="84" spans="2:5" ht="18.75">
      <c r="B84" s="21"/>
      <c r="C84" s="21"/>
      <c r="D84" s="21"/>
      <c r="E84" s="21"/>
    </row>
    <row r="85" spans="2:5" ht="18.75">
      <c r="B85" s="21"/>
      <c r="C85" s="21"/>
      <c r="D85" s="21"/>
      <c r="E85" s="21"/>
    </row>
    <row r="86" spans="2:5" ht="18.75">
      <c r="B86" s="21"/>
      <c r="C86" s="21"/>
      <c r="D86" s="21"/>
      <c r="E86" s="21"/>
    </row>
    <row r="87" spans="2:5" ht="18.75">
      <c r="B87" s="21"/>
      <c r="C87" s="21"/>
      <c r="D87" s="21"/>
      <c r="E87" s="21"/>
    </row>
    <row r="88" spans="2:5" ht="18.75">
      <c r="B88" s="21"/>
      <c r="C88" s="21"/>
      <c r="D88" s="21"/>
      <c r="E88" s="21"/>
    </row>
    <row r="89" spans="2:5" ht="18.75">
      <c r="B89" s="21"/>
      <c r="C89" s="21"/>
      <c r="D89" s="21"/>
      <c r="E89" s="21"/>
    </row>
    <row r="90" spans="2:5" ht="18.75">
      <c r="B90" s="21"/>
      <c r="C90" s="21"/>
      <c r="D90" s="21"/>
      <c r="E90" s="21"/>
    </row>
    <row r="91" spans="2:5" ht="18.75">
      <c r="B91" s="21"/>
      <c r="C91" s="21"/>
      <c r="D91" s="21"/>
      <c r="E91" s="21"/>
    </row>
    <row r="92" spans="2:5" ht="18.75">
      <c r="B92" s="21"/>
      <c r="C92" s="21"/>
      <c r="D92" s="21"/>
      <c r="E92" s="21"/>
    </row>
    <row r="93" spans="2:5" ht="18.75">
      <c r="B93" s="21"/>
      <c r="C93" s="21"/>
      <c r="D93" s="21"/>
      <c r="E93" s="21"/>
    </row>
    <row r="94" spans="2:5" ht="18.75">
      <c r="B94" s="21"/>
      <c r="C94" s="21"/>
      <c r="D94" s="21"/>
      <c r="E94" s="21"/>
    </row>
    <row r="95" spans="2:5" ht="18.75">
      <c r="B95" s="21"/>
      <c r="C95" s="21"/>
      <c r="D95" s="21"/>
      <c r="E95" s="21"/>
    </row>
    <row r="96" spans="2:5" ht="18.75">
      <c r="B96" s="21"/>
      <c r="C96" s="21"/>
      <c r="D96" s="21"/>
      <c r="E96" s="21"/>
    </row>
    <row r="97" spans="2:5" ht="18.75">
      <c r="B97" s="21"/>
      <c r="C97" s="21"/>
      <c r="D97" s="21"/>
      <c r="E97" s="21"/>
    </row>
    <row r="98" spans="2:5" ht="18.75">
      <c r="B98" s="21"/>
      <c r="C98" s="21"/>
      <c r="D98" s="21"/>
      <c r="E98" s="21"/>
    </row>
  </sheetData>
  <sheetProtection/>
  <mergeCells count="22">
    <mergeCell ref="A4:A6"/>
    <mergeCell ref="B4:E4"/>
    <mergeCell ref="J4:M4"/>
    <mergeCell ref="B5:C5"/>
    <mergeCell ref="D5:E5"/>
    <mergeCell ref="F5:G5"/>
    <mergeCell ref="S5:T5"/>
    <mergeCell ref="U4:X4"/>
    <mergeCell ref="H5:I5"/>
    <mergeCell ref="P4:P6"/>
    <mergeCell ref="Q5:R5"/>
    <mergeCell ref="F4:I4"/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A28" sqref="A28:IV28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27" t="s">
        <v>72</v>
      </c>
    </row>
    <row r="2" spans="1:5" ht="31.5" customHeight="1">
      <c r="A2" s="28" t="s">
        <v>60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68"/>
      <c r="L3" s="170"/>
      <c r="M3" s="170"/>
      <c r="N3" s="168"/>
      <c r="O3" s="168"/>
      <c r="P3" s="168"/>
      <c r="Q3" s="168"/>
    </row>
    <row r="4" spans="1:17" s="2" customFormat="1" ht="27.75" customHeight="1" thickBot="1">
      <c r="A4" s="179" t="s">
        <v>42</v>
      </c>
      <c r="B4" s="184" t="s">
        <v>48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73"/>
      <c r="F5" s="171" t="s">
        <v>50</v>
      </c>
      <c r="G5" s="172"/>
      <c r="H5" s="173"/>
      <c r="I5" s="174"/>
      <c r="J5" s="171" t="s">
        <v>51</v>
      </c>
      <c r="K5" s="172"/>
      <c r="L5" s="173"/>
      <c r="M5" s="174"/>
      <c r="N5" s="175" t="s">
        <v>54</v>
      </c>
      <c r="O5" s="176"/>
      <c r="P5" s="177"/>
      <c r="Q5" s="178"/>
    </row>
    <row r="6" spans="1:17" s="2" customFormat="1" ht="63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60"/>
      <c r="N6" s="169" t="s">
        <v>74</v>
      </c>
      <c r="O6" s="150"/>
      <c r="P6" s="151" t="s">
        <v>75</v>
      </c>
      <c r="Q6" s="152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95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4515</v>
      </c>
      <c r="C8" s="90">
        <v>112206</v>
      </c>
      <c r="D8" s="130">
        <v>3982</v>
      </c>
      <c r="E8" s="131">
        <v>94167</v>
      </c>
      <c r="F8" s="96">
        <v>2480</v>
      </c>
      <c r="G8" s="90">
        <v>54062</v>
      </c>
      <c r="H8" s="130">
        <v>2334</v>
      </c>
      <c r="I8" s="136">
        <v>46347</v>
      </c>
      <c r="J8" s="96">
        <v>460</v>
      </c>
      <c r="K8" s="90">
        <v>13318</v>
      </c>
      <c r="L8" s="130">
        <v>451</v>
      </c>
      <c r="M8" s="136">
        <v>9387</v>
      </c>
      <c r="N8" s="96">
        <v>4581</v>
      </c>
      <c r="O8" s="90">
        <v>82792</v>
      </c>
      <c r="P8" s="130">
        <v>4392</v>
      </c>
      <c r="Q8" s="140">
        <v>80072</v>
      </c>
      <c r="R8" s="109">
        <f>SUM(D8,H8,L8,P8)</f>
        <v>11159</v>
      </c>
      <c r="S8" s="109">
        <f>SUM(E8,I8,M8,Q8)</f>
        <v>229973</v>
      </c>
    </row>
    <row r="9" spans="1:19" s="3" customFormat="1" ht="24.75" customHeight="1">
      <c r="A9" s="7" t="s">
        <v>1</v>
      </c>
      <c r="B9" s="89">
        <v>65</v>
      </c>
      <c r="C9" s="90">
        <v>2966</v>
      </c>
      <c r="D9" s="130">
        <v>70</v>
      </c>
      <c r="E9" s="131">
        <v>2238</v>
      </c>
      <c r="F9" s="96">
        <v>37</v>
      </c>
      <c r="G9" s="90">
        <v>713</v>
      </c>
      <c r="H9" s="130">
        <v>45</v>
      </c>
      <c r="I9" s="136">
        <v>792</v>
      </c>
      <c r="J9" s="96">
        <v>26</v>
      </c>
      <c r="K9" s="90">
        <v>725</v>
      </c>
      <c r="L9" s="130">
        <v>14</v>
      </c>
      <c r="M9" s="136">
        <v>253</v>
      </c>
      <c r="N9" s="96">
        <v>70</v>
      </c>
      <c r="O9" s="90">
        <v>747</v>
      </c>
      <c r="P9" s="130">
        <v>69</v>
      </c>
      <c r="Q9" s="140">
        <v>948</v>
      </c>
      <c r="R9" s="109">
        <f>SUM(D9,H9,L9,P9)</f>
        <v>198</v>
      </c>
      <c r="S9" s="109">
        <f>SUM(E9,I9,M9,Q9)</f>
        <v>4231</v>
      </c>
    </row>
    <row r="10" spans="1:19" s="3" customFormat="1" ht="24.75" customHeight="1">
      <c r="A10" s="7" t="s">
        <v>3</v>
      </c>
      <c r="B10" s="89">
        <v>8</v>
      </c>
      <c r="C10" s="90">
        <v>280</v>
      </c>
      <c r="D10" s="130">
        <v>5</v>
      </c>
      <c r="E10" s="131">
        <v>194</v>
      </c>
      <c r="F10" s="96">
        <v>3</v>
      </c>
      <c r="G10" s="90">
        <v>40</v>
      </c>
      <c r="H10" s="130">
        <v>3</v>
      </c>
      <c r="I10" s="136">
        <v>57</v>
      </c>
      <c r="J10" s="96">
        <v>2</v>
      </c>
      <c r="K10" s="90">
        <v>40</v>
      </c>
      <c r="L10" s="130">
        <v>2</v>
      </c>
      <c r="M10" s="136">
        <v>42</v>
      </c>
      <c r="N10" s="96">
        <v>6</v>
      </c>
      <c r="O10" s="90">
        <v>60</v>
      </c>
      <c r="P10" s="130">
        <v>5</v>
      </c>
      <c r="Q10" s="140">
        <v>66</v>
      </c>
      <c r="R10" s="109">
        <f aca="true" t="shared" si="0" ref="R10:R50">SUM(D10,H10,L10,P10)</f>
        <v>15</v>
      </c>
      <c r="S10" s="109">
        <f aca="true" t="shared" si="1" ref="S10:S50">SUM(E10,I10,M10,Q10)</f>
        <v>359</v>
      </c>
    </row>
    <row r="11" spans="1:19" s="3" customFormat="1" ht="24.75" customHeight="1">
      <c r="A11" s="7" t="s">
        <v>4</v>
      </c>
      <c r="B11" s="89">
        <v>6</v>
      </c>
      <c r="C11" s="90">
        <v>310</v>
      </c>
      <c r="D11" s="130">
        <v>12</v>
      </c>
      <c r="E11" s="131">
        <v>268</v>
      </c>
      <c r="F11" s="96">
        <v>2</v>
      </c>
      <c r="G11" s="90">
        <v>20</v>
      </c>
      <c r="H11" s="130">
        <v>1</v>
      </c>
      <c r="I11" s="136">
        <v>8</v>
      </c>
      <c r="J11" s="96">
        <v>1</v>
      </c>
      <c r="K11" s="90">
        <v>15</v>
      </c>
      <c r="L11" s="130">
        <v>0</v>
      </c>
      <c r="M11" s="136">
        <v>0</v>
      </c>
      <c r="N11" s="96">
        <v>9</v>
      </c>
      <c r="O11" s="90">
        <v>90</v>
      </c>
      <c r="P11" s="130">
        <v>5</v>
      </c>
      <c r="Q11" s="140">
        <v>54</v>
      </c>
      <c r="R11" s="109">
        <f t="shared" si="0"/>
        <v>18</v>
      </c>
      <c r="S11" s="109">
        <f t="shared" si="1"/>
        <v>330</v>
      </c>
    </row>
    <row r="12" spans="1:19" s="3" customFormat="1" ht="24.75" customHeight="1">
      <c r="A12" s="7" t="s">
        <v>2</v>
      </c>
      <c r="B12" s="91">
        <v>82</v>
      </c>
      <c r="C12" s="92">
        <v>1988</v>
      </c>
      <c r="D12" s="132">
        <v>85</v>
      </c>
      <c r="E12" s="133">
        <v>2704</v>
      </c>
      <c r="F12" s="97">
        <v>49</v>
      </c>
      <c r="G12" s="92">
        <v>882</v>
      </c>
      <c r="H12" s="132">
        <v>64</v>
      </c>
      <c r="I12" s="137">
        <v>1138</v>
      </c>
      <c r="J12" s="97">
        <v>19</v>
      </c>
      <c r="K12" s="92">
        <v>635</v>
      </c>
      <c r="L12" s="132">
        <v>20</v>
      </c>
      <c r="M12" s="137">
        <v>789</v>
      </c>
      <c r="N12" s="97">
        <v>32</v>
      </c>
      <c r="O12" s="92">
        <v>267</v>
      </c>
      <c r="P12" s="132">
        <v>46</v>
      </c>
      <c r="Q12" s="141">
        <v>333</v>
      </c>
      <c r="R12" s="109">
        <f t="shared" si="0"/>
        <v>215</v>
      </c>
      <c r="S12" s="109">
        <f t="shared" si="1"/>
        <v>4964</v>
      </c>
    </row>
    <row r="13" spans="1:19" s="3" customFormat="1" ht="24.75" customHeight="1">
      <c r="A13" s="7" t="s">
        <v>5</v>
      </c>
      <c r="B13" s="89">
        <v>447</v>
      </c>
      <c r="C13" s="90">
        <v>15984</v>
      </c>
      <c r="D13" s="130">
        <v>406</v>
      </c>
      <c r="E13" s="131">
        <v>14108</v>
      </c>
      <c r="F13" s="96">
        <v>153</v>
      </c>
      <c r="G13" s="90">
        <v>5573</v>
      </c>
      <c r="H13" s="130">
        <v>207</v>
      </c>
      <c r="I13" s="136">
        <v>5256</v>
      </c>
      <c r="J13" s="96">
        <v>100</v>
      </c>
      <c r="K13" s="90">
        <v>3339</v>
      </c>
      <c r="L13" s="130">
        <v>87</v>
      </c>
      <c r="M13" s="136">
        <v>2589</v>
      </c>
      <c r="N13" s="96">
        <v>475</v>
      </c>
      <c r="O13" s="90">
        <v>8680</v>
      </c>
      <c r="P13" s="130">
        <v>497</v>
      </c>
      <c r="Q13" s="140">
        <v>9250</v>
      </c>
      <c r="R13" s="109">
        <f t="shared" si="0"/>
        <v>1197</v>
      </c>
      <c r="S13" s="109">
        <f t="shared" si="1"/>
        <v>31203</v>
      </c>
    </row>
    <row r="14" spans="1:19" s="3" customFormat="1" ht="24.75" customHeight="1">
      <c r="A14" s="7" t="s">
        <v>6</v>
      </c>
      <c r="B14" s="89">
        <v>257</v>
      </c>
      <c r="C14" s="90">
        <v>5036</v>
      </c>
      <c r="D14" s="130">
        <v>287</v>
      </c>
      <c r="E14" s="131">
        <v>8939</v>
      </c>
      <c r="F14" s="96">
        <v>241</v>
      </c>
      <c r="G14" s="90">
        <v>4735</v>
      </c>
      <c r="H14" s="130">
        <v>192</v>
      </c>
      <c r="I14" s="136">
        <v>2742</v>
      </c>
      <c r="J14" s="96">
        <v>70</v>
      </c>
      <c r="K14" s="90">
        <v>1382</v>
      </c>
      <c r="L14" s="130">
        <v>57</v>
      </c>
      <c r="M14" s="136">
        <v>1097</v>
      </c>
      <c r="N14" s="96">
        <v>247</v>
      </c>
      <c r="O14" s="90">
        <v>4847</v>
      </c>
      <c r="P14" s="130">
        <v>263</v>
      </c>
      <c r="Q14" s="140">
        <v>3169</v>
      </c>
      <c r="R14" s="109">
        <f t="shared" si="0"/>
        <v>799</v>
      </c>
      <c r="S14" s="109">
        <f t="shared" si="1"/>
        <v>15947</v>
      </c>
    </row>
    <row r="15" spans="1:19" s="3" customFormat="1" ht="24.75" customHeight="1">
      <c r="A15" s="7" t="s">
        <v>7</v>
      </c>
      <c r="B15" s="89">
        <v>110</v>
      </c>
      <c r="C15" s="90">
        <v>3295</v>
      </c>
      <c r="D15" s="130">
        <v>126</v>
      </c>
      <c r="E15" s="131">
        <v>3446</v>
      </c>
      <c r="F15" s="96">
        <v>60</v>
      </c>
      <c r="G15" s="90">
        <v>1775</v>
      </c>
      <c r="H15" s="130">
        <v>75</v>
      </c>
      <c r="I15" s="136">
        <v>1064</v>
      </c>
      <c r="J15" s="96">
        <v>32</v>
      </c>
      <c r="K15" s="90">
        <v>446</v>
      </c>
      <c r="L15" s="130">
        <v>26</v>
      </c>
      <c r="M15" s="136">
        <v>302</v>
      </c>
      <c r="N15" s="96">
        <v>147</v>
      </c>
      <c r="O15" s="90">
        <v>1347</v>
      </c>
      <c r="P15" s="130">
        <v>182</v>
      </c>
      <c r="Q15" s="140">
        <v>1760</v>
      </c>
      <c r="R15" s="109">
        <f t="shared" si="0"/>
        <v>409</v>
      </c>
      <c r="S15" s="109">
        <f t="shared" si="1"/>
        <v>6572</v>
      </c>
    </row>
    <row r="16" spans="1:19" s="3" customFormat="1" ht="24.75" customHeight="1">
      <c r="A16" s="7" t="s">
        <v>8</v>
      </c>
      <c r="B16" s="89">
        <v>68</v>
      </c>
      <c r="C16" s="90">
        <v>1707</v>
      </c>
      <c r="D16" s="130">
        <v>58</v>
      </c>
      <c r="E16" s="131">
        <v>1051</v>
      </c>
      <c r="F16" s="96">
        <v>32</v>
      </c>
      <c r="G16" s="90">
        <v>250</v>
      </c>
      <c r="H16" s="130">
        <v>37</v>
      </c>
      <c r="I16" s="136">
        <v>262</v>
      </c>
      <c r="J16" s="96">
        <v>24</v>
      </c>
      <c r="K16" s="90">
        <v>494</v>
      </c>
      <c r="L16" s="130">
        <v>12</v>
      </c>
      <c r="M16" s="136">
        <v>381</v>
      </c>
      <c r="N16" s="96">
        <v>52</v>
      </c>
      <c r="O16" s="90">
        <v>430</v>
      </c>
      <c r="P16" s="130">
        <v>46</v>
      </c>
      <c r="Q16" s="140">
        <v>273</v>
      </c>
      <c r="R16" s="109">
        <f t="shared" si="0"/>
        <v>153</v>
      </c>
      <c r="S16" s="109">
        <f t="shared" si="1"/>
        <v>1967</v>
      </c>
    </row>
    <row r="17" spans="1:19" s="3" customFormat="1" ht="24.75" customHeight="1">
      <c r="A17" s="7" t="s">
        <v>10</v>
      </c>
      <c r="B17" s="89">
        <v>17</v>
      </c>
      <c r="C17" s="90">
        <v>340</v>
      </c>
      <c r="D17" s="130">
        <v>15</v>
      </c>
      <c r="E17" s="131">
        <v>325</v>
      </c>
      <c r="F17" s="96">
        <v>17</v>
      </c>
      <c r="G17" s="90">
        <v>323</v>
      </c>
      <c r="H17" s="130">
        <v>21</v>
      </c>
      <c r="I17" s="136">
        <v>356</v>
      </c>
      <c r="J17" s="96">
        <v>1</v>
      </c>
      <c r="K17" s="90">
        <v>15</v>
      </c>
      <c r="L17" s="130">
        <v>2</v>
      </c>
      <c r="M17" s="136">
        <v>12</v>
      </c>
      <c r="N17" s="96">
        <v>29</v>
      </c>
      <c r="O17" s="90">
        <v>261</v>
      </c>
      <c r="P17" s="130">
        <v>29</v>
      </c>
      <c r="Q17" s="140">
        <v>356</v>
      </c>
      <c r="R17" s="109">
        <f t="shared" si="0"/>
        <v>67</v>
      </c>
      <c r="S17" s="109">
        <f t="shared" si="1"/>
        <v>1049</v>
      </c>
    </row>
    <row r="18" spans="1:19" s="3" customFormat="1" ht="24.75" customHeight="1">
      <c r="A18" s="7" t="s">
        <v>9</v>
      </c>
      <c r="B18" s="91">
        <v>296</v>
      </c>
      <c r="C18" s="92">
        <v>6179</v>
      </c>
      <c r="D18" s="132">
        <v>228</v>
      </c>
      <c r="E18" s="133">
        <v>4823</v>
      </c>
      <c r="F18" s="97">
        <v>305</v>
      </c>
      <c r="G18" s="92">
        <v>2881</v>
      </c>
      <c r="H18" s="132">
        <v>247</v>
      </c>
      <c r="I18" s="137">
        <v>1858</v>
      </c>
      <c r="J18" s="97">
        <v>40</v>
      </c>
      <c r="K18" s="92">
        <v>473</v>
      </c>
      <c r="L18" s="132">
        <v>35</v>
      </c>
      <c r="M18" s="137">
        <v>474</v>
      </c>
      <c r="N18" s="97">
        <v>422</v>
      </c>
      <c r="O18" s="92">
        <v>3116</v>
      </c>
      <c r="P18" s="132">
        <v>311</v>
      </c>
      <c r="Q18" s="141">
        <v>2373</v>
      </c>
      <c r="R18" s="109">
        <f t="shared" si="0"/>
        <v>821</v>
      </c>
      <c r="S18" s="109">
        <f t="shared" si="1"/>
        <v>9528</v>
      </c>
    </row>
    <row r="19" spans="1:19" s="3" customFormat="1" ht="24.75" customHeight="1">
      <c r="A19" s="7" t="s">
        <v>11</v>
      </c>
      <c r="B19" s="89">
        <v>273</v>
      </c>
      <c r="C19" s="90">
        <v>11695</v>
      </c>
      <c r="D19" s="130">
        <v>293</v>
      </c>
      <c r="E19" s="131">
        <v>13503</v>
      </c>
      <c r="F19" s="96">
        <v>85</v>
      </c>
      <c r="G19" s="90">
        <v>1930</v>
      </c>
      <c r="H19" s="130">
        <v>123</v>
      </c>
      <c r="I19" s="136">
        <v>2994</v>
      </c>
      <c r="J19" s="96">
        <v>33</v>
      </c>
      <c r="K19" s="90">
        <v>440</v>
      </c>
      <c r="L19" s="130">
        <v>27</v>
      </c>
      <c r="M19" s="136">
        <v>547</v>
      </c>
      <c r="N19" s="96">
        <v>199</v>
      </c>
      <c r="O19" s="90">
        <v>2455</v>
      </c>
      <c r="P19" s="130">
        <v>275</v>
      </c>
      <c r="Q19" s="140">
        <v>4326</v>
      </c>
      <c r="R19" s="109">
        <f t="shared" si="0"/>
        <v>718</v>
      </c>
      <c r="S19" s="109">
        <f t="shared" si="1"/>
        <v>21370</v>
      </c>
    </row>
    <row r="20" spans="1:19" s="3" customFormat="1" ht="24.75" customHeight="1">
      <c r="A20" s="7" t="s">
        <v>12</v>
      </c>
      <c r="B20" s="89">
        <v>160</v>
      </c>
      <c r="C20" s="90">
        <v>5120</v>
      </c>
      <c r="D20" s="130">
        <v>153</v>
      </c>
      <c r="E20" s="131">
        <v>5080</v>
      </c>
      <c r="F20" s="96">
        <v>96</v>
      </c>
      <c r="G20" s="90">
        <v>2582</v>
      </c>
      <c r="H20" s="130">
        <v>109</v>
      </c>
      <c r="I20" s="136">
        <v>2580</v>
      </c>
      <c r="J20" s="96">
        <v>21</v>
      </c>
      <c r="K20" s="90">
        <v>653</v>
      </c>
      <c r="L20" s="130">
        <v>19</v>
      </c>
      <c r="M20" s="136">
        <v>238</v>
      </c>
      <c r="N20" s="96">
        <v>200</v>
      </c>
      <c r="O20" s="90">
        <v>2980</v>
      </c>
      <c r="P20" s="130">
        <v>237</v>
      </c>
      <c r="Q20" s="140">
        <v>3332</v>
      </c>
      <c r="R20" s="109">
        <f t="shared" si="0"/>
        <v>518</v>
      </c>
      <c r="S20" s="109">
        <f t="shared" si="1"/>
        <v>11230</v>
      </c>
    </row>
    <row r="21" spans="1:19" s="3" customFormat="1" ht="24.75" customHeight="1">
      <c r="A21" s="7" t="s">
        <v>13</v>
      </c>
      <c r="B21" s="91">
        <v>151</v>
      </c>
      <c r="C21" s="92">
        <v>3093</v>
      </c>
      <c r="D21" s="132">
        <v>152</v>
      </c>
      <c r="E21" s="133">
        <v>2663</v>
      </c>
      <c r="F21" s="97">
        <v>101</v>
      </c>
      <c r="G21" s="92">
        <v>1276</v>
      </c>
      <c r="H21" s="132">
        <v>126</v>
      </c>
      <c r="I21" s="137">
        <v>1417</v>
      </c>
      <c r="J21" s="97">
        <v>23</v>
      </c>
      <c r="K21" s="92">
        <v>278</v>
      </c>
      <c r="L21" s="132">
        <v>9</v>
      </c>
      <c r="M21" s="137">
        <v>113</v>
      </c>
      <c r="N21" s="97">
        <v>146</v>
      </c>
      <c r="O21" s="92">
        <v>2078</v>
      </c>
      <c r="P21" s="132">
        <v>132</v>
      </c>
      <c r="Q21" s="141">
        <v>1798</v>
      </c>
      <c r="R21" s="109">
        <f t="shared" si="0"/>
        <v>419</v>
      </c>
      <c r="S21" s="109">
        <f t="shared" si="1"/>
        <v>5991</v>
      </c>
    </row>
    <row r="22" spans="1:19" s="3" customFormat="1" ht="24.75" customHeight="1">
      <c r="A22" s="7" t="s">
        <v>14</v>
      </c>
      <c r="B22" s="89">
        <v>124</v>
      </c>
      <c r="C22" s="90">
        <v>3571</v>
      </c>
      <c r="D22" s="130">
        <v>116</v>
      </c>
      <c r="E22" s="131">
        <v>2679</v>
      </c>
      <c r="F22" s="96">
        <v>92</v>
      </c>
      <c r="G22" s="90">
        <v>920</v>
      </c>
      <c r="H22" s="130">
        <v>117</v>
      </c>
      <c r="I22" s="136">
        <v>1198</v>
      </c>
      <c r="J22" s="96">
        <v>28</v>
      </c>
      <c r="K22" s="90">
        <v>196</v>
      </c>
      <c r="L22" s="130">
        <v>17</v>
      </c>
      <c r="M22" s="136">
        <v>136</v>
      </c>
      <c r="N22" s="96">
        <v>97</v>
      </c>
      <c r="O22" s="90">
        <v>1067</v>
      </c>
      <c r="P22" s="130">
        <v>110</v>
      </c>
      <c r="Q22" s="140">
        <v>899</v>
      </c>
      <c r="R22" s="109">
        <f t="shared" si="0"/>
        <v>360</v>
      </c>
      <c r="S22" s="109">
        <f t="shared" si="1"/>
        <v>4912</v>
      </c>
    </row>
    <row r="23" spans="1:19" s="3" customFormat="1" ht="24.75" customHeight="1">
      <c r="A23" s="7" t="s">
        <v>15</v>
      </c>
      <c r="B23" s="89">
        <v>106</v>
      </c>
      <c r="C23" s="90">
        <v>2205</v>
      </c>
      <c r="D23" s="130">
        <v>97</v>
      </c>
      <c r="E23" s="131">
        <v>2551</v>
      </c>
      <c r="F23" s="96">
        <v>28</v>
      </c>
      <c r="G23" s="90">
        <v>283</v>
      </c>
      <c r="H23" s="130">
        <v>43</v>
      </c>
      <c r="I23" s="136">
        <v>437</v>
      </c>
      <c r="J23" s="96">
        <v>9</v>
      </c>
      <c r="K23" s="90">
        <v>84</v>
      </c>
      <c r="L23" s="130">
        <v>11</v>
      </c>
      <c r="M23" s="136">
        <v>116</v>
      </c>
      <c r="N23" s="96">
        <v>40</v>
      </c>
      <c r="O23" s="90">
        <v>436</v>
      </c>
      <c r="P23" s="130">
        <v>55</v>
      </c>
      <c r="Q23" s="140">
        <v>709</v>
      </c>
      <c r="R23" s="109">
        <f t="shared" si="0"/>
        <v>206</v>
      </c>
      <c r="S23" s="109">
        <f t="shared" si="1"/>
        <v>3813</v>
      </c>
    </row>
    <row r="24" spans="1:19" s="3" customFormat="1" ht="24.75" customHeight="1">
      <c r="A24" s="7" t="s">
        <v>41</v>
      </c>
      <c r="B24" s="89">
        <v>121</v>
      </c>
      <c r="C24" s="90">
        <v>3225</v>
      </c>
      <c r="D24" s="130">
        <v>72</v>
      </c>
      <c r="E24" s="131">
        <v>2189</v>
      </c>
      <c r="F24" s="96">
        <v>37</v>
      </c>
      <c r="G24" s="90">
        <v>573</v>
      </c>
      <c r="H24" s="130">
        <v>34</v>
      </c>
      <c r="I24" s="136">
        <v>628</v>
      </c>
      <c r="J24" s="96">
        <v>16</v>
      </c>
      <c r="K24" s="90">
        <v>388</v>
      </c>
      <c r="L24" s="130">
        <v>6</v>
      </c>
      <c r="M24" s="136">
        <v>80</v>
      </c>
      <c r="N24" s="96">
        <v>95</v>
      </c>
      <c r="O24" s="90">
        <v>1179</v>
      </c>
      <c r="P24" s="130">
        <v>63</v>
      </c>
      <c r="Q24" s="140">
        <v>858</v>
      </c>
      <c r="R24" s="109">
        <f t="shared" si="0"/>
        <v>175</v>
      </c>
      <c r="S24" s="109">
        <f t="shared" si="1"/>
        <v>3755</v>
      </c>
    </row>
    <row r="25" spans="1:19" s="3" customFormat="1" ht="24.75" customHeight="1">
      <c r="A25" s="7" t="s">
        <v>16</v>
      </c>
      <c r="B25" s="89">
        <v>93</v>
      </c>
      <c r="C25" s="90">
        <v>1552</v>
      </c>
      <c r="D25" s="130">
        <v>71</v>
      </c>
      <c r="E25" s="131">
        <v>2507</v>
      </c>
      <c r="F25" s="96">
        <v>32</v>
      </c>
      <c r="G25" s="90">
        <v>265</v>
      </c>
      <c r="H25" s="130">
        <v>29</v>
      </c>
      <c r="I25" s="136">
        <v>292</v>
      </c>
      <c r="J25" s="96">
        <v>6</v>
      </c>
      <c r="K25" s="90">
        <v>96</v>
      </c>
      <c r="L25" s="130">
        <v>3</v>
      </c>
      <c r="M25" s="136">
        <v>87</v>
      </c>
      <c r="N25" s="96">
        <v>78</v>
      </c>
      <c r="O25" s="90">
        <v>958</v>
      </c>
      <c r="P25" s="130">
        <v>65</v>
      </c>
      <c r="Q25" s="140">
        <v>1034</v>
      </c>
      <c r="R25" s="109">
        <f t="shared" si="0"/>
        <v>168</v>
      </c>
      <c r="S25" s="109">
        <f t="shared" si="1"/>
        <v>3920</v>
      </c>
    </row>
    <row r="26" spans="1:19" s="3" customFormat="1" ht="24.75" customHeight="1">
      <c r="A26" s="7" t="s">
        <v>17</v>
      </c>
      <c r="B26" s="91">
        <v>304</v>
      </c>
      <c r="C26" s="92">
        <v>6080</v>
      </c>
      <c r="D26" s="132">
        <v>289</v>
      </c>
      <c r="E26" s="133">
        <v>5857</v>
      </c>
      <c r="F26" s="97">
        <v>47</v>
      </c>
      <c r="G26" s="92">
        <v>940</v>
      </c>
      <c r="H26" s="132">
        <v>131</v>
      </c>
      <c r="I26" s="137">
        <v>2657</v>
      </c>
      <c r="J26" s="97">
        <v>31</v>
      </c>
      <c r="K26" s="92">
        <v>775</v>
      </c>
      <c r="L26" s="132">
        <v>28</v>
      </c>
      <c r="M26" s="137">
        <v>556</v>
      </c>
      <c r="N26" s="97">
        <v>116</v>
      </c>
      <c r="O26" s="92">
        <v>2320</v>
      </c>
      <c r="P26" s="132">
        <v>215</v>
      </c>
      <c r="Q26" s="141">
        <v>4335</v>
      </c>
      <c r="R26" s="109">
        <f t="shared" si="0"/>
        <v>663</v>
      </c>
      <c r="S26" s="109">
        <f t="shared" si="1"/>
        <v>13405</v>
      </c>
    </row>
    <row r="27" spans="1:19" s="3" customFormat="1" ht="24.75" customHeight="1">
      <c r="A27" s="7" t="s">
        <v>18</v>
      </c>
      <c r="B27" s="91">
        <v>34</v>
      </c>
      <c r="C27" s="92">
        <v>622</v>
      </c>
      <c r="D27" s="132">
        <v>24</v>
      </c>
      <c r="E27" s="133">
        <v>374</v>
      </c>
      <c r="F27" s="97">
        <v>16</v>
      </c>
      <c r="G27" s="92">
        <v>339</v>
      </c>
      <c r="H27" s="132">
        <v>22</v>
      </c>
      <c r="I27" s="137">
        <v>223</v>
      </c>
      <c r="J27" s="97">
        <v>1</v>
      </c>
      <c r="K27" s="92">
        <v>10</v>
      </c>
      <c r="L27" s="132">
        <v>1</v>
      </c>
      <c r="M27" s="137">
        <v>6</v>
      </c>
      <c r="N27" s="97">
        <v>85</v>
      </c>
      <c r="O27" s="92">
        <v>1360</v>
      </c>
      <c r="P27" s="132">
        <v>86</v>
      </c>
      <c r="Q27" s="141">
        <v>941</v>
      </c>
      <c r="R27" s="109">
        <f t="shared" si="0"/>
        <v>133</v>
      </c>
      <c r="S27" s="109">
        <f t="shared" si="1"/>
        <v>1544</v>
      </c>
    </row>
    <row r="28" spans="1:19" s="3" customFormat="1" ht="24.75" customHeight="1">
      <c r="A28" s="7" t="s">
        <v>19</v>
      </c>
      <c r="B28" s="91">
        <v>470</v>
      </c>
      <c r="C28" s="92">
        <v>10398</v>
      </c>
      <c r="D28" s="132">
        <v>493</v>
      </c>
      <c r="E28" s="133">
        <v>8988</v>
      </c>
      <c r="F28" s="97">
        <v>330</v>
      </c>
      <c r="G28" s="92">
        <v>5021</v>
      </c>
      <c r="H28" s="132">
        <v>452</v>
      </c>
      <c r="I28" s="137">
        <v>4947</v>
      </c>
      <c r="J28" s="97">
        <v>80</v>
      </c>
      <c r="K28" s="92">
        <v>1474</v>
      </c>
      <c r="L28" s="132">
        <v>37</v>
      </c>
      <c r="M28" s="137">
        <v>430</v>
      </c>
      <c r="N28" s="97">
        <v>705</v>
      </c>
      <c r="O28" s="92">
        <v>11508</v>
      </c>
      <c r="P28" s="132">
        <v>916</v>
      </c>
      <c r="Q28" s="141">
        <v>11247</v>
      </c>
      <c r="R28" s="109">
        <f t="shared" si="0"/>
        <v>1898</v>
      </c>
      <c r="S28" s="109">
        <f t="shared" si="1"/>
        <v>25612</v>
      </c>
    </row>
    <row r="29" spans="1:19" s="3" customFormat="1" ht="24.75" customHeight="1">
      <c r="A29" s="7" t="s">
        <v>20</v>
      </c>
      <c r="B29" s="89">
        <v>98</v>
      </c>
      <c r="C29" s="90">
        <v>1998</v>
      </c>
      <c r="D29" s="130">
        <v>88</v>
      </c>
      <c r="E29" s="131">
        <v>1496</v>
      </c>
      <c r="F29" s="96">
        <v>50</v>
      </c>
      <c r="G29" s="90">
        <v>619</v>
      </c>
      <c r="H29" s="130">
        <v>98</v>
      </c>
      <c r="I29" s="136">
        <v>1666</v>
      </c>
      <c r="J29" s="96">
        <v>11</v>
      </c>
      <c r="K29" s="90">
        <v>408</v>
      </c>
      <c r="L29" s="130">
        <v>10</v>
      </c>
      <c r="M29" s="136">
        <v>90</v>
      </c>
      <c r="N29" s="96">
        <v>66</v>
      </c>
      <c r="O29" s="90">
        <v>1250</v>
      </c>
      <c r="P29" s="130">
        <v>57</v>
      </c>
      <c r="Q29" s="140">
        <v>969</v>
      </c>
      <c r="R29" s="109">
        <f t="shared" si="0"/>
        <v>253</v>
      </c>
      <c r="S29" s="109">
        <f t="shared" si="1"/>
        <v>4221</v>
      </c>
    </row>
    <row r="30" spans="1:19" s="3" customFormat="1" ht="24.75" customHeight="1">
      <c r="A30" s="7" t="s">
        <v>21</v>
      </c>
      <c r="B30" s="89">
        <v>104</v>
      </c>
      <c r="C30" s="90">
        <v>4373</v>
      </c>
      <c r="D30" s="130">
        <v>105</v>
      </c>
      <c r="E30" s="131">
        <v>3548</v>
      </c>
      <c r="F30" s="96">
        <v>31</v>
      </c>
      <c r="G30" s="90">
        <v>395</v>
      </c>
      <c r="H30" s="130">
        <v>35</v>
      </c>
      <c r="I30" s="136">
        <v>338</v>
      </c>
      <c r="J30" s="96">
        <v>17</v>
      </c>
      <c r="K30" s="90">
        <v>587</v>
      </c>
      <c r="L30" s="130">
        <v>7</v>
      </c>
      <c r="M30" s="136">
        <v>136</v>
      </c>
      <c r="N30" s="96">
        <v>60</v>
      </c>
      <c r="O30" s="90">
        <v>852</v>
      </c>
      <c r="P30" s="130">
        <v>67</v>
      </c>
      <c r="Q30" s="140">
        <v>946</v>
      </c>
      <c r="R30" s="109">
        <f t="shared" si="0"/>
        <v>214</v>
      </c>
      <c r="S30" s="109">
        <f t="shared" si="1"/>
        <v>4968</v>
      </c>
    </row>
    <row r="31" spans="1:19" s="3" customFormat="1" ht="24.75" customHeight="1">
      <c r="A31" s="7" t="s">
        <v>23</v>
      </c>
      <c r="B31" s="89">
        <v>78</v>
      </c>
      <c r="C31" s="90">
        <v>1396</v>
      </c>
      <c r="D31" s="130">
        <v>60</v>
      </c>
      <c r="E31" s="131">
        <v>1241</v>
      </c>
      <c r="F31" s="96">
        <v>18</v>
      </c>
      <c r="G31" s="90">
        <v>301</v>
      </c>
      <c r="H31" s="130">
        <v>17</v>
      </c>
      <c r="I31" s="136">
        <v>180</v>
      </c>
      <c r="J31" s="96">
        <v>14</v>
      </c>
      <c r="K31" s="90">
        <v>266</v>
      </c>
      <c r="L31" s="130">
        <v>4</v>
      </c>
      <c r="M31" s="136">
        <v>56</v>
      </c>
      <c r="N31" s="96">
        <v>22</v>
      </c>
      <c r="O31" s="90">
        <v>394</v>
      </c>
      <c r="P31" s="130">
        <v>51</v>
      </c>
      <c r="Q31" s="140">
        <v>482</v>
      </c>
      <c r="R31" s="109">
        <f t="shared" si="0"/>
        <v>132</v>
      </c>
      <c r="S31" s="109">
        <f t="shared" si="1"/>
        <v>1959</v>
      </c>
    </row>
    <row r="32" spans="1:19" s="3" customFormat="1" ht="24.75" customHeight="1">
      <c r="A32" s="7" t="s">
        <v>22</v>
      </c>
      <c r="B32" s="89">
        <v>36</v>
      </c>
      <c r="C32" s="90">
        <v>504</v>
      </c>
      <c r="D32" s="130">
        <v>49</v>
      </c>
      <c r="E32" s="131">
        <v>832</v>
      </c>
      <c r="F32" s="96">
        <v>40</v>
      </c>
      <c r="G32" s="90">
        <v>360</v>
      </c>
      <c r="H32" s="130">
        <v>37</v>
      </c>
      <c r="I32" s="136">
        <v>359</v>
      </c>
      <c r="J32" s="96">
        <v>3</v>
      </c>
      <c r="K32" s="90">
        <v>18</v>
      </c>
      <c r="L32" s="130">
        <v>7</v>
      </c>
      <c r="M32" s="136">
        <v>65</v>
      </c>
      <c r="N32" s="96">
        <v>46</v>
      </c>
      <c r="O32" s="90">
        <v>368</v>
      </c>
      <c r="P32" s="130">
        <v>60</v>
      </c>
      <c r="Q32" s="140">
        <v>559</v>
      </c>
      <c r="R32" s="109">
        <f t="shared" si="0"/>
        <v>153</v>
      </c>
      <c r="S32" s="109">
        <f t="shared" si="1"/>
        <v>1815</v>
      </c>
    </row>
    <row r="33" spans="1:19" s="3" customFormat="1" ht="24.75" customHeight="1">
      <c r="A33" s="7" t="s">
        <v>24</v>
      </c>
      <c r="B33" s="91">
        <v>65</v>
      </c>
      <c r="C33" s="92">
        <v>2275</v>
      </c>
      <c r="D33" s="132">
        <v>65</v>
      </c>
      <c r="E33" s="133">
        <v>2157</v>
      </c>
      <c r="F33" s="97">
        <v>43</v>
      </c>
      <c r="G33" s="98">
        <v>860</v>
      </c>
      <c r="H33" s="132">
        <v>50</v>
      </c>
      <c r="I33" s="137">
        <v>916</v>
      </c>
      <c r="J33" s="97">
        <v>13</v>
      </c>
      <c r="K33" s="98">
        <v>581</v>
      </c>
      <c r="L33" s="132">
        <v>19</v>
      </c>
      <c r="M33" s="137">
        <v>514</v>
      </c>
      <c r="N33" s="97">
        <v>83</v>
      </c>
      <c r="O33" s="98">
        <v>996</v>
      </c>
      <c r="P33" s="132">
        <v>93</v>
      </c>
      <c r="Q33" s="141">
        <v>1174</v>
      </c>
      <c r="R33" s="109">
        <f t="shared" si="0"/>
        <v>227</v>
      </c>
      <c r="S33" s="109">
        <f t="shared" si="1"/>
        <v>4761</v>
      </c>
    </row>
    <row r="34" spans="1:19" s="3" customFormat="1" ht="24.75" customHeight="1">
      <c r="A34" s="7" t="s">
        <v>25</v>
      </c>
      <c r="B34" s="91">
        <v>36</v>
      </c>
      <c r="C34" s="92">
        <v>720</v>
      </c>
      <c r="D34" s="132">
        <v>22</v>
      </c>
      <c r="E34" s="133">
        <v>455</v>
      </c>
      <c r="F34" s="97">
        <v>24</v>
      </c>
      <c r="G34" s="92">
        <v>360</v>
      </c>
      <c r="H34" s="132">
        <v>18</v>
      </c>
      <c r="I34" s="137">
        <v>236</v>
      </c>
      <c r="J34" s="97">
        <v>5</v>
      </c>
      <c r="K34" s="92">
        <v>75</v>
      </c>
      <c r="L34" s="132">
        <v>5</v>
      </c>
      <c r="M34" s="137">
        <v>46</v>
      </c>
      <c r="N34" s="97">
        <v>60</v>
      </c>
      <c r="O34" s="92">
        <v>720</v>
      </c>
      <c r="P34" s="132">
        <v>54</v>
      </c>
      <c r="Q34" s="141">
        <v>705</v>
      </c>
      <c r="R34" s="109">
        <f t="shared" si="0"/>
        <v>99</v>
      </c>
      <c r="S34" s="109">
        <f t="shared" si="1"/>
        <v>1442</v>
      </c>
    </row>
    <row r="35" spans="1:19" s="3" customFormat="1" ht="24.75" customHeight="1">
      <c r="A35" s="7" t="s">
        <v>27</v>
      </c>
      <c r="B35" s="89">
        <v>16</v>
      </c>
      <c r="C35" s="90">
        <v>384</v>
      </c>
      <c r="D35" s="130">
        <v>14</v>
      </c>
      <c r="E35" s="131">
        <v>389</v>
      </c>
      <c r="F35" s="96">
        <v>2</v>
      </c>
      <c r="G35" s="90">
        <v>30</v>
      </c>
      <c r="H35" s="130">
        <v>7</v>
      </c>
      <c r="I35" s="136">
        <v>194</v>
      </c>
      <c r="J35" s="96">
        <v>4</v>
      </c>
      <c r="K35" s="90">
        <v>80</v>
      </c>
      <c r="L35" s="130">
        <v>3</v>
      </c>
      <c r="M35" s="136">
        <v>78</v>
      </c>
      <c r="N35" s="96">
        <v>9</v>
      </c>
      <c r="O35" s="90">
        <v>135</v>
      </c>
      <c r="P35" s="130">
        <v>5</v>
      </c>
      <c r="Q35" s="140">
        <v>104</v>
      </c>
      <c r="R35" s="109">
        <f t="shared" si="0"/>
        <v>29</v>
      </c>
      <c r="S35" s="109">
        <f t="shared" si="1"/>
        <v>765</v>
      </c>
    </row>
    <row r="36" spans="1:19" s="3" customFormat="1" ht="24.75" customHeight="1">
      <c r="A36" s="7" t="s">
        <v>26</v>
      </c>
      <c r="B36" s="89">
        <v>19</v>
      </c>
      <c r="C36" s="90">
        <v>665</v>
      </c>
      <c r="D36" s="130">
        <v>15</v>
      </c>
      <c r="E36" s="131">
        <v>715</v>
      </c>
      <c r="F36" s="96">
        <v>1</v>
      </c>
      <c r="G36" s="90">
        <v>35</v>
      </c>
      <c r="H36" s="130">
        <v>1</v>
      </c>
      <c r="I36" s="136">
        <v>10</v>
      </c>
      <c r="J36" s="96">
        <v>1</v>
      </c>
      <c r="K36" s="90">
        <v>35</v>
      </c>
      <c r="L36" s="130">
        <v>0</v>
      </c>
      <c r="M36" s="136">
        <v>0</v>
      </c>
      <c r="N36" s="96">
        <v>1</v>
      </c>
      <c r="O36" s="90">
        <v>35</v>
      </c>
      <c r="P36" s="130">
        <v>3</v>
      </c>
      <c r="Q36" s="140">
        <v>80</v>
      </c>
      <c r="R36" s="109">
        <f t="shared" si="0"/>
        <v>19</v>
      </c>
      <c r="S36" s="109">
        <f t="shared" si="1"/>
        <v>805</v>
      </c>
    </row>
    <row r="37" spans="1:19" s="3" customFormat="1" ht="24.75" customHeight="1">
      <c r="A37" s="7" t="s">
        <v>28</v>
      </c>
      <c r="B37" s="89">
        <v>5</v>
      </c>
      <c r="C37" s="90">
        <v>90</v>
      </c>
      <c r="D37" s="130">
        <v>5</v>
      </c>
      <c r="E37" s="131">
        <v>60</v>
      </c>
      <c r="F37" s="96">
        <v>2</v>
      </c>
      <c r="G37" s="90">
        <v>36</v>
      </c>
      <c r="H37" s="130">
        <v>2</v>
      </c>
      <c r="I37" s="136">
        <v>24</v>
      </c>
      <c r="J37" s="96">
        <v>0</v>
      </c>
      <c r="K37" s="90">
        <v>0</v>
      </c>
      <c r="L37" s="130">
        <v>0</v>
      </c>
      <c r="M37" s="136">
        <v>0</v>
      </c>
      <c r="N37" s="96">
        <v>1</v>
      </c>
      <c r="O37" s="90">
        <v>18</v>
      </c>
      <c r="P37" s="130">
        <v>1</v>
      </c>
      <c r="Q37" s="140">
        <v>12</v>
      </c>
      <c r="R37" s="109">
        <f t="shared" si="0"/>
        <v>8</v>
      </c>
      <c r="S37" s="109">
        <f t="shared" si="1"/>
        <v>96</v>
      </c>
    </row>
    <row r="38" spans="1:19" s="3" customFormat="1" ht="24.75" customHeight="1">
      <c r="A38" s="7" t="s">
        <v>0</v>
      </c>
      <c r="B38" s="89">
        <v>505</v>
      </c>
      <c r="C38" s="90">
        <v>11369</v>
      </c>
      <c r="D38" s="130">
        <v>671</v>
      </c>
      <c r="E38" s="131">
        <v>16847</v>
      </c>
      <c r="F38" s="96">
        <v>599</v>
      </c>
      <c r="G38" s="90">
        <v>12242</v>
      </c>
      <c r="H38" s="130">
        <v>549</v>
      </c>
      <c r="I38" s="136">
        <v>9675</v>
      </c>
      <c r="J38" s="96">
        <v>165</v>
      </c>
      <c r="K38" s="90">
        <v>2779</v>
      </c>
      <c r="L38" s="130">
        <v>116</v>
      </c>
      <c r="M38" s="136">
        <v>1732</v>
      </c>
      <c r="N38" s="96">
        <v>1127</v>
      </c>
      <c r="O38" s="90">
        <v>18335</v>
      </c>
      <c r="P38" s="130">
        <v>1046</v>
      </c>
      <c r="Q38" s="140">
        <v>16384</v>
      </c>
      <c r="R38" s="109">
        <f t="shared" si="0"/>
        <v>2382</v>
      </c>
      <c r="S38" s="109">
        <f t="shared" si="1"/>
        <v>44638</v>
      </c>
    </row>
    <row r="39" spans="1:19" s="3" customFormat="1" ht="24.75" customHeight="1">
      <c r="A39" s="7" t="s">
        <v>29</v>
      </c>
      <c r="B39" s="89">
        <v>130</v>
      </c>
      <c r="C39" s="90">
        <v>2420</v>
      </c>
      <c r="D39" s="130">
        <v>76</v>
      </c>
      <c r="E39" s="131">
        <v>1956</v>
      </c>
      <c r="F39" s="96">
        <v>35</v>
      </c>
      <c r="G39" s="90">
        <v>455</v>
      </c>
      <c r="H39" s="130">
        <v>23</v>
      </c>
      <c r="I39" s="136">
        <v>208</v>
      </c>
      <c r="J39" s="96">
        <v>9</v>
      </c>
      <c r="K39" s="90">
        <v>90</v>
      </c>
      <c r="L39" s="130">
        <v>6</v>
      </c>
      <c r="M39" s="136">
        <v>137</v>
      </c>
      <c r="N39" s="96">
        <v>64</v>
      </c>
      <c r="O39" s="90">
        <v>1310</v>
      </c>
      <c r="P39" s="130">
        <v>61</v>
      </c>
      <c r="Q39" s="140">
        <v>1284</v>
      </c>
      <c r="R39" s="109">
        <f t="shared" si="0"/>
        <v>166</v>
      </c>
      <c r="S39" s="109">
        <f t="shared" si="1"/>
        <v>3585</v>
      </c>
    </row>
    <row r="40" spans="1:19" s="3" customFormat="1" ht="24.75" customHeight="1">
      <c r="A40" s="7" t="s">
        <v>30</v>
      </c>
      <c r="B40" s="89">
        <v>197</v>
      </c>
      <c r="C40" s="90">
        <v>6930</v>
      </c>
      <c r="D40" s="130">
        <v>198</v>
      </c>
      <c r="E40" s="131">
        <v>7463</v>
      </c>
      <c r="F40" s="96">
        <v>71</v>
      </c>
      <c r="G40" s="90">
        <v>812</v>
      </c>
      <c r="H40" s="130">
        <v>66</v>
      </c>
      <c r="I40" s="136">
        <v>874</v>
      </c>
      <c r="J40" s="96">
        <v>11</v>
      </c>
      <c r="K40" s="90">
        <v>183</v>
      </c>
      <c r="L40" s="130">
        <v>21</v>
      </c>
      <c r="M40" s="136">
        <v>286</v>
      </c>
      <c r="N40" s="96">
        <v>119</v>
      </c>
      <c r="O40" s="90">
        <v>1309</v>
      </c>
      <c r="P40" s="130">
        <v>113</v>
      </c>
      <c r="Q40" s="140">
        <v>1426</v>
      </c>
      <c r="R40" s="109">
        <f t="shared" si="0"/>
        <v>398</v>
      </c>
      <c r="S40" s="109">
        <f t="shared" si="1"/>
        <v>10049</v>
      </c>
    </row>
    <row r="41" spans="1:19" s="3" customFormat="1" ht="24.75" customHeight="1">
      <c r="A41" s="7" t="s">
        <v>31</v>
      </c>
      <c r="B41" s="91">
        <v>44</v>
      </c>
      <c r="C41" s="92">
        <v>704</v>
      </c>
      <c r="D41" s="132">
        <v>39</v>
      </c>
      <c r="E41" s="133">
        <v>658</v>
      </c>
      <c r="F41" s="97">
        <v>20</v>
      </c>
      <c r="G41" s="92">
        <v>220</v>
      </c>
      <c r="H41" s="132">
        <v>40</v>
      </c>
      <c r="I41" s="137">
        <v>534</v>
      </c>
      <c r="J41" s="97">
        <v>12</v>
      </c>
      <c r="K41" s="92">
        <v>228</v>
      </c>
      <c r="L41" s="132">
        <v>5</v>
      </c>
      <c r="M41" s="137">
        <v>133</v>
      </c>
      <c r="N41" s="97">
        <v>42</v>
      </c>
      <c r="O41" s="92">
        <v>546</v>
      </c>
      <c r="P41" s="132">
        <v>62</v>
      </c>
      <c r="Q41" s="141">
        <v>770</v>
      </c>
      <c r="R41" s="109">
        <f t="shared" si="0"/>
        <v>146</v>
      </c>
      <c r="S41" s="109">
        <f t="shared" si="1"/>
        <v>2095</v>
      </c>
    </row>
    <row r="42" spans="1:19" s="3" customFormat="1" ht="24.75" customHeight="1">
      <c r="A42" s="7" t="s">
        <v>32</v>
      </c>
      <c r="B42" s="89">
        <v>32</v>
      </c>
      <c r="C42" s="90">
        <v>641</v>
      </c>
      <c r="D42" s="130">
        <v>28</v>
      </c>
      <c r="E42" s="131">
        <v>1090</v>
      </c>
      <c r="F42" s="96">
        <v>7</v>
      </c>
      <c r="G42" s="90">
        <v>214</v>
      </c>
      <c r="H42" s="130">
        <v>9</v>
      </c>
      <c r="I42" s="136">
        <v>152</v>
      </c>
      <c r="J42" s="96">
        <v>5</v>
      </c>
      <c r="K42" s="90">
        <v>35</v>
      </c>
      <c r="L42" s="130">
        <v>1</v>
      </c>
      <c r="M42" s="136">
        <v>7</v>
      </c>
      <c r="N42" s="96">
        <v>9</v>
      </c>
      <c r="O42" s="90">
        <v>163</v>
      </c>
      <c r="P42" s="130">
        <v>20</v>
      </c>
      <c r="Q42" s="140">
        <v>304</v>
      </c>
      <c r="R42" s="109">
        <f t="shared" si="0"/>
        <v>58</v>
      </c>
      <c r="S42" s="109">
        <f t="shared" si="1"/>
        <v>1553</v>
      </c>
    </row>
    <row r="43" spans="1:19" s="3" customFormat="1" ht="24.75" customHeight="1">
      <c r="A43" s="7" t="s">
        <v>33</v>
      </c>
      <c r="B43" s="89">
        <v>364</v>
      </c>
      <c r="C43" s="90">
        <v>6261</v>
      </c>
      <c r="D43" s="130">
        <v>317</v>
      </c>
      <c r="E43" s="131">
        <v>4919</v>
      </c>
      <c r="F43" s="96">
        <v>116</v>
      </c>
      <c r="G43" s="90">
        <v>1230</v>
      </c>
      <c r="H43" s="138">
        <v>108</v>
      </c>
      <c r="I43" s="136">
        <v>1315</v>
      </c>
      <c r="J43" s="96">
        <v>38</v>
      </c>
      <c r="K43" s="90">
        <v>407</v>
      </c>
      <c r="L43" s="130">
        <v>32</v>
      </c>
      <c r="M43" s="136">
        <v>305</v>
      </c>
      <c r="N43" s="96">
        <v>172</v>
      </c>
      <c r="O43" s="90">
        <v>1703</v>
      </c>
      <c r="P43" s="130">
        <v>297</v>
      </c>
      <c r="Q43" s="140">
        <v>3081</v>
      </c>
      <c r="R43" s="109">
        <f t="shared" si="0"/>
        <v>754</v>
      </c>
      <c r="S43" s="109">
        <f t="shared" si="1"/>
        <v>9620</v>
      </c>
    </row>
    <row r="44" spans="1:19" s="3" customFormat="1" ht="24.75" customHeight="1">
      <c r="A44" s="7" t="s">
        <v>34</v>
      </c>
      <c r="B44" s="89">
        <v>78</v>
      </c>
      <c r="C44" s="90">
        <v>1994</v>
      </c>
      <c r="D44" s="130">
        <v>65</v>
      </c>
      <c r="E44" s="131">
        <v>1683</v>
      </c>
      <c r="F44" s="96">
        <v>34</v>
      </c>
      <c r="G44" s="90">
        <v>446</v>
      </c>
      <c r="H44" s="130">
        <v>29</v>
      </c>
      <c r="I44" s="136">
        <v>406</v>
      </c>
      <c r="J44" s="96">
        <v>3</v>
      </c>
      <c r="K44" s="90">
        <v>33</v>
      </c>
      <c r="L44" s="130">
        <v>4</v>
      </c>
      <c r="M44" s="136">
        <v>48</v>
      </c>
      <c r="N44" s="96">
        <v>58</v>
      </c>
      <c r="O44" s="90">
        <v>651</v>
      </c>
      <c r="P44" s="130">
        <v>56</v>
      </c>
      <c r="Q44" s="140">
        <v>608</v>
      </c>
      <c r="R44" s="109">
        <f t="shared" si="0"/>
        <v>154</v>
      </c>
      <c r="S44" s="109">
        <f t="shared" si="1"/>
        <v>2745</v>
      </c>
    </row>
    <row r="45" spans="1:19" s="3" customFormat="1" ht="24.75" customHeight="1">
      <c r="A45" s="7" t="s">
        <v>35</v>
      </c>
      <c r="B45" s="89">
        <v>100</v>
      </c>
      <c r="C45" s="90">
        <v>2974</v>
      </c>
      <c r="D45" s="130">
        <v>92</v>
      </c>
      <c r="E45" s="131">
        <v>2424</v>
      </c>
      <c r="F45" s="96">
        <v>47</v>
      </c>
      <c r="G45" s="90">
        <v>832</v>
      </c>
      <c r="H45" s="130">
        <v>72</v>
      </c>
      <c r="I45" s="136">
        <v>839</v>
      </c>
      <c r="J45" s="96">
        <v>6</v>
      </c>
      <c r="K45" s="90">
        <v>74</v>
      </c>
      <c r="L45" s="130">
        <v>8</v>
      </c>
      <c r="M45" s="136">
        <v>123</v>
      </c>
      <c r="N45" s="96">
        <v>73</v>
      </c>
      <c r="O45" s="90">
        <v>873</v>
      </c>
      <c r="P45" s="130">
        <v>74</v>
      </c>
      <c r="Q45" s="140">
        <v>1016</v>
      </c>
      <c r="R45" s="109">
        <f t="shared" si="0"/>
        <v>246</v>
      </c>
      <c r="S45" s="109">
        <f t="shared" si="1"/>
        <v>4402</v>
      </c>
    </row>
    <row r="46" spans="1:19" s="3" customFormat="1" ht="24.75" customHeight="1">
      <c r="A46" s="7" t="s">
        <v>36</v>
      </c>
      <c r="B46" s="89">
        <v>53</v>
      </c>
      <c r="C46" s="90">
        <v>1530</v>
      </c>
      <c r="D46" s="130">
        <v>51</v>
      </c>
      <c r="E46" s="131">
        <v>1507</v>
      </c>
      <c r="F46" s="96">
        <v>53</v>
      </c>
      <c r="G46" s="90">
        <v>618</v>
      </c>
      <c r="H46" s="130">
        <v>56</v>
      </c>
      <c r="I46" s="136">
        <v>525</v>
      </c>
      <c r="J46" s="96">
        <v>5</v>
      </c>
      <c r="K46" s="90">
        <v>75</v>
      </c>
      <c r="L46" s="130">
        <v>6</v>
      </c>
      <c r="M46" s="136">
        <v>85</v>
      </c>
      <c r="N46" s="96">
        <v>42</v>
      </c>
      <c r="O46" s="90">
        <v>613</v>
      </c>
      <c r="P46" s="130">
        <v>56</v>
      </c>
      <c r="Q46" s="140">
        <v>788</v>
      </c>
      <c r="R46" s="109">
        <f t="shared" si="0"/>
        <v>169</v>
      </c>
      <c r="S46" s="109">
        <f t="shared" si="1"/>
        <v>2905</v>
      </c>
    </row>
    <row r="47" spans="1:19" s="3" customFormat="1" ht="24.75" customHeight="1">
      <c r="A47" s="7" t="s">
        <v>37</v>
      </c>
      <c r="B47" s="89">
        <v>86</v>
      </c>
      <c r="C47" s="90">
        <v>2071</v>
      </c>
      <c r="D47" s="130">
        <v>57</v>
      </c>
      <c r="E47" s="131">
        <v>1555</v>
      </c>
      <c r="F47" s="96">
        <v>37</v>
      </c>
      <c r="G47" s="90">
        <v>302</v>
      </c>
      <c r="H47" s="130">
        <v>33</v>
      </c>
      <c r="I47" s="136">
        <v>332</v>
      </c>
      <c r="J47" s="96">
        <v>7</v>
      </c>
      <c r="K47" s="90">
        <v>131</v>
      </c>
      <c r="L47" s="130">
        <v>10</v>
      </c>
      <c r="M47" s="136">
        <v>166</v>
      </c>
      <c r="N47" s="96">
        <v>59</v>
      </c>
      <c r="O47" s="90">
        <v>786</v>
      </c>
      <c r="P47" s="130">
        <v>56</v>
      </c>
      <c r="Q47" s="140">
        <v>874</v>
      </c>
      <c r="R47" s="109">
        <f t="shared" si="0"/>
        <v>156</v>
      </c>
      <c r="S47" s="109">
        <f t="shared" si="1"/>
        <v>2927</v>
      </c>
    </row>
    <row r="48" spans="1:19" s="3" customFormat="1" ht="24.75" customHeight="1">
      <c r="A48" s="7" t="s">
        <v>38</v>
      </c>
      <c r="B48" s="89">
        <v>27</v>
      </c>
      <c r="C48" s="90">
        <v>663</v>
      </c>
      <c r="D48" s="130">
        <v>18</v>
      </c>
      <c r="E48" s="131">
        <v>590</v>
      </c>
      <c r="F48" s="96">
        <v>10</v>
      </c>
      <c r="G48" s="90">
        <v>137</v>
      </c>
      <c r="H48" s="130">
        <v>15</v>
      </c>
      <c r="I48" s="136">
        <v>240</v>
      </c>
      <c r="J48" s="96">
        <v>6</v>
      </c>
      <c r="K48" s="90">
        <v>110</v>
      </c>
      <c r="L48" s="130">
        <v>1</v>
      </c>
      <c r="M48" s="136">
        <v>12</v>
      </c>
      <c r="N48" s="96">
        <v>15</v>
      </c>
      <c r="O48" s="90">
        <v>223</v>
      </c>
      <c r="P48" s="130">
        <v>33</v>
      </c>
      <c r="Q48" s="140">
        <v>373</v>
      </c>
      <c r="R48" s="109">
        <f t="shared" si="0"/>
        <v>67</v>
      </c>
      <c r="S48" s="109">
        <f t="shared" si="1"/>
        <v>1215</v>
      </c>
    </row>
    <row r="49" spans="1:19" s="3" customFormat="1" ht="24.75" customHeight="1">
      <c r="A49" s="7" t="s">
        <v>39</v>
      </c>
      <c r="B49" s="91">
        <v>17</v>
      </c>
      <c r="C49" s="92">
        <v>578</v>
      </c>
      <c r="D49" s="132">
        <v>13</v>
      </c>
      <c r="E49" s="133">
        <v>402</v>
      </c>
      <c r="F49" s="97">
        <v>6</v>
      </c>
      <c r="G49" s="92">
        <v>132</v>
      </c>
      <c r="H49" s="132">
        <v>7</v>
      </c>
      <c r="I49" s="137">
        <v>78</v>
      </c>
      <c r="J49" s="97">
        <v>0</v>
      </c>
      <c r="K49" s="92">
        <v>0</v>
      </c>
      <c r="L49" s="132">
        <v>2</v>
      </c>
      <c r="M49" s="137">
        <v>32</v>
      </c>
      <c r="N49" s="97">
        <v>8</v>
      </c>
      <c r="O49" s="92">
        <v>128</v>
      </c>
      <c r="P49" s="132">
        <v>12</v>
      </c>
      <c r="Q49" s="141">
        <v>130</v>
      </c>
      <c r="R49" s="109">
        <f t="shared" si="0"/>
        <v>34</v>
      </c>
      <c r="S49" s="109">
        <f t="shared" si="1"/>
        <v>642</v>
      </c>
    </row>
    <row r="50" spans="1:19" s="3" customFormat="1" ht="24.75" customHeight="1" thickBot="1">
      <c r="A50" s="8" t="s">
        <v>40</v>
      </c>
      <c r="B50" s="93">
        <v>42</v>
      </c>
      <c r="C50" s="94">
        <v>1004</v>
      </c>
      <c r="D50" s="134">
        <v>30</v>
      </c>
      <c r="E50" s="135">
        <v>864</v>
      </c>
      <c r="F50" s="99">
        <v>4</v>
      </c>
      <c r="G50" s="94">
        <v>20</v>
      </c>
      <c r="H50" s="134">
        <v>8</v>
      </c>
      <c r="I50" s="139">
        <v>109</v>
      </c>
      <c r="J50" s="99">
        <v>1</v>
      </c>
      <c r="K50" s="94">
        <v>3</v>
      </c>
      <c r="L50" s="134">
        <v>2</v>
      </c>
      <c r="M50" s="139">
        <v>25</v>
      </c>
      <c r="N50" s="99">
        <v>6</v>
      </c>
      <c r="O50" s="94">
        <v>125</v>
      </c>
      <c r="P50" s="134">
        <v>14</v>
      </c>
      <c r="Q50" s="142">
        <v>262</v>
      </c>
      <c r="R50" s="109">
        <f t="shared" si="0"/>
        <v>54</v>
      </c>
      <c r="S50" s="109">
        <f t="shared" si="1"/>
        <v>1260</v>
      </c>
    </row>
    <row r="51" spans="1:17" s="19" customFormat="1" ht="36.75" customHeight="1" thickBot="1">
      <c r="A51" s="52" t="s">
        <v>43</v>
      </c>
      <c r="B51" s="82">
        <f>SUM(B8:B50)</f>
        <v>9839</v>
      </c>
      <c r="C51" s="83">
        <f aca="true" t="shared" si="2" ref="C51:O51">SUM(C8:C50)</f>
        <v>249396</v>
      </c>
      <c r="D51" s="84">
        <f>SUM(D8:D50)</f>
        <v>9112</v>
      </c>
      <c r="E51" s="83">
        <f>SUM(E8:E50)</f>
        <v>231505</v>
      </c>
      <c r="F51" s="85">
        <f t="shared" si="2"/>
        <v>5493</v>
      </c>
      <c r="G51" s="83">
        <f t="shared" si="2"/>
        <v>106039</v>
      </c>
      <c r="H51" s="84">
        <f>SUM(H8:H50)</f>
        <v>5692</v>
      </c>
      <c r="I51" s="86">
        <f>SUM(I8:I50)</f>
        <v>96463</v>
      </c>
      <c r="J51" s="85">
        <f t="shared" si="2"/>
        <v>1359</v>
      </c>
      <c r="K51" s="83">
        <f t="shared" si="2"/>
        <v>31474</v>
      </c>
      <c r="L51" s="84">
        <f>SUM(L8:L50)</f>
        <v>1133</v>
      </c>
      <c r="M51" s="86">
        <f>SUM(M8:M50)</f>
        <v>21711</v>
      </c>
      <c r="N51" s="85">
        <f t="shared" si="2"/>
        <v>9973</v>
      </c>
      <c r="O51" s="83">
        <f t="shared" si="2"/>
        <v>160511</v>
      </c>
      <c r="P51" s="84">
        <f>SUM(P8:P50)</f>
        <v>10290</v>
      </c>
      <c r="Q51" s="83">
        <f>SUM(Q8:Q50)</f>
        <v>160464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A4:A7"/>
    <mergeCell ref="D6:E6"/>
    <mergeCell ref="B6:C6"/>
    <mergeCell ref="F6:G6"/>
    <mergeCell ref="B5:E5"/>
    <mergeCell ref="J5:M5"/>
    <mergeCell ref="B4:Q4"/>
    <mergeCell ref="L6:M6"/>
    <mergeCell ref="N3:Q3"/>
    <mergeCell ref="N6:O6"/>
    <mergeCell ref="K3:M3"/>
    <mergeCell ref="P6:Q6"/>
    <mergeCell ref="J6:K6"/>
    <mergeCell ref="F5:I5"/>
    <mergeCell ref="N5:Q5"/>
    <mergeCell ref="H6:I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M28" sqref="M28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bestFit="1" customWidth="1"/>
    <col min="15" max="15" width="10.50390625" style="9" customWidth="1"/>
    <col min="16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68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49</v>
      </c>
      <c r="C5" s="172"/>
      <c r="D5" s="173"/>
      <c r="E5" s="173"/>
      <c r="F5" s="175" t="s">
        <v>50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116">
        <v>1884</v>
      </c>
      <c r="C8" s="117">
        <v>279018</v>
      </c>
      <c r="D8" s="130">
        <v>2090</v>
      </c>
      <c r="E8" s="131">
        <v>241945</v>
      </c>
      <c r="F8" s="96">
        <v>397</v>
      </c>
      <c r="G8" s="90">
        <v>44067</v>
      </c>
      <c r="H8" s="130">
        <v>34</v>
      </c>
      <c r="I8" s="131">
        <v>4686</v>
      </c>
      <c r="J8" s="120">
        <v>11</v>
      </c>
      <c r="K8" s="90">
        <v>1221</v>
      </c>
      <c r="L8" s="144">
        <v>22</v>
      </c>
      <c r="M8" s="145">
        <v>1873</v>
      </c>
      <c r="N8" s="110">
        <f>SUM(D8,H8,L8)</f>
        <v>2146</v>
      </c>
      <c r="O8" s="110">
        <f>SUM(E8,I8,M8)</f>
        <v>248504</v>
      </c>
    </row>
    <row r="9" spans="1:15" ht="24.75" customHeight="1">
      <c r="A9" s="7" t="s">
        <v>1</v>
      </c>
      <c r="B9" s="89">
        <v>5</v>
      </c>
      <c r="C9" s="90">
        <v>1663</v>
      </c>
      <c r="D9" s="130">
        <v>7</v>
      </c>
      <c r="E9" s="131">
        <v>1666</v>
      </c>
      <c r="F9" s="96">
        <v>0</v>
      </c>
      <c r="G9" s="90">
        <v>0</v>
      </c>
      <c r="H9" s="130">
        <v>0</v>
      </c>
      <c r="I9" s="136">
        <v>0</v>
      </c>
      <c r="J9" s="101">
        <v>0</v>
      </c>
      <c r="K9" s="90">
        <v>0</v>
      </c>
      <c r="L9" s="130">
        <v>0</v>
      </c>
      <c r="M9" s="140">
        <v>0</v>
      </c>
      <c r="N9" s="110">
        <f>SUM(D9,H9,L9)</f>
        <v>7</v>
      </c>
      <c r="O9" s="110">
        <f>SUM(E9,I9,M9)</f>
        <v>1666</v>
      </c>
    </row>
    <row r="10" spans="1:15" ht="24.75" customHeight="1">
      <c r="A10" s="7" t="s">
        <v>3</v>
      </c>
      <c r="B10" s="89">
        <v>1</v>
      </c>
      <c r="C10" s="90">
        <v>120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O50">SUM(D10,H10,L10)</f>
        <v>0</v>
      </c>
      <c r="O10" s="110">
        <f t="shared" si="0"/>
        <v>0</v>
      </c>
    </row>
    <row r="11" spans="1:15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0"/>
        <v>0</v>
      </c>
    </row>
    <row r="12" spans="1:15" ht="24.75" customHeight="1">
      <c r="A12" s="7" t="s">
        <v>2</v>
      </c>
      <c r="B12" s="91">
        <v>10</v>
      </c>
      <c r="C12" s="92">
        <v>4444</v>
      </c>
      <c r="D12" s="132">
        <v>10</v>
      </c>
      <c r="E12" s="133">
        <v>3423</v>
      </c>
      <c r="F12" s="96">
        <v>3</v>
      </c>
      <c r="G12" s="90">
        <v>1275</v>
      </c>
      <c r="H12" s="132">
        <v>4</v>
      </c>
      <c r="I12" s="137">
        <v>1978</v>
      </c>
      <c r="J12" s="102">
        <v>1</v>
      </c>
      <c r="K12" s="92">
        <v>340</v>
      </c>
      <c r="L12" s="132">
        <v>0</v>
      </c>
      <c r="M12" s="141">
        <v>0</v>
      </c>
      <c r="N12" s="110">
        <f t="shared" si="0"/>
        <v>14</v>
      </c>
      <c r="O12" s="110">
        <f t="shared" si="0"/>
        <v>5401</v>
      </c>
    </row>
    <row r="13" spans="1:15" ht="24.75" customHeight="1">
      <c r="A13" s="7" t="s">
        <v>5</v>
      </c>
      <c r="B13" s="89">
        <v>52</v>
      </c>
      <c r="C13" s="90">
        <v>16216</v>
      </c>
      <c r="D13" s="130">
        <v>48</v>
      </c>
      <c r="E13" s="131">
        <v>15633</v>
      </c>
      <c r="F13" s="96">
        <v>3</v>
      </c>
      <c r="G13" s="90">
        <v>462</v>
      </c>
      <c r="H13" s="130">
        <v>8</v>
      </c>
      <c r="I13" s="136">
        <v>3819</v>
      </c>
      <c r="J13" s="101">
        <v>1</v>
      </c>
      <c r="K13" s="90">
        <v>142</v>
      </c>
      <c r="L13" s="130">
        <v>0</v>
      </c>
      <c r="M13" s="140">
        <v>0</v>
      </c>
      <c r="N13" s="110">
        <f t="shared" si="0"/>
        <v>56</v>
      </c>
      <c r="O13" s="110">
        <f t="shared" si="0"/>
        <v>19452</v>
      </c>
    </row>
    <row r="14" spans="1:15" ht="24.75" customHeight="1">
      <c r="A14" s="7" t="s">
        <v>6</v>
      </c>
      <c r="B14" s="89">
        <v>25</v>
      </c>
      <c r="C14" s="90">
        <v>3555</v>
      </c>
      <c r="D14" s="130">
        <v>20</v>
      </c>
      <c r="E14" s="131">
        <v>4109</v>
      </c>
      <c r="F14" s="96">
        <v>1</v>
      </c>
      <c r="G14" s="90">
        <v>145</v>
      </c>
      <c r="H14" s="130">
        <v>1</v>
      </c>
      <c r="I14" s="136">
        <v>16</v>
      </c>
      <c r="J14" s="101">
        <v>0</v>
      </c>
      <c r="K14" s="90">
        <v>0</v>
      </c>
      <c r="L14" s="130">
        <v>0</v>
      </c>
      <c r="M14" s="140">
        <v>0</v>
      </c>
      <c r="N14" s="110">
        <f t="shared" si="0"/>
        <v>21</v>
      </c>
      <c r="O14" s="110">
        <f t="shared" si="0"/>
        <v>4125</v>
      </c>
    </row>
    <row r="15" spans="1:15" ht="24.75" customHeight="1">
      <c r="A15" s="7" t="s">
        <v>7</v>
      </c>
      <c r="B15" s="89">
        <v>19</v>
      </c>
      <c r="C15" s="90">
        <v>5639</v>
      </c>
      <c r="D15" s="130">
        <v>18</v>
      </c>
      <c r="E15" s="131">
        <v>6625</v>
      </c>
      <c r="F15" s="96">
        <v>3</v>
      </c>
      <c r="G15" s="90">
        <v>889</v>
      </c>
      <c r="H15" s="130">
        <v>3</v>
      </c>
      <c r="I15" s="136">
        <v>699</v>
      </c>
      <c r="J15" s="101">
        <v>2</v>
      </c>
      <c r="K15" s="90">
        <v>594</v>
      </c>
      <c r="L15" s="130">
        <v>1</v>
      </c>
      <c r="M15" s="140">
        <v>21</v>
      </c>
      <c r="N15" s="110">
        <f t="shared" si="0"/>
        <v>22</v>
      </c>
      <c r="O15" s="110">
        <f t="shared" si="0"/>
        <v>7345</v>
      </c>
    </row>
    <row r="16" spans="1:15" ht="24.75" customHeight="1">
      <c r="A16" s="7" t="s">
        <v>8</v>
      </c>
      <c r="B16" s="89">
        <v>5</v>
      </c>
      <c r="C16" s="90">
        <v>1448</v>
      </c>
      <c r="D16" s="130">
        <v>5</v>
      </c>
      <c r="E16" s="131">
        <v>1544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5</v>
      </c>
      <c r="O16" s="110">
        <f t="shared" si="0"/>
        <v>1544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108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0"/>
        <v>108</v>
      </c>
    </row>
    <row r="18" spans="1:15" ht="24.75" customHeight="1">
      <c r="A18" s="7" t="s">
        <v>9</v>
      </c>
      <c r="B18" s="91">
        <v>28</v>
      </c>
      <c r="C18" s="92">
        <v>6759</v>
      </c>
      <c r="D18" s="132">
        <v>17</v>
      </c>
      <c r="E18" s="133">
        <v>4782</v>
      </c>
      <c r="F18" s="96">
        <v>2</v>
      </c>
      <c r="G18" s="90">
        <v>200</v>
      </c>
      <c r="H18" s="132">
        <v>0</v>
      </c>
      <c r="I18" s="137">
        <v>0</v>
      </c>
      <c r="J18" s="102">
        <v>2</v>
      </c>
      <c r="K18" s="92">
        <v>200</v>
      </c>
      <c r="L18" s="132">
        <v>0</v>
      </c>
      <c r="M18" s="141">
        <v>0</v>
      </c>
      <c r="N18" s="110">
        <f t="shared" si="0"/>
        <v>17</v>
      </c>
      <c r="O18" s="110">
        <f t="shared" si="0"/>
        <v>4782</v>
      </c>
    </row>
    <row r="19" spans="1:15" ht="24.75" customHeight="1">
      <c r="A19" s="7" t="s">
        <v>11</v>
      </c>
      <c r="B19" s="89">
        <v>19</v>
      </c>
      <c r="C19" s="90">
        <v>3249</v>
      </c>
      <c r="D19" s="130">
        <v>22</v>
      </c>
      <c r="E19" s="131">
        <v>7062</v>
      </c>
      <c r="F19" s="96">
        <v>1</v>
      </c>
      <c r="G19" s="90">
        <v>171</v>
      </c>
      <c r="H19" s="130">
        <v>2</v>
      </c>
      <c r="I19" s="136">
        <v>95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24</v>
      </c>
      <c r="O19" s="110">
        <f t="shared" si="0"/>
        <v>7157</v>
      </c>
    </row>
    <row r="20" spans="1:15" ht="24.75" customHeight="1">
      <c r="A20" s="7" t="s">
        <v>12</v>
      </c>
      <c r="B20" s="89">
        <v>59</v>
      </c>
      <c r="C20" s="90">
        <v>8832</v>
      </c>
      <c r="D20" s="130">
        <v>40</v>
      </c>
      <c r="E20" s="131">
        <v>4868</v>
      </c>
      <c r="F20" s="96">
        <v>3</v>
      </c>
      <c r="G20" s="90">
        <v>449</v>
      </c>
      <c r="H20" s="130">
        <v>3</v>
      </c>
      <c r="I20" s="136">
        <v>523</v>
      </c>
      <c r="J20" s="101">
        <v>3</v>
      </c>
      <c r="K20" s="90">
        <v>449</v>
      </c>
      <c r="L20" s="130">
        <v>1</v>
      </c>
      <c r="M20" s="140">
        <v>4</v>
      </c>
      <c r="N20" s="110">
        <f t="shared" si="0"/>
        <v>44</v>
      </c>
      <c r="O20" s="110">
        <f t="shared" si="0"/>
        <v>5395</v>
      </c>
    </row>
    <row r="21" spans="1:15" ht="24.75" customHeight="1">
      <c r="A21" s="7" t="s">
        <v>13</v>
      </c>
      <c r="B21" s="91">
        <v>36</v>
      </c>
      <c r="C21" s="92">
        <v>13398</v>
      </c>
      <c r="D21" s="132">
        <v>52</v>
      </c>
      <c r="E21" s="133">
        <v>3446</v>
      </c>
      <c r="F21" s="96">
        <v>1</v>
      </c>
      <c r="G21" s="90">
        <v>160</v>
      </c>
      <c r="H21" s="132">
        <v>1</v>
      </c>
      <c r="I21" s="137">
        <v>147</v>
      </c>
      <c r="J21" s="102">
        <v>1</v>
      </c>
      <c r="K21" s="92">
        <v>160</v>
      </c>
      <c r="L21" s="132">
        <v>3</v>
      </c>
      <c r="M21" s="141">
        <v>214</v>
      </c>
      <c r="N21" s="110">
        <f t="shared" si="0"/>
        <v>56</v>
      </c>
      <c r="O21" s="110">
        <f t="shared" si="0"/>
        <v>3807</v>
      </c>
    </row>
    <row r="22" spans="1:15" ht="24.75" customHeight="1">
      <c r="A22" s="7" t="s">
        <v>14</v>
      </c>
      <c r="B22" s="89">
        <v>12</v>
      </c>
      <c r="C22" s="90">
        <v>665</v>
      </c>
      <c r="D22" s="130">
        <v>12</v>
      </c>
      <c r="E22" s="131">
        <v>1394</v>
      </c>
      <c r="F22" s="96">
        <v>1</v>
      </c>
      <c r="G22" s="90">
        <v>53</v>
      </c>
      <c r="H22" s="130">
        <v>0</v>
      </c>
      <c r="I22" s="136">
        <v>0</v>
      </c>
      <c r="J22" s="101">
        <v>1</v>
      </c>
      <c r="K22" s="90">
        <v>53</v>
      </c>
      <c r="L22" s="130">
        <v>0</v>
      </c>
      <c r="M22" s="140">
        <v>0</v>
      </c>
      <c r="N22" s="110">
        <f t="shared" si="0"/>
        <v>12</v>
      </c>
      <c r="O22" s="110">
        <f t="shared" si="0"/>
        <v>1394</v>
      </c>
    </row>
    <row r="23" spans="1:15" ht="24.75" customHeight="1">
      <c r="A23" s="7" t="s">
        <v>15</v>
      </c>
      <c r="B23" s="89">
        <v>15</v>
      </c>
      <c r="C23" s="90">
        <v>2013</v>
      </c>
      <c r="D23" s="130">
        <v>14</v>
      </c>
      <c r="E23" s="131">
        <v>1690</v>
      </c>
      <c r="F23" s="96">
        <v>1</v>
      </c>
      <c r="G23" s="90">
        <v>134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14</v>
      </c>
      <c r="O23" s="110">
        <f t="shared" si="0"/>
        <v>1690</v>
      </c>
    </row>
    <row r="24" spans="1:15" ht="24.75" customHeight="1">
      <c r="A24" s="7" t="s">
        <v>41</v>
      </c>
      <c r="B24" s="89">
        <v>29</v>
      </c>
      <c r="C24" s="90">
        <v>3519</v>
      </c>
      <c r="D24" s="130">
        <v>13</v>
      </c>
      <c r="E24" s="131">
        <v>1270</v>
      </c>
      <c r="F24" s="96">
        <v>2</v>
      </c>
      <c r="G24" s="90">
        <v>46</v>
      </c>
      <c r="H24" s="130">
        <v>0</v>
      </c>
      <c r="I24" s="136">
        <v>0</v>
      </c>
      <c r="J24" s="101">
        <v>1</v>
      </c>
      <c r="K24" s="90">
        <v>23</v>
      </c>
      <c r="L24" s="130">
        <v>0</v>
      </c>
      <c r="M24" s="140">
        <v>0</v>
      </c>
      <c r="N24" s="110">
        <f t="shared" si="0"/>
        <v>13</v>
      </c>
      <c r="O24" s="110">
        <f t="shared" si="0"/>
        <v>1270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90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0"/>
        <v>90</v>
      </c>
    </row>
    <row r="26" spans="1:15" ht="24.75" customHeight="1">
      <c r="A26" s="7" t="s">
        <v>17</v>
      </c>
      <c r="B26" s="91">
        <v>27</v>
      </c>
      <c r="C26" s="92">
        <v>6147</v>
      </c>
      <c r="D26" s="132">
        <v>12</v>
      </c>
      <c r="E26" s="133">
        <v>2679</v>
      </c>
      <c r="F26" s="96">
        <v>4</v>
      </c>
      <c r="G26" s="90">
        <v>949</v>
      </c>
      <c r="H26" s="132">
        <v>1</v>
      </c>
      <c r="I26" s="137">
        <v>24</v>
      </c>
      <c r="J26" s="102">
        <v>5</v>
      </c>
      <c r="K26" s="92">
        <v>1017</v>
      </c>
      <c r="L26" s="132">
        <v>0</v>
      </c>
      <c r="M26" s="141">
        <v>0</v>
      </c>
      <c r="N26" s="110">
        <f t="shared" si="0"/>
        <v>13</v>
      </c>
      <c r="O26" s="110">
        <f t="shared" si="0"/>
        <v>2703</v>
      </c>
    </row>
    <row r="27" spans="1:15" ht="24.75" customHeight="1">
      <c r="A27" s="7" t="s">
        <v>18</v>
      </c>
      <c r="B27" s="91">
        <v>3</v>
      </c>
      <c r="C27" s="92">
        <v>491</v>
      </c>
      <c r="D27" s="132">
        <v>3</v>
      </c>
      <c r="E27" s="133">
        <v>373</v>
      </c>
      <c r="F27" s="96">
        <v>3</v>
      </c>
      <c r="G27" s="90">
        <v>491</v>
      </c>
      <c r="H27" s="132">
        <v>0</v>
      </c>
      <c r="I27" s="137">
        <v>0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3</v>
      </c>
      <c r="O27" s="110">
        <f t="shared" si="0"/>
        <v>373</v>
      </c>
    </row>
    <row r="28" spans="1:15" ht="24.75" customHeight="1">
      <c r="A28" s="7" t="s">
        <v>19</v>
      </c>
      <c r="B28" s="91">
        <v>133</v>
      </c>
      <c r="C28" s="92">
        <v>29260</v>
      </c>
      <c r="D28" s="132">
        <v>137</v>
      </c>
      <c r="E28" s="133">
        <v>22566</v>
      </c>
      <c r="F28" s="96">
        <v>10</v>
      </c>
      <c r="G28" s="90">
        <v>1100</v>
      </c>
      <c r="H28" s="132">
        <v>8</v>
      </c>
      <c r="I28" s="137">
        <v>1352</v>
      </c>
      <c r="J28" s="102">
        <v>1</v>
      </c>
      <c r="K28" s="92">
        <v>110</v>
      </c>
      <c r="L28" s="132">
        <v>0</v>
      </c>
      <c r="M28" s="141">
        <v>0</v>
      </c>
      <c r="N28" s="110">
        <f t="shared" si="0"/>
        <v>145</v>
      </c>
      <c r="O28" s="110">
        <f t="shared" si="0"/>
        <v>23918</v>
      </c>
    </row>
    <row r="29" spans="1:15" ht="24.75" customHeight="1">
      <c r="A29" s="7" t="s">
        <v>20</v>
      </c>
      <c r="B29" s="89">
        <v>5</v>
      </c>
      <c r="C29" s="90">
        <v>1500</v>
      </c>
      <c r="D29" s="130">
        <v>4</v>
      </c>
      <c r="E29" s="131">
        <v>825</v>
      </c>
      <c r="F29" s="96">
        <v>0</v>
      </c>
      <c r="G29" s="90">
        <v>0</v>
      </c>
      <c r="H29" s="130">
        <v>1</v>
      </c>
      <c r="I29" s="136">
        <v>129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5</v>
      </c>
      <c r="O29" s="110">
        <f t="shared" si="0"/>
        <v>954</v>
      </c>
    </row>
    <row r="30" spans="1:15" ht="24.75" customHeight="1">
      <c r="A30" s="7" t="s">
        <v>21</v>
      </c>
      <c r="B30" s="89">
        <v>3</v>
      </c>
      <c r="C30" s="90">
        <v>478</v>
      </c>
      <c r="D30" s="130">
        <v>5</v>
      </c>
      <c r="E30" s="131">
        <v>422</v>
      </c>
      <c r="F30" s="96">
        <v>0</v>
      </c>
      <c r="G30" s="90">
        <v>0</v>
      </c>
      <c r="H30" s="130">
        <v>2</v>
      </c>
      <c r="I30" s="136">
        <v>364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7</v>
      </c>
      <c r="O30" s="110">
        <f t="shared" si="0"/>
        <v>786</v>
      </c>
    </row>
    <row r="31" spans="1:15" ht="24.75" customHeight="1">
      <c r="A31" s="7" t="s">
        <v>23</v>
      </c>
      <c r="B31" s="89">
        <v>8</v>
      </c>
      <c r="C31" s="90">
        <v>1272</v>
      </c>
      <c r="D31" s="130">
        <v>9</v>
      </c>
      <c r="E31" s="131">
        <v>1385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9</v>
      </c>
      <c r="O31" s="110">
        <f t="shared" si="0"/>
        <v>1385</v>
      </c>
    </row>
    <row r="32" spans="1:15" ht="24.75" customHeight="1">
      <c r="A32" s="7" t="s">
        <v>22</v>
      </c>
      <c r="B32" s="89">
        <v>19</v>
      </c>
      <c r="C32" s="90">
        <v>2014</v>
      </c>
      <c r="D32" s="130">
        <v>18</v>
      </c>
      <c r="E32" s="131">
        <v>1752</v>
      </c>
      <c r="F32" s="96">
        <v>0</v>
      </c>
      <c r="G32" s="90">
        <v>0</v>
      </c>
      <c r="H32" s="130">
        <v>1</v>
      </c>
      <c r="I32" s="136">
        <v>4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19</v>
      </c>
      <c r="O32" s="110">
        <f t="shared" si="0"/>
        <v>1756</v>
      </c>
    </row>
    <row r="33" spans="1:15" ht="24.75" customHeight="1">
      <c r="A33" s="7" t="s">
        <v>24</v>
      </c>
      <c r="B33" s="91">
        <v>3</v>
      </c>
      <c r="C33" s="92">
        <v>1041</v>
      </c>
      <c r="D33" s="132">
        <v>10</v>
      </c>
      <c r="E33" s="133">
        <v>1444</v>
      </c>
      <c r="F33" s="96">
        <v>0</v>
      </c>
      <c r="G33" s="90">
        <v>0</v>
      </c>
      <c r="H33" s="132">
        <v>0</v>
      </c>
      <c r="I33" s="137">
        <v>0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10</v>
      </c>
      <c r="O33" s="110">
        <f t="shared" si="0"/>
        <v>1444</v>
      </c>
    </row>
    <row r="34" spans="1:15" ht="24.75" customHeight="1">
      <c r="A34" s="7" t="s">
        <v>25</v>
      </c>
      <c r="B34" s="91">
        <v>10</v>
      </c>
      <c r="C34" s="92">
        <v>900</v>
      </c>
      <c r="D34" s="132">
        <v>9</v>
      </c>
      <c r="E34" s="133">
        <v>445</v>
      </c>
      <c r="F34" s="96">
        <v>1</v>
      </c>
      <c r="G34" s="90">
        <v>90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9</v>
      </c>
      <c r="O34" s="110">
        <f t="shared" si="0"/>
        <v>445</v>
      </c>
    </row>
    <row r="35" spans="1:15" ht="24.75" customHeight="1">
      <c r="A35" s="7" t="s">
        <v>27</v>
      </c>
      <c r="B35" s="89">
        <v>3</v>
      </c>
      <c r="C35" s="90">
        <v>360</v>
      </c>
      <c r="D35" s="130">
        <v>2</v>
      </c>
      <c r="E35" s="131">
        <v>517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2</v>
      </c>
      <c r="O35" s="110">
        <f t="shared" si="0"/>
        <v>517</v>
      </c>
    </row>
    <row r="36" spans="1:15" ht="24.75" customHeight="1">
      <c r="A36" s="7" t="s">
        <v>26</v>
      </c>
      <c r="B36" s="89">
        <v>4</v>
      </c>
      <c r="C36" s="90">
        <v>240</v>
      </c>
      <c r="D36" s="130">
        <v>0</v>
      </c>
      <c r="E36" s="131">
        <v>0</v>
      </c>
      <c r="F36" s="96">
        <v>1</v>
      </c>
      <c r="G36" s="90">
        <v>60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0"/>
        <v>0</v>
      </c>
    </row>
    <row r="37" spans="1:15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0</v>
      </c>
      <c r="K37" s="90">
        <v>0</v>
      </c>
      <c r="L37" s="130">
        <v>0</v>
      </c>
      <c r="M37" s="140">
        <v>0</v>
      </c>
      <c r="N37" s="110">
        <f t="shared" si="0"/>
        <v>0</v>
      </c>
      <c r="O37" s="110">
        <f t="shared" si="0"/>
        <v>0</v>
      </c>
    </row>
    <row r="38" spans="1:15" ht="24.75" customHeight="1">
      <c r="A38" s="7" t="s">
        <v>0</v>
      </c>
      <c r="B38" s="89">
        <v>192</v>
      </c>
      <c r="C38" s="90">
        <v>26567</v>
      </c>
      <c r="D38" s="130">
        <v>195</v>
      </c>
      <c r="E38" s="131">
        <v>28838</v>
      </c>
      <c r="F38" s="96">
        <v>39</v>
      </c>
      <c r="G38" s="90">
        <v>5169</v>
      </c>
      <c r="H38" s="130">
        <v>13</v>
      </c>
      <c r="I38" s="136">
        <v>1125</v>
      </c>
      <c r="J38" s="101">
        <v>11</v>
      </c>
      <c r="K38" s="90">
        <v>1184</v>
      </c>
      <c r="L38" s="130">
        <v>2</v>
      </c>
      <c r="M38" s="140">
        <v>206</v>
      </c>
      <c r="N38" s="110">
        <f t="shared" si="0"/>
        <v>210</v>
      </c>
      <c r="O38" s="110">
        <f t="shared" si="0"/>
        <v>30169</v>
      </c>
    </row>
    <row r="39" spans="1:15" ht="24.75" customHeight="1">
      <c r="A39" s="7" t="s">
        <v>29</v>
      </c>
      <c r="B39" s="89">
        <v>13</v>
      </c>
      <c r="C39" s="90">
        <v>2275</v>
      </c>
      <c r="D39" s="130">
        <v>8</v>
      </c>
      <c r="E39" s="131">
        <v>1956</v>
      </c>
      <c r="F39" s="96">
        <v>1</v>
      </c>
      <c r="G39" s="90">
        <v>175</v>
      </c>
      <c r="H39" s="130">
        <v>0</v>
      </c>
      <c r="I39" s="136">
        <v>0</v>
      </c>
      <c r="J39" s="101">
        <v>1</v>
      </c>
      <c r="K39" s="90">
        <v>175</v>
      </c>
      <c r="L39" s="130">
        <v>0</v>
      </c>
      <c r="M39" s="140">
        <v>0</v>
      </c>
      <c r="N39" s="110">
        <f t="shared" si="0"/>
        <v>8</v>
      </c>
      <c r="O39" s="110">
        <f t="shared" si="0"/>
        <v>1956</v>
      </c>
    </row>
    <row r="40" spans="1:15" ht="24.75" customHeight="1">
      <c r="A40" s="7" t="s">
        <v>30</v>
      </c>
      <c r="B40" s="89">
        <v>20</v>
      </c>
      <c r="C40" s="90">
        <v>3375</v>
      </c>
      <c r="D40" s="130">
        <v>14</v>
      </c>
      <c r="E40" s="131">
        <v>2911</v>
      </c>
      <c r="F40" s="96">
        <v>2</v>
      </c>
      <c r="G40" s="90">
        <v>384</v>
      </c>
      <c r="H40" s="130">
        <v>0</v>
      </c>
      <c r="I40" s="136">
        <v>0</v>
      </c>
      <c r="J40" s="101">
        <v>2</v>
      </c>
      <c r="K40" s="90">
        <v>384</v>
      </c>
      <c r="L40" s="130">
        <v>0</v>
      </c>
      <c r="M40" s="140">
        <v>0</v>
      </c>
      <c r="N40" s="110">
        <f t="shared" si="0"/>
        <v>14</v>
      </c>
      <c r="O40" s="110">
        <f t="shared" si="0"/>
        <v>2911</v>
      </c>
    </row>
    <row r="41" spans="1:15" ht="24.75" customHeight="1">
      <c r="A41" s="7" t="s">
        <v>31</v>
      </c>
      <c r="B41" s="91">
        <v>4</v>
      </c>
      <c r="C41" s="92">
        <v>268</v>
      </c>
      <c r="D41" s="132">
        <v>3</v>
      </c>
      <c r="E41" s="133">
        <v>241</v>
      </c>
      <c r="F41" s="96">
        <v>1</v>
      </c>
      <c r="G41" s="90">
        <v>67</v>
      </c>
      <c r="H41" s="132">
        <v>0</v>
      </c>
      <c r="I41" s="137">
        <v>0</v>
      </c>
      <c r="J41" s="102">
        <v>1</v>
      </c>
      <c r="K41" s="92">
        <v>67</v>
      </c>
      <c r="L41" s="132">
        <v>0</v>
      </c>
      <c r="M41" s="141">
        <v>0</v>
      </c>
      <c r="N41" s="110">
        <f t="shared" si="0"/>
        <v>3</v>
      </c>
      <c r="O41" s="110">
        <f t="shared" si="0"/>
        <v>241</v>
      </c>
    </row>
    <row r="42" spans="1:15" ht="24.75" customHeight="1">
      <c r="A42" s="7" t="s">
        <v>32</v>
      </c>
      <c r="B42" s="89">
        <v>1</v>
      </c>
      <c r="C42" s="90">
        <v>219</v>
      </c>
      <c r="D42" s="130">
        <v>2</v>
      </c>
      <c r="E42" s="131">
        <v>262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v>2</v>
      </c>
      <c r="O42" s="110">
        <v>262</v>
      </c>
    </row>
    <row r="43" spans="1:15" ht="24.75" customHeight="1">
      <c r="A43" s="7" t="s">
        <v>33</v>
      </c>
      <c r="B43" s="89">
        <v>46</v>
      </c>
      <c r="C43" s="90">
        <v>3146</v>
      </c>
      <c r="D43" s="130">
        <v>75</v>
      </c>
      <c r="E43" s="131">
        <v>4289</v>
      </c>
      <c r="F43" s="96">
        <v>0</v>
      </c>
      <c r="G43" s="90">
        <v>0</v>
      </c>
      <c r="H43" s="130">
        <v>2</v>
      </c>
      <c r="I43" s="136">
        <v>221</v>
      </c>
      <c r="J43" s="101">
        <v>0</v>
      </c>
      <c r="K43" s="90">
        <v>0</v>
      </c>
      <c r="L43" s="130">
        <v>1</v>
      </c>
      <c r="M43" s="140">
        <v>25</v>
      </c>
      <c r="N43" s="110">
        <f t="shared" si="0"/>
        <v>78</v>
      </c>
      <c r="O43" s="110">
        <f t="shared" si="0"/>
        <v>4535</v>
      </c>
    </row>
    <row r="44" spans="1:15" ht="24.75" customHeight="1">
      <c r="A44" s="7" t="s">
        <v>34</v>
      </c>
      <c r="B44" s="89">
        <v>11</v>
      </c>
      <c r="C44" s="90">
        <v>1727</v>
      </c>
      <c r="D44" s="130">
        <v>10</v>
      </c>
      <c r="E44" s="131">
        <v>1253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10</v>
      </c>
      <c r="O44" s="110">
        <f t="shared" si="0"/>
        <v>1253</v>
      </c>
    </row>
    <row r="45" spans="1:15" ht="24.75" customHeight="1">
      <c r="A45" s="7" t="s">
        <v>35</v>
      </c>
      <c r="B45" s="89">
        <v>45</v>
      </c>
      <c r="C45" s="90">
        <v>3697</v>
      </c>
      <c r="D45" s="130">
        <v>8</v>
      </c>
      <c r="E45" s="131">
        <v>1684</v>
      </c>
      <c r="F45" s="96">
        <v>0</v>
      </c>
      <c r="G45" s="90">
        <v>0</v>
      </c>
      <c r="H45" s="130">
        <v>1</v>
      </c>
      <c r="I45" s="136">
        <v>176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9</v>
      </c>
      <c r="O45" s="110">
        <f t="shared" si="0"/>
        <v>1860</v>
      </c>
    </row>
    <row r="46" spans="1:15" ht="24.75" customHeight="1">
      <c r="A46" s="7" t="s">
        <v>36</v>
      </c>
      <c r="B46" s="89">
        <v>8</v>
      </c>
      <c r="C46" s="90">
        <v>1402</v>
      </c>
      <c r="D46" s="130">
        <v>8</v>
      </c>
      <c r="E46" s="131">
        <v>1151</v>
      </c>
      <c r="F46" s="96">
        <v>1</v>
      </c>
      <c r="G46" s="90">
        <v>175</v>
      </c>
      <c r="H46" s="130">
        <v>1</v>
      </c>
      <c r="I46" s="136">
        <v>263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9</v>
      </c>
      <c r="O46" s="110">
        <f t="shared" si="0"/>
        <v>1414</v>
      </c>
    </row>
    <row r="47" spans="1:15" ht="24.75" customHeight="1">
      <c r="A47" s="7" t="s">
        <v>37</v>
      </c>
      <c r="B47" s="89">
        <v>1</v>
      </c>
      <c r="C47" s="90">
        <v>130</v>
      </c>
      <c r="D47" s="130">
        <v>1</v>
      </c>
      <c r="E47" s="131">
        <v>105</v>
      </c>
      <c r="F47" s="96">
        <v>1</v>
      </c>
      <c r="G47" s="90">
        <v>130</v>
      </c>
      <c r="H47" s="130">
        <v>0</v>
      </c>
      <c r="I47" s="136">
        <v>0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</v>
      </c>
      <c r="O47" s="110">
        <f t="shared" si="0"/>
        <v>105</v>
      </c>
    </row>
    <row r="48" spans="1:15" ht="24.75" customHeight="1">
      <c r="A48" s="7" t="s">
        <v>38</v>
      </c>
      <c r="B48" s="89">
        <v>6</v>
      </c>
      <c r="C48" s="90">
        <v>1384</v>
      </c>
      <c r="D48" s="130">
        <v>7</v>
      </c>
      <c r="E48" s="131">
        <v>558</v>
      </c>
      <c r="F48" s="96">
        <v>1</v>
      </c>
      <c r="G48" s="90">
        <v>230</v>
      </c>
      <c r="H48" s="130">
        <v>0</v>
      </c>
      <c r="I48" s="136">
        <v>0</v>
      </c>
      <c r="J48" s="101">
        <v>1</v>
      </c>
      <c r="K48" s="90">
        <v>230</v>
      </c>
      <c r="L48" s="130">
        <v>2</v>
      </c>
      <c r="M48" s="140">
        <v>96</v>
      </c>
      <c r="N48" s="110">
        <f t="shared" si="0"/>
        <v>9</v>
      </c>
      <c r="O48" s="110">
        <f t="shared" si="0"/>
        <v>654</v>
      </c>
    </row>
    <row r="49" spans="1:15" ht="24.75" customHeight="1">
      <c r="A49" s="7" t="s">
        <v>39</v>
      </c>
      <c r="B49" s="91">
        <v>1</v>
      </c>
      <c r="C49" s="92">
        <v>284</v>
      </c>
      <c r="D49" s="132">
        <v>0</v>
      </c>
      <c r="E49" s="133">
        <v>0</v>
      </c>
      <c r="F49" s="96">
        <v>0</v>
      </c>
      <c r="G49" s="90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0"/>
        <v>0</v>
      </c>
    </row>
    <row r="50" spans="1:15" ht="24.75" customHeight="1" thickBot="1">
      <c r="A50" s="8" t="s">
        <v>40</v>
      </c>
      <c r="B50" s="93">
        <v>1</v>
      </c>
      <c r="C50" s="94">
        <v>16</v>
      </c>
      <c r="D50" s="134">
        <v>0</v>
      </c>
      <c r="E50" s="135">
        <v>0</v>
      </c>
      <c r="F50" s="99">
        <v>0</v>
      </c>
      <c r="G50" s="94">
        <v>0</v>
      </c>
      <c r="H50" s="143">
        <v>0</v>
      </c>
      <c r="I50" s="139">
        <v>0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0</v>
      </c>
      <c r="O50" s="110">
        <f t="shared" si="0"/>
        <v>0</v>
      </c>
    </row>
    <row r="51" spans="1:13" s="10" customFormat="1" ht="37.5" customHeight="1" thickBot="1">
      <c r="A51" s="104" t="s">
        <v>43</v>
      </c>
      <c r="B51" s="53">
        <f>SUM(B8:B50)</f>
        <v>2767</v>
      </c>
      <c r="C51" s="54">
        <f aca="true" t="shared" si="1" ref="C51:K51">SUM(C8:C50)</f>
        <v>438761</v>
      </c>
      <c r="D51" s="53">
        <f>SUM(D8:D50)</f>
        <v>2910</v>
      </c>
      <c r="E51" s="54">
        <f>SUM(E8:E50)</f>
        <v>375311</v>
      </c>
      <c r="F51" s="56">
        <f t="shared" si="1"/>
        <v>483</v>
      </c>
      <c r="G51" s="54">
        <f t="shared" si="1"/>
        <v>57071</v>
      </c>
      <c r="H51" s="57">
        <f>SUM(H8:H50)</f>
        <v>86</v>
      </c>
      <c r="I51" s="55">
        <f>SUM(I8:I50)</f>
        <v>15621</v>
      </c>
      <c r="J51" s="58">
        <f t="shared" si="1"/>
        <v>45</v>
      </c>
      <c r="K51" s="54">
        <f t="shared" si="1"/>
        <v>6349</v>
      </c>
      <c r="L51" s="53">
        <f>SUM(L8:L50)</f>
        <v>32</v>
      </c>
      <c r="M51" s="75">
        <f>SUM(M8:M50)</f>
        <v>2439</v>
      </c>
    </row>
    <row r="52" ht="24" customHeight="1">
      <c r="A52" s="119"/>
    </row>
    <row r="53" ht="23.25" customHeight="1">
      <c r="A53" s="119"/>
    </row>
  </sheetData>
  <sheetProtection/>
  <mergeCells count="12"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  <mergeCell ref="L6:M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I28" sqref="I28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1.125" style="9" bestFit="1" customWidth="1"/>
    <col min="11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69</v>
      </c>
    </row>
    <row r="3" spans="1:9" s="2" customFormat="1" ht="25.5" customHeight="1" thickBot="1">
      <c r="A3" s="11"/>
      <c r="B3" s="11"/>
      <c r="C3" s="11"/>
      <c r="D3" s="11"/>
      <c r="E3" s="11"/>
      <c r="I3" s="11"/>
    </row>
    <row r="4" spans="1:9" s="2" customFormat="1" ht="31.5" customHeight="1" thickBot="1">
      <c r="A4" s="179" t="s">
        <v>42</v>
      </c>
      <c r="B4" s="184" t="s">
        <v>62</v>
      </c>
      <c r="C4" s="185"/>
      <c r="D4" s="185"/>
      <c r="E4" s="185"/>
      <c r="F4" s="185"/>
      <c r="G4" s="185"/>
      <c r="H4" s="185"/>
      <c r="I4" s="186"/>
    </row>
    <row r="5" spans="1:9" s="2" customFormat="1" ht="33.75" customHeight="1" thickBot="1">
      <c r="A5" s="180"/>
      <c r="B5" s="183" t="s">
        <v>49</v>
      </c>
      <c r="C5" s="172"/>
      <c r="D5" s="173"/>
      <c r="E5" s="173"/>
      <c r="F5" s="175" t="s">
        <v>51</v>
      </c>
      <c r="G5" s="176"/>
      <c r="H5" s="177"/>
      <c r="I5" s="178"/>
    </row>
    <row r="6" spans="1:9" s="2" customFormat="1" ht="60.7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52"/>
    </row>
    <row r="7" spans="1:9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6" t="s">
        <v>45</v>
      </c>
    </row>
    <row r="8" spans="1:11" ht="24.75" customHeight="1">
      <c r="A8" s="6" t="s">
        <v>44</v>
      </c>
      <c r="B8" s="116">
        <v>1345</v>
      </c>
      <c r="C8" s="117">
        <v>37826</v>
      </c>
      <c r="D8" s="130">
        <v>1318</v>
      </c>
      <c r="E8" s="131">
        <v>34862</v>
      </c>
      <c r="F8" s="120">
        <v>15</v>
      </c>
      <c r="G8" s="123">
        <v>245</v>
      </c>
      <c r="H8" s="144">
        <v>13</v>
      </c>
      <c r="I8" s="145">
        <v>355</v>
      </c>
      <c r="J8" s="110">
        <f>SUM(D8,H8)</f>
        <v>1331</v>
      </c>
      <c r="K8" s="110">
        <f>SUM(E8,I8)</f>
        <v>35217</v>
      </c>
    </row>
    <row r="9" spans="1:11" ht="24.75" customHeight="1">
      <c r="A9" s="7" t="s">
        <v>1</v>
      </c>
      <c r="B9" s="89">
        <v>26</v>
      </c>
      <c r="C9" s="90">
        <v>606</v>
      </c>
      <c r="D9" s="130">
        <v>28</v>
      </c>
      <c r="E9" s="131">
        <v>652</v>
      </c>
      <c r="F9" s="96">
        <v>0</v>
      </c>
      <c r="G9" s="90">
        <v>0</v>
      </c>
      <c r="H9" s="130">
        <v>0</v>
      </c>
      <c r="I9" s="140">
        <v>0</v>
      </c>
      <c r="J9" s="110">
        <f aca="true" t="shared" si="0" ref="J9:K11">SUM(D9,H9)</f>
        <v>28</v>
      </c>
      <c r="K9" s="110">
        <f t="shared" si="0"/>
        <v>652</v>
      </c>
    </row>
    <row r="10" spans="1:11" ht="24.75" customHeight="1">
      <c r="A10" s="7" t="s">
        <v>3</v>
      </c>
      <c r="B10" s="89">
        <v>4</v>
      </c>
      <c r="C10" s="90">
        <v>40</v>
      </c>
      <c r="D10" s="130">
        <v>1</v>
      </c>
      <c r="E10" s="131">
        <v>12</v>
      </c>
      <c r="F10" s="96">
        <v>0</v>
      </c>
      <c r="G10" s="90">
        <v>0</v>
      </c>
      <c r="H10" s="130">
        <v>0</v>
      </c>
      <c r="I10" s="140">
        <v>0</v>
      </c>
      <c r="J10" s="110">
        <f t="shared" si="0"/>
        <v>1</v>
      </c>
      <c r="K10" s="110">
        <f t="shared" si="0"/>
        <v>12</v>
      </c>
    </row>
    <row r="11" spans="1:11" ht="24.75" customHeight="1">
      <c r="A11" s="7" t="s">
        <v>4</v>
      </c>
      <c r="B11" s="89">
        <v>1</v>
      </c>
      <c r="C11" s="90">
        <v>30</v>
      </c>
      <c r="D11" s="130">
        <v>1</v>
      </c>
      <c r="E11" s="131">
        <v>29</v>
      </c>
      <c r="F11" s="96">
        <v>0</v>
      </c>
      <c r="G11" s="90">
        <v>0</v>
      </c>
      <c r="H11" s="130">
        <v>0</v>
      </c>
      <c r="I11" s="140">
        <v>0</v>
      </c>
      <c r="J11" s="110">
        <f t="shared" si="0"/>
        <v>1</v>
      </c>
      <c r="K11" s="110">
        <f t="shared" si="0"/>
        <v>29</v>
      </c>
    </row>
    <row r="12" spans="1:11" ht="24.75" customHeight="1">
      <c r="A12" s="7" t="s">
        <v>2</v>
      </c>
      <c r="B12" s="91">
        <v>26</v>
      </c>
      <c r="C12" s="92">
        <v>713</v>
      </c>
      <c r="D12" s="132">
        <v>27</v>
      </c>
      <c r="E12" s="133">
        <v>819</v>
      </c>
      <c r="F12" s="97">
        <v>5</v>
      </c>
      <c r="G12" s="92">
        <v>10</v>
      </c>
      <c r="H12" s="132">
        <v>0</v>
      </c>
      <c r="I12" s="141">
        <v>0</v>
      </c>
      <c r="J12" s="110">
        <f aca="true" t="shared" si="1" ref="J12:J50">SUM(D12,H12)</f>
        <v>27</v>
      </c>
      <c r="K12" s="110">
        <f aca="true" t="shared" si="2" ref="K12:K50">SUM(E12,I12)</f>
        <v>819</v>
      </c>
    </row>
    <row r="13" spans="1:11" ht="24.75" customHeight="1">
      <c r="A13" s="7" t="s">
        <v>5</v>
      </c>
      <c r="B13" s="89">
        <v>147</v>
      </c>
      <c r="C13" s="90">
        <v>3999</v>
      </c>
      <c r="D13" s="130">
        <v>141</v>
      </c>
      <c r="E13" s="131">
        <v>4135</v>
      </c>
      <c r="F13" s="96">
        <v>4</v>
      </c>
      <c r="G13" s="90">
        <v>150</v>
      </c>
      <c r="H13" s="130">
        <v>4</v>
      </c>
      <c r="I13" s="140">
        <v>111</v>
      </c>
      <c r="J13" s="110">
        <f t="shared" si="1"/>
        <v>145</v>
      </c>
      <c r="K13" s="110">
        <f t="shared" si="2"/>
        <v>4246</v>
      </c>
    </row>
    <row r="14" spans="1:11" ht="24.75" customHeight="1">
      <c r="A14" s="7" t="s">
        <v>6</v>
      </c>
      <c r="B14" s="89">
        <v>83</v>
      </c>
      <c r="C14" s="90">
        <v>2630</v>
      </c>
      <c r="D14" s="130">
        <v>88</v>
      </c>
      <c r="E14" s="131">
        <v>2461</v>
      </c>
      <c r="F14" s="96">
        <v>1</v>
      </c>
      <c r="G14" s="90">
        <v>30</v>
      </c>
      <c r="H14" s="130">
        <v>0</v>
      </c>
      <c r="I14" s="140">
        <v>0</v>
      </c>
      <c r="J14" s="110">
        <f t="shared" si="1"/>
        <v>88</v>
      </c>
      <c r="K14" s="110">
        <f t="shared" si="2"/>
        <v>2461</v>
      </c>
    </row>
    <row r="15" spans="1:11" ht="24.75" customHeight="1">
      <c r="A15" s="7" t="s">
        <v>7</v>
      </c>
      <c r="B15" s="89">
        <v>61</v>
      </c>
      <c r="C15" s="90">
        <v>1579</v>
      </c>
      <c r="D15" s="130">
        <v>67</v>
      </c>
      <c r="E15" s="131">
        <v>1706</v>
      </c>
      <c r="F15" s="96">
        <v>1</v>
      </c>
      <c r="G15" s="90">
        <v>3</v>
      </c>
      <c r="H15" s="130">
        <v>0</v>
      </c>
      <c r="I15" s="140">
        <v>0</v>
      </c>
      <c r="J15" s="110">
        <f t="shared" si="1"/>
        <v>67</v>
      </c>
      <c r="K15" s="110">
        <f t="shared" si="2"/>
        <v>1706</v>
      </c>
    </row>
    <row r="16" spans="1:11" ht="24.75" customHeight="1">
      <c r="A16" s="7" t="s">
        <v>8</v>
      </c>
      <c r="B16" s="89">
        <v>26</v>
      </c>
      <c r="C16" s="90">
        <v>230</v>
      </c>
      <c r="D16" s="130">
        <v>24</v>
      </c>
      <c r="E16" s="131">
        <v>262</v>
      </c>
      <c r="F16" s="96">
        <v>0</v>
      </c>
      <c r="G16" s="90">
        <v>0</v>
      </c>
      <c r="H16" s="130">
        <v>0</v>
      </c>
      <c r="I16" s="140">
        <v>0</v>
      </c>
      <c r="J16" s="110">
        <f t="shared" si="1"/>
        <v>24</v>
      </c>
      <c r="K16" s="110">
        <f t="shared" si="2"/>
        <v>262</v>
      </c>
    </row>
    <row r="17" spans="1:11" ht="24.75" customHeight="1">
      <c r="A17" s="7" t="s">
        <v>10</v>
      </c>
      <c r="B17" s="89">
        <v>8</v>
      </c>
      <c r="C17" s="90">
        <v>160</v>
      </c>
      <c r="D17" s="130">
        <v>6</v>
      </c>
      <c r="E17" s="131">
        <v>135</v>
      </c>
      <c r="F17" s="96">
        <v>0</v>
      </c>
      <c r="G17" s="90">
        <v>0</v>
      </c>
      <c r="H17" s="130">
        <v>0</v>
      </c>
      <c r="I17" s="140">
        <v>0</v>
      </c>
      <c r="J17" s="110">
        <f t="shared" si="1"/>
        <v>6</v>
      </c>
      <c r="K17" s="110">
        <f t="shared" si="2"/>
        <v>135</v>
      </c>
    </row>
    <row r="18" spans="1:11" ht="24.75" customHeight="1">
      <c r="A18" s="7" t="s">
        <v>9</v>
      </c>
      <c r="B18" s="91">
        <v>170</v>
      </c>
      <c r="C18" s="92">
        <v>2485</v>
      </c>
      <c r="D18" s="132">
        <v>144</v>
      </c>
      <c r="E18" s="133">
        <v>2096</v>
      </c>
      <c r="F18" s="97">
        <v>2</v>
      </c>
      <c r="G18" s="92">
        <v>30</v>
      </c>
      <c r="H18" s="132">
        <v>3</v>
      </c>
      <c r="I18" s="141">
        <v>20</v>
      </c>
      <c r="J18" s="110">
        <f t="shared" si="1"/>
        <v>147</v>
      </c>
      <c r="K18" s="110">
        <f t="shared" si="2"/>
        <v>2116</v>
      </c>
    </row>
    <row r="19" spans="1:11" ht="24.75" customHeight="1">
      <c r="A19" s="7" t="s">
        <v>11</v>
      </c>
      <c r="B19" s="89">
        <v>124</v>
      </c>
      <c r="C19" s="90">
        <v>3472</v>
      </c>
      <c r="D19" s="130">
        <v>127</v>
      </c>
      <c r="E19" s="131">
        <v>3296</v>
      </c>
      <c r="F19" s="96">
        <v>1</v>
      </c>
      <c r="G19" s="90">
        <v>28</v>
      </c>
      <c r="H19" s="130">
        <v>0</v>
      </c>
      <c r="I19" s="140">
        <v>0</v>
      </c>
      <c r="J19" s="110">
        <f t="shared" si="1"/>
        <v>127</v>
      </c>
      <c r="K19" s="110">
        <f t="shared" si="2"/>
        <v>3296</v>
      </c>
    </row>
    <row r="20" spans="1:11" ht="24.75" customHeight="1">
      <c r="A20" s="7" t="s">
        <v>12</v>
      </c>
      <c r="B20" s="89">
        <v>77</v>
      </c>
      <c r="C20" s="90">
        <v>2264</v>
      </c>
      <c r="D20" s="130">
        <v>74</v>
      </c>
      <c r="E20" s="131">
        <v>2052</v>
      </c>
      <c r="F20" s="96">
        <v>1</v>
      </c>
      <c r="G20" s="90">
        <v>11</v>
      </c>
      <c r="H20" s="130">
        <v>1</v>
      </c>
      <c r="I20" s="140">
        <v>1</v>
      </c>
      <c r="J20" s="110">
        <f t="shared" si="1"/>
        <v>75</v>
      </c>
      <c r="K20" s="110">
        <f t="shared" si="2"/>
        <v>2053</v>
      </c>
    </row>
    <row r="21" spans="1:11" ht="24.75" customHeight="1">
      <c r="A21" s="7" t="s">
        <v>13</v>
      </c>
      <c r="B21" s="91">
        <v>58</v>
      </c>
      <c r="C21" s="92">
        <v>1692</v>
      </c>
      <c r="D21" s="132">
        <v>78</v>
      </c>
      <c r="E21" s="133">
        <v>1697</v>
      </c>
      <c r="F21" s="97">
        <v>2</v>
      </c>
      <c r="G21" s="92">
        <v>12</v>
      </c>
      <c r="H21" s="132">
        <v>0</v>
      </c>
      <c r="I21" s="141">
        <v>0</v>
      </c>
      <c r="J21" s="110">
        <f t="shared" si="1"/>
        <v>78</v>
      </c>
      <c r="K21" s="110">
        <f t="shared" si="2"/>
        <v>1697</v>
      </c>
    </row>
    <row r="22" spans="1:11" ht="24.75" customHeight="1">
      <c r="A22" s="7" t="s">
        <v>14</v>
      </c>
      <c r="B22" s="89">
        <v>69</v>
      </c>
      <c r="C22" s="90">
        <v>1173</v>
      </c>
      <c r="D22" s="130">
        <v>76</v>
      </c>
      <c r="E22" s="131">
        <v>1367</v>
      </c>
      <c r="F22" s="96">
        <v>2</v>
      </c>
      <c r="G22" s="90">
        <v>34</v>
      </c>
      <c r="H22" s="130">
        <v>1</v>
      </c>
      <c r="I22" s="140">
        <v>15</v>
      </c>
      <c r="J22" s="110">
        <f t="shared" si="1"/>
        <v>77</v>
      </c>
      <c r="K22" s="110">
        <f t="shared" si="2"/>
        <v>1382</v>
      </c>
    </row>
    <row r="23" spans="1:11" ht="24.75" customHeight="1">
      <c r="A23" s="7" t="s">
        <v>15</v>
      </c>
      <c r="B23" s="89">
        <v>50</v>
      </c>
      <c r="C23" s="90">
        <v>1130</v>
      </c>
      <c r="D23" s="130">
        <v>48</v>
      </c>
      <c r="E23" s="131">
        <v>1060</v>
      </c>
      <c r="F23" s="96">
        <v>0</v>
      </c>
      <c r="G23" s="90">
        <v>0</v>
      </c>
      <c r="H23" s="130">
        <v>0</v>
      </c>
      <c r="I23" s="140">
        <v>0</v>
      </c>
      <c r="J23" s="110">
        <f t="shared" si="1"/>
        <v>48</v>
      </c>
      <c r="K23" s="110">
        <f t="shared" si="2"/>
        <v>1060</v>
      </c>
    </row>
    <row r="24" spans="1:11" ht="24.75" customHeight="1">
      <c r="A24" s="7" t="s">
        <v>41</v>
      </c>
      <c r="B24" s="89">
        <v>24</v>
      </c>
      <c r="C24" s="90">
        <v>510</v>
      </c>
      <c r="D24" s="130">
        <v>13</v>
      </c>
      <c r="E24" s="131">
        <v>227</v>
      </c>
      <c r="F24" s="96">
        <v>0</v>
      </c>
      <c r="G24" s="90">
        <v>0</v>
      </c>
      <c r="H24" s="130">
        <v>0</v>
      </c>
      <c r="I24" s="140">
        <v>0</v>
      </c>
      <c r="J24" s="110">
        <f t="shared" si="1"/>
        <v>13</v>
      </c>
      <c r="K24" s="110">
        <f t="shared" si="2"/>
        <v>227</v>
      </c>
    </row>
    <row r="25" spans="1:11" ht="24.75" customHeight="1">
      <c r="A25" s="7" t="s">
        <v>16</v>
      </c>
      <c r="B25" s="89">
        <v>45</v>
      </c>
      <c r="C25" s="90">
        <v>1127</v>
      </c>
      <c r="D25" s="130">
        <v>33</v>
      </c>
      <c r="E25" s="131">
        <v>902</v>
      </c>
      <c r="F25" s="96">
        <v>0</v>
      </c>
      <c r="G25" s="90">
        <v>0</v>
      </c>
      <c r="H25" s="130">
        <v>0</v>
      </c>
      <c r="I25" s="140">
        <v>0</v>
      </c>
      <c r="J25" s="110">
        <f t="shared" si="1"/>
        <v>33</v>
      </c>
      <c r="K25" s="110">
        <f t="shared" si="2"/>
        <v>902</v>
      </c>
    </row>
    <row r="26" spans="1:11" ht="24.75" customHeight="1">
      <c r="A26" s="7" t="s">
        <v>17</v>
      </c>
      <c r="B26" s="91">
        <v>95</v>
      </c>
      <c r="C26" s="92">
        <v>2565</v>
      </c>
      <c r="D26" s="132">
        <v>100</v>
      </c>
      <c r="E26" s="133">
        <v>2857</v>
      </c>
      <c r="F26" s="97">
        <v>1</v>
      </c>
      <c r="G26" s="92">
        <v>27</v>
      </c>
      <c r="H26" s="132">
        <v>1</v>
      </c>
      <c r="I26" s="141">
        <v>4</v>
      </c>
      <c r="J26" s="110">
        <f t="shared" si="1"/>
        <v>101</v>
      </c>
      <c r="K26" s="110">
        <f t="shared" si="2"/>
        <v>2861</v>
      </c>
    </row>
    <row r="27" spans="1:11" ht="24.75" customHeight="1">
      <c r="A27" s="7" t="s">
        <v>18</v>
      </c>
      <c r="B27" s="91">
        <v>24</v>
      </c>
      <c r="C27" s="92">
        <v>295</v>
      </c>
      <c r="D27" s="132">
        <v>16</v>
      </c>
      <c r="E27" s="133">
        <v>219</v>
      </c>
      <c r="F27" s="97">
        <v>1</v>
      </c>
      <c r="G27" s="92">
        <v>20</v>
      </c>
      <c r="H27" s="132">
        <v>1</v>
      </c>
      <c r="I27" s="141">
        <v>20</v>
      </c>
      <c r="J27" s="110">
        <f t="shared" si="1"/>
        <v>17</v>
      </c>
      <c r="K27" s="110">
        <f t="shared" si="2"/>
        <v>239</v>
      </c>
    </row>
    <row r="28" spans="1:11" ht="24.75" customHeight="1">
      <c r="A28" s="7" t="s">
        <v>19</v>
      </c>
      <c r="B28" s="91">
        <v>183</v>
      </c>
      <c r="C28" s="92">
        <v>7200</v>
      </c>
      <c r="D28" s="132">
        <v>233</v>
      </c>
      <c r="E28" s="133">
        <v>6784</v>
      </c>
      <c r="F28" s="97">
        <v>7</v>
      </c>
      <c r="G28" s="92">
        <v>173</v>
      </c>
      <c r="H28" s="130">
        <v>3</v>
      </c>
      <c r="I28" s="140">
        <v>39</v>
      </c>
      <c r="J28" s="110">
        <f t="shared" si="1"/>
        <v>236</v>
      </c>
      <c r="K28" s="110">
        <f t="shared" si="2"/>
        <v>6823</v>
      </c>
    </row>
    <row r="29" spans="1:11" ht="24.75" customHeight="1">
      <c r="A29" s="7" t="s">
        <v>20</v>
      </c>
      <c r="B29" s="89">
        <v>41</v>
      </c>
      <c r="C29" s="90">
        <v>1154</v>
      </c>
      <c r="D29" s="130">
        <v>41</v>
      </c>
      <c r="E29" s="131">
        <v>1463</v>
      </c>
      <c r="F29" s="96">
        <v>1</v>
      </c>
      <c r="G29" s="90">
        <v>10</v>
      </c>
      <c r="H29" s="130">
        <v>0</v>
      </c>
      <c r="I29" s="140">
        <v>0</v>
      </c>
      <c r="J29" s="110">
        <f t="shared" si="1"/>
        <v>41</v>
      </c>
      <c r="K29" s="110">
        <f t="shared" si="2"/>
        <v>1463</v>
      </c>
    </row>
    <row r="30" spans="1:11" ht="24.75" customHeight="1">
      <c r="A30" s="7" t="s">
        <v>21</v>
      </c>
      <c r="B30" s="89">
        <v>33</v>
      </c>
      <c r="C30" s="90">
        <v>818</v>
      </c>
      <c r="D30" s="130">
        <v>33</v>
      </c>
      <c r="E30" s="131">
        <v>897</v>
      </c>
      <c r="F30" s="96">
        <v>2</v>
      </c>
      <c r="G30" s="90">
        <v>50</v>
      </c>
      <c r="H30" s="130">
        <v>0</v>
      </c>
      <c r="I30" s="140">
        <v>0</v>
      </c>
      <c r="J30" s="110">
        <f t="shared" si="1"/>
        <v>33</v>
      </c>
      <c r="K30" s="110">
        <f t="shared" si="2"/>
        <v>897</v>
      </c>
    </row>
    <row r="31" spans="1:11" ht="24.75" customHeight="1">
      <c r="A31" s="7" t="s">
        <v>23</v>
      </c>
      <c r="B31" s="89">
        <v>18</v>
      </c>
      <c r="C31" s="90">
        <v>409</v>
      </c>
      <c r="D31" s="130">
        <v>20</v>
      </c>
      <c r="E31" s="131">
        <v>315</v>
      </c>
      <c r="F31" s="96">
        <v>1</v>
      </c>
      <c r="G31" s="90">
        <v>22</v>
      </c>
      <c r="H31" s="130">
        <v>1</v>
      </c>
      <c r="I31" s="140">
        <v>6</v>
      </c>
      <c r="J31" s="110">
        <f t="shared" si="1"/>
        <v>21</v>
      </c>
      <c r="K31" s="110">
        <f t="shared" si="2"/>
        <v>321</v>
      </c>
    </row>
    <row r="32" spans="1:11" ht="24.75" customHeight="1">
      <c r="A32" s="7" t="s">
        <v>22</v>
      </c>
      <c r="B32" s="89">
        <v>23</v>
      </c>
      <c r="C32" s="90">
        <v>460</v>
      </c>
      <c r="D32" s="130">
        <v>24</v>
      </c>
      <c r="E32" s="131">
        <v>492</v>
      </c>
      <c r="F32" s="96">
        <v>1</v>
      </c>
      <c r="G32" s="90">
        <v>20</v>
      </c>
      <c r="H32" s="130">
        <v>0</v>
      </c>
      <c r="I32" s="140">
        <v>0</v>
      </c>
      <c r="J32" s="110">
        <f t="shared" si="1"/>
        <v>24</v>
      </c>
      <c r="K32" s="110">
        <f t="shared" si="2"/>
        <v>492</v>
      </c>
    </row>
    <row r="33" spans="1:11" ht="24.75" customHeight="1">
      <c r="A33" s="7" t="s">
        <v>24</v>
      </c>
      <c r="B33" s="91">
        <v>46</v>
      </c>
      <c r="C33" s="92">
        <v>1978</v>
      </c>
      <c r="D33" s="132">
        <v>37</v>
      </c>
      <c r="E33" s="133">
        <v>1339</v>
      </c>
      <c r="F33" s="97">
        <v>0</v>
      </c>
      <c r="G33" s="92">
        <v>0</v>
      </c>
      <c r="H33" s="132">
        <v>0</v>
      </c>
      <c r="I33" s="141">
        <v>0</v>
      </c>
      <c r="J33" s="110">
        <f t="shared" si="1"/>
        <v>37</v>
      </c>
      <c r="K33" s="110">
        <f t="shared" si="2"/>
        <v>1339</v>
      </c>
    </row>
    <row r="34" spans="1:11" ht="24.75" customHeight="1">
      <c r="A34" s="7" t="s">
        <v>25</v>
      </c>
      <c r="B34" s="91">
        <v>20</v>
      </c>
      <c r="C34" s="92">
        <v>900</v>
      </c>
      <c r="D34" s="132">
        <v>15</v>
      </c>
      <c r="E34" s="133">
        <v>644</v>
      </c>
      <c r="F34" s="97">
        <v>1</v>
      </c>
      <c r="G34" s="92">
        <v>45</v>
      </c>
      <c r="H34" s="132">
        <v>1</v>
      </c>
      <c r="I34" s="141">
        <v>1</v>
      </c>
      <c r="J34" s="110">
        <f t="shared" si="1"/>
        <v>16</v>
      </c>
      <c r="K34" s="110">
        <f t="shared" si="2"/>
        <v>645</v>
      </c>
    </row>
    <row r="35" spans="1:11" ht="24.75" customHeight="1">
      <c r="A35" s="7" t="s">
        <v>27</v>
      </c>
      <c r="B35" s="89">
        <v>2</v>
      </c>
      <c r="C35" s="90">
        <v>40</v>
      </c>
      <c r="D35" s="130">
        <v>2</v>
      </c>
      <c r="E35" s="131">
        <v>32</v>
      </c>
      <c r="F35" s="96">
        <v>0</v>
      </c>
      <c r="G35" s="90">
        <v>0</v>
      </c>
      <c r="H35" s="130">
        <v>0</v>
      </c>
      <c r="I35" s="140">
        <v>0</v>
      </c>
      <c r="J35" s="110">
        <f t="shared" si="1"/>
        <v>2</v>
      </c>
      <c r="K35" s="110">
        <f t="shared" si="2"/>
        <v>32</v>
      </c>
    </row>
    <row r="36" spans="1:11" ht="24.75" customHeight="1">
      <c r="A36" s="7" t="s">
        <v>26</v>
      </c>
      <c r="B36" s="89">
        <v>3</v>
      </c>
      <c r="C36" s="90">
        <v>135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40">
        <v>0</v>
      </c>
      <c r="J36" s="110">
        <f t="shared" si="1"/>
        <v>0</v>
      </c>
      <c r="K36" s="110">
        <f t="shared" si="2"/>
        <v>0</v>
      </c>
    </row>
    <row r="37" spans="1:11" ht="24.75" customHeight="1">
      <c r="A37" s="7" t="s">
        <v>28</v>
      </c>
      <c r="B37" s="89">
        <v>1</v>
      </c>
      <c r="C37" s="90">
        <v>23</v>
      </c>
      <c r="D37" s="130">
        <v>1</v>
      </c>
      <c r="E37" s="131">
        <v>30</v>
      </c>
      <c r="F37" s="96">
        <v>0</v>
      </c>
      <c r="G37" s="90">
        <v>0</v>
      </c>
      <c r="H37" s="130">
        <v>0</v>
      </c>
      <c r="I37" s="140">
        <v>0</v>
      </c>
      <c r="J37" s="110">
        <f t="shared" si="1"/>
        <v>1</v>
      </c>
      <c r="K37" s="110">
        <f t="shared" si="2"/>
        <v>30</v>
      </c>
    </row>
    <row r="38" spans="1:11" ht="24.75" customHeight="1">
      <c r="A38" s="7" t="s">
        <v>0</v>
      </c>
      <c r="B38" s="89">
        <v>291</v>
      </c>
      <c r="C38" s="90">
        <v>8299</v>
      </c>
      <c r="D38" s="130">
        <v>304</v>
      </c>
      <c r="E38" s="131">
        <v>8585</v>
      </c>
      <c r="F38" s="96">
        <v>3</v>
      </c>
      <c r="G38" s="90">
        <v>27</v>
      </c>
      <c r="H38" s="130">
        <v>2</v>
      </c>
      <c r="I38" s="140">
        <v>24</v>
      </c>
      <c r="J38" s="110">
        <f t="shared" si="1"/>
        <v>306</v>
      </c>
      <c r="K38" s="110">
        <f t="shared" si="2"/>
        <v>8609</v>
      </c>
    </row>
    <row r="39" spans="1:11" ht="24.75" customHeight="1">
      <c r="A39" s="7" t="s">
        <v>29</v>
      </c>
      <c r="B39" s="89">
        <v>40</v>
      </c>
      <c r="C39" s="90">
        <v>370</v>
      </c>
      <c r="D39" s="130">
        <v>30</v>
      </c>
      <c r="E39" s="131">
        <v>539</v>
      </c>
      <c r="F39" s="96">
        <v>0</v>
      </c>
      <c r="G39" s="90">
        <v>0</v>
      </c>
      <c r="H39" s="130">
        <v>1</v>
      </c>
      <c r="I39" s="140">
        <v>1</v>
      </c>
      <c r="J39" s="110">
        <f t="shared" si="1"/>
        <v>31</v>
      </c>
      <c r="K39" s="110">
        <f t="shared" si="2"/>
        <v>540</v>
      </c>
    </row>
    <row r="40" spans="1:11" ht="24.75" customHeight="1">
      <c r="A40" s="7" t="s">
        <v>30</v>
      </c>
      <c r="B40" s="89">
        <v>51</v>
      </c>
      <c r="C40" s="90">
        <v>2391</v>
      </c>
      <c r="D40" s="130">
        <v>46</v>
      </c>
      <c r="E40" s="131">
        <v>1927</v>
      </c>
      <c r="F40" s="96">
        <v>2</v>
      </c>
      <c r="G40" s="90">
        <v>94</v>
      </c>
      <c r="H40" s="130">
        <v>0</v>
      </c>
      <c r="I40" s="140">
        <v>0</v>
      </c>
      <c r="J40" s="110">
        <f t="shared" si="1"/>
        <v>46</v>
      </c>
      <c r="K40" s="110">
        <f t="shared" si="2"/>
        <v>1927</v>
      </c>
    </row>
    <row r="41" spans="1:11" ht="24.75" customHeight="1">
      <c r="A41" s="7" t="s">
        <v>31</v>
      </c>
      <c r="B41" s="91">
        <v>24</v>
      </c>
      <c r="C41" s="92">
        <v>528</v>
      </c>
      <c r="D41" s="132">
        <v>22</v>
      </c>
      <c r="E41" s="133">
        <v>582</v>
      </c>
      <c r="F41" s="97">
        <v>0</v>
      </c>
      <c r="G41" s="92">
        <v>0</v>
      </c>
      <c r="H41" s="132">
        <v>0</v>
      </c>
      <c r="I41" s="141">
        <v>0</v>
      </c>
      <c r="J41" s="110">
        <f t="shared" si="1"/>
        <v>22</v>
      </c>
      <c r="K41" s="110">
        <f t="shared" si="2"/>
        <v>582</v>
      </c>
    </row>
    <row r="42" spans="1:11" ht="24.75" customHeight="1">
      <c r="A42" s="7" t="s">
        <v>32</v>
      </c>
      <c r="B42" s="89">
        <v>2</v>
      </c>
      <c r="C42" s="90">
        <v>75</v>
      </c>
      <c r="D42" s="130">
        <v>6</v>
      </c>
      <c r="E42" s="131">
        <v>161</v>
      </c>
      <c r="F42" s="96">
        <v>0</v>
      </c>
      <c r="G42" s="90">
        <v>0</v>
      </c>
      <c r="H42" s="130">
        <v>0</v>
      </c>
      <c r="I42" s="140">
        <v>0</v>
      </c>
      <c r="J42" s="110">
        <v>6</v>
      </c>
      <c r="K42" s="110">
        <v>161</v>
      </c>
    </row>
    <row r="43" spans="1:11" ht="24.75" customHeight="1">
      <c r="A43" s="7" t="s">
        <v>33</v>
      </c>
      <c r="B43" s="89">
        <v>153</v>
      </c>
      <c r="C43" s="90">
        <v>3351</v>
      </c>
      <c r="D43" s="130">
        <v>114</v>
      </c>
      <c r="E43" s="131">
        <v>2384</v>
      </c>
      <c r="F43" s="96">
        <v>1</v>
      </c>
      <c r="G43" s="90">
        <v>18</v>
      </c>
      <c r="H43" s="130">
        <v>0</v>
      </c>
      <c r="I43" s="140">
        <v>0</v>
      </c>
      <c r="J43" s="110">
        <f t="shared" si="1"/>
        <v>114</v>
      </c>
      <c r="K43" s="110">
        <f t="shared" si="2"/>
        <v>2384</v>
      </c>
    </row>
    <row r="44" spans="1:11" ht="24.75" customHeight="1">
      <c r="A44" s="7" t="s">
        <v>34</v>
      </c>
      <c r="B44" s="89">
        <v>43</v>
      </c>
      <c r="C44" s="90">
        <v>1537</v>
      </c>
      <c r="D44" s="130">
        <v>33</v>
      </c>
      <c r="E44" s="131">
        <v>1243</v>
      </c>
      <c r="F44" s="96">
        <v>0</v>
      </c>
      <c r="G44" s="90">
        <v>0</v>
      </c>
      <c r="H44" s="130">
        <v>1</v>
      </c>
      <c r="I44" s="140">
        <v>30</v>
      </c>
      <c r="J44" s="110">
        <f t="shared" si="1"/>
        <v>34</v>
      </c>
      <c r="K44" s="110">
        <f t="shared" si="2"/>
        <v>1273</v>
      </c>
    </row>
    <row r="45" spans="1:11" ht="24.75" customHeight="1">
      <c r="A45" s="7" t="s">
        <v>35</v>
      </c>
      <c r="B45" s="89">
        <v>19</v>
      </c>
      <c r="C45" s="90">
        <v>380</v>
      </c>
      <c r="D45" s="130">
        <v>27</v>
      </c>
      <c r="E45" s="131">
        <v>496</v>
      </c>
      <c r="F45" s="96">
        <v>1</v>
      </c>
      <c r="G45" s="90">
        <v>15</v>
      </c>
      <c r="H45" s="130">
        <v>0</v>
      </c>
      <c r="I45" s="140">
        <v>0</v>
      </c>
      <c r="J45" s="110">
        <f t="shared" si="1"/>
        <v>27</v>
      </c>
      <c r="K45" s="110">
        <f t="shared" si="2"/>
        <v>496</v>
      </c>
    </row>
    <row r="46" spans="1:11" ht="24.75" customHeight="1">
      <c r="A46" s="7" t="s">
        <v>36</v>
      </c>
      <c r="B46" s="89">
        <v>21</v>
      </c>
      <c r="C46" s="90">
        <v>631</v>
      </c>
      <c r="D46" s="130">
        <v>24</v>
      </c>
      <c r="E46" s="131">
        <v>609</v>
      </c>
      <c r="F46" s="96">
        <v>0</v>
      </c>
      <c r="G46" s="90">
        <v>0</v>
      </c>
      <c r="H46" s="130">
        <v>0</v>
      </c>
      <c r="I46" s="140">
        <v>0</v>
      </c>
      <c r="J46" s="110">
        <f t="shared" si="1"/>
        <v>24</v>
      </c>
      <c r="K46" s="110">
        <f t="shared" si="2"/>
        <v>609</v>
      </c>
    </row>
    <row r="47" spans="1:11" ht="24.75" customHeight="1">
      <c r="A47" s="7" t="s">
        <v>37</v>
      </c>
      <c r="B47" s="89">
        <v>40</v>
      </c>
      <c r="C47" s="90">
        <v>1071</v>
      </c>
      <c r="D47" s="130">
        <v>27</v>
      </c>
      <c r="E47" s="131">
        <v>826</v>
      </c>
      <c r="F47" s="96">
        <v>0</v>
      </c>
      <c r="G47" s="90">
        <v>0</v>
      </c>
      <c r="H47" s="130">
        <v>0</v>
      </c>
      <c r="I47" s="140">
        <v>0</v>
      </c>
      <c r="J47" s="110">
        <f t="shared" si="1"/>
        <v>27</v>
      </c>
      <c r="K47" s="110">
        <f t="shared" si="2"/>
        <v>826</v>
      </c>
    </row>
    <row r="48" spans="1:11" ht="24.75" customHeight="1">
      <c r="A48" s="7" t="s">
        <v>38</v>
      </c>
      <c r="B48" s="89">
        <v>15</v>
      </c>
      <c r="C48" s="90">
        <v>302</v>
      </c>
      <c r="D48" s="130">
        <v>13</v>
      </c>
      <c r="E48" s="131">
        <v>245</v>
      </c>
      <c r="F48" s="96">
        <v>2</v>
      </c>
      <c r="G48" s="90">
        <v>6</v>
      </c>
      <c r="H48" s="130">
        <v>2</v>
      </c>
      <c r="I48" s="140">
        <v>23</v>
      </c>
      <c r="J48" s="110">
        <f t="shared" si="1"/>
        <v>15</v>
      </c>
      <c r="K48" s="110">
        <f t="shared" si="2"/>
        <v>268</v>
      </c>
    </row>
    <row r="49" spans="1:11" ht="24.75" customHeight="1">
      <c r="A49" s="7" t="s">
        <v>39</v>
      </c>
      <c r="B49" s="91">
        <v>4</v>
      </c>
      <c r="C49" s="92">
        <v>160</v>
      </c>
      <c r="D49" s="132">
        <v>3</v>
      </c>
      <c r="E49" s="133">
        <v>134</v>
      </c>
      <c r="F49" s="97">
        <v>0</v>
      </c>
      <c r="G49" s="92">
        <v>0</v>
      </c>
      <c r="H49" s="132">
        <v>0</v>
      </c>
      <c r="I49" s="141">
        <v>0</v>
      </c>
      <c r="J49" s="110">
        <f t="shared" si="1"/>
        <v>3</v>
      </c>
      <c r="K49" s="110">
        <f t="shared" si="2"/>
        <v>134</v>
      </c>
    </row>
    <row r="50" spans="1:11" ht="24.75" customHeight="1" thickBot="1">
      <c r="A50" s="8" t="s">
        <v>40</v>
      </c>
      <c r="B50" s="93">
        <v>7</v>
      </c>
      <c r="C50" s="94">
        <v>175</v>
      </c>
      <c r="D50" s="134">
        <v>8</v>
      </c>
      <c r="E50" s="135">
        <v>20</v>
      </c>
      <c r="F50" s="121">
        <v>0</v>
      </c>
      <c r="G50" s="122">
        <v>0</v>
      </c>
      <c r="H50" s="143">
        <v>0</v>
      </c>
      <c r="I50" s="146">
        <v>0</v>
      </c>
      <c r="J50" s="110">
        <f t="shared" si="1"/>
        <v>8</v>
      </c>
      <c r="K50" s="110">
        <f t="shared" si="2"/>
        <v>20</v>
      </c>
    </row>
    <row r="51" spans="1:9" s="10" customFormat="1" ht="37.5" customHeight="1" thickBot="1">
      <c r="A51" s="104" t="s">
        <v>43</v>
      </c>
      <c r="B51" s="53">
        <f aca="true" t="shared" si="3" ref="B51:I51">SUM(B8:B50)</f>
        <v>3543</v>
      </c>
      <c r="C51" s="54">
        <f t="shared" si="3"/>
        <v>96913</v>
      </c>
      <c r="D51" s="53">
        <f t="shared" si="3"/>
        <v>3473</v>
      </c>
      <c r="E51" s="54">
        <f t="shared" si="3"/>
        <v>90593</v>
      </c>
      <c r="F51" s="118">
        <f t="shared" si="3"/>
        <v>58</v>
      </c>
      <c r="G51" s="113">
        <f t="shared" si="3"/>
        <v>1080</v>
      </c>
      <c r="H51" s="57">
        <f t="shared" si="3"/>
        <v>35</v>
      </c>
      <c r="I51" s="75">
        <f t="shared" si="3"/>
        <v>650</v>
      </c>
    </row>
    <row r="52" ht="24" customHeight="1">
      <c r="A52" s="119"/>
    </row>
    <row r="53" ht="18.75">
      <c r="A53" s="119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M28" sqref="M28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bestFit="1" customWidth="1"/>
    <col min="15" max="16384" width="9.00390625" style="9" customWidth="1"/>
  </cols>
  <sheetData>
    <row r="1" ht="36" customHeight="1">
      <c r="A1" s="27" t="s">
        <v>73</v>
      </c>
    </row>
    <row r="2" ht="32.25" customHeight="1">
      <c r="A2" s="28" t="s">
        <v>70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48"/>
      <c r="L3" s="187"/>
      <c r="M3" s="187"/>
    </row>
    <row r="4" spans="1:13" s="2" customFormat="1" ht="31.5" customHeight="1" thickBot="1">
      <c r="A4" s="179" t="s">
        <v>42</v>
      </c>
      <c r="B4" s="184" t="s">
        <v>53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s="2" customFormat="1" ht="33.75" customHeight="1" thickBot="1">
      <c r="A5" s="180"/>
      <c r="B5" s="183" t="s">
        <v>50</v>
      </c>
      <c r="C5" s="172"/>
      <c r="D5" s="173"/>
      <c r="E5" s="173"/>
      <c r="F5" s="175" t="s">
        <v>51</v>
      </c>
      <c r="G5" s="176"/>
      <c r="H5" s="177"/>
      <c r="I5" s="188"/>
      <c r="J5" s="172" t="s">
        <v>54</v>
      </c>
      <c r="K5" s="172"/>
      <c r="L5" s="173"/>
      <c r="M5" s="189"/>
    </row>
    <row r="6" spans="1:13" s="2" customFormat="1" ht="62.25" customHeight="1">
      <c r="A6" s="181"/>
      <c r="B6" s="149" t="s">
        <v>74</v>
      </c>
      <c r="C6" s="150"/>
      <c r="D6" s="151" t="s">
        <v>75</v>
      </c>
      <c r="E6" s="160"/>
      <c r="F6" s="149" t="s">
        <v>74</v>
      </c>
      <c r="G6" s="150"/>
      <c r="H6" s="151" t="s">
        <v>75</v>
      </c>
      <c r="I6" s="160"/>
      <c r="J6" s="149" t="s">
        <v>74</v>
      </c>
      <c r="K6" s="150"/>
      <c r="L6" s="151" t="s">
        <v>75</v>
      </c>
      <c r="M6" s="152"/>
    </row>
    <row r="7" spans="1:13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100" t="s">
        <v>57</v>
      </c>
      <c r="K7" s="88" t="s">
        <v>45</v>
      </c>
      <c r="L7" s="80" t="s">
        <v>57</v>
      </c>
      <c r="M7" s="106" t="s">
        <v>45</v>
      </c>
    </row>
    <row r="8" spans="1:15" ht="24.75" customHeight="1">
      <c r="A8" s="6" t="s">
        <v>44</v>
      </c>
      <c r="B8" s="89">
        <v>253</v>
      </c>
      <c r="C8" s="90">
        <v>6025</v>
      </c>
      <c r="D8" s="130">
        <v>229</v>
      </c>
      <c r="E8" s="131">
        <v>5025</v>
      </c>
      <c r="F8" s="96">
        <v>57</v>
      </c>
      <c r="G8" s="90">
        <v>632</v>
      </c>
      <c r="H8" s="130">
        <v>30</v>
      </c>
      <c r="I8" s="136">
        <v>355</v>
      </c>
      <c r="J8" s="101">
        <v>1</v>
      </c>
      <c r="K8" s="90">
        <v>7</v>
      </c>
      <c r="L8" s="130">
        <v>2</v>
      </c>
      <c r="M8" s="140">
        <v>15</v>
      </c>
      <c r="N8" s="110">
        <f>SUM(D8,H8,L8)</f>
        <v>261</v>
      </c>
      <c r="O8" s="110">
        <f>SUM(E8,I8,M8)</f>
        <v>5395</v>
      </c>
    </row>
    <row r="9" spans="1:15" ht="24.75" customHeight="1">
      <c r="A9" s="7" t="s">
        <v>1</v>
      </c>
      <c r="B9" s="89">
        <v>1</v>
      </c>
      <c r="C9" s="90">
        <v>30</v>
      </c>
      <c r="D9" s="130">
        <v>0</v>
      </c>
      <c r="E9" s="131">
        <v>0</v>
      </c>
      <c r="F9" s="96">
        <v>0</v>
      </c>
      <c r="G9" s="90">
        <v>0</v>
      </c>
      <c r="H9" s="130">
        <v>0</v>
      </c>
      <c r="I9" s="136">
        <v>0</v>
      </c>
      <c r="J9" s="101">
        <v>1</v>
      </c>
      <c r="K9" s="90">
        <v>30</v>
      </c>
      <c r="L9" s="130">
        <v>0</v>
      </c>
      <c r="M9" s="140">
        <v>0</v>
      </c>
      <c r="N9" s="110">
        <f>SUM(D9,H9,L9)</f>
        <v>0</v>
      </c>
      <c r="O9" s="110">
        <f>SUM(E9,I9,M9)</f>
        <v>0</v>
      </c>
    </row>
    <row r="10" spans="1:15" ht="24.75" customHeight="1">
      <c r="A10" s="7" t="s">
        <v>3</v>
      </c>
      <c r="B10" s="89">
        <v>1</v>
      </c>
      <c r="C10" s="90">
        <v>10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1">
        <v>0</v>
      </c>
      <c r="J10" s="96">
        <v>0</v>
      </c>
      <c r="K10" s="90">
        <v>0</v>
      </c>
      <c r="L10" s="130">
        <v>0</v>
      </c>
      <c r="M10" s="140">
        <v>0</v>
      </c>
      <c r="N10" s="110">
        <f aca="true" t="shared" si="0" ref="N10:N50">SUM(D10,H10,L10)</f>
        <v>0</v>
      </c>
      <c r="O10" s="110">
        <f aca="true" t="shared" si="1" ref="O10:O50">SUM(E10,I10,M10)</f>
        <v>0</v>
      </c>
    </row>
    <row r="11" spans="1:15" ht="24.75" customHeight="1">
      <c r="A11" s="7" t="s">
        <v>4</v>
      </c>
      <c r="B11" s="89">
        <v>0</v>
      </c>
      <c r="C11" s="90">
        <v>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101">
        <v>0</v>
      </c>
      <c r="K11" s="90">
        <v>0</v>
      </c>
      <c r="L11" s="130">
        <v>0</v>
      </c>
      <c r="M11" s="140">
        <v>0</v>
      </c>
      <c r="N11" s="110">
        <f t="shared" si="0"/>
        <v>0</v>
      </c>
      <c r="O11" s="110">
        <f t="shared" si="1"/>
        <v>0</v>
      </c>
    </row>
    <row r="12" spans="1:15" ht="24.75" customHeight="1">
      <c r="A12" s="7" t="s">
        <v>2</v>
      </c>
      <c r="B12" s="91">
        <v>2</v>
      </c>
      <c r="C12" s="92">
        <v>34</v>
      </c>
      <c r="D12" s="132">
        <v>2</v>
      </c>
      <c r="E12" s="133">
        <v>29</v>
      </c>
      <c r="F12" s="97">
        <v>0</v>
      </c>
      <c r="G12" s="92">
        <v>0</v>
      </c>
      <c r="H12" s="132">
        <v>0</v>
      </c>
      <c r="I12" s="137">
        <v>0</v>
      </c>
      <c r="J12" s="102">
        <v>0</v>
      </c>
      <c r="K12" s="92">
        <v>0</v>
      </c>
      <c r="L12" s="132">
        <v>0</v>
      </c>
      <c r="M12" s="141">
        <v>0</v>
      </c>
      <c r="N12" s="110">
        <f t="shared" si="0"/>
        <v>2</v>
      </c>
      <c r="O12" s="110">
        <f t="shared" si="1"/>
        <v>29</v>
      </c>
    </row>
    <row r="13" spans="1:15" ht="24.75" customHeight="1">
      <c r="A13" s="7" t="s">
        <v>5</v>
      </c>
      <c r="B13" s="89">
        <v>5</v>
      </c>
      <c r="C13" s="90">
        <v>325</v>
      </c>
      <c r="D13" s="130">
        <v>9</v>
      </c>
      <c r="E13" s="131">
        <v>727</v>
      </c>
      <c r="F13" s="96">
        <v>1</v>
      </c>
      <c r="G13" s="90">
        <v>16</v>
      </c>
      <c r="H13" s="130">
        <v>1</v>
      </c>
      <c r="I13" s="136">
        <v>19</v>
      </c>
      <c r="J13" s="101">
        <v>0</v>
      </c>
      <c r="K13" s="90">
        <v>0</v>
      </c>
      <c r="L13" s="130">
        <v>0</v>
      </c>
      <c r="M13" s="140">
        <v>0</v>
      </c>
      <c r="N13" s="110">
        <f t="shared" si="0"/>
        <v>10</v>
      </c>
      <c r="O13" s="110">
        <f t="shared" si="1"/>
        <v>746</v>
      </c>
    </row>
    <row r="14" spans="1:15" ht="24.75" customHeight="1">
      <c r="A14" s="7" t="s">
        <v>6</v>
      </c>
      <c r="B14" s="89">
        <v>85</v>
      </c>
      <c r="C14" s="90">
        <v>1081</v>
      </c>
      <c r="D14" s="130">
        <v>128</v>
      </c>
      <c r="E14" s="131">
        <v>2842</v>
      </c>
      <c r="F14" s="96">
        <v>2</v>
      </c>
      <c r="G14" s="90">
        <v>32</v>
      </c>
      <c r="H14" s="130">
        <v>7</v>
      </c>
      <c r="I14" s="136">
        <v>95</v>
      </c>
      <c r="J14" s="101">
        <v>3</v>
      </c>
      <c r="K14" s="90">
        <v>37</v>
      </c>
      <c r="L14" s="130">
        <v>2</v>
      </c>
      <c r="M14" s="140">
        <v>25</v>
      </c>
      <c r="N14" s="110">
        <f t="shared" si="0"/>
        <v>137</v>
      </c>
      <c r="O14" s="110">
        <f t="shared" si="1"/>
        <v>2962</v>
      </c>
    </row>
    <row r="15" spans="1:15" ht="24.75" customHeight="1">
      <c r="A15" s="7" t="s">
        <v>7</v>
      </c>
      <c r="B15" s="89">
        <v>2</v>
      </c>
      <c r="C15" s="90">
        <v>90</v>
      </c>
      <c r="D15" s="130">
        <v>1</v>
      </c>
      <c r="E15" s="131">
        <v>77</v>
      </c>
      <c r="F15" s="96">
        <v>0</v>
      </c>
      <c r="G15" s="90">
        <v>0</v>
      </c>
      <c r="H15" s="130">
        <v>0</v>
      </c>
      <c r="I15" s="136">
        <v>0</v>
      </c>
      <c r="J15" s="101">
        <v>2</v>
      </c>
      <c r="K15" s="90">
        <v>90</v>
      </c>
      <c r="L15" s="130">
        <v>0</v>
      </c>
      <c r="M15" s="140">
        <v>0</v>
      </c>
      <c r="N15" s="110">
        <f t="shared" si="0"/>
        <v>1</v>
      </c>
      <c r="O15" s="110">
        <f t="shared" si="1"/>
        <v>77</v>
      </c>
    </row>
    <row r="16" spans="1:15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101">
        <v>0</v>
      </c>
      <c r="K16" s="90">
        <v>0</v>
      </c>
      <c r="L16" s="130">
        <v>0</v>
      </c>
      <c r="M16" s="140">
        <v>0</v>
      </c>
      <c r="N16" s="110">
        <f t="shared" si="0"/>
        <v>0</v>
      </c>
      <c r="O16" s="110">
        <f t="shared" si="1"/>
        <v>0</v>
      </c>
    </row>
    <row r="17" spans="1:15" ht="24.75" customHeight="1">
      <c r="A17" s="7" t="s">
        <v>10</v>
      </c>
      <c r="B17" s="89">
        <v>0</v>
      </c>
      <c r="C17" s="90">
        <v>0</v>
      </c>
      <c r="D17" s="130">
        <v>1</v>
      </c>
      <c r="E17" s="131">
        <v>10</v>
      </c>
      <c r="F17" s="96">
        <v>0</v>
      </c>
      <c r="G17" s="90">
        <v>0</v>
      </c>
      <c r="H17" s="130">
        <v>0</v>
      </c>
      <c r="I17" s="136">
        <v>0</v>
      </c>
      <c r="J17" s="101">
        <v>0</v>
      </c>
      <c r="K17" s="90">
        <v>0</v>
      </c>
      <c r="L17" s="130">
        <v>0</v>
      </c>
      <c r="M17" s="140">
        <v>0</v>
      </c>
      <c r="N17" s="110">
        <f t="shared" si="0"/>
        <v>1</v>
      </c>
      <c r="O17" s="110">
        <f t="shared" si="1"/>
        <v>10</v>
      </c>
    </row>
    <row r="18" spans="1:15" ht="24.75" customHeight="1">
      <c r="A18" s="7" t="s">
        <v>9</v>
      </c>
      <c r="B18" s="91">
        <v>4</v>
      </c>
      <c r="C18" s="92">
        <v>160</v>
      </c>
      <c r="D18" s="132">
        <v>7</v>
      </c>
      <c r="E18" s="133">
        <v>81</v>
      </c>
      <c r="F18" s="97">
        <v>0</v>
      </c>
      <c r="G18" s="92">
        <v>0</v>
      </c>
      <c r="H18" s="132">
        <v>4</v>
      </c>
      <c r="I18" s="137">
        <v>35</v>
      </c>
      <c r="J18" s="102">
        <v>3</v>
      </c>
      <c r="K18" s="92">
        <v>120</v>
      </c>
      <c r="L18" s="132">
        <v>0</v>
      </c>
      <c r="M18" s="141">
        <v>0</v>
      </c>
      <c r="N18" s="110">
        <f t="shared" si="0"/>
        <v>11</v>
      </c>
      <c r="O18" s="110">
        <f t="shared" si="1"/>
        <v>116</v>
      </c>
    </row>
    <row r="19" spans="1:15" ht="24.75" customHeight="1">
      <c r="A19" s="7" t="s">
        <v>11</v>
      </c>
      <c r="B19" s="89">
        <v>3</v>
      </c>
      <c r="C19" s="90">
        <v>161</v>
      </c>
      <c r="D19" s="130">
        <v>3</v>
      </c>
      <c r="E19" s="131">
        <v>261</v>
      </c>
      <c r="F19" s="96">
        <v>2</v>
      </c>
      <c r="G19" s="90">
        <v>34</v>
      </c>
      <c r="H19" s="130">
        <v>0</v>
      </c>
      <c r="I19" s="136">
        <v>0</v>
      </c>
      <c r="J19" s="101">
        <v>0</v>
      </c>
      <c r="K19" s="90">
        <v>0</v>
      </c>
      <c r="L19" s="130">
        <v>0</v>
      </c>
      <c r="M19" s="140">
        <v>0</v>
      </c>
      <c r="N19" s="110">
        <f t="shared" si="0"/>
        <v>3</v>
      </c>
      <c r="O19" s="110">
        <f t="shared" si="1"/>
        <v>261</v>
      </c>
    </row>
    <row r="20" spans="1:15" ht="24.75" customHeight="1">
      <c r="A20" s="7" t="s">
        <v>12</v>
      </c>
      <c r="B20" s="89">
        <v>14</v>
      </c>
      <c r="C20" s="90">
        <v>468</v>
      </c>
      <c r="D20" s="130">
        <v>14</v>
      </c>
      <c r="E20" s="131">
        <v>357</v>
      </c>
      <c r="F20" s="96">
        <v>4</v>
      </c>
      <c r="G20" s="90">
        <v>56</v>
      </c>
      <c r="H20" s="130">
        <v>1</v>
      </c>
      <c r="I20" s="136">
        <v>1</v>
      </c>
      <c r="J20" s="101">
        <v>0</v>
      </c>
      <c r="K20" s="90">
        <v>0</v>
      </c>
      <c r="L20" s="130">
        <v>1</v>
      </c>
      <c r="M20" s="140">
        <v>8</v>
      </c>
      <c r="N20" s="110">
        <f t="shared" si="0"/>
        <v>16</v>
      </c>
      <c r="O20" s="110">
        <f t="shared" si="1"/>
        <v>366</v>
      </c>
    </row>
    <row r="21" spans="1:15" ht="24.75" customHeight="1">
      <c r="A21" s="7" t="s">
        <v>13</v>
      </c>
      <c r="B21" s="91">
        <v>18</v>
      </c>
      <c r="C21" s="92">
        <v>643</v>
      </c>
      <c r="D21" s="132">
        <v>39</v>
      </c>
      <c r="E21" s="133">
        <v>845</v>
      </c>
      <c r="F21" s="97">
        <v>5</v>
      </c>
      <c r="G21" s="92">
        <v>79</v>
      </c>
      <c r="H21" s="132">
        <v>1</v>
      </c>
      <c r="I21" s="137">
        <v>30</v>
      </c>
      <c r="J21" s="102">
        <v>1</v>
      </c>
      <c r="K21" s="92">
        <v>23</v>
      </c>
      <c r="L21" s="132">
        <v>0</v>
      </c>
      <c r="M21" s="141">
        <v>0</v>
      </c>
      <c r="N21" s="110">
        <f t="shared" si="0"/>
        <v>40</v>
      </c>
      <c r="O21" s="110">
        <f t="shared" si="1"/>
        <v>875</v>
      </c>
    </row>
    <row r="22" spans="1:15" ht="24.75" customHeight="1">
      <c r="A22" s="7" t="s">
        <v>14</v>
      </c>
      <c r="B22" s="89">
        <v>10</v>
      </c>
      <c r="C22" s="90">
        <v>200</v>
      </c>
      <c r="D22" s="130">
        <v>16</v>
      </c>
      <c r="E22" s="131">
        <v>385</v>
      </c>
      <c r="F22" s="96">
        <v>6</v>
      </c>
      <c r="G22" s="90">
        <v>96</v>
      </c>
      <c r="H22" s="130">
        <v>4</v>
      </c>
      <c r="I22" s="136">
        <v>34</v>
      </c>
      <c r="J22" s="101">
        <v>1</v>
      </c>
      <c r="K22" s="90">
        <v>20</v>
      </c>
      <c r="L22" s="130">
        <v>0</v>
      </c>
      <c r="M22" s="140">
        <v>0</v>
      </c>
      <c r="N22" s="110">
        <f t="shared" si="0"/>
        <v>20</v>
      </c>
      <c r="O22" s="110">
        <f t="shared" si="1"/>
        <v>419</v>
      </c>
    </row>
    <row r="23" spans="1:15" ht="24.75" customHeight="1">
      <c r="A23" s="7" t="s">
        <v>15</v>
      </c>
      <c r="B23" s="89">
        <v>5</v>
      </c>
      <c r="C23" s="90">
        <v>25</v>
      </c>
      <c r="D23" s="130">
        <v>0</v>
      </c>
      <c r="E23" s="131">
        <v>0</v>
      </c>
      <c r="F23" s="96">
        <v>3</v>
      </c>
      <c r="G23" s="90">
        <v>15</v>
      </c>
      <c r="H23" s="130">
        <v>0</v>
      </c>
      <c r="I23" s="136">
        <v>0</v>
      </c>
      <c r="J23" s="101">
        <v>0</v>
      </c>
      <c r="K23" s="90">
        <v>0</v>
      </c>
      <c r="L23" s="130">
        <v>0</v>
      </c>
      <c r="M23" s="140">
        <v>0</v>
      </c>
      <c r="N23" s="110">
        <f t="shared" si="0"/>
        <v>0</v>
      </c>
      <c r="O23" s="110">
        <f t="shared" si="1"/>
        <v>0</v>
      </c>
    </row>
    <row r="24" spans="1:15" ht="24.75" customHeight="1">
      <c r="A24" s="7" t="s">
        <v>41</v>
      </c>
      <c r="B24" s="89">
        <v>2</v>
      </c>
      <c r="C24" s="90">
        <v>10</v>
      </c>
      <c r="D24" s="130">
        <v>1</v>
      </c>
      <c r="E24" s="131">
        <v>10</v>
      </c>
      <c r="F24" s="96">
        <v>1</v>
      </c>
      <c r="G24" s="90">
        <v>5</v>
      </c>
      <c r="H24" s="130">
        <v>0</v>
      </c>
      <c r="I24" s="136">
        <v>0</v>
      </c>
      <c r="J24" s="101">
        <v>0</v>
      </c>
      <c r="K24" s="90">
        <v>0</v>
      </c>
      <c r="L24" s="130">
        <v>0</v>
      </c>
      <c r="M24" s="140">
        <v>0</v>
      </c>
      <c r="N24" s="110">
        <f t="shared" si="0"/>
        <v>1</v>
      </c>
      <c r="O24" s="110">
        <f t="shared" si="1"/>
        <v>10</v>
      </c>
    </row>
    <row r="25" spans="1:15" ht="24.75" customHeight="1">
      <c r="A25" s="7" t="s">
        <v>16</v>
      </c>
      <c r="B25" s="89">
        <v>0</v>
      </c>
      <c r="C25" s="90">
        <v>0</v>
      </c>
      <c r="D25" s="130">
        <v>1</v>
      </c>
      <c r="E25" s="131">
        <v>19</v>
      </c>
      <c r="F25" s="96">
        <v>0</v>
      </c>
      <c r="G25" s="90">
        <v>0</v>
      </c>
      <c r="H25" s="130">
        <v>0</v>
      </c>
      <c r="I25" s="136">
        <v>0</v>
      </c>
      <c r="J25" s="101">
        <v>0</v>
      </c>
      <c r="K25" s="90">
        <v>0</v>
      </c>
      <c r="L25" s="130">
        <v>0</v>
      </c>
      <c r="M25" s="140">
        <v>0</v>
      </c>
      <c r="N25" s="110">
        <f t="shared" si="0"/>
        <v>1</v>
      </c>
      <c r="O25" s="110">
        <f t="shared" si="1"/>
        <v>19</v>
      </c>
    </row>
    <row r="26" spans="1:15" ht="24.75" customHeight="1">
      <c r="A26" s="7" t="s">
        <v>17</v>
      </c>
      <c r="B26" s="91">
        <v>15</v>
      </c>
      <c r="C26" s="92">
        <v>225</v>
      </c>
      <c r="D26" s="132">
        <v>9</v>
      </c>
      <c r="E26" s="133">
        <v>150</v>
      </c>
      <c r="F26" s="97">
        <v>1</v>
      </c>
      <c r="G26" s="92">
        <v>15</v>
      </c>
      <c r="H26" s="132">
        <v>0</v>
      </c>
      <c r="I26" s="137">
        <v>0</v>
      </c>
      <c r="J26" s="102">
        <v>1</v>
      </c>
      <c r="K26" s="92">
        <v>15</v>
      </c>
      <c r="L26" s="132">
        <v>0</v>
      </c>
      <c r="M26" s="141">
        <v>0</v>
      </c>
      <c r="N26" s="110">
        <f t="shared" si="0"/>
        <v>9</v>
      </c>
      <c r="O26" s="110">
        <f t="shared" si="1"/>
        <v>150</v>
      </c>
    </row>
    <row r="27" spans="1:15" ht="24.75" customHeight="1">
      <c r="A27" s="7" t="s">
        <v>18</v>
      </c>
      <c r="B27" s="91">
        <v>9</v>
      </c>
      <c r="C27" s="92">
        <v>266</v>
      </c>
      <c r="D27" s="132">
        <v>15</v>
      </c>
      <c r="E27" s="133">
        <v>425</v>
      </c>
      <c r="F27" s="97">
        <v>3</v>
      </c>
      <c r="G27" s="92">
        <v>68</v>
      </c>
      <c r="H27" s="132">
        <v>4</v>
      </c>
      <c r="I27" s="137">
        <v>65</v>
      </c>
      <c r="J27" s="102">
        <v>0</v>
      </c>
      <c r="K27" s="92">
        <v>0</v>
      </c>
      <c r="L27" s="132">
        <v>0</v>
      </c>
      <c r="M27" s="141">
        <v>0</v>
      </c>
      <c r="N27" s="110">
        <f t="shared" si="0"/>
        <v>19</v>
      </c>
      <c r="O27" s="110">
        <f t="shared" si="1"/>
        <v>490</v>
      </c>
    </row>
    <row r="28" spans="1:15" ht="24.75" customHeight="1">
      <c r="A28" s="7" t="s">
        <v>19</v>
      </c>
      <c r="B28" s="91">
        <v>80</v>
      </c>
      <c r="C28" s="92">
        <v>2188</v>
      </c>
      <c r="D28" s="132">
        <v>65</v>
      </c>
      <c r="E28" s="133">
        <v>1516</v>
      </c>
      <c r="F28" s="97">
        <v>20</v>
      </c>
      <c r="G28" s="92">
        <v>674</v>
      </c>
      <c r="H28" s="132">
        <v>13</v>
      </c>
      <c r="I28" s="137">
        <v>358</v>
      </c>
      <c r="J28" s="102">
        <v>1</v>
      </c>
      <c r="K28" s="92">
        <v>60</v>
      </c>
      <c r="L28" s="132">
        <v>0</v>
      </c>
      <c r="M28" s="141">
        <v>0</v>
      </c>
      <c r="N28" s="110">
        <f t="shared" si="0"/>
        <v>78</v>
      </c>
      <c r="O28" s="110">
        <f t="shared" si="1"/>
        <v>1874</v>
      </c>
    </row>
    <row r="29" spans="1:15" ht="24.75" customHeight="1">
      <c r="A29" s="7" t="s">
        <v>20</v>
      </c>
      <c r="B29" s="89">
        <v>6</v>
      </c>
      <c r="C29" s="90">
        <v>264</v>
      </c>
      <c r="D29" s="130">
        <v>11</v>
      </c>
      <c r="E29" s="131">
        <v>414</v>
      </c>
      <c r="F29" s="96">
        <v>1</v>
      </c>
      <c r="G29" s="90">
        <v>90</v>
      </c>
      <c r="H29" s="130">
        <v>0</v>
      </c>
      <c r="I29" s="136">
        <v>0</v>
      </c>
      <c r="J29" s="101">
        <v>0</v>
      </c>
      <c r="K29" s="90">
        <v>0</v>
      </c>
      <c r="L29" s="130">
        <v>0</v>
      </c>
      <c r="M29" s="140">
        <v>0</v>
      </c>
      <c r="N29" s="110">
        <f t="shared" si="0"/>
        <v>11</v>
      </c>
      <c r="O29" s="110">
        <f t="shared" si="1"/>
        <v>414</v>
      </c>
    </row>
    <row r="30" spans="1:15" ht="24.75" customHeight="1">
      <c r="A30" s="7" t="s">
        <v>21</v>
      </c>
      <c r="B30" s="89">
        <v>11</v>
      </c>
      <c r="C30" s="90">
        <v>524</v>
      </c>
      <c r="D30" s="130">
        <v>16</v>
      </c>
      <c r="E30" s="131">
        <v>667</v>
      </c>
      <c r="F30" s="96">
        <v>0</v>
      </c>
      <c r="G30" s="90">
        <v>0</v>
      </c>
      <c r="H30" s="130">
        <v>0</v>
      </c>
      <c r="I30" s="136">
        <v>0</v>
      </c>
      <c r="J30" s="101">
        <v>0</v>
      </c>
      <c r="K30" s="90">
        <v>0</v>
      </c>
      <c r="L30" s="130">
        <v>0</v>
      </c>
      <c r="M30" s="140">
        <v>0</v>
      </c>
      <c r="N30" s="110">
        <f t="shared" si="0"/>
        <v>16</v>
      </c>
      <c r="O30" s="110">
        <f t="shared" si="1"/>
        <v>667</v>
      </c>
    </row>
    <row r="31" spans="1:15" ht="24.75" customHeight="1">
      <c r="A31" s="7" t="s">
        <v>23</v>
      </c>
      <c r="B31" s="89">
        <v>3</v>
      </c>
      <c r="C31" s="90">
        <v>46</v>
      </c>
      <c r="D31" s="130">
        <v>3</v>
      </c>
      <c r="E31" s="131">
        <v>87</v>
      </c>
      <c r="F31" s="96">
        <v>0</v>
      </c>
      <c r="G31" s="90">
        <v>0</v>
      </c>
      <c r="H31" s="130">
        <v>0</v>
      </c>
      <c r="I31" s="136">
        <v>0</v>
      </c>
      <c r="J31" s="101">
        <v>0</v>
      </c>
      <c r="K31" s="90">
        <v>0</v>
      </c>
      <c r="L31" s="130">
        <v>0</v>
      </c>
      <c r="M31" s="140">
        <v>0</v>
      </c>
      <c r="N31" s="110">
        <f t="shared" si="0"/>
        <v>3</v>
      </c>
      <c r="O31" s="110">
        <f t="shared" si="1"/>
        <v>87</v>
      </c>
    </row>
    <row r="32" spans="1:15" ht="24.75" customHeight="1">
      <c r="A32" s="7" t="s">
        <v>22</v>
      </c>
      <c r="B32" s="89">
        <v>2</v>
      </c>
      <c r="C32" s="90">
        <v>62</v>
      </c>
      <c r="D32" s="130">
        <v>3</v>
      </c>
      <c r="E32" s="131">
        <v>48</v>
      </c>
      <c r="F32" s="96">
        <v>3</v>
      </c>
      <c r="G32" s="90">
        <v>81</v>
      </c>
      <c r="H32" s="130">
        <v>2</v>
      </c>
      <c r="I32" s="136">
        <v>26</v>
      </c>
      <c r="J32" s="101">
        <v>0</v>
      </c>
      <c r="K32" s="90">
        <v>0</v>
      </c>
      <c r="L32" s="130">
        <v>0</v>
      </c>
      <c r="M32" s="140">
        <v>0</v>
      </c>
      <c r="N32" s="110">
        <f t="shared" si="0"/>
        <v>5</v>
      </c>
      <c r="O32" s="110">
        <f t="shared" si="1"/>
        <v>74</v>
      </c>
    </row>
    <row r="33" spans="1:15" ht="24.75" customHeight="1">
      <c r="A33" s="7" t="s">
        <v>24</v>
      </c>
      <c r="B33" s="91">
        <v>10</v>
      </c>
      <c r="C33" s="92">
        <v>250</v>
      </c>
      <c r="D33" s="132">
        <v>16</v>
      </c>
      <c r="E33" s="133">
        <v>330</v>
      </c>
      <c r="F33" s="97">
        <v>15</v>
      </c>
      <c r="G33" s="92">
        <v>245</v>
      </c>
      <c r="H33" s="132">
        <v>9</v>
      </c>
      <c r="I33" s="137">
        <v>106</v>
      </c>
      <c r="J33" s="102">
        <v>0</v>
      </c>
      <c r="K33" s="92">
        <v>0</v>
      </c>
      <c r="L33" s="132">
        <v>0</v>
      </c>
      <c r="M33" s="141">
        <v>0</v>
      </c>
      <c r="N33" s="110">
        <f t="shared" si="0"/>
        <v>25</v>
      </c>
      <c r="O33" s="110">
        <f t="shared" si="1"/>
        <v>436</v>
      </c>
    </row>
    <row r="34" spans="1:15" ht="24.75" customHeight="1">
      <c r="A34" s="7" t="s">
        <v>25</v>
      </c>
      <c r="B34" s="91">
        <v>1</v>
      </c>
      <c r="C34" s="92">
        <v>15</v>
      </c>
      <c r="D34" s="132">
        <v>0</v>
      </c>
      <c r="E34" s="133">
        <v>0</v>
      </c>
      <c r="F34" s="97">
        <v>1</v>
      </c>
      <c r="G34" s="92">
        <v>15</v>
      </c>
      <c r="H34" s="132">
        <v>0</v>
      </c>
      <c r="I34" s="137">
        <v>0</v>
      </c>
      <c r="J34" s="102">
        <v>0</v>
      </c>
      <c r="K34" s="92">
        <v>0</v>
      </c>
      <c r="L34" s="132">
        <v>0</v>
      </c>
      <c r="M34" s="141">
        <v>0</v>
      </c>
      <c r="N34" s="110">
        <f t="shared" si="0"/>
        <v>0</v>
      </c>
      <c r="O34" s="110">
        <f t="shared" si="1"/>
        <v>0</v>
      </c>
    </row>
    <row r="35" spans="1:15" ht="24.75" customHeight="1">
      <c r="A35" s="7" t="s">
        <v>27</v>
      </c>
      <c r="B35" s="89">
        <v>1</v>
      </c>
      <c r="C35" s="90">
        <v>45</v>
      </c>
      <c r="D35" s="130">
        <v>1</v>
      </c>
      <c r="E35" s="131">
        <v>48</v>
      </c>
      <c r="F35" s="96">
        <v>0</v>
      </c>
      <c r="G35" s="90">
        <v>0</v>
      </c>
      <c r="H35" s="130">
        <v>0</v>
      </c>
      <c r="I35" s="136">
        <v>0</v>
      </c>
      <c r="J35" s="101">
        <v>0</v>
      </c>
      <c r="K35" s="90">
        <v>0</v>
      </c>
      <c r="L35" s="130">
        <v>0</v>
      </c>
      <c r="M35" s="140">
        <v>0</v>
      </c>
      <c r="N35" s="110">
        <f t="shared" si="0"/>
        <v>1</v>
      </c>
      <c r="O35" s="110">
        <f t="shared" si="1"/>
        <v>48</v>
      </c>
    </row>
    <row r="36" spans="1:15" ht="24.75" customHeight="1">
      <c r="A36" s="7" t="s">
        <v>26</v>
      </c>
      <c r="B36" s="89">
        <v>2</v>
      </c>
      <c r="C36" s="90">
        <v>34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101">
        <v>0</v>
      </c>
      <c r="K36" s="90">
        <v>0</v>
      </c>
      <c r="L36" s="130">
        <v>0</v>
      </c>
      <c r="M36" s="140">
        <v>0</v>
      </c>
      <c r="N36" s="110">
        <f t="shared" si="0"/>
        <v>0</v>
      </c>
      <c r="O36" s="110">
        <f t="shared" si="1"/>
        <v>0</v>
      </c>
    </row>
    <row r="37" spans="1:15" ht="24.75" customHeight="1">
      <c r="A37" s="7" t="s">
        <v>28</v>
      </c>
      <c r="B37" s="89">
        <v>2</v>
      </c>
      <c r="C37" s="90">
        <v>48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101">
        <v>1</v>
      </c>
      <c r="K37" s="90">
        <v>24</v>
      </c>
      <c r="L37" s="130">
        <v>0</v>
      </c>
      <c r="M37" s="140">
        <v>0</v>
      </c>
      <c r="N37" s="110">
        <f t="shared" si="0"/>
        <v>0</v>
      </c>
      <c r="O37" s="110">
        <f t="shared" si="1"/>
        <v>0</v>
      </c>
    </row>
    <row r="38" spans="1:15" ht="24.75" customHeight="1">
      <c r="A38" s="7" t="s">
        <v>0</v>
      </c>
      <c r="B38" s="89">
        <v>26</v>
      </c>
      <c r="C38" s="90">
        <v>790</v>
      </c>
      <c r="D38" s="130">
        <v>30</v>
      </c>
      <c r="E38" s="131">
        <v>697</v>
      </c>
      <c r="F38" s="96">
        <v>7</v>
      </c>
      <c r="G38" s="90">
        <v>150</v>
      </c>
      <c r="H38" s="130">
        <v>4</v>
      </c>
      <c r="I38" s="136">
        <v>63</v>
      </c>
      <c r="J38" s="101">
        <v>0</v>
      </c>
      <c r="K38" s="90">
        <v>0</v>
      </c>
      <c r="L38" s="130">
        <v>0</v>
      </c>
      <c r="M38" s="140">
        <v>0</v>
      </c>
      <c r="N38" s="110">
        <f t="shared" si="0"/>
        <v>34</v>
      </c>
      <c r="O38" s="110">
        <f t="shared" si="1"/>
        <v>760</v>
      </c>
    </row>
    <row r="39" spans="1:15" ht="24.75" customHeight="1">
      <c r="A39" s="7" t="s">
        <v>29</v>
      </c>
      <c r="B39" s="89">
        <v>1</v>
      </c>
      <c r="C39" s="90">
        <v>40</v>
      </c>
      <c r="D39" s="130">
        <v>3</v>
      </c>
      <c r="E39" s="131">
        <v>49</v>
      </c>
      <c r="F39" s="96">
        <v>2</v>
      </c>
      <c r="G39" s="90">
        <v>16</v>
      </c>
      <c r="H39" s="130">
        <v>2</v>
      </c>
      <c r="I39" s="136">
        <v>6</v>
      </c>
      <c r="J39" s="101">
        <v>1</v>
      </c>
      <c r="K39" s="90">
        <v>40</v>
      </c>
      <c r="L39" s="130">
        <v>0</v>
      </c>
      <c r="M39" s="140">
        <v>0</v>
      </c>
      <c r="N39" s="110">
        <f t="shared" si="0"/>
        <v>5</v>
      </c>
      <c r="O39" s="110">
        <f t="shared" si="1"/>
        <v>55</v>
      </c>
    </row>
    <row r="40" spans="1:15" ht="24.75" customHeight="1">
      <c r="A40" s="7" t="s">
        <v>30</v>
      </c>
      <c r="B40" s="89">
        <v>3</v>
      </c>
      <c r="C40" s="90">
        <v>36</v>
      </c>
      <c r="D40" s="130">
        <v>2</v>
      </c>
      <c r="E40" s="131">
        <v>56</v>
      </c>
      <c r="F40" s="96">
        <v>0</v>
      </c>
      <c r="G40" s="90">
        <v>0</v>
      </c>
      <c r="H40" s="130">
        <v>0</v>
      </c>
      <c r="I40" s="136">
        <v>0</v>
      </c>
      <c r="J40" s="101">
        <v>0</v>
      </c>
      <c r="K40" s="90">
        <v>0</v>
      </c>
      <c r="L40" s="130">
        <v>0</v>
      </c>
      <c r="M40" s="140">
        <v>0</v>
      </c>
      <c r="N40" s="110">
        <f t="shared" si="0"/>
        <v>2</v>
      </c>
      <c r="O40" s="110">
        <f t="shared" si="1"/>
        <v>56</v>
      </c>
    </row>
    <row r="41" spans="1:15" ht="24.75" customHeight="1">
      <c r="A41" s="7" t="s">
        <v>31</v>
      </c>
      <c r="B41" s="91">
        <v>1</v>
      </c>
      <c r="C41" s="92">
        <v>22</v>
      </c>
      <c r="D41" s="132">
        <v>0</v>
      </c>
      <c r="E41" s="133">
        <v>0</v>
      </c>
      <c r="F41" s="97">
        <v>3</v>
      </c>
      <c r="G41" s="92">
        <v>66</v>
      </c>
      <c r="H41" s="132">
        <v>1</v>
      </c>
      <c r="I41" s="137">
        <v>21</v>
      </c>
      <c r="J41" s="102">
        <v>1</v>
      </c>
      <c r="K41" s="92">
        <v>22</v>
      </c>
      <c r="L41" s="132">
        <v>0</v>
      </c>
      <c r="M41" s="141">
        <v>0</v>
      </c>
      <c r="N41" s="110">
        <f t="shared" si="0"/>
        <v>1</v>
      </c>
      <c r="O41" s="110">
        <f t="shared" si="1"/>
        <v>21</v>
      </c>
    </row>
    <row r="42" spans="1:15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101">
        <v>0</v>
      </c>
      <c r="K42" s="90">
        <v>0</v>
      </c>
      <c r="L42" s="130">
        <v>0</v>
      </c>
      <c r="M42" s="140">
        <v>0</v>
      </c>
      <c r="N42" s="110">
        <v>0</v>
      </c>
      <c r="O42" s="110">
        <v>0</v>
      </c>
    </row>
    <row r="43" spans="1:15" ht="24.75" customHeight="1">
      <c r="A43" s="7" t="s">
        <v>33</v>
      </c>
      <c r="B43" s="89">
        <v>0</v>
      </c>
      <c r="C43" s="90">
        <v>0</v>
      </c>
      <c r="D43" s="130">
        <v>3</v>
      </c>
      <c r="E43" s="131">
        <v>77</v>
      </c>
      <c r="F43" s="96">
        <v>0</v>
      </c>
      <c r="G43" s="90">
        <v>0</v>
      </c>
      <c r="H43" s="130">
        <v>0</v>
      </c>
      <c r="I43" s="136">
        <v>0</v>
      </c>
      <c r="J43" s="101">
        <v>0</v>
      </c>
      <c r="K43" s="90">
        <v>0</v>
      </c>
      <c r="L43" s="130">
        <v>0</v>
      </c>
      <c r="M43" s="140">
        <v>0</v>
      </c>
      <c r="N43" s="110">
        <f t="shared" si="0"/>
        <v>3</v>
      </c>
      <c r="O43" s="110">
        <f t="shared" si="1"/>
        <v>77</v>
      </c>
    </row>
    <row r="44" spans="1:15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101">
        <v>0</v>
      </c>
      <c r="K44" s="90">
        <v>0</v>
      </c>
      <c r="L44" s="130">
        <v>0</v>
      </c>
      <c r="M44" s="140">
        <v>0</v>
      </c>
      <c r="N44" s="110">
        <f t="shared" si="0"/>
        <v>0</v>
      </c>
      <c r="O44" s="110">
        <f t="shared" si="1"/>
        <v>0</v>
      </c>
    </row>
    <row r="45" spans="1:15" ht="24.75" customHeight="1">
      <c r="A45" s="7" t="s">
        <v>35</v>
      </c>
      <c r="B45" s="89">
        <v>0</v>
      </c>
      <c r="C45" s="90">
        <v>0</v>
      </c>
      <c r="D45" s="130">
        <v>1</v>
      </c>
      <c r="E45" s="131">
        <v>68</v>
      </c>
      <c r="F45" s="96">
        <v>0</v>
      </c>
      <c r="G45" s="90">
        <v>0</v>
      </c>
      <c r="H45" s="130">
        <v>0</v>
      </c>
      <c r="I45" s="136">
        <v>0</v>
      </c>
      <c r="J45" s="101">
        <v>0</v>
      </c>
      <c r="K45" s="90">
        <v>0</v>
      </c>
      <c r="L45" s="130">
        <v>0</v>
      </c>
      <c r="M45" s="140">
        <v>0</v>
      </c>
      <c r="N45" s="110">
        <f t="shared" si="0"/>
        <v>1</v>
      </c>
      <c r="O45" s="110">
        <f t="shared" si="1"/>
        <v>68</v>
      </c>
    </row>
    <row r="46" spans="1:15" ht="24.75" customHeight="1">
      <c r="A46" s="7" t="s">
        <v>36</v>
      </c>
      <c r="B46" s="89">
        <v>13</v>
      </c>
      <c r="C46" s="90">
        <v>429</v>
      </c>
      <c r="D46" s="130">
        <v>12</v>
      </c>
      <c r="E46" s="131">
        <v>518</v>
      </c>
      <c r="F46" s="96">
        <v>6</v>
      </c>
      <c r="G46" s="90">
        <v>316</v>
      </c>
      <c r="H46" s="130">
        <v>3</v>
      </c>
      <c r="I46" s="136">
        <v>80</v>
      </c>
      <c r="J46" s="101">
        <v>0</v>
      </c>
      <c r="K46" s="90">
        <v>0</v>
      </c>
      <c r="L46" s="130">
        <v>0</v>
      </c>
      <c r="M46" s="140">
        <v>0</v>
      </c>
      <c r="N46" s="110">
        <f t="shared" si="0"/>
        <v>15</v>
      </c>
      <c r="O46" s="110">
        <f t="shared" si="1"/>
        <v>598</v>
      </c>
    </row>
    <row r="47" spans="1:15" ht="24.75" customHeight="1">
      <c r="A47" s="7" t="s">
        <v>37</v>
      </c>
      <c r="B47" s="89">
        <v>1</v>
      </c>
      <c r="C47" s="90">
        <v>48</v>
      </c>
      <c r="D47" s="130">
        <v>3</v>
      </c>
      <c r="E47" s="131">
        <v>146</v>
      </c>
      <c r="F47" s="96">
        <v>4</v>
      </c>
      <c r="G47" s="90">
        <v>12</v>
      </c>
      <c r="H47" s="130">
        <v>7</v>
      </c>
      <c r="I47" s="136">
        <v>336</v>
      </c>
      <c r="J47" s="101">
        <v>0</v>
      </c>
      <c r="K47" s="90">
        <v>0</v>
      </c>
      <c r="L47" s="130">
        <v>0</v>
      </c>
      <c r="M47" s="140">
        <v>0</v>
      </c>
      <c r="N47" s="110">
        <f t="shared" si="0"/>
        <v>10</v>
      </c>
      <c r="O47" s="110">
        <f t="shared" si="1"/>
        <v>482</v>
      </c>
    </row>
    <row r="48" spans="1:15" ht="24.75" customHeight="1">
      <c r="A48" s="7" t="s">
        <v>38</v>
      </c>
      <c r="B48" s="89">
        <v>1</v>
      </c>
      <c r="C48" s="90">
        <v>20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101">
        <v>0</v>
      </c>
      <c r="K48" s="90">
        <v>0</v>
      </c>
      <c r="L48" s="130">
        <v>0</v>
      </c>
      <c r="M48" s="140">
        <v>0</v>
      </c>
      <c r="N48" s="110">
        <f t="shared" si="0"/>
        <v>0</v>
      </c>
      <c r="O48" s="110">
        <f t="shared" si="1"/>
        <v>0</v>
      </c>
    </row>
    <row r="49" spans="1:15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102">
        <v>0</v>
      </c>
      <c r="K49" s="92">
        <v>0</v>
      </c>
      <c r="L49" s="132">
        <v>0</v>
      </c>
      <c r="M49" s="141">
        <v>0</v>
      </c>
      <c r="N49" s="110">
        <f t="shared" si="0"/>
        <v>0</v>
      </c>
      <c r="O49" s="110">
        <f t="shared" si="1"/>
        <v>0</v>
      </c>
    </row>
    <row r="50" spans="1:15" ht="24.75" customHeight="1" thickBot="1">
      <c r="A50" s="8" t="s">
        <v>40</v>
      </c>
      <c r="B50" s="93">
        <v>0</v>
      </c>
      <c r="C50" s="94">
        <v>0</v>
      </c>
      <c r="D50" s="134">
        <v>1</v>
      </c>
      <c r="E50" s="135">
        <v>4</v>
      </c>
      <c r="F50" s="99">
        <v>1</v>
      </c>
      <c r="G50" s="94">
        <v>13</v>
      </c>
      <c r="H50" s="143">
        <v>2</v>
      </c>
      <c r="I50" s="139">
        <v>59</v>
      </c>
      <c r="J50" s="103">
        <v>0</v>
      </c>
      <c r="K50" s="94">
        <v>0</v>
      </c>
      <c r="L50" s="134">
        <v>0</v>
      </c>
      <c r="M50" s="142">
        <v>0</v>
      </c>
      <c r="N50" s="110">
        <f t="shared" si="0"/>
        <v>3</v>
      </c>
      <c r="O50" s="110">
        <f t="shared" si="1"/>
        <v>63</v>
      </c>
    </row>
    <row r="51" spans="1:13" s="10" customFormat="1" ht="37.5" customHeight="1" thickBot="1">
      <c r="A51" s="104" t="s">
        <v>43</v>
      </c>
      <c r="B51" s="53">
        <f>SUM(B8:B50)</f>
        <v>593</v>
      </c>
      <c r="C51" s="54">
        <f aca="true" t="shared" si="2" ref="C51:K51">SUM(C8:C50)</f>
        <v>14614</v>
      </c>
      <c r="D51" s="53">
        <f>SUM(D8:D50)</f>
        <v>645</v>
      </c>
      <c r="E51" s="54">
        <f>SUM(E8:E50)</f>
        <v>15968</v>
      </c>
      <c r="F51" s="56">
        <f t="shared" si="2"/>
        <v>148</v>
      </c>
      <c r="G51" s="54">
        <f t="shared" si="2"/>
        <v>2726</v>
      </c>
      <c r="H51" s="57">
        <f>SUM(H8:H50)</f>
        <v>95</v>
      </c>
      <c r="I51" s="55">
        <f>SUM(I8:I50)</f>
        <v>1689</v>
      </c>
      <c r="J51" s="58">
        <f t="shared" si="2"/>
        <v>17</v>
      </c>
      <c r="K51" s="54">
        <f t="shared" si="2"/>
        <v>488</v>
      </c>
      <c r="L51" s="53">
        <f>SUM(L8:L50)</f>
        <v>5</v>
      </c>
      <c r="M51" s="75">
        <f>SUM(M8:M50)</f>
        <v>48</v>
      </c>
    </row>
    <row r="52" ht="24" customHeight="1">
      <c r="A52" s="2"/>
    </row>
  </sheetData>
  <sheetProtection/>
  <mergeCells count="12">
    <mergeCell ref="D6:E6"/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50" zoomScaleNormal="75" zoomScaleSheetLayoutView="50" zoomScalePageLayoutView="0" workbookViewId="0" topLeftCell="A1">
      <pane xSplit="1" ySplit="7" topLeftCell="B26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P39" sqref="P39:Q39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27" t="s">
        <v>73</v>
      </c>
    </row>
    <row r="2" spans="1:5" ht="31.5" customHeight="1">
      <c r="A2" s="28" t="s">
        <v>71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48"/>
      <c r="L3" s="187"/>
      <c r="M3" s="187"/>
      <c r="N3" s="148"/>
      <c r="O3" s="148"/>
      <c r="P3" s="148"/>
      <c r="Q3" s="148"/>
    </row>
    <row r="4" spans="1:17" s="2" customFormat="1" ht="27.75" customHeight="1" thickBot="1">
      <c r="A4" s="179" t="s">
        <v>42</v>
      </c>
      <c r="B4" s="184" t="s">
        <v>55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s="2" customFormat="1" ht="33" customHeight="1" thickBot="1">
      <c r="A5" s="180"/>
      <c r="B5" s="183" t="s">
        <v>49</v>
      </c>
      <c r="C5" s="172"/>
      <c r="D5" s="173"/>
      <c r="E5" s="190"/>
      <c r="F5" s="175" t="s">
        <v>50</v>
      </c>
      <c r="G5" s="176"/>
      <c r="H5" s="177"/>
      <c r="I5" s="188"/>
      <c r="J5" s="175" t="s">
        <v>51</v>
      </c>
      <c r="K5" s="176"/>
      <c r="L5" s="177"/>
      <c r="M5" s="188"/>
      <c r="N5" s="172" t="s">
        <v>54</v>
      </c>
      <c r="O5" s="172"/>
      <c r="P5" s="173"/>
      <c r="Q5" s="189"/>
    </row>
    <row r="6" spans="1:17" s="2" customFormat="1" ht="62.25" customHeight="1">
      <c r="A6" s="181"/>
      <c r="B6" s="149" t="s">
        <v>74</v>
      </c>
      <c r="C6" s="150"/>
      <c r="D6" s="151" t="s">
        <v>75</v>
      </c>
      <c r="E6" s="160"/>
      <c r="F6" s="169" t="s">
        <v>74</v>
      </c>
      <c r="G6" s="150"/>
      <c r="H6" s="151" t="s">
        <v>75</v>
      </c>
      <c r="I6" s="160"/>
      <c r="J6" s="169" t="s">
        <v>74</v>
      </c>
      <c r="K6" s="150"/>
      <c r="L6" s="151" t="s">
        <v>75</v>
      </c>
      <c r="M6" s="160"/>
      <c r="N6" s="149" t="s">
        <v>74</v>
      </c>
      <c r="O6" s="150"/>
      <c r="P6" s="151" t="s">
        <v>75</v>
      </c>
      <c r="Q6" s="160"/>
    </row>
    <row r="7" spans="1:17" s="2" customFormat="1" ht="42" customHeight="1" thickBot="1">
      <c r="A7" s="182"/>
      <c r="B7" s="87" t="s">
        <v>57</v>
      </c>
      <c r="C7" s="88" t="s">
        <v>45</v>
      </c>
      <c r="D7" s="80" t="s">
        <v>57</v>
      </c>
      <c r="E7" s="81" t="s">
        <v>45</v>
      </c>
      <c r="F7" s="95" t="s">
        <v>57</v>
      </c>
      <c r="G7" s="88" t="s">
        <v>45</v>
      </c>
      <c r="H7" s="80" t="s">
        <v>57</v>
      </c>
      <c r="I7" s="105" t="s">
        <v>45</v>
      </c>
      <c r="J7" s="95" t="s">
        <v>57</v>
      </c>
      <c r="K7" s="88" t="s">
        <v>45</v>
      </c>
      <c r="L7" s="80" t="s">
        <v>57</v>
      </c>
      <c r="M7" s="105" t="s">
        <v>45</v>
      </c>
      <c r="N7" s="100" t="s">
        <v>57</v>
      </c>
      <c r="O7" s="88" t="s">
        <v>45</v>
      </c>
      <c r="P7" s="80" t="s">
        <v>57</v>
      </c>
      <c r="Q7" s="106" t="s">
        <v>45</v>
      </c>
    </row>
    <row r="8" spans="1:19" ht="24.75" customHeight="1">
      <c r="A8" s="6" t="s">
        <v>44</v>
      </c>
      <c r="B8" s="89">
        <v>0</v>
      </c>
      <c r="C8" s="90">
        <v>0</v>
      </c>
      <c r="D8" s="130">
        <v>0</v>
      </c>
      <c r="E8" s="131">
        <v>0</v>
      </c>
      <c r="F8" s="96">
        <v>0</v>
      </c>
      <c r="G8" s="90">
        <v>0</v>
      </c>
      <c r="H8" s="130">
        <v>0</v>
      </c>
      <c r="I8" s="136">
        <v>0</v>
      </c>
      <c r="J8" s="96">
        <v>0</v>
      </c>
      <c r="K8" s="90">
        <v>0</v>
      </c>
      <c r="L8" s="130">
        <v>0</v>
      </c>
      <c r="M8" s="136">
        <v>0</v>
      </c>
      <c r="N8" s="101">
        <v>0</v>
      </c>
      <c r="O8" s="90">
        <v>0</v>
      </c>
      <c r="P8" s="130">
        <v>0</v>
      </c>
      <c r="Q8" s="140">
        <v>0</v>
      </c>
      <c r="R8" s="109">
        <f>SUM(D8,H8,L8,P8)</f>
        <v>0</v>
      </c>
      <c r="S8" s="109">
        <f>SUM(E8,I8,M8,Q8)</f>
        <v>0</v>
      </c>
    </row>
    <row r="9" spans="1:19" s="3" customFormat="1" ht="24.75" customHeight="1">
      <c r="A9" s="7" t="s">
        <v>1</v>
      </c>
      <c r="B9" s="89">
        <v>1</v>
      </c>
      <c r="C9" s="107">
        <v>30</v>
      </c>
      <c r="D9" s="130">
        <v>0</v>
      </c>
      <c r="E9" s="147">
        <v>0</v>
      </c>
      <c r="F9" s="96">
        <v>1</v>
      </c>
      <c r="G9" s="108">
        <v>30</v>
      </c>
      <c r="H9" s="130">
        <v>0</v>
      </c>
      <c r="I9" s="136">
        <v>0</v>
      </c>
      <c r="J9" s="96">
        <v>0</v>
      </c>
      <c r="K9" s="90">
        <v>0</v>
      </c>
      <c r="L9" s="130">
        <v>0</v>
      </c>
      <c r="M9" s="136">
        <v>0</v>
      </c>
      <c r="N9" s="101">
        <v>1</v>
      </c>
      <c r="O9" s="90">
        <v>30</v>
      </c>
      <c r="P9" s="130">
        <v>0</v>
      </c>
      <c r="Q9" s="140">
        <v>0</v>
      </c>
      <c r="R9" s="109">
        <f>SUM(D9,H9,L9,P9)</f>
        <v>0</v>
      </c>
      <c r="S9" s="109">
        <f>SUM(E9,I9,M9,Q9)</f>
        <v>0</v>
      </c>
    </row>
    <row r="10" spans="1:19" s="3" customFormat="1" ht="24.75" customHeight="1">
      <c r="A10" s="7" t="s">
        <v>3</v>
      </c>
      <c r="B10" s="89">
        <v>0</v>
      </c>
      <c r="C10" s="90">
        <v>0</v>
      </c>
      <c r="D10" s="130">
        <v>0</v>
      </c>
      <c r="E10" s="131">
        <v>0</v>
      </c>
      <c r="F10" s="96">
        <v>0</v>
      </c>
      <c r="G10" s="90">
        <v>0</v>
      </c>
      <c r="H10" s="130">
        <v>0</v>
      </c>
      <c r="I10" s="136">
        <v>0</v>
      </c>
      <c r="J10" s="96">
        <v>0</v>
      </c>
      <c r="K10" s="90">
        <v>0</v>
      </c>
      <c r="L10" s="130">
        <v>0</v>
      </c>
      <c r="M10" s="136">
        <v>0</v>
      </c>
      <c r="N10" s="101">
        <v>0</v>
      </c>
      <c r="O10" s="90">
        <v>0</v>
      </c>
      <c r="P10" s="130">
        <v>0</v>
      </c>
      <c r="Q10" s="140">
        <v>0</v>
      </c>
      <c r="R10" s="109">
        <f aca="true" t="shared" si="0" ref="R10:R50">SUM(D10,H10,L10,P10)</f>
        <v>0</v>
      </c>
      <c r="S10" s="109">
        <f aca="true" t="shared" si="1" ref="S10:S50">SUM(E10,I10,M10,Q10)</f>
        <v>0</v>
      </c>
    </row>
    <row r="11" spans="1:19" s="3" customFormat="1" ht="24.75" customHeight="1">
      <c r="A11" s="7" t="s">
        <v>4</v>
      </c>
      <c r="B11" s="89">
        <v>1</v>
      </c>
      <c r="C11" s="90">
        <v>30</v>
      </c>
      <c r="D11" s="130">
        <v>0</v>
      </c>
      <c r="E11" s="131">
        <v>0</v>
      </c>
      <c r="F11" s="96">
        <v>0</v>
      </c>
      <c r="G11" s="90">
        <v>0</v>
      </c>
      <c r="H11" s="130">
        <v>0</v>
      </c>
      <c r="I11" s="136">
        <v>0</v>
      </c>
      <c r="J11" s="96">
        <v>0</v>
      </c>
      <c r="K11" s="90">
        <v>0</v>
      </c>
      <c r="L11" s="130">
        <v>0</v>
      </c>
      <c r="M11" s="136">
        <v>0</v>
      </c>
      <c r="N11" s="101">
        <v>0</v>
      </c>
      <c r="O11" s="90">
        <v>0</v>
      </c>
      <c r="P11" s="130">
        <v>0</v>
      </c>
      <c r="Q11" s="140">
        <v>0</v>
      </c>
      <c r="R11" s="109">
        <f t="shared" si="0"/>
        <v>0</v>
      </c>
      <c r="S11" s="109">
        <f t="shared" si="1"/>
        <v>0</v>
      </c>
    </row>
    <row r="12" spans="1:19" s="3" customFormat="1" ht="24.75" customHeight="1">
      <c r="A12" s="7" t="s">
        <v>2</v>
      </c>
      <c r="B12" s="91">
        <v>1</v>
      </c>
      <c r="C12" s="92">
        <v>75</v>
      </c>
      <c r="D12" s="132">
        <v>0</v>
      </c>
      <c r="E12" s="133">
        <v>0</v>
      </c>
      <c r="F12" s="97">
        <v>0</v>
      </c>
      <c r="G12" s="92">
        <v>0</v>
      </c>
      <c r="H12" s="132">
        <v>0</v>
      </c>
      <c r="I12" s="137">
        <v>0</v>
      </c>
      <c r="J12" s="97">
        <v>0</v>
      </c>
      <c r="K12" s="92">
        <v>0</v>
      </c>
      <c r="L12" s="132">
        <v>0</v>
      </c>
      <c r="M12" s="137">
        <v>0</v>
      </c>
      <c r="N12" s="102">
        <v>0</v>
      </c>
      <c r="O12" s="92">
        <v>0</v>
      </c>
      <c r="P12" s="132">
        <v>0</v>
      </c>
      <c r="Q12" s="141">
        <v>0</v>
      </c>
      <c r="R12" s="109">
        <f t="shared" si="0"/>
        <v>0</v>
      </c>
      <c r="S12" s="109">
        <f t="shared" si="1"/>
        <v>0</v>
      </c>
    </row>
    <row r="13" spans="1:19" s="3" customFormat="1" ht="24.75" customHeight="1">
      <c r="A13" s="7" t="s">
        <v>5</v>
      </c>
      <c r="B13" s="89">
        <v>0</v>
      </c>
      <c r="C13" s="90">
        <v>0</v>
      </c>
      <c r="D13" s="130">
        <v>0</v>
      </c>
      <c r="E13" s="131">
        <v>0</v>
      </c>
      <c r="F13" s="96">
        <v>0</v>
      </c>
      <c r="G13" s="90">
        <v>0</v>
      </c>
      <c r="H13" s="130">
        <v>0</v>
      </c>
      <c r="I13" s="136">
        <v>0</v>
      </c>
      <c r="J13" s="96">
        <v>0</v>
      </c>
      <c r="K13" s="90">
        <v>0</v>
      </c>
      <c r="L13" s="130">
        <v>0</v>
      </c>
      <c r="M13" s="136">
        <v>0</v>
      </c>
      <c r="N13" s="101">
        <v>0</v>
      </c>
      <c r="O13" s="90">
        <v>0</v>
      </c>
      <c r="P13" s="130">
        <v>0</v>
      </c>
      <c r="Q13" s="140">
        <v>0</v>
      </c>
      <c r="R13" s="109">
        <f t="shared" si="0"/>
        <v>0</v>
      </c>
      <c r="S13" s="109">
        <f t="shared" si="1"/>
        <v>0</v>
      </c>
    </row>
    <row r="14" spans="1:19" s="3" customFormat="1" ht="24.75" customHeight="1">
      <c r="A14" s="7" t="s">
        <v>6</v>
      </c>
      <c r="B14" s="89">
        <v>1</v>
      </c>
      <c r="C14" s="90">
        <v>75</v>
      </c>
      <c r="D14" s="130">
        <v>0</v>
      </c>
      <c r="E14" s="131">
        <v>0</v>
      </c>
      <c r="F14" s="96">
        <v>0</v>
      </c>
      <c r="G14" s="90">
        <v>0</v>
      </c>
      <c r="H14" s="130">
        <v>0</v>
      </c>
      <c r="I14" s="136">
        <v>0</v>
      </c>
      <c r="J14" s="96">
        <v>0</v>
      </c>
      <c r="K14" s="90">
        <v>0</v>
      </c>
      <c r="L14" s="130">
        <v>0</v>
      </c>
      <c r="M14" s="136">
        <v>0</v>
      </c>
      <c r="N14" s="101">
        <v>0</v>
      </c>
      <c r="O14" s="90">
        <v>0</v>
      </c>
      <c r="P14" s="130">
        <v>0</v>
      </c>
      <c r="Q14" s="140">
        <v>0</v>
      </c>
      <c r="R14" s="109">
        <f t="shared" si="0"/>
        <v>0</v>
      </c>
      <c r="S14" s="109">
        <f t="shared" si="1"/>
        <v>0</v>
      </c>
    </row>
    <row r="15" spans="1:19" s="3" customFormat="1" ht="24.75" customHeight="1">
      <c r="A15" s="7" t="s">
        <v>7</v>
      </c>
      <c r="B15" s="89">
        <v>0</v>
      </c>
      <c r="C15" s="90">
        <v>0</v>
      </c>
      <c r="D15" s="130">
        <v>0</v>
      </c>
      <c r="E15" s="131">
        <v>0</v>
      </c>
      <c r="F15" s="96">
        <v>1</v>
      </c>
      <c r="G15" s="90">
        <v>75</v>
      </c>
      <c r="H15" s="130">
        <v>0</v>
      </c>
      <c r="I15" s="136">
        <v>0</v>
      </c>
      <c r="J15" s="96">
        <v>0</v>
      </c>
      <c r="K15" s="90">
        <v>0</v>
      </c>
      <c r="L15" s="130">
        <v>0</v>
      </c>
      <c r="M15" s="136">
        <v>0</v>
      </c>
      <c r="N15" s="101">
        <v>0</v>
      </c>
      <c r="O15" s="90">
        <v>0</v>
      </c>
      <c r="P15" s="130">
        <v>0</v>
      </c>
      <c r="Q15" s="140">
        <v>0</v>
      </c>
      <c r="R15" s="109">
        <f t="shared" si="0"/>
        <v>0</v>
      </c>
      <c r="S15" s="109">
        <f t="shared" si="1"/>
        <v>0</v>
      </c>
    </row>
    <row r="16" spans="1:19" s="3" customFormat="1" ht="24.75" customHeight="1">
      <c r="A16" s="7" t="s">
        <v>8</v>
      </c>
      <c r="B16" s="89">
        <v>0</v>
      </c>
      <c r="C16" s="90">
        <v>0</v>
      </c>
      <c r="D16" s="130">
        <v>0</v>
      </c>
      <c r="E16" s="131">
        <v>0</v>
      </c>
      <c r="F16" s="96">
        <v>0</v>
      </c>
      <c r="G16" s="90">
        <v>0</v>
      </c>
      <c r="H16" s="130">
        <v>0</v>
      </c>
      <c r="I16" s="136">
        <v>0</v>
      </c>
      <c r="J16" s="96">
        <v>0</v>
      </c>
      <c r="K16" s="90">
        <v>0</v>
      </c>
      <c r="L16" s="130">
        <v>0</v>
      </c>
      <c r="M16" s="136">
        <v>0</v>
      </c>
      <c r="N16" s="101">
        <v>0</v>
      </c>
      <c r="O16" s="90">
        <v>0</v>
      </c>
      <c r="P16" s="130">
        <v>0</v>
      </c>
      <c r="Q16" s="140">
        <v>0</v>
      </c>
      <c r="R16" s="109">
        <f t="shared" si="0"/>
        <v>0</v>
      </c>
      <c r="S16" s="109">
        <f t="shared" si="1"/>
        <v>0</v>
      </c>
    </row>
    <row r="17" spans="1:19" s="3" customFormat="1" ht="24.75" customHeight="1">
      <c r="A17" s="7" t="s">
        <v>10</v>
      </c>
      <c r="B17" s="89">
        <v>0</v>
      </c>
      <c r="C17" s="90">
        <v>0</v>
      </c>
      <c r="D17" s="130">
        <v>0</v>
      </c>
      <c r="E17" s="131">
        <v>0</v>
      </c>
      <c r="F17" s="96">
        <v>0</v>
      </c>
      <c r="G17" s="90">
        <v>0</v>
      </c>
      <c r="H17" s="130">
        <v>0</v>
      </c>
      <c r="I17" s="136">
        <v>0</v>
      </c>
      <c r="J17" s="96">
        <v>0</v>
      </c>
      <c r="K17" s="90">
        <v>0</v>
      </c>
      <c r="L17" s="130">
        <v>0</v>
      </c>
      <c r="M17" s="136">
        <v>0</v>
      </c>
      <c r="N17" s="101">
        <v>0</v>
      </c>
      <c r="O17" s="90">
        <v>0</v>
      </c>
      <c r="P17" s="130">
        <v>0</v>
      </c>
      <c r="Q17" s="140">
        <v>0</v>
      </c>
      <c r="R17" s="109">
        <f t="shared" si="0"/>
        <v>0</v>
      </c>
      <c r="S17" s="109">
        <f t="shared" si="1"/>
        <v>0</v>
      </c>
    </row>
    <row r="18" spans="1:19" s="3" customFormat="1" ht="24.75" customHeight="1">
      <c r="A18" s="7" t="s">
        <v>9</v>
      </c>
      <c r="B18" s="91">
        <v>0</v>
      </c>
      <c r="C18" s="92">
        <v>0</v>
      </c>
      <c r="D18" s="132">
        <v>0</v>
      </c>
      <c r="E18" s="133">
        <v>0</v>
      </c>
      <c r="F18" s="97">
        <v>0</v>
      </c>
      <c r="G18" s="92">
        <v>0</v>
      </c>
      <c r="H18" s="132">
        <v>0</v>
      </c>
      <c r="I18" s="137">
        <v>0</v>
      </c>
      <c r="J18" s="97">
        <v>0</v>
      </c>
      <c r="K18" s="92">
        <v>0</v>
      </c>
      <c r="L18" s="132">
        <v>0</v>
      </c>
      <c r="M18" s="137">
        <v>0</v>
      </c>
      <c r="N18" s="102">
        <v>0</v>
      </c>
      <c r="O18" s="92">
        <v>0</v>
      </c>
      <c r="P18" s="132">
        <v>0</v>
      </c>
      <c r="Q18" s="141">
        <v>0</v>
      </c>
      <c r="R18" s="109">
        <f t="shared" si="0"/>
        <v>0</v>
      </c>
      <c r="S18" s="109">
        <f t="shared" si="1"/>
        <v>0</v>
      </c>
    </row>
    <row r="19" spans="1:19" s="3" customFormat="1" ht="24.75" customHeight="1">
      <c r="A19" s="7" t="s">
        <v>11</v>
      </c>
      <c r="B19" s="89">
        <v>0</v>
      </c>
      <c r="C19" s="90">
        <v>0</v>
      </c>
      <c r="D19" s="130">
        <v>0</v>
      </c>
      <c r="E19" s="131">
        <v>0</v>
      </c>
      <c r="F19" s="96">
        <v>0</v>
      </c>
      <c r="G19" s="90">
        <v>0</v>
      </c>
      <c r="H19" s="130">
        <v>0</v>
      </c>
      <c r="I19" s="136">
        <v>0</v>
      </c>
      <c r="J19" s="96">
        <v>0</v>
      </c>
      <c r="K19" s="90">
        <v>0</v>
      </c>
      <c r="L19" s="130">
        <v>0</v>
      </c>
      <c r="M19" s="136">
        <v>0</v>
      </c>
      <c r="N19" s="101">
        <v>0</v>
      </c>
      <c r="O19" s="90">
        <v>0</v>
      </c>
      <c r="P19" s="130">
        <v>0</v>
      </c>
      <c r="Q19" s="140">
        <v>0</v>
      </c>
      <c r="R19" s="109">
        <f t="shared" si="0"/>
        <v>0</v>
      </c>
      <c r="S19" s="109">
        <f t="shared" si="1"/>
        <v>0</v>
      </c>
    </row>
    <row r="20" spans="1:19" s="3" customFormat="1" ht="24.75" customHeight="1">
      <c r="A20" s="7" t="s">
        <v>12</v>
      </c>
      <c r="B20" s="89">
        <v>4</v>
      </c>
      <c r="C20" s="90">
        <v>731</v>
      </c>
      <c r="D20" s="130">
        <v>4</v>
      </c>
      <c r="E20" s="131">
        <v>768</v>
      </c>
      <c r="F20" s="96">
        <v>3</v>
      </c>
      <c r="G20" s="90">
        <v>543</v>
      </c>
      <c r="H20" s="130">
        <v>3</v>
      </c>
      <c r="I20" s="136">
        <v>1788</v>
      </c>
      <c r="J20" s="96">
        <v>0</v>
      </c>
      <c r="K20" s="90">
        <v>0</v>
      </c>
      <c r="L20" s="130">
        <v>0</v>
      </c>
      <c r="M20" s="136">
        <v>0</v>
      </c>
      <c r="N20" s="101">
        <v>0</v>
      </c>
      <c r="O20" s="90">
        <v>0</v>
      </c>
      <c r="P20" s="130">
        <v>0</v>
      </c>
      <c r="Q20" s="140">
        <v>0</v>
      </c>
      <c r="R20" s="109">
        <f t="shared" si="0"/>
        <v>7</v>
      </c>
      <c r="S20" s="109">
        <f t="shared" si="1"/>
        <v>2556</v>
      </c>
    </row>
    <row r="21" spans="1:19" s="3" customFormat="1" ht="24.75" customHeight="1">
      <c r="A21" s="7" t="s">
        <v>13</v>
      </c>
      <c r="B21" s="91">
        <v>1</v>
      </c>
      <c r="C21" s="92">
        <v>150</v>
      </c>
      <c r="D21" s="132">
        <v>0</v>
      </c>
      <c r="E21" s="133">
        <v>0</v>
      </c>
      <c r="F21" s="97">
        <v>0</v>
      </c>
      <c r="G21" s="92">
        <v>0</v>
      </c>
      <c r="H21" s="132">
        <v>0</v>
      </c>
      <c r="I21" s="137">
        <v>0</v>
      </c>
      <c r="J21" s="97">
        <v>0</v>
      </c>
      <c r="K21" s="92">
        <v>0</v>
      </c>
      <c r="L21" s="132">
        <v>0</v>
      </c>
      <c r="M21" s="137">
        <v>0</v>
      </c>
      <c r="N21" s="102">
        <v>0</v>
      </c>
      <c r="O21" s="92">
        <v>0</v>
      </c>
      <c r="P21" s="132">
        <v>0</v>
      </c>
      <c r="Q21" s="141">
        <v>0</v>
      </c>
      <c r="R21" s="109">
        <f t="shared" si="0"/>
        <v>0</v>
      </c>
      <c r="S21" s="109">
        <f t="shared" si="1"/>
        <v>0</v>
      </c>
    </row>
    <row r="22" spans="1:19" s="3" customFormat="1" ht="24.75" customHeight="1">
      <c r="A22" s="7" t="s">
        <v>14</v>
      </c>
      <c r="B22" s="89">
        <v>0</v>
      </c>
      <c r="C22" s="90">
        <v>0</v>
      </c>
      <c r="D22" s="130">
        <v>0</v>
      </c>
      <c r="E22" s="131">
        <v>0</v>
      </c>
      <c r="F22" s="96">
        <v>0</v>
      </c>
      <c r="G22" s="90">
        <v>0</v>
      </c>
      <c r="H22" s="130">
        <v>0</v>
      </c>
      <c r="I22" s="136">
        <v>0</v>
      </c>
      <c r="J22" s="96">
        <v>0</v>
      </c>
      <c r="K22" s="90">
        <v>0</v>
      </c>
      <c r="L22" s="130">
        <v>0</v>
      </c>
      <c r="M22" s="136">
        <v>0</v>
      </c>
      <c r="N22" s="101">
        <v>0</v>
      </c>
      <c r="O22" s="90">
        <v>0</v>
      </c>
      <c r="P22" s="130">
        <v>0</v>
      </c>
      <c r="Q22" s="140">
        <v>0</v>
      </c>
      <c r="R22" s="109">
        <f t="shared" si="0"/>
        <v>0</v>
      </c>
      <c r="S22" s="109">
        <f t="shared" si="1"/>
        <v>0</v>
      </c>
    </row>
    <row r="23" spans="1:19" s="3" customFormat="1" ht="24.75" customHeight="1">
      <c r="A23" s="7" t="s">
        <v>15</v>
      </c>
      <c r="B23" s="89">
        <v>0</v>
      </c>
      <c r="C23" s="90">
        <v>0</v>
      </c>
      <c r="D23" s="130">
        <v>0</v>
      </c>
      <c r="E23" s="131">
        <v>0</v>
      </c>
      <c r="F23" s="96">
        <v>0</v>
      </c>
      <c r="G23" s="90">
        <v>0</v>
      </c>
      <c r="H23" s="130">
        <v>0</v>
      </c>
      <c r="I23" s="136">
        <v>0</v>
      </c>
      <c r="J23" s="96">
        <v>0</v>
      </c>
      <c r="K23" s="90">
        <v>0</v>
      </c>
      <c r="L23" s="130">
        <v>0</v>
      </c>
      <c r="M23" s="136">
        <v>0</v>
      </c>
      <c r="N23" s="101">
        <v>0</v>
      </c>
      <c r="O23" s="90">
        <v>0</v>
      </c>
      <c r="P23" s="130">
        <v>0</v>
      </c>
      <c r="Q23" s="140">
        <v>0</v>
      </c>
      <c r="R23" s="109">
        <f t="shared" si="0"/>
        <v>0</v>
      </c>
      <c r="S23" s="109">
        <f t="shared" si="1"/>
        <v>0</v>
      </c>
    </row>
    <row r="24" spans="1:19" s="3" customFormat="1" ht="24.75" customHeight="1">
      <c r="A24" s="7" t="s">
        <v>41</v>
      </c>
      <c r="B24" s="89">
        <v>1</v>
      </c>
      <c r="C24" s="90">
        <v>15</v>
      </c>
      <c r="D24" s="130">
        <v>0</v>
      </c>
      <c r="E24" s="131">
        <v>0</v>
      </c>
      <c r="F24" s="96">
        <v>0</v>
      </c>
      <c r="G24" s="90">
        <v>0</v>
      </c>
      <c r="H24" s="130">
        <v>0</v>
      </c>
      <c r="I24" s="136">
        <v>0</v>
      </c>
      <c r="J24" s="96">
        <v>0</v>
      </c>
      <c r="K24" s="90">
        <v>0</v>
      </c>
      <c r="L24" s="130">
        <v>0</v>
      </c>
      <c r="M24" s="136">
        <v>0</v>
      </c>
      <c r="N24" s="101">
        <v>0</v>
      </c>
      <c r="O24" s="90">
        <v>0</v>
      </c>
      <c r="P24" s="130">
        <v>0</v>
      </c>
      <c r="Q24" s="140">
        <v>0</v>
      </c>
      <c r="R24" s="109">
        <f t="shared" si="0"/>
        <v>0</v>
      </c>
      <c r="S24" s="109">
        <f t="shared" si="1"/>
        <v>0</v>
      </c>
    </row>
    <row r="25" spans="1:19" s="3" customFormat="1" ht="24.75" customHeight="1">
      <c r="A25" s="7" t="s">
        <v>16</v>
      </c>
      <c r="B25" s="89">
        <v>0</v>
      </c>
      <c r="C25" s="90">
        <v>0</v>
      </c>
      <c r="D25" s="130">
        <v>0</v>
      </c>
      <c r="E25" s="131">
        <v>0</v>
      </c>
      <c r="F25" s="96">
        <v>0</v>
      </c>
      <c r="G25" s="90">
        <v>0</v>
      </c>
      <c r="H25" s="130">
        <v>0</v>
      </c>
      <c r="I25" s="136">
        <v>0</v>
      </c>
      <c r="J25" s="96">
        <v>0</v>
      </c>
      <c r="K25" s="90">
        <v>0</v>
      </c>
      <c r="L25" s="130">
        <v>0</v>
      </c>
      <c r="M25" s="136">
        <v>0</v>
      </c>
      <c r="N25" s="101">
        <v>0</v>
      </c>
      <c r="O25" s="90">
        <v>0</v>
      </c>
      <c r="P25" s="130">
        <v>0</v>
      </c>
      <c r="Q25" s="140">
        <v>0</v>
      </c>
      <c r="R25" s="109">
        <f t="shared" si="0"/>
        <v>0</v>
      </c>
      <c r="S25" s="109">
        <f t="shared" si="1"/>
        <v>0</v>
      </c>
    </row>
    <row r="26" spans="1:19" s="3" customFormat="1" ht="24.75" customHeight="1">
      <c r="A26" s="7" t="s">
        <v>17</v>
      </c>
      <c r="B26" s="91">
        <v>0</v>
      </c>
      <c r="C26" s="92">
        <v>0</v>
      </c>
      <c r="D26" s="132">
        <v>0</v>
      </c>
      <c r="E26" s="133">
        <v>0</v>
      </c>
      <c r="F26" s="97">
        <v>0</v>
      </c>
      <c r="G26" s="92">
        <v>0</v>
      </c>
      <c r="H26" s="132">
        <v>0</v>
      </c>
      <c r="I26" s="137">
        <v>0</v>
      </c>
      <c r="J26" s="97">
        <v>0</v>
      </c>
      <c r="K26" s="92">
        <v>0</v>
      </c>
      <c r="L26" s="132">
        <v>0</v>
      </c>
      <c r="M26" s="137">
        <v>0</v>
      </c>
      <c r="N26" s="102">
        <v>0</v>
      </c>
      <c r="O26" s="92">
        <v>0</v>
      </c>
      <c r="P26" s="132">
        <v>0</v>
      </c>
      <c r="Q26" s="141">
        <v>0</v>
      </c>
      <c r="R26" s="109">
        <f t="shared" si="0"/>
        <v>0</v>
      </c>
      <c r="S26" s="109">
        <f t="shared" si="1"/>
        <v>0</v>
      </c>
    </row>
    <row r="27" spans="1:19" s="3" customFormat="1" ht="24.75" customHeight="1">
      <c r="A27" s="7" t="s">
        <v>18</v>
      </c>
      <c r="B27" s="91">
        <v>0</v>
      </c>
      <c r="C27" s="92">
        <v>0</v>
      </c>
      <c r="D27" s="132">
        <v>0</v>
      </c>
      <c r="E27" s="133">
        <v>0</v>
      </c>
      <c r="F27" s="97">
        <v>0</v>
      </c>
      <c r="G27" s="92">
        <v>0</v>
      </c>
      <c r="H27" s="132">
        <v>0</v>
      </c>
      <c r="I27" s="137">
        <v>0</v>
      </c>
      <c r="J27" s="97">
        <v>0</v>
      </c>
      <c r="K27" s="92">
        <v>0</v>
      </c>
      <c r="L27" s="132">
        <v>0</v>
      </c>
      <c r="M27" s="137">
        <v>0</v>
      </c>
      <c r="N27" s="102">
        <v>0</v>
      </c>
      <c r="O27" s="92">
        <v>0</v>
      </c>
      <c r="P27" s="132">
        <v>0</v>
      </c>
      <c r="Q27" s="141">
        <v>0</v>
      </c>
      <c r="R27" s="109">
        <f t="shared" si="0"/>
        <v>0</v>
      </c>
      <c r="S27" s="109">
        <f t="shared" si="1"/>
        <v>0</v>
      </c>
    </row>
    <row r="28" spans="1:19" s="3" customFormat="1" ht="24.75" customHeight="1">
      <c r="A28" s="7" t="s">
        <v>19</v>
      </c>
      <c r="B28" s="91">
        <v>0</v>
      </c>
      <c r="C28" s="92">
        <v>0</v>
      </c>
      <c r="D28" s="132">
        <v>0</v>
      </c>
      <c r="E28" s="133">
        <v>0</v>
      </c>
      <c r="F28" s="97">
        <v>0</v>
      </c>
      <c r="G28" s="92">
        <v>0</v>
      </c>
      <c r="H28" s="132">
        <v>0</v>
      </c>
      <c r="I28" s="137">
        <v>0</v>
      </c>
      <c r="J28" s="97">
        <v>0</v>
      </c>
      <c r="K28" s="92">
        <v>0</v>
      </c>
      <c r="L28" s="132">
        <v>0</v>
      </c>
      <c r="M28" s="137">
        <v>0</v>
      </c>
      <c r="N28" s="102">
        <v>0</v>
      </c>
      <c r="O28" s="92">
        <v>0</v>
      </c>
      <c r="P28" s="132">
        <v>0</v>
      </c>
      <c r="Q28" s="141">
        <v>0</v>
      </c>
      <c r="R28" s="109">
        <f t="shared" si="0"/>
        <v>0</v>
      </c>
      <c r="S28" s="109">
        <f t="shared" si="1"/>
        <v>0</v>
      </c>
    </row>
    <row r="29" spans="1:19" s="3" customFormat="1" ht="24.75" customHeight="1">
      <c r="A29" s="7" t="s">
        <v>20</v>
      </c>
      <c r="B29" s="89">
        <v>0</v>
      </c>
      <c r="C29" s="90">
        <v>0</v>
      </c>
      <c r="D29" s="130">
        <v>0</v>
      </c>
      <c r="E29" s="131">
        <v>0</v>
      </c>
      <c r="F29" s="96">
        <v>0</v>
      </c>
      <c r="G29" s="90">
        <v>0</v>
      </c>
      <c r="H29" s="130">
        <v>0</v>
      </c>
      <c r="I29" s="136">
        <v>0</v>
      </c>
      <c r="J29" s="96">
        <v>0</v>
      </c>
      <c r="K29" s="90">
        <v>0</v>
      </c>
      <c r="L29" s="130">
        <v>0</v>
      </c>
      <c r="M29" s="136">
        <v>0</v>
      </c>
      <c r="N29" s="101">
        <v>0</v>
      </c>
      <c r="O29" s="90">
        <v>0</v>
      </c>
      <c r="P29" s="130">
        <v>0</v>
      </c>
      <c r="Q29" s="140">
        <v>0</v>
      </c>
      <c r="R29" s="109">
        <f t="shared" si="0"/>
        <v>0</v>
      </c>
      <c r="S29" s="109">
        <f t="shared" si="1"/>
        <v>0</v>
      </c>
    </row>
    <row r="30" spans="1:19" s="3" customFormat="1" ht="24.75" customHeight="1">
      <c r="A30" s="7" t="s">
        <v>21</v>
      </c>
      <c r="B30" s="89">
        <v>0</v>
      </c>
      <c r="C30" s="90">
        <v>0</v>
      </c>
      <c r="D30" s="130">
        <v>0</v>
      </c>
      <c r="E30" s="131">
        <v>0</v>
      </c>
      <c r="F30" s="96">
        <v>0</v>
      </c>
      <c r="G30" s="90">
        <v>0</v>
      </c>
      <c r="H30" s="130">
        <v>0</v>
      </c>
      <c r="I30" s="136">
        <v>0</v>
      </c>
      <c r="J30" s="96">
        <v>0</v>
      </c>
      <c r="K30" s="90">
        <v>0</v>
      </c>
      <c r="L30" s="130">
        <v>0</v>
      </c>
      <c r="M30" s="136">
        <v>0</v>
      </c>
      <c r="N30" s="101">
        <v>0</v>
      </c>
      <c r="O30" s="90">
        <v>0</v>
      </c>
      <c r="P30" s="130">
        <v>0</v>
      </c>
      <c r="Q30" s="140">
        <v>0</v>
      </c>
      <c r="R30" s="109">
        <f t="shared" si="0"/>
        <v>0</v>
      </c>
      <c r="S30" s="109">
        <f t="shared" si="1"/>
        <v>0</v>
      </c>
    </row>
    <row r="31" spans="1:19" s="3" customFormat="1" ht="24.75" customHeight="1">
      <c r="A31" s="7" t="s">
        <v>23</v>
      </c>
      <c r="B31" s="89">
        <v>0</v>
      </c>
      <c r="C31" s="90">
        <v>0</v>
      </c>
      <c r="D31" s="130">
        <v>0</v>
      </c>
      <c r="E31" s="131">
        <v>0</v>
      </c>
      <c r="F31" s="96">
        <v>0</v>
      </c>
      <c r="G31" s="90">
        <v>0</v>
      </c>
      <c r="H31" s="130">
        <v>0</v>
      </c>
      <c r="I31" s="136">
        <v>0</v>
      </c>
      <c r="J31" s="96">
        <v>0</v>
      </c>
      <c r="K31" s="90">
        <v>0</v>
      </c>
      <c r="L31" s="130">
        <v>0</v>
      </c>
      <c r="M31" s="136">
        <v>0</v>
      </c>
      <c r="N31" s="101">
        <v>0</v>
      </c>
      <c r="O31" s="90">
        <v>0</v>
      </c>
      <c r="P31" s="130">
        <v>0</v>
      </c>
      <c r="Q31" s="140">
        <v>0</v>
      </c>
      <c r="R31" s="109">
        <f t="shared" si="0"/>
        <v>0</v>
      </c>
      <c r="S31" s="109">
        <f t="shared" si="1"/>
        <v>0</v>
      </c>
    </row>
    <row r="32" spans="1:19" s="3" customFormat="1" ht="24.75" customHeight="1">
      <c r="A32" s="7" t="s">
        <v>22</v>
      </c>
      <c r="B32" s="89">
        <v>0</v>
      </c>
      <c r="C32" s="90">
        <v>0</v>
      </c>
      <c r="D32" s="130">
        <v>0</v>
      </c>
      <c r="E32" s="131">
        <v>0</v>
      </c>
      <c r="F32" s="96">
        <v>0</v>
      </c>
      <c r="G32" s="90">
        <v>0</v>
      </c>
      <c r="H32" s="130">
        <v>0</v>
      </c>
      <c r="I32" s="136">
        <v>0</v>
      </c>
      <c r="J32" s="96">
        <v>0</v>
      </c>
      <c r="K32" s="90">
        <v>0</v>
      </c>
      <c r="L32" s="130">
        <v>0</v>
      </c>
      <c r="M32" s="136">
        <v>0</v>
      </c>
      <c r="N32" s="101">
        <v>0</v>
      </c>
      <c r="O32" s="90">
        <v>0</v>
      </c>
      <c r="P32" s="130">
        <v>0</v>
      </c>
      <c r="Q32" s="140">
        <v>0</v>
      </c>
      <c r="R32" s="109">
        <f t="shared" si="0"/>
        <v>0</v>
      </c>
      <c r="S32" s="109">
        <f t="shared" si="1"/>
        <v>0</v>
      </c>
    </row>
    <row r="33" spans="1:19" s="3" customFormat="1" ht="24.75" customHeight="1">
      <c r="A33" s="7" t="s">
        <v>24</v>
      </c>
      <c r="B33" s="91">
        <v>0</v>
      </c>
      <c r="C33" s="92">
        <v>0</v>
      </c>
      <c r="D33" s="132">
        <v>0</v>
      </c>
      <c r="E33" s="133">
        <v>0</v>
      </c>
      <c r="F33" s="97">
        <v>0</v>
      </c>
      <c r="G33" s="98">
        <v>0</v>
      </c>
      <c r="H33" s="132">
        <v>0</v>
      </c>
      <c r="I33" s="137">
        <v>0</v>
      </c>
      <c r="J33" s="97">
        <v>0</v>
      </c>
      <c r="K33" s="98">
        <v>0</v>
      </c>
      <c r="L33" s="132">
        <v>0</v>
      </c>
      <c r="M33" s="137">
        <v>0</v>
      </c>
      <c r="N33" s="102">
        <v>0</v>
      </c>
      <c r="O33" s="98">
        <v>0</v>
      </c>
      <c r="P33" s="132">
        <v>0</v>
      </c>
      <c r="Q33" s="141">
        <v>0</v>
      </c>
      <c r="R33" s="109">
        <f t="shared" si="0"/>
        <v>0</v>
      </c>
      <c r="S33" s="109">
        <f t="shared" si="1"/>
        <v>0</v>
      </c>
    </row>
    <row r="34" spans="1:19" s="3" customFormat="1" ht="24.75" customHeight="1">
      <c r="A34" s="7" t="s">
        <v>25</v>
      </c>
      <c r="B34" s="91">
        <v>0</v>
      </c>
      <c r="C34" s="92">
        <v>0</v>
      </c>
      <c r="D34" s="132">
        <v>0</v>
      </c>
      <c r="E34" s="133">
        <v>0</v>
      </c>
      <c r="F34" s="97">
        <v>0</v>
      </c>
      <c r="G34" s="92">
        <v>0</v>
      </c>
      <c r="H34" s="132">
        <v>0</v>
      </c>
      <c r="I34" s="137">
        <v>0</v>
      </c>
      <c r="J34" s="97">
        <v>0</v>
      </c>
      <c r="K34" s="92">
        <v>0</v>
      </c>
      <c r="L34" s="132">
        <v>0</v>
      </c>
      <c r="M34" s="137">
        <v>0</v>
      </c>
      <c r="N34" s="102">
        <v>0</v>
      </c>
      <c r="O34" s="92">
        <v>0</v>
      </c>
      <c r="P34" s="132">
        <v>0</v>
      </c>
      <c r="Q34" s="141">
        <v>0</v>
      </c>
      <c r="R34" s="109">
        <f t="shared" si="0"/>
        <v>0</v>
      </c>
      <c r="S34" s="109">
        <f t="shared" si="1"/>
        <v>0</v>
      </c>
    </row>
    <row r="35" spans="1:19" s="3" customFormat="1" ht="24.75" customHeight="1">
      <c r="A35" s="7" t="s">
        <v>27</v>
      </c>
      <c r="B35" s="89">
        <v>0</v>
      </c>
      <c r="C35" s="90">
        <v>0</v>
      </c>
      <c r="D35" s="130">
        <v>0</v>
      </c>
      <c r="E35" s="131">
        <v>0</v>
      </c>
      <c r="F35" s="96">
        <v>0</v>
      </c>
      <c r="G35" s="90">
        <v>0</v>
      </c>
      <c r="H35" s="130">
        <v>0</v>
      </c>
      <c r="I35" s="136">
        <v>0</v>
      </c>
      <c r="J35" s="96">
        <v>0</v>
      </c>
      <c r="K35" s="90">
        <v>0</v>
      </c>
      <c r="L35" s="130">
        <v>0</v>
      </c>
      <c r="M35" s="136">
        <v>0</v>
      </c>
      <c r="N35" s="101">
        <v>0</v>
      </c>
      <c r="O35" s="90">
        <v>0</v>
      </c>
      <c r="P35" s="130">
        <v>0</v>
      </c>
      <c r="Q35" s="140">
        <v>0</v>
      </c>
      <c r="R35" s="109">
        <f t="shared" si="0"/>
        <v>0</v>
      </c>
      <c r="S35" s="109">
        <f t="shared" si="1"/>
        <v>0</v>
      </c>
    </row>
    <row r="36" spans="1:19" s="3" customFormat="1" ht="24.75" customHeight="1">
      <c r="A36" s="7" t="s">
        <v>26</v>
      </c>
      <c r="B36" s="89">
        <v>0</v>
      </c>
      <c r="C36" s="90">
        <v>0</v>
      </c>
      <c r="D36" s="130">
        <v>0</v>
      </c>
      <c r="E36" s="131">
        <v>0</v>
      </c>
      <c r="F36" s="96">
        <v>0</v>
      </c>
      <c r="G36" s="90">
        <v>0</v>
      </c>
      <c r="H36" s="130">
        <v>0</v>
      </c>
      <c r="I36" s="136">
        <v>0</v>
      </c>
      <c r="J36" s="96">
        <v>0</v>
      </c>
      <c r="K36" s="90">
        <v>0</v>
      </c>
      <c r="L36" s="130">
        <v>0</v>
      </c>
      <c r="M36" s="136">
        <v>0</v>
      </c>
      <c r="N36" s="101">
        <v>0</v>
      </c>
      <c r="O36" s="90">
        <v>0</v>
      </c>
      <c r="P36" s="130">
        <v>0</v>
      </c>
      <c r="Q36" s="140">
        <v>0</v>
      </c>
      <c r="R36" s="109">
        <f t="shared" si="0"/>
        <v>0</v>
      </c>
      <c r="S36" s="109">
        <f t="shared" si="1"/>
        <v>0</v>
      </c>
    </row>
    <row r="37" spans="1:19" s="3" customFormat="1" ht="24.75" customHeight="1">
      <c r="A37" s="7" t="s">
        <v>28</v>
      </c>
      <c r="B37" s="89">
        <v>0</v>
      </c>
      <c r="C37" s="90">
        <v>0</v>
      </c>
      <c r="D37" s="130">
        <v>0</v>
      </c>
      <c r="E37" s="131">
        <v>0</v>
      </c>
      <c r="F37" s="96">
        <v>0</v>
      </c>
      <c r="G37" s="90">
        <v>0</v>
      </c>
      <c r="H37" s="130">
        <v>0</v>
      </c>
      <c r="I37" s="136">
        <v>0</v>
      </c>
      <c r="J37" s="96">
        <v>0</v>
      </c>
      <c r="K37" s="90">
        <v>0</v>
      </c>
      <c r="L37" s="130">
        <v>0</v>
      </c>
      <c r="M37" s="136">
        <v>0</v>
      </c>
      <c r="N37" s="101">
        <v>0</v>
      </c>
      <c r="O37" s="90">
        <v>0</v>
      </c>
      <c r="P37" s="130">
        <v>0</v>
      </c>
      <c r="Q37" s="140">
        <v>0</v>
      </c>
      <c r="R37" s="109">
        <f t="shared" si="0"/>
        <v>0</v>
      </c>
      <c r="S37" s="109">
        <f t="shared" si="1"/>
        <v>0</v>
      </c>
    </row>
    <row r="38" spans="1:19" s="3" customFormat="1" ht="24.75" customHeight="1">
      <c r="A38" s="7" t="s">
        <v>0</v>
      </c>
      <c r="B38" s="89">
        <v>0</v>
      </c>
      <c r="C38" s="90">
        <v>0</v>
      </c>
      <c r="D38" s="130">
        <v>0</v>
      </c>
      <c r="E38" s="131">
        <v>0</v>
      </c>
      <c r="F38" s="96">
        <v>0</v>
      </c>
      <c r="G38" s="90">
        <v>0</v>
      </c>
      <c r="H38" s="130">
        <v>0</v>
      </c>
      <c r="I38" s="136">
        <v>0</v>
      </c>
      <c r="J38" s="96">
        <v>0</v>
      </c>
      <c r="K38" s="90">
        <v>0</v>
      </c>
      <c r="L38" s="130">
        <v>0</v>
      </c>
      <c r="M38" s="136">
        <v>0</v>
      </c>
      <c r="N38" s="101">
        <v>0</v>
      </c>
      <c r="O38" s="90">
        <v>0</v>
      </c>
      <c r="P38" s="130">
        <v>0</v>
      </c>
      <c r="Q38" s="140">
        <v>0</v>
      </c>
      <c r="R38" s="109">
        <f t="shared" si="0"/>
        <v>0</v>
      </c>
      <c r="S38" s="109">
        <f t="shared" si="1"/>
        <v>0</v>
      </c>
    </row>
    <row r="39" spans="1:19" s="3" customFormat="1" ht="24.75" customHeight="1">
      <c r="A39" s="7" t="s">
        <v>29</v>
      </c>
      <c r="B39" s="89">
        <v>0</v>
      </c>
      <c r="C39" s="90">
        <v>0</v>
      </c>
      <c r="D39" s="130">
        <v>0</v>
      </c>
      <c r="E39" s="131">
        <v>0</v>
      </c>
      <c r="F39" s="96">
        <v>0</v>
      </c>
      <c r="G39" s="90">
        <v>0</v>
      </c>
      <c r="H39" s="130">
        <v>0</v>
      </c>
      <c r="I39" s="136">
        <v>0</v>
      </c>
      <c r="J39" s="96">
        <v>0</v>
      </c>
      <c r="K39" s="90">
        <v>0</v>
      </c>
      <c r="L39" s="130">
        <v>0</v>
      </c>
      <c r="M39" s="136">
        <v>0</v>
      </c>
      <c r="N39" s="101">
        <v>0</v>
      </c>
      <c r="O39" s="90">
        <v>0</v>
      </c>
      <c r="P39" s="130">
        <v>0</v>
      </c>
      <c r="Q39" s="140">
        <v>0</v>
      </c>
      <c r="R39" s="109">
        <f t="shared" si="0"/>
        <v>0</v>
      </c>
      <c r="S39" s="109">
        <f t="shared" si="1"/>
        <v>0</v>
      </c>
    </row>
    <row r="40" spans="1:19" s="3" customFormat="1" ht="24.75" customHeight="1">
      <c r="A40" s="7" t="s">
        <v>30</v>
      </c>
      <c r="B40" s="89">
        <v>1</v>
      </c>
      <c r="C40" s="90">
        <v>192</v>
      </c>
      <c r="D40" s="130">
        <v>0</v>
      </c>
      <c r="E40" s="131">
        <v>0</v>
      </c>
      <c r="F40" s="96">
        <v>1</v>
      </c>
      <c r="G40" s="90">
        <v>192</v>
      </c>
      <c r="H40" s="130">
        <v>0</v>
      </c>
      <c r="I40" s="136">
        <v>0</v>
      </c>
      <c r="J40" s="96">
        <v>1</v>
      </c>
      <c r="K40" s="90">
        <v>192</v>
      </c>
      <c r="L40" s="130">
        <v>0</v>
      </c>
      <c r="M40" s="136">
        <v>0</v>
      </c>
      <c r="N40" s="101">
        <v>1</v>
      </c>
      <c r="O40" s="90">
        <v>192</v>
      </c>
      <c r="P40" s="130">
        <v>0</v>
      </c>
      <c r="Q40" s="140">
        <v>0</v>
      </c>
      <c r="R40" s="109">
        <f t="shared" si="0"/>
        <v>0</v>
      </c>
      <c r="S40" s="109">
        <f t="shared" si="1"/>
        <v>0</v>
      </c>
    </row>
    <row r="41" spans="1:19" s="3" customFormat="1" ht="24.75" customHeight="1">
      <c r="A41" s="7" t="s">
        <v>31</v>
      </c>
      <c r="B41" s="91">
        <v>0</v>
      </c>
      <c r="C41" s="92">
        <v>0</v>
      </c>
      <c r="D41" s="132">
        <v>0</v>
      </c>
      <c r="E41" s="133">
        <v>0</v>
      </c>
      <c r="F41" s="97">
        <v>0</v>
      </c>
      <c r="G41" s="92">
        <v>0</v>
      </c>
      <c r="H41" s="132">
        <v>0</v>
      </c>
      <c r="I41" s="137">
        <v>0</v>
      </c>
      <c r="J41" s="97">
        <v>0</v>
      </c>
      <c r="K41" s="92">
        <v>0</v>
      </c>
      <c r="L41" s="132">
        <v>0</v>
      </c>
      <c r="M41" s="137">
        <v>0</v>
      </c>
      <c r="N41" s="102">
        <v>0</v>
      </c>
      <c r="O41" s="92">
        <v>0</v>
      </c>
      <c r="P41" s="132">
        <v>0</v>
      </c>
      <c r="Q41" s="141">
        <v>0</v>
      </c>
      <c r="R41" s="109">
        <f t="shared" si="0"/>
        <v>0</v>
      </c>
      <c r="S41" s="109">
        <f t="shared" si="1"/>
        <v>0</v>
      </c>
    </row>
    <row r="42" spans="1:19" s="3" customFormat="1" ht="24.75" customHeight="1">
      <c r="A42" s="7" t="s">
        <v>32</v>
      </c>
      <c r="B42" s="89">
        <v>0</v>
      </c>
      <c r="C42" s="90">
        <v>0</v>
      </c>
      <c r="D42" s="130">
        <v>0</v>
      </c>
      <c r="E42" s="131">
        <v>0</v>
      </c>
      <c r="F42" s="96">
        <v>0</v>
      </c>
      <c r="G42" s="90">
        <v>0</v>
      </c>
      <c r="H42" s="130">
        <v>0</v>
      </c>
      <c r="I42" s="136">
        <v>0</v>
      </c>
      <c r="J42" s="96">
        <v>0</v>
      </c>
      <c r="K42" s="90">
        <v>0</v>
      </c>
      <c r="L42" s="130">
        <v>0</v>
      </c>
      <c r="M42" s="136">
        <v>0</v>
      </c>
      <c r="N42" s="101">
        <v>0</v>
      </c>
      <c r="O42" s="90">
        <v>0</v>
      </c>
      <c r="P42" s="130">
        <v>0</v>
      </c>
      <c r="Q42" s="140">
        <v>0</v>
      </c>
      <c r="R42" s="109">
        <f t="shared" si="0"/>
        <v>0</v>
      </c>
      <c r="S42" s="109">
        <f t="shared" si="1"/>
        <v>0</v>
      </c>
    </row>
    <row r="43" spans="1:19" s="3" customFormat="1" ht="24.75" customHeight="1">
      <c r="A43" s="7" t="s">
        <v>33</v>
      </c>
      <c r="B43" s="89">
        <v>0</v>
      </c>
      <c r="C43" s="90">
        <v>0</v>
      </c>
      <c r="D43" s="130">
        <v>0</v>
      </c>
      <c r="E43" s="131">
        <v>0</v>
      </c>
      <c r="F43" s="96">
        <v>0</v>
      </c>
      <c r="G43" s="90">
        <v>0</v>
      </c>
      <c r="H43" s="138">
        <v>0</v>
      </c>
      <c r="I43" s="136">
        <v>0</v>
      </c>
      <c r="J43" s="96">
        <v>0</v>
      </c>
      <c r="K43" s="90">
        <v>0</v>
      </c>
      <c r="L43" s="130">
        <v>0</v>
      </c>
      <c r="M43" s="136">
        <v>0</v>
      </c>
      <c r="N43" s="101">
        <v>0</v>
      </c>
      <c r="O43" s="90">
        <v>0</v>
      </c>
      <c r="P43" s="130">
        <v>0</v>
      </c>
      <c r="Q43" s="140">
        <v>0</v>
      </c>
      <c r="R43" s="109">
        <f t="shared" si="0"/>
        <v>0</v>
      </c>
      <c r="S43" s="109">
        <f t="shared" si="1"/>
        <v>0</v>
      </c>
    </row>
    <row r="44" spans="1:19" s="3" customFormat="1" ht="24.75" customHeight="1">
      <c r="A44" s="7" t="s">
        <v>34</v>
      </c>
      <c r="B44" s="89">
        <v>0</v>
      </c>
      <c r="C44" s="90">
        <v>0</v>
      </c>
      <c r="D44" s="130">
        <v>0</v>
      </c>
      <c r="E44" s="131">
        <v>0</v>
      </c>
      <c r="F44" s="96">
        <v>0</v>
      </c>
      <c r="G44" s="90">
        <v>0</v>
      </c>
      <c r="H44" s="130">
        <v>0</v>
      </c>
      <c r="I44" s="136">
        <v>0</v>
      </c>
      <c r="J44" s="96">
        <v>0</v>
      </c>
      <c r="K44" s="90">
        <v>0</v>
      </c>
      <c r="L44" s="130">
        <v>0</v>
      </c>
      <c r="M44" s="136">
        <v>0</v>
      </c>
      <c r="N44" s="101">
        <v>0</v>
      </c>
      <c r="O44" s="90">
        <v>0</v>
      </c>
      <c r="P44" s="130">
        <v>0</v>
      </c>
      <c r="Q44" s="140">
        <v>0</v>
      </c>
      <c r="R44" s="109">
        <f t="shared" si="0"/>
        <v>0</v>
      </c>
      <c r="S44" s="109">
        <f t="shared" si="1"/>
        <v>0</v>
      </c>
    </row>
    <row r="45" spans="1:19" s="3" customFormat="1" ht="24.75" customHeight="1">
      <c r="A45" s="7" t="s">
        <v>35</v>
      </c>
      <c r="B45" s="89">
        <v>0</v>
      </c>
      <c r="C45" s="90">
        <v>0</v>
      </c>
      <c r="D45" s="130">
        <v>0</v>
      </c>
      <c r="E45" s="131">
        <v>0</v>
      </c>
      <c r="F45" s="96">
        <v>0</v>
      </c>
      <c r="G45" s="90">
        <v>0</v>
      </c>
      <c r="H45" s="130">
        <v>0</v>
      </c>
      <c r="I45" s="136">
        <v>0</v>
      </c>
      <c r="J45" s="96">
        <v>0</v>
      </c>
      <c r="K45" s="90">
        <v>0</v>
      </c>
      <c r="L45" s="130">
        <v>0</v>
      </c>
      <c r="M45" s="136">
        <v>0</v>
      </c>
      <c r="N45" s="101">
        <v>0</v>
      </c>
      <c r="O45" s="90">
        <v>0</v>
      </c>
      <c r="P45" s="130">
        <v>0</v>
      </c>
      <c r="Q45" s="140">
        <v>0</v>
      </c>
      <c r="R45" s="109">
        <f t="shared" si="0"/>
        <v>0</v>
      </c>
      <c r="S45" s="109">
        <f t="shared" si="1"/>
        <v>0</v>
      </c>
    </row>
    <row r="46" spans="1:19" s="3" customFormat="1" ht="24.75" customHeight="1">
      <c r="A46" s="7" t="s">
        <v>36</v>
      </c>
      <c r="B46" s="89">
        <v>0</v>
      </c>
      <c r="C46" s="90">
        <v>0</v>
      </c>
      <c r="D46" s="130">
        <v>0</v>
      </c>
      <c r="E46" s="131">
        <v>0</v>
      </c>
      <c r="F46" s="96">
        <v>0</v>
      </c>
      <c r="G46" s="90">
        <v>0</v>
      </c>
      <c r="H46" s="130">
        <v>0</v>
      </c>
      <c r="I46" s="136">
        <v>0</v>
      </c>
      <c r="J46" s="96">
        <v>0</v>
      </c>
      <c r="K46" s="90">
        <v>0</v>
      </c>
      <c r="L46" s="130">
        <v>0</v>
      </c>
      <c r="M46" s="136">
        <v>0</v>
      </c>
      <c r="N46" s="101">
        <v>0</v>
      </c>
      <c r="O46" s="90">
        <v>0</v>
      </c>
      <c r="P46" s="130">
        <v>0</v>
      </c>
      <c r="Q46" s="140">
        <v>0</v>
      </c>
      <c r="R46" s="109">
        <f t="shared" si="0"/>
        <v>0</v>
      </c>
      <c r="S46" s="109">
        <f t="shared" si="1"/>
        <v>0</v>
      </c>
    </row>
    <row r="47" spans="1:19" s="3" customFormat="1" ht="24.75" customHeight="1">
      <c r="A47" s="7" t="s">
        <v>37</v>
      </c>
      <c r="B47" s="89">
        <v>0</v>
      </c>
      <c r="C47" s="90">
        <v>0</v>
      </c>
      <c r="D47" s="130">
        <v>0</v>
      </c>
      <c r="E47" s="131">
        <v>0</v>
      </c>
      <c r="F47" s="96">
        <v>0</v>
      </c>
      <c r="G47" s="90">
        <v>0</v>
      </c>
      <c r="H47" s="130">
        <v>0</v>
      </c>
      <c r="I47" s="136">
        <v>0</v>
      </c>
      <c r="J47" s="96">
        <v>0</v>
      </c>
      <c r="K47" s="90">
        <v>0</v>
      </c>
      <c r="L47" s="130">
        <v>0</v>
      </c>
      <c r="M47" s="136">
        <v>0</v>
      </c>
      <c r="N47" s="101">
        <v>0</v>
      </c>
      <c r="O47" s="90">
        <v>0</v>
      </c>
      <c r="P47" s="130">
        <v>0</v>
      </c>
      <c r="Q47" s="140">
        <v>0</v>
      </c>
      <c r="R47" s="109">
        <f t="shared" si="0"/>
        <v>0</v>
      </c>
      <c r="S47" s="109">
        <f t="shared" si="1"/>
        <v>0</v>
      </c>
    </row>
    <row r="48" spans="1:19" s="3" customFormat="1" ht="24.75" customHeight="1">
      <c r="A48" s="7" t="s">
        <v>38</v>
      </c>
      <c r="B48" s="89">
        <v>0</v>
      </c>
      <c r="C48" s="90">
        <v>0</v>
      </c>
      <c r="D48" s="130">
        <v>0</v>
      </c>
      <c r="E48" s="131">
        <v>0</v>
      </c>
      <c r="F48" s="96">
        <v>0</v>
      </c>
      <c r="G48" s="90">
        <v>0</v>
      </c>
      <c r="H48" s="130">
        <v>0</v>
      </c>
      <c r="I48" s="136">
        <v>0</v>
      </c>
      <c r="J48" s="96">
        <v>0</v>
      </c>
      <c r="K48" s="90">
        <v>0</v>
      </c>
      <c r="L48" s="130">
        <v>0</v>
      </c>
      <c r="M48" s="136">
        <v>0</v>
      </c>
      <c r="N48" s="101">
        <v>0</v>
      </c>
      <c r="O48" s="90">
        <v>0</v>
      </c>
      <c r="P48" s="130">
        <v>0</v>
      </c>
      <c r="Q48" s="140">
        <v>0</v>
      </c>
      <c r="R48" s="109">
        <f t="shared" si="0"/>
        <v>0</v>
      </c>
      <c r="S48" s="109">
        <f t="shared" si="1"/>
        <v>0</v>
      </c>
    </row>
    <row r="49" spans="1:19" s="3" customFormat="1" ht="24.75" customHeight="1">
      <c r="A49" s="7" t="s">
        <v>39</v>
      </c>
      <c r="B49" s="91">
        <v>0</v>
      </c>
      <c r="C49" s="92">
        <v>0</v>
      </c>
      <c r="D49" s="132">
        <v>0</v>
      </c>
      <c r="E49" s="133">
        <v>0</v>
      </c>
      <c r="F49" s="97">
        <v>0</v>
      </c>
      <c r="G49" s="92">
        <v>0</v>
      </c>
      <c r="H49" s="132">
        <v>0</v>
      </c>
      <c r="I49" s="137">
        <v>0</v>
      </c>
      <c r="J49" s="97">
        <v>0</v>
      </c>
      <c r="K49" s="92">
        <v>0</v>
      </c>
      <c r="L49" s="132">
        <v>0</v>
      </c>
      <c r="M49" s="137">
        <v>0</v>
      </c>
      <c r="N49" s="102">
        <v>0</v>
      </c>
      <c r="O49" s="92">
        <v>0</v>
      </c>
      <c r="P49" s="132">
        <v>0</v>
      </c>
      <c r="Q49" s="141">
        <v>0</v>
      </c>
      <c r="R49" s="109">
        <f t="shared" si="0"/>
        <v>0</v>
      </c>
      <c r="S49" s="109">
        <f t="shared" si="1"/>
        <v>0</v>
      </c>
    </row>
    <row r="50" spans="1:19" s="3" customFormat="1" ht="24.75" customHeight="1" thickBot="1">
      <c r="A50" s="8" t="s">
        <v>40</v>
      </c>
      <c r="B50" s="93">
        <v>0</v>
      </c>
      <c r="C50" s="94">
        <v>0</v>
      </c>
      <c r="D50" s="134">
        <v>0</v>
      </c>
      <c r="E50" s="135">
        <v>0</v>
      </c>
      <c r="F50" s="99">
        <v>0</v>
      </c>
      <c r="G50" s="94">
        <v>0</v>
      </c>
      <c r="H50" s="134">
        <v>0</v>
      </c>
      <c r="I50" s="139">
        <v>0</v>
      </c>
      <c r="J50" s="99">
        <v>0</v>
      </c>
      <c r="K50" s="94">
        <v>0</v>
      </c>
      <c r="L50" s="134">
        <v>0</v>
      </c>
      <c r="M50" s="139">
        <v>0</v>
      </c>
      <c r="N50" s="103">
        <v>0</v>
      </c>
      <c r="O50" s="94">
        <v>0</v>
      </c>
      <c r="P50" s="134">
        <v>0</v>
      </c>
      <c r="Q50" s="142">
        <v>0</v>
      </c>
      <c r="R50" s="109">
        <f t="shared" si="0"/>
        <v>0</v>
      </c>
      <c r="S50" s="109">
        <f t="shared" si="1"/>
        <v>0</v>
      </c>
    </row>
    <row r="51" spans="1:17" s="4" customFormat="1" ht="36.75" customHeight="1" thickBot="1">
      <c r="A51" s="104" t="s">
        <v>43</v>
      </c>
      <c r="B51" s="53">
        <f aca="true" t="shared" si="2" ref="B51:O51">SUM(B8:B50)</f>
        <v>11</v>
      </c>
      <c r="C51" s="75">
        <f t="shared" si="2"/>
        <v>1298</v>
      </c>
      <c r="D51" s="54">
        <f>SUM(D8:D50)</f>
        <v>4</v>
      </c>
      <c r="E51" s="54">
        <f>SUM(E8:E50)</f>
        <v>768</v>
      </c>
      <c r="F51" s="56">
        <f t="shared" si="2"/>
        <v>6</v>
      </c>
      <c r="G51" s="75">
        <f t="shared" si="2"/>
        <v>840</v>
      </c>
      <c r="H51" s="54">
        <f>SUM(H8:H50)</f>
        <v>3</v>
      </c>
      <c r="I51" s="55">
        <f>SUM(I8:I50)</f>
        <v>1788</v>
      </c>
      <c r="J51" s="56">
        <f t="shared" si="2"/>
        <v>1</v>
      </c>
      <c r="K51" s="75">
        <f t="shared" si="2"/>
        <v>192</v>
      </c>
      <c r="L51" s="54">
        <f>SUM(L8:L50)</f>
        <v>0</v>
      </c>
      <c r="M51" s="55">
        <f>SUM(M8:M50)</f>
        <v>0</v>
      </c>
      <c r="N51" s="58">
        <f t="shared" si="2"/>
        <v>2</v>
      </c>
      <c r="O51" s="75">
        <f t="shared" si="2"/>
        <v>222</v>
      </c>
      <c r="P51" s="54">
        <f>SUM(P8:P50)</f>
        <v>0</v>
      </c>
      <c r="Q51" s="75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2018-05-17T02:11:10Z</cp:lastPrinted>
  <dcterms:created xsi:type="dcterms:W3CDTF">2003-05-20T08:23:38Z</dcterms:created>
  <dcterms:modified xsi:type="dcterms:W3CDTF">2018-10-05T01:07:12Z</dcterms:modified>
  <cp:category/>
  <cp:version/>
  <cp:contentType/>
  <cp:contentStatus/>
</cp:coreProperties>
</file>