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サービス別" sheetId="1" r:id="rId1"/>
    <sheet name="障がい別" sheetId="2" r:id="rId2"/>
    <sheet name="就労人数別" sheetId="3" r:id="rId3"/>
  </sheets>
  <externalReferences>
    <externalReference r:id="rId6"/>
  </externalReferences>
  <definedNames>
    <definedName name="_xlnm.Print_Area" localSheetId="0">'サービス別'!$A$2:$N$49</definedName>
  </definedNames>
  <calcPr fullCalcOnLoad="1"/>
</workbook>
</file>

<file path=xl/sharedStrings.xml><?xml version="1.0" encoding="utf-8"?>
<sst xmlns="http://schemas.openxmlformats.org/spreadsheetml/2006/main" count="117" uniqueCount="85">
  <si>
    <t>就労人数</t>
  </si>
  <si>
    <t>回答事業所数</t>
  </si>
  <si>
    <t>対象事業所数</t>
  </si>
  <si>
    <t>未回答</t>
  </si>
  <si>
    <t>備考</t>
  </si>
  <si>
    <t>合計</t>
  </si>
  <si>
    <t>就労移行支援事業所</t>
  </si>
  <si>
    <t>就労継続支援Ａ型事業所</t>
  </si>
  <si>
    <t>就労継続支援Ｂ型事業所</t>
  </si>
  <si>
    <t>※2 生活介護・自立訓練については、就労実績のある事業所のみに対して回答を依頼</t>
  </si>
  <si>
    <t>定員※１</t>
  </si>
  <si>
    <t>生活介護事業所・自立訓練事業所※２</t>
  </si>
  <si>
    <t>※1 回答があった事業所のみを集計</t>
  </si>
  <si>
    <t>就労人数がない事業所は43事業所</t>
  </si>
  <si>
    <t>一般企業への就職者を輩出した事業所数は54事業所</t>
  </si>
  <si>
    <t>一般企業への就職者を輩出した事業所数は148事業所</t>
  </si>
  <si>
    <t>※2 生活介護・自立訓練については、就労実績のある事業所のみに対して回答を依頼</t>
  </si>
  <si>
    <t>【参考】平成26年度　就労人数調査　サービス別調査結果</t>
  </si>
  <si>
    <t>移行</t>
  </si>
  <si>
    <t>H25</t>
  </si>
  <si>
    <t>H26</t>
  </si>
  <si>
    <t>H27</t>
  </si>
  <si>
    <t>事業所数</t>
  </si>
  <si>
    <t>利用者数</t>
  </si>
  <si>
    <t>就労人数がない事業所は64事業所</t>
  </si>
  <si>
    <t>一般就労実績のない事業所も含め、調査票の提出は44通</t>
  </si>
  <si>
    <t>利用者数※１</t>
  </si>
  <si>
    <t>一般企業への就職者を輩出した事業所数は98事業所</t>
  </si>
  <si>
    <t>一般企業への就職者を輩出した事業所数は150事業所</t>
  </si>
  <si>
    <t>平成27年度　就労人数調査　サービス別調査結果</t>
  </si>
  <si>
    <t>A</t>
  </si>
  <si>
    <t>B</t>
  </si>
  <si>
    <t>■就労人数　事業別・障がい種別区分/％</t>
  </si>
  <si>
    <t>平成27年度</t>
  </si>
  <si>
    <t>身体</t>
  </si>
  <si>
    <t>知的</t>
  </si>
  <si>
    <t>精神</t>
  </si>
  <si>
    <t>発達</t>
  </si>
  <si>
    <t>高次脳機能障がい</t>
  </si>
  <si>
    <t>難病</t>
  </si>
  <si>
    <t>計</t>
  </si>
  <si>
    <t>就労移行</t>
  </si>
  <si>
    <t>就労継続A型</t>
  </si>
  <si>
    <t>就労継続B型</t>
  </si>
  <si>
    <t>生活介護</t>
  </si>
  <si>
    <t>自立訓練</t>
  </si>
  <si>
    <t>総計</t>
  </si>
  <si>
    <t>前年比</t>
  </si>
  <si>
    <t>【参考】</t>
  </si>
  <si>
    <t>平成26年度</t>
  </si>
  <si>
    <t>平成25年度</t>
  </si>
  <si>
    <t>■福祉施設からの一般就労数の推移</t>
  </si>
  <si>
    <t>目標</t>
  </si>
  <si>
    <t>実績</t>
  </si>
  <si>
    <t>就労人数別調査結果</t>
  </si>
  <si>
    <t>【参考】</t>
  </si>
  <si>
    <t>(％＝小数点第2位を四捨五入)</t>
  </si>
  <si>
    <t>27年度実績(率)</t>
  </si>
  <si>
    <t>26年度実績(率)</t>
  </si>
  <si>
    <t>25年度実績(率)</t>
  </si>
  <si>
    <t>就労移行支援事業</t>
  </si>
  <si>
    <t>/226</t>
  </si>
  <si>
    <t>/196</t>
  </si>
  <si>
    <t>/169</t>
  </si>
  <si>
    <t>(右記は回答事業所数)</t>
  </si>
  <si>
    <t>(就労人数777人)</t>
  </si>
  <si>
    <t>(回答率：99.1％)</t>
  </si>
  <si>
    <t>(回答率：94.9％)</t>
  </si>
  <si>
    <t>(回答率：10０％)</t>
  </si>
  <si>
    <t>20人以上</t>
  </si>
  <si>
    <t>15人以上20人未満</t>
  </si>
  <si>
    <t>10人以上15人未満</t>
  </si>
  <si>
    <t>7人以上10人未満</t>
  </si>
  <si>
    <t>4人以上7人未満</t>
  </si>
  <si>
    <t>2人以上4人未満</t>
  </si>
  <si>
    <t>1人</t>
  </si>
  <si>
    <t>0人</t>
  </si>
  <si>
    <t>就労継続A・B型事業</t>
  </si>
  <si>
    <t>/930</t>
  </si>
  <si>
    <t>/796</t>
  </si>
  <si>
    <t>/704</t>
  </si>
  <si>
    <t>(就労人数390人)</t>
  </si>
  <si>
    <t>(回答率：94％)</t>
  </si>
  <si>
    <t>(回答率：91.7％)</t>
  </si>
  <si>
    <t>(回答率：94.1％)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</si>
</sst>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&quot;倍&quot;"/>
    <numFmt numFmtId="177" formatCode="0.00_ &quot;倍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 "/>
    <numFmt numFmtId="184" formatCode="0.0%"/>
    <numFmt numFmtId="185" formatCode="0_);[Red]\(0\)"/>
    <numFmt numFmtId="186" formatCode="\(0.0%\)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4"/>
      <name val="Meiryo UI"/>
      <family val="3"/>
    </font>
    <font>
      <sz val="11"/>
      <name val="Meiryo UI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name val="Meiryo UI"/>
      <family val="3"/>
    </font>
    <font>
      <b/>
      <sz val="11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Meiryo UI"/>
      <family val="3"/>
    </font>
    <font>
      <sz val="11"/>
      <color indexed="10"/>
      <name val="Meiryo UI"/>
      <family val="3"/>
    </font>
    <font>
      <sz val="12"/>
      <color indexed="8"/>
      <name val="Meiryo UI"/>
      <family val="3"/>
    </font>
    <font>
      <b/>
      <sz val="12"/>
      <color indexed="8"/>
      <name val="Meiryo UI"/>
      <family val="3"/>
    </font>
    <font>
      <sz val="14"/>
      <color indexed="8"/>
      <name val="ＭＳ Ｐゴシック"/>
      <family val="3"/>
    </font>
    <font>
      <b/>
      <sz val="14"/>
      <color indexed="8"/>
      <name val="メイリオ"/>
      <family val="3"/>
    </font>
    <font>
      <b/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u val="single"/>
      <sz val="18"/>
      <color indexed="8"/>
      <name val="ＭＳ Ｐゴシック"/>
      <family val="3"/>
    </font>
    <font>
      <sz val="20"/>
      <color indexed="8"/>
      <name val="ＭＳ 明朝"/>
      <family val="1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Meiryo UI"/>
      <family val="3"/>
    </font>
    <font>
      <sz val="11"/>
      <color rgb="FFFF0000"/>
      <name val="Meiryo UI"/>
      <family val="3"/>
    </font>
    <font>
      <sz val="11"/>
      <name val="Calibri"/>
      <family val="3"/>
    </font>
    <font>
      <sz val="11"/>
      <color theme="0"/>
      <name val="ＭＳ Ｐゴシック"/>
      <family val="3"/>
    </font>
    <font>
      <sz val="11"/>
      <color rgb="FFFF0000"/>
      <name val="ＭＳ Ｐゴシック"/>
      <family val="3"/>
    </font>
    <font>
      <sz val="12"/>
      <color theme="1"/>
      <name val="Meiryo UI"/>
      <family val="3"/>
    </font>
    <font>
      <b/>
      <sz val="12"/>
      <color theme="1"/>
      <name val="Meiryo UI"/>
      <family val="3"/>
    </font>
    <font>
      <sz val="14"/>
      <color theme="1"/>
      <name val="Calibri"/>
      <family val="3"/>
    </font>
    <font>
      <b/>
      <sz val="14"/>
      <color theme="1"/>
      <name val="メイリオ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2CDDC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medium"/>
    </border>
    <border>
      <left/>
      <right style="medium"/>
      <top style="thick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182" fontId="59" fillId="6" borderId="10" xfId="49" applyNumberFormat="1" applyFont="1" applyFill="1" applyBorder="1" applyAlignment="1">
      <alignment horizontal="right" vertical="center"/>
    </xf>
    <xf numFmtId="0" fontId="3" fillId="6" borderId="11" xfId="0" applyFont="1" applyFill="1" applyBorder="1" applyAlignment="1">
      <alignment horizontal="center" vertical="center" wrapText="1"/>
    </xf>
    <xf numFmtId="183" fontId="3" fillId="0" borderId="12" xfId="0" applyNumberFormat="1" applyFont="1" applyFill="1" applyBorder="1" applyAlignment="1">
      <alignment horizontal="right" vertical="center"/>
    </xf>
    <xf numFmtId="183" fontId="3" fillId="0" borderId="13" xfId="0" applyNumberFormat="1" applyFont="1" applyFill="1" applyBorder="1" applyAlignment="1">
      <alignment horizontal="right" vertical="center"/>
    </xf>
    <xf numFmtId="183" fontId="3" fillId="0" borderId="14" xfId="0" applyNumberFormat="1" applyFont="1" applyFill="1" applyBorder="1" applyAlignment="1">
      <alignment horizontal="right" vertical="center"/>
    </xf>
    <xf numFmtId="183" fontId="3" fillId="0" borderId="15" xfId="0" applyNumberFormat="1" applyFont="1" applyFill="1" applyBorder="1" applyAlignment="1">
      <alignment horizontal="right" vertical="center"/>
    </xf>
    <xf numFmtId="183" fontId="3" fillId="33" borderId="14" xfId="0" applyNumberFormat="1" applyFont="1" applyFill="1" applyBorder="1" applyAlignment="1">
      <alignment horizontal="right" vertical="center"/>
    </xf>
    <xf numFmtId="183" fontId="3" fillId="33" borderId="16" xfId="0" applyNumberFormat="1" applyFont="1" applyFill="1" applyBorder="1" applyAlignment="1">
      <alignment horizontal="right" vertical="center"/>
    </xf>
    <xf numFmtId="183" fontId="3" fillId="33" borderId="17" xfId="0" applyNumberFormat="1" applyFont="1" applyFill="1" applyBorder="1" applyAlignment="1">
      <alignment horizontal="right" vertical="center"/>
    </xf>
    <xf numFmtId="183" fontId="60" fillId="6" borderId="10" xfId="0" applyNumberFormat="1" applyFont="1" applyFill="1" applyBorder="1" applyAlignment="1">
      <alignment horizontal="right" vertical="center"/>
    </xf>
    <xf numFmtId="0" fontId="61" fillId="0" borderId="0" xfId="0" applyFont="1" applyBorder="1" applyAlignment="1">
      <alignment vertical="center"/>
    </xf>
    <xf numFmtId="182" fontId="59" fillId="6" borderId="10" xfId="51" applyNumberFormat="1" applyFont="1" applyFill="1" applyBorder="1" applyAlignment="1">
      <alignment horizontal="right" vertical="center"/>
    </xf>
    <xf numFmtId="38" fontId="59" fillId="6" borderId="10" xfId="51" applyFont="1" applyFill="1" applyBorder="1" applyAlignment="1">
      <alignment horizontal="right" vertical="center"/>
    </xf>
    <xf numFmtId="38" fontId="60" fillId="6" borderId="11" xfId="5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38" fontId="59" fillId="6" borderId="18" xfId="49" applyFont="1" applyFill="1" applyBorder="1" applyAlignment="1">
      <alignment vertical="center"/>
    </xf>
    <xf numFmtId="38" fontId="59" fillId="6" borderId="19" xfId="49" applyFont="1" applyFill="1" applyBorder="1" applyAlignment="1">
      <alignment vertical="center"/>
    </xf>
    <xf numFmtId="38" fontId="59" fillId="6" borderId="20" xfId="49" applyFont="1" applyFill="1" applyBorder="1" applyAlignment="1">
      <alignment vertical="center"/>
    </xf>
    <xf numFmtId="0" fontId="0" fillId="0" borderId="0" xfId="0" applyFont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183" fontId="62" fillId="0" borderId="0" xfId="0" applyNumberFormat="1" applyFont="1" applyBorder="1" applyAlignment="1">
      <alignment/>
    </xf>
    <xf numFmtId="38" fontId="59" fillId="6" borderId="21" xfId="51" applyFont="1" applyFill="1" applyBorder="1" applyAlignment="1">
      <alignment horizontal="center" vertical="center"/>
    </xf>
    <xf numFmtId="38" fontId="59" fillId="6" borderId="22" xfId="51" applyFont="1" applyFill="1" applyBorder="1" applyAlignment="1">
      <alignment horizontal="center" vertical="center"/>
    </xf>
    <xf numFmtId="38" fontId="59" fillId="6" borderId="23" xfId="5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3" fillId="6" borderId="18" xfId="0" applyFont="1" applyFill="1" applyBorder="1" applyAlignment="1">
      <alignment vertical="center"/>
    </xf>
    <xf numFmtId="0" fontId="3" fillId="6" borderId="19" xfId="0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3" fillId="33" borderId="32" xfId="0" applyFont="1" applyFill="1" applyBorder="1" applyAlignment="1">
      <alignment vertical="center"/>
    </xf>
    <xf numFmtId="0" fontId="6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right" shrinkToFit="1"/>
    </xf>
    <xf numFmtId="186" fontId="3" fillId="0" borderId="33" xfId="0" applyNumberFormat="1" applyFont="1" applyBorder="1" applyAlignment="1">
      <alignment horizontal="left" shrinkToFit="1"/>
    </xf>
    <xf numFmtId="0" fontId="3" fillId="0" borderId="27" xfId="0" applyFont="1" applyFill="1" applyBorder="1" applyAlignment="1">
      <alignment horizontal="right" shrinkToFit="1"/>
    </xf>
    <xf numFmtId="186" fontId="3" fillId="0" borderId="33" xfId="0" applyNumberFormat="1" applyFont="1" applyFill="1" applyBorder="1" applyAlignment="1">
      <alignment horizontal="left" shrinkToFit="1"/>
    </xf>
    <xf numFmtId="0" fontId="3" fillId="0" borderId="33" xfId="0" applyFont="1" applyBorder="1" applyAlignment="1">
      <alignment horizontal="right" shrinkToFit="1"/>
    </xf>
    <xf numFmtId="0" fontId="3" fillId="0" borderId="29" xfId="0" applyFont="1" applyBorder="1" applyAlignment="1">
      <alignment horizontal="right" shrinkToFit="1"/>
    </xf>
    <xf numFmtId="186" fontId="3" fillId="0" borderId="34" xfId="0" applyNumberFormat="1" applyFont="1" applyBorder="1" applyAlignment="1">
      <alignment horizontal="left" shrinkToFit="1"/>
    </xf>
    <xf numFmtId="0" fontId="3" fillId="0" borderId="29" xfId="0" applyFont="1" applyFill="1" applyBorder="1" applyAlignment="1">
      <alignment horizontal="right" shrinkToFit="1"/>
    </xf>
    <xf numFmtId="186" fontId="3" fillId="0" borderId="34" xfId="0" applyNumberFormat="1" applyFont="1" applyFill="1" applyBorder="1" applyAlignment="1">
      <alignment horizontal="left" shrinkToFit="1"/>
    </xf>
    <xf numFmtId="0" fontId="3" fillId="0" borderId="35" xfId="0" applyFont="1" applyBorder="1" applyAlignment="1">
      <alignment horizontal="right" shrinkToFit="1"/>
    </xf>
    <xf numFmtId="186" fontId="3" fillId="0" borderId="36" xfId="0" applyNumberFormat="1" applyFont="1" applyBorder="1" applyAlignment="1">
      <alignment horizontal="left" shrinkToFit="1"/>
    </xf>
    <xf numFmtId="0" fontId="3" fillId="0" borderId="35" xfId="0" applyFont="1" applyFill="1" applyBorder="1" applyAlignment="1">
      <alignment horizontal="right" shrinkToFit="1"/>
    </xf>
    <xf numFmtId="186" fontId="3" fillId="0" borderId="36" xfId="0" applyNumberFormat="1" applyFont="1" applyFill="1" applyBorder="1" applyAlignment="1">
      <alignment horizontal="left" shrinkToFit="1"/>
    </xf>
    <xf numFmtId="0" fontId="7" fillId="34" borderId="18" xfId="0" applyFont="1" applyFill="1" applyBorder="1" applyAlignment="1">
      <alignment horizontal="right" shrinkToFit="1"/>
    </xf>
    <xf numFmtId="186" fontId="7" fillId="34" borderId="20" xfId="0" applyNumberFormat="1" applyFont="1" applyFill="1" applyBorder="1" applyAlignment="1">
      <alignment horizontal="left" shrinkToFit="1"/>
    </xf>
    <xf numFmtId="0" fontId="7" fillId="34" borderId="33" xfId="0" applyFont="1" applyFill="1" applyBorder="1" applyAlignment="1">
      <alignment horizontal="right" shrinkToFit="1"/>
    </xf>
    <xf numFmtId="0" fontId="3" fillId="0" borderId="37" xfId="0" applyFont="1" applyFill="1" applyBorder="1" applyAlignment="1">
      <alignment horizontal="right" shrinkToFit="1"/>
    </xf>
    <xf numFmtId="186" fontId="3" fillId="0" borderId="38" xfId="0" applyNumberFormat="1" applyFont="1" applyBorder="1" applyAlignment="1">
      <alignment horizontal="left" shrinkToFit="1"/>
    </xf>
    <xf numFmtId="186" fontId="3" fillId="0" borderId="38" xfId="0" applyNumberFormat="1" applyFont="1" applyFill="1" applyBorder="1" applyAlignment="1">
      <alignment horizontal="left" shrinkToFit="1"/>
    </xf>
    <xf numFmtId="0" fontId="7" fillId="34" borderId="24" xfId="0" applyFont="1" applyFill="1" applyBorder="1" applyAlignment="1">
      <alignment horizontal="right" shrinkToFit="1"/>
    </xf>
    <xf numFmtId="186" fontId="7" fillId="34" borderId="26" xfId="0" applyNumberFormat="1" applyFont="1" applyFill="1" applyBorder="1" applyAlignment="1">
      <alignment horizontal="left" shrinkToFit="1"/>
    </xf>
    <xf numFmtId="0" fontId="7" fillId="35" borderId="18" xfId="0" applyFont="1" applyFill="1" applyBorder="1" applyAlignment="1">
      <alignment horizontal="right" shrinkToFit="1"/>
    </xf>
    <xf numFmtId="186" fontId="7" fillId="35" borderId="20" xfId="0" applyNumberFormat="1" applyFont="1" applyFill="1" applyBorder="1" applyAlignment="1">
      <alignment horizontal="left" shrinkToFit="1"/>
    </xf>
    <xf numFmtId="0" fontId="7" fillId="35" borderId="20" xfId="0" applyNumberFormat="1" applyFont="1" applyFill="1" applyBorder="1" applyAlignment="1">
      <alignment horizontal="right" shrinkToFit="1"/>
    </xf>
    <xf numFmtId="177" fontId="7" fillId="34" borderId="39" xfId="0" applyNumberFormat="1" applyFont="1" applyFill="1" applyBorder="1" applyAlignment="1">
      <alignment shrinkToFit="1"/>
    </xf>
    <xf numFmtId="0" fontId="7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shrinkToFit="1"/>
    </xf>
    <xf numFmtId="186" fontId="7" fillId="0" borderId="0" xfId="0" applyNumberFormat="1" applyFont="1" applyFill="1" applyBorder="1" applyAlignment="1">
      <alignment horizontal="left" shrinkToFit="1"/>
    </xf>
    <xf numFmtId="0" fontId="7" fillId="0" borderId="0" xfId="0" applyNumberFormat="1" applyFont="1" applyFill="1" applyBorder="1" applyAlignment="1">
      <alignment horizontal="right" shrinkToFit="1"/>
    </xf>
    <xf numFmtId="0" fontId="7" fillId="0" borderId="18" xfId="0" applyFont="1" applyFill="1" applyBorder="1" applyAlignment="1">
      <alignment horizontal="right" shrinkToFit="1"/>
    </xf>
    <xf numFmtId="186" fontId="7" fillId="0" borderId="20" xfId="0" applyNumberFormat="1" applyFont="1" applyFill="1" applyBorder="1" applyAlignment="1">
      <alignment horizontal="left" shrinkToFit="1"/>
    </xf>
    <xf numFmtId="0" fontId="7" fillId="0" borderId="18" xfId="0" applyFont="1" applyFill="1" applyBorder="1" applyAlignment="1">
      <alignment shrinkToFit="1"/>
    </xf>
    <xf numFmtId="186" fontId="7" fillId="0" borderId="20" xfId="0" applyNumberFormat="1" applyFont="1" applyFill="1" applyBorder="1" applyAlignment="1">
      <alignment shrinkToFit="1"/>
    </xf>
    <xf numFmtId="0" fontId="7" fillId="0" borderId="39" xfId="0" applyNumberFormat="1" applyFont="1" applyFill="1" applyBorder="1" applyAlignment="1">
      <alignment horizontal="right" shrinkToFit="1"/>
    </xf>
    <xf numFmtId="0" fontId="7" fillId="0" borderId="18" xfId="0" applyNumberFormat="1" applyFont="1" applyFill="1" applyBorder="1" applyAlignment="1">
      <alignment shrinkToFit="1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5" xfId="0" applyFont="1" applyBorder="1" applyAlignment="1">
      <alignment horizontal="center"/>
    </xf>
    <xf numFmtId="183" fontId="3" fillId="0" borderId="40" xfId="0" applyNumberFormat="1" applyFont="1" applyBorder="1" applyAlignment="1">
      <alignment/>
    </xf>
    <xf numFmtId="183" fontId="3" fillId="0" borderId="41" xfId="0" applyNumberFormat="1" applyFont="1" applyBorder="1" applyAlignment="1">
      <alignment/>
    </xf>
    <xf numFmtId="183" fontId="3" fillId="0" borderId="42" xfId="0" applyNumberFormat="1" applyFont="1" applyBorder="1" applyAlignment="1">
      <alignment/>
    </xf>
    <xf numFmtId="183" fontId="3" fillId="0" borderId="43" xfId="0" applyNumberFormat="1" applyFont="1" applyBorder="1" applyAlignment="1">
      <alignment/>
    </xf>
    <xf numFmtId="183" fontId="3" fillId="0" borderId="44" xfId="0" applyNumberFormat="1" applyFont="1" applyBorder="1" applyAlignment="1">
      <alignment/>
    </xf>
    <xf numFmtId="183" fontId="3" fillId="0" borderId="45" xfId="0" applyNumberFormat="1" applyFont="1" applyBorder="1" applyAlignment="1">
      <alignment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64" fillId="0" borderId="18" xfId="0" applyFont="1" applyBorder="1" applyAlignment="1">
      <alignment horizontal="right" vertical="center" shrinkToFit="1"/>
    </xf>
    <xf numFmtId="186" fontId="64" fillId="0" borderId="20" xfId="0" applyNumberFormat="1" applyFont="1" applyBorder="1" applyAlignment="1">
      <alignment horizontal="left" vertical="center" shrinkToFit="1"/>
    </xf>
    <xf numFmtId="0" fontId="64" fillId="36" borderId="18" xfId="0" applyFont="1" applyFill="1" applyBorder="1" applyAlignment="1">
      <alignment horizontal="right" vertical="center" shrinkToFit="1"/>
    </xf>
    <xf numFmtId="186" fontId="64" fillId="6" borderId="20" xfId="0" applyNumberFormat="1" applyFont="1" applyFill="1" applyBorder="1" applyAlignment="1">
      <alignment horizontal="left" vertical="center" shrinkToFit="1"/>
    </xf>
    <xf numFmtId="0" fontId="64" fillId="12" borderId="18" xfId="0" applyFont="1" applyFill="1" applyBorder="1" applyAlignment="1">
      <alignment horizontal="right" vertical="center" shrinkToFit="1"/>
    </xf>
    <xf numFmtId="186" fontId="64" fillId="12" borderId="20" xfId="0" applyNumberFormat="1" applyFont="1" applyFill="1" applyBorder="1" applyAlignment="1">
      <alignment horizontal="left" vertical="center" shrinkToFit="1"/>
    </xf>
    <xf numFmtId="0" fontId="64" fillId="37" borderId="18" xfId="0" applyFont="1" applyFill="1" applyBorder="1" applyAlignment="1">
      <alignment horizontal="right" vertical="center" shrinkToFit="1"/>
    </xf>
    <xf numFmtId="0" fontId="64" fillId="18" borderId="24" xfId="0" applyFont="1" applyFill="1" applyBorder="1" applyAlignment="1">
      <alignment horizontal="right" vertical="center" shrinkToFit="1"/>
    </xf>
    <xf numFmtId="186" fontId="64" fillId="18" borderId="26" xfId="0" applyNumberFormat="1" applyFont="1" applyFill="1" applyBorder="1" applyAlignment="1">
      <alignment horizontal="left" vertical="center" shrinkToFit="1"/>
    </xf>
    <xf numFmtId="0" fontId="64" fillId="38" borderId="24" xfId="0" applyFont="1" applyFill="1" applyBorder="1" applyAlignment="1">
      <alignment horizontal="right" vertical="center" shrinkToFit="1"/>
    </xf>
    <xf numFmtId="0" fontId="64" fillId="18" borderId="18" xfId="0" applyFont="1" applyFill="1" applyBorder="1" applyAlignment="1">
      <alignment horizontal="right" vertical="center" shrinkToFit="1"/>
    </xf>
    <xf numFmtId="186" fontId="64" fillId="18" borderId="20" xfId="0" applyNumberFormat="1" applyFont="1" applyFill="1" applyBorder="1" applyAlignment="1">
      <alignment horizontal="left" vertical="center" shrinkToFit="1"/>
    </xf>
    <xf numFmtId="0" fontId="64" fillId="38" borderId="18" xfId="0" applyFont="1" applyFill="1" applyBorder="1" applyAlignment="1">
      <alignment horizontal="right" vertical="center" shrinkToFit="1"/>
    </xf>
    <xf numFmtId="0" fontId="0" fillId="0" borderId="0" xfId="0" applyAlignment="1">
      <alignment horizontal="center" vertical="center" shrinkToFit="1"/>
    </xf>
    <xf numFmtId="0" fontId="6" fillId="0" borderId="22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wrapText="1"/>
    </xf>
    <xf numFmtId="0" fontId="3" fillId="0" borderId="4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77" fontId="7" fillId="34" borderId="18" xfId="0" applyNumberFormat="1" applyFont="1" applyFill="1" applyBorder="1" applyAlignment="1">
      <alignment horizontal="center" shrinkToFit="1"/>
    </xf>
    <xf numFmtId="177" fontId="7" fillId="34" borderId="20" xfId="0" applyNumberFormat="1" applyFont="1" applyFill="1" applyBorder="1" applyAlignment="1">
      <alignment horizontal="center" shrinkToFit="1"/>
    </xf>
    <xf numFmtId="0" fontId="3" fillId="0" borderId="22" xfId="0" applyFont="1" applyFill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5" borderId="49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center" shrinkToFit="1"/>
    </xf>
    <xf numFmtId="0" fontId="3" fillId="0" borderId="26" xfId="0" applyFont="1" applyBorder="1" applyAlignment="1">
      <alignment horizontal="center" shrinkToFit="1"/>
    </xf>
    <xf numFmtId="0" fontId="3" fillId="0" borderId="5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4" fillId="0" borderId="18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56" xfId="0" applyFont="1" applyBorder="1" applyAlignment="1">
      <alignment horizontal="left" vertical="center" wrapText="1"/>
    </xf>
    <xf numFmtId="0" fontId="64" fillId="0" borderId="57" xfId="0" applyFont="1" applyBorder="1" applyAlignment="1">
      <alignment horizontal="left" vertical="center" wrapText="1"/>
    </xf>
    <xf numFmtId="0" fontId="64" fillId="37" borderId="58" xfId="0" applyFont="1" applyFill="1" applyBorder="1" applyAlignment="1">
      <alignment horizontal="left" vertical="center" wrapText="1"/>
    </xf>
    <xf numFmtId="0" fontId="64" fillId="37" borderId="59" xfId="0" applyFont="1" applyFill="1" applyBorder="1" applyAlignment="1">
      <alignment horizontal="left" vertical="center" wrapText="1"/>
    </xf>
    <xf numFmtId="0" fontId="64" fillId="38" borderId="18" xfId="0" applyFont="1" applyFill="1" applyBorder="1" applyAlignment="1">
      <alignment horizontal="left" vertical="center" wrapText="1"/>
    </xf>
    <xf numFmtId="0" fontId="64" fillId="38" borderId="20" xfId="0" applyFont="1" applyFill="1" applyBorder="1" applyAlignment="1">
      <alignment horizontal="left" vertical="center" wrapText="1"/>
    </xf>
    <xf numFmtId="0" fontId="65" fillId="0" borderId="26" xfId="0" applyFont="1" applyBorder="1" applyAlignment="1">
      <alignment horizontal="left" vertical="center" shrinkToFit="1"/>
    </xf>
    <xf numFmtId="0" fontId="65" fillId="0" borderId="23" xfId="0" applyFont="1" applyBorder="1" applyAlignment="1">
      <alignment horizontal="left" vertical="center" shrinkToFit="1"/>
    </xf>
    <xf numFmtId="0" fontId="65" fillId="0" borderId="24" xfId="0" applyFont="1" applyBorder="1" applyAlignment="1">
      <alignment horizontal="right" vertical="center" shrinkToFit="1"/>
    </xf>
    <xf numFmtId="0" fontId="65" fillId="0" borderId="21" xfId="0" applyFont="1" applyBorder="1" applyAlignment="1">
      <alignment horizontal="right" vertical="center" shrinkToFit="1"/>
    </xf>
    <xf numFmtId="0" fontId="65" fillId="35" borderId="18" xfId="0" applyFont="1" applyFill="1" applyBorder="1" applyAlignment="1">
      <alignment horizontal="center" vertical="center" shrinkToFit="1"/>
    </xf>
    <xf numFmtId="0" fontId="65" fillId="35" borderId="20" xfId="0" applyFont="1" applyFill="1" applyBorder="1" applyAlignment="1">
      <alignment horizontal="center" vertical="center" shrinkToFit="1"/>
    </xf>
    <xf numFmtId="0" fontId="65" fillId="0" borderId="18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shrinkToFit="1"/>
    </xf>
    <xf numFmtId="0" fontId="65" fillId="0" borderId="20" xfId="0" applyFont="1" applyBorder="1" applyAlignment="1">
      <alignment horizontal="center" vertical="center" shrinkToFit="1"/>
    </xf>
    <xf numFmtId="0" fontId="64" fillId="37" borderId="18" xfId="0" applyFont="1" applyFill="1" applyBorder="1" applyAlignment="1">
      <alignment horizontal="left" vertical="center" wrapText="1"/>
    </xf>
    <xf numFmtId="0" fontId="64" fillId="37" borderId="20" xfId="0" applyFont="1" applyFill="1" applyBorder="1" applyAlignment="1">
      <alignment horizontal="left" vertical="center" wrapText="1"/>
    </xf>
    <xf numFmtId="0" fontId="65" fillId="0" borderId="26" xfId="0" applyFont="1" applyBorder="1" applyAlignment="1">
      <alignment horizontal="center" vertical="center" shrinkToFit="1"/>
    </xf>
    <xf numFmtId="0" fontId="65" fillId="0" borderId="23" xfId="0" applyFont="1" applyBorder="1" applyAlignment="1">
      <alignment horizontal="center" vertical="center" shrinkToFit="1"/>
    </xf>
    <xf numFmtId="0" fontId="64" fillId="36" borderId="58" xfId="0" applyFont="1" applyFill="1" applyBorder="1" applyAlignment="1">
      <alignment horizontal="left" vertical="center" wrapText="1"/>
    </xf>
    <xf numFmtId="0" fontId="64" fillId="36" borderId="59" xfId="0" applyFont="1" applyFill="1" applyBorder="1" applyAlignment="1">
      <alignment horizontal="left" vertical="center" wrapText="1"/>
    </xf>
    <xf numFmtId="0" fontId="65" fillId="35" borderId="24" xfId="0" applyFont="1" applyFill="1" applyBorder="1" applyAlignment="1">
      <alignment horizontal="center" vertical="center" shrinkToFit="1"/>
    </xf>
    <xf numFmtId="0" fontId="65" fillId="35" borderId="26" xfId="0" applyFont="1" applyFill="1" applyBorder="1" applyAlignment="1">
      <alignment horizontal="center" vertical="center" shrinkToFit="1"/>
    </xf>
    <xf numFmtId="0" fontId="66" fillId="0" borderId="22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top" shrinkToFit="1"/>
    </xf>
    <xf numFmtId="0" fontId="64" fillId="0" borderId="18" xfId="0" applyFont="1" applyBorder="1" applyAlignment="1">
      <alignment horizontal="center" vertical="center" shrinkToFit="1"/>
    </xf>
    <xf numFmtId="0" fontId="64" fillId="0" borderId="20" xfId="0" applyFont="1" applyBorder="1" applyAlignment="1">
      <alignment horizontal="center" vertical="center" shrinkToFit="1"/>
    </xf>
    <xf numFmtId="0" fontId="65" fillId="35" borderId="21" xfId="0" applyFont="1" applyFill="1" applyBorder="1" applyAlignment="1">
      <alignment horizontal="center" vertical="center" shrinkToFit="1"/>
    </xf>
    <xf numFmtId="0" fontId="65" fillId="35" borderId="23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移行支援事業所推移</a:t>
            </a:r>
          </a:p>
        </c:rich>
      </c:tx>
      <c:layout>
        <c:manualLayout>
          <c:xMode val="factor"/>
          <c:yMode val="factor"/>
          <c:x val="-0.002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08925"/>
          <c:w val="0.9905"/>
          <c:h val="0.839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'サービス別'!$D$37</c:f>
              <c:strCache>
                <c:ptCount val="1"/>
                <c:pt idx="0">
                  <c:v>利用者数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Ref>
              <c:f>'サービス別'!$D$38:$D$40</c:f>
              <c:numCache/>
            </c:numRef>
          </c:val>
        </c:ser>
        <c:ser>
          <c:idx val="2"/>
          <c:order val="2"/>
          <c:tx>
            <c:strRef>
              <c:f>'サービス別'!$E$37</c:f>
              <c:strCache>
                <c:ptCount val="1"/>
                <c:pt idx="0">
                  <c:v>就労人数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Ref>
              <c:f>'サービス別'!$E$38:$E$40</c:f>
              <c:numCache/>
            </c:numRef>
          </c:val>
        </c:ser>
        <c:overlap val="-50"/>
        <c:gapWidth val="99"/>
        <c:axId val="53185363"/>
        <c:axId val="8906220"/>
      </c:barChart>
      <c:lineChart>
        <c:grouping val="standard"/>
        <c:varyColors val="0"/>
        <c:ser>
          <c:idx val="0"/>
          <c:order val="0"/>
          <c:tx>
            <c:strRef>
              <c:f>'サービス別'!$C$37</c:f>
              <c:strCache>
                <c:ptCount val="1"/>
                <c:pt idx="0">
                  <c:v>事業所数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'サービス別'!$B$38:$B$40</c:f>
              <c:strCache/>
            </c:strRef>
          </c:cat>
          <c:val>
            <c:numRef>
              <c:f>'サービス別'!$C$38:$C$40</c:f>
              <c:numCache/>
            </c:numRef>
          </c:val>
          <c:smooth val="0"/>
        </c:ser>
        <c:marker val="1"/>
        <c:axId val="13047117"/>
        <c:axId val="50315190"/>
      </c:lineChart>
      <c:catAx>
        <c:axId val="130471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315190"/>
        <c:crosses val="autoZero"/>
        <c:auto val="1"/>
        <c:lblOffset val="100"/>
        <c:tickLblSkip val="1"/>
        <c:noMultiLvlLbl val="0"/>
      </c:catAx>
      <c:valAx>
        <c:axId val="50315190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47117"/>
        <c:crossesAt val="1"/>
        <c:crossBetween val="between"/>
        <c:dispUnits/>
      </c:valAx>
      <c:catAx>
        <c:axId val="53185363"/>
        <c:scaling>
          <c:orientation val="minMax"/>
        </c:scaling>
        <c:axPos val="b"/>
        <c:delete val="1"/>
        <c:majorTickMark val="out"/>
        <c:minorTickMark val="none"/>
        <c:tickLblPos val="nextTo"/>
        <c:crossAx val="8906220"/>
        <c:crosses val="autoZero"/>
        <c:auto val="1"/>
        <c:lblOffset val="100"/>
        <c:tickLblSkip val="1"/>
        <c:noMultiLvlLbl val="0"/>
      </c:catAx>
      <c:valAx>
        <c:axId val="8906220"/>
        <c:scaling>
          <c:orientation val="minMax"/>
          <c:max val="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85363"/>
        <c:crosses val="max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875"/>
          <c:y val="0.9395"/>
          <c:w val="0.63825"/>
          <c:h val="0.0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型事業所推移</a:t>
            </a:r>
          </a:p>
        </c:rich>
      </c:tx>
      <c:layout>
        <c:manualLayout>
          <c:xMode val="factor"/>
          <c:yMode val="factor"/>
          <c:x val="-0.002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8925"/>
          <c:w val="0.98425"/>
          <c:h val="0.839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'サービス別'!$G$37</c:f>
              <c:strCache>
                <c:ptCount val="1"/>
                <c:pt idx="0">
                  <c:v>利用者数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'サービス別'!$B$38:$B$40</c:f>
              <c:strCache/>
            </c:strRef>
          </c:cat>
          <c:val>
            <c:numRef>
              <c:f>'サービス別'!$G$38:$G$40</c:f>
              <c:numCache/>
            </c:numRef>
          </c:val>
        </c:ser>
        <c:ser>
          <c:idx val="2"/>
          <c:order val="2"/>
          <c:tx>
            <c:strRef>
              <c:f>'サービス別'!$H$37</c:f>
              <c:strCache>
                <c:ptCount val="1"/>
                <c:pt idx="0">
                  <c:v>就労人数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'サービス別'!$B$38:$B$40</c:f>
              <c:strCache/>
            </c:strRef>
          </c:cat>
          <c:val>
            <c:numRef>
              <c:f>'サービス別'!$H$38:$H$40</c:f>
              <c:numCache/>
            </c:numRef>
          </c:val>
        </c:ser>
        <c:overlap val="-50"/>
        <c:gapWidth val="75"/>
        <c:axId val="50183527"/>
        <c:axId val="48998560"/>
      </c:barChart>
      <c:lineChart>
        <c:grouping val="standard"/>
        <c:varyColors val="0"/>
        <c:ser>
          <c:idx val="0"/>
          <c:order val="0"/>
          <c:tx>
            <c:strRef>
              <c:f>'サービス別'!$F$37</c:f>
              <c:strCache>
                <c:ptCount val="1"/>
                <c:pt idx="0">
                  <c:v>事業所数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'サービス別'!$B$38:$B$40</c:f>
              <c:strCache/>
            </c:strRef>
          </c:cat>
          <c:val>
            <c:numRef>
              <c:f>'サービス別'!$F$38:$F$40</c:f>
              <c:numCache/>
            </c:numRef>
          </c:val>
          <c:smooth val="0"/>
        </c:ser>
        <c:marker val="1"/>
        <c:axId val="38333857"/>
        <c:axId val="9460394"/>
      </c:lineChart>
      <c:catAx>
        <c:axId val="383338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460394"/>
        <c:crosses val="autoZero"/>
        <c:auto val="1"/>
        <c:lblOffset val="100"/>
        <c:tickLblSkip val="1"/>
        <c:noMultiLvlLbl val="0"/>
      </c:catAx>
      <c:valAx>
        <c:axId val="9460394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333857"/>
        <c:crossesAt val="1"/>
        <c:crossBetween val="between"/>
        <c:dispUnits/>
      </c:valAx>
      <c:catAx>
        <c:axId val="50183527"/>
        <c:scaling>
          <c:orientation val="minMax"/>
        </c:scaling>
        <c:axPos val="b"/>
        <c:delete val="1"/>
        <c:majorTickMark val="out"/>
        <c:minorTickMark val="none"/>
        <c:tickLblPos val="nextTo"/>
        <c:crossAx val="48998560"/>
        <c:crosses val="autoZero"/>
        <c:auto val="1"/>
        <c:lblOffset val="100"/>
        <c:tickLblSkip val="1"/>
        <c:noMultiLvlLbl val="0"/>
      </c:catAx>
      <c:valAx>
        <c:axId val="48998560"/>
        <c:scaling>
          <c:orientation val="minMax"/>
          <c:max val="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83527"/>
        <c:crosses val="max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875"/>
          <c:y val="0.9395"/>
          <c:w val="0.63825"/>
          <c:h val="0.0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型事業所推移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8975"/>
          <c:w val="0.9865"/>
          <c:h val="0.838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'サービス別'!$J$37</c:f>
              <c:strCache>
                <c:ptCount val="1"/>
                <c:pt idx="0">
                  <c:v>利用者数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'サービス別'!$B$38:$B$40</c:f>
              <c:strCache/>
            </c:strRef>
          </c:cat>
          <c:val>
            <c:numRef>
              <c:f>'サービス別'!$J$38:$J$40</c:f>
              <c:numCache/>
            </c:numRef>
          </c:val>
        </c:ser>
        <c:ser>
          <c:idx val="2"/>
          <c:order val="2"/>
          <c:tx>
            <c:strRef>
              <c:f>'サービス別'!$K$37</c:f>
              <c:strCache>
                <c:ptCount val="1"/>
                <c:pt idx="0">
                  <c:v>就労人数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'サービス別'!$B$38:$B$40</c:f>
              <c:strCache/>
            </c:strRef>
          </c:cat>
          <c:val>
            <c:numRef>
              <c:f>'サービス別'!$K$38:$K$40</c:f>
              <c:numCache/>
            </c:numRef>
          </c:val>
        </c:ser>
        <c:overlap val="-50"/>
        <c:gapWidth val="75"/>
        <c:axId val="18034683"/>
        <c:axId val="28094420"/>
      </c:barChart>
      <c:lineChart>
        <c:grouping val="standard"/>
        <c:varyColors val="0"/>
        <c:ser>
          <c:idx val="0"/>
          <c:order val="0"/>
          <c:tx>
            <c:strRef>
              <c:f>'サービス別'!$I$37</c:f>
              <c:strCache>
                <c:ptCount val="1"/>
                <c:pt idx="0">
                  <c:v>事業所数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'サービス別'!$B$38:$B$40</c:f>
              <c:strCache/>
            </c:strRef>
          </c:cat>
          <c:val>
            <c:numRef>
              <c:f>'サービス別'!$I$38:$I$40</c:f>
              <c:numCache/>
            </c:numRef>
          </c:val>
          <c:smooth val="0"/>
        </c:ser>
        <c:marker val="1"/>
        <c:axId val="51523189"/>
        <c:axId val="61055518"/>
      </c:lineChart>
      <c:catAx>
        <c:axId val="515231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055518"/>
        <c:crosses val="autoZero"/>
        <c:auto val="1"/>
        <c:lblOffset val="100"/>
        <c:tickLblSkip val="1"/>
        <c:noMultiLvlLbl val="0"/>
      </c:catAx>
      <c:valAx>
        <c:axId val="61055518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523189"/>
        <c:crossesAt val="1"/>
        <c:crossBetween val="between"/>
        <c:dispUnits/>
      </c:valAx>
      <c:catAx>
        <c:axId val="18034683"/>
        <c:scaling>
          <c:orientation val="minMax"/>
        </c:scaling>
        <c:axPos val="b"/>
        <c:delete val="1"/>
        <c:majorTickMark val="out"/>
        <c:minorTickMark val="none"/>
        <c:tickLblPos val="nextTo"/>
        <c:crossAx val="28094420"/>
        <c:crosses val="autoZero"/>
        <c:auto val="1"/>
        <c:lblOffset val="100"/>
        <c:tickLblSkip val="1"/>
        <c:noMultiLvlLbl val="0"/>
      </c:catAx>
      <c:valAx>
        <c:axId val="28094420"/>
        <c:scaling>
          <c:orientation val="minMax"/>
          <c:max val="15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034683"/>
        <c:crosses val="max"/>
        <c:crossBetween val="between"/>
        <c:dispUnits/>
        <c:majorUnit val="1500"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625"/>
          <c:y val="0.93925"/>
          <c:w val="0.6215"/>
          <c:h val="0.0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種別就労人数推移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12875"/>
          <c:w val="0.709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'[1]障がい別'!$D$3</c:f>
              <c:strCache>
                <c:ptCount val="1"/>
                <c:pt idx="0">
                  <c:v>身体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('[1]障がい別'!$A$16,'[1]障がい別'!$A$15,'[1]障がい別'!$A$3)</c:f>
              <c:strCache>
                <c:ptCount val="3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</c:strCache>
            </c:strRef>
          </c:cat>
          <c:val>
            <c:numRef>
              <c:f>('[1]障がい別'!$D$16,'[1]障がい別'!$D$15,'[1]障がい別'!$D$11)</c:f>
              <c:numCache>
                <c:ptCount val="3"/>
                <c:pt idx="0">
                  <c:v>54</c:v>
                </c:pt>
                <c:pt idx="1">
                  <c:v>83</c:v>
                </c:pt>
                <c:pt idx="2">
                  <c:v>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'[1]障がい別'!$F$3</c:f>
              <c:strCache>
                <c:ptCount val="1"/>
                <c:pt idx="0">
                  <c:v>知的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('[1]障がい別'!$A$16,'[1]障がい別'!$A$15,'[1]障がい別'!$A$3)</c:f>
              <c:strCache>
                <c:ptCount val="3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</c:strCache>
            </c:strRef>
          </c:cat>
          <c:val>
            <c:numRef>
              <c:f>('[1]障がい別'!$F$16,'[1]障がい別'!$F$15,'[1]障がい別'!$F$11)</c:f>
              <c:numCache>
                <c:ptCount val="3"/>
                <c:pt idx="0">
                  <c:v>487</c:v>
                </c:pt>
                <c:pt idx="1">
                  <c:v>396</c:v>
                </c:pt>
                <c:pt idx="2">
                  <c:v>424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'[1]障がい別'!$H$3</c:f>
              <c:strCache>
                <c:ptCount val="1"/>
                <c:pt idx="0">
                  <c:v>精神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('[1]障がい別'!$A$16,'[1]障がい別'!$A$15,'[1]障がい別'!$A$3)</c:f>
              <c:strCache>
                <c:ptCount val="3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</c:strCache>
            </c:strRef>
          </c:cat>
          <c:val>
            <c:numRef>
              <c:f>('[1]障がい別'!$H$16,'[1]障がい別'!$H$15,'[1]障がい別'!$H$11)</c:f>
              <c:numCache>
                <c:ptCount val="3"/>
                <c:pt idx="0">
                  <c:v>367</c:v>
                </c:pt>
                <c:pt idx="1">
                  <c:v>428</c:v>
                </c:pt>
                <c:pt idx="2">
                  <c:v>507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'[1]障がい別'!$J$3</c:f>
              <c:strCache>
                <c:ptCount val="1"/>
                <c:pt idx="0">
                  <c:v>発達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('[1]障がい別'!$A$16,'[1]障がい別'!$A$15,'[1]障がい別'!$A$3)</c:f>
              <c:strCache>
                <c:ptCount val="3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</c:strCache>
            </c:strRef>
          </c:cat>
          <c:val>
            <c:numRef>
              <c:f>('[1]障がい別'!$J$16,'[1]障がい別'!$J$15,'[1]障がい別'!$J$11)</c:f>
              <c:numCache>
                <c:ptCount val="3"/>
                <c:pt idx="0">
                  <c:v>78</c:v>
                </c:pt>
                <c:pt idx="1">
                  <c:v>89</c:v>
                </c:pt>
                <c:pt idx="2">
                  <c:v>162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'[1]障がい別'!$L$3</c:f>
              <c:strCache>
                <c:ptCount val="1"/>
                <c:pt idx="0">
                  <c:v>高次脳機能障がい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('[1]障がい別'!$A$16,'[1]障がい別'!$A$15,'[1]障がい別'!$A$3)</c:f>
              <c:strCache>
                <c:ptCount val="3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</c:strCache>
            </c:strRef>
          </c:cat>
          <c:val>
            <c:numRef>
              <c:f>('[1]障がい別'!$L$16,'[1]障がい別'!$L$15,'[1]障がい別'!$L$11)</c:f>
              <c:numCache>
                <c:ptCount val="3"/>
                <c:pt idx="0">
                  <c:v>25</c:v>
                </c:pt>
                <c:pt idx="1">
                  <c:v>27</c:v>
                </c:pt>
                <c:pt idx="2">
                  <c:v>19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'[1]障がい別'!$N$3</c:f>
              <c:strCache>
                <c:ptCount val="1"/>
                <c:pt idx="0">
                  <c:v>難病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('[1]障がい別'!$A$16,'[1]障がい別'!$A$15,'[1]障がい別'!$A$3)</c:f>
              <c:strCache>
                <c:ptCount val="3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</c:strCache>
            </c:strRef>
          </c:cat>
          <c:val>
            <c:numRef>
              <c:f>('[1]障がい別'!$N$16,'[1]障がい別'!$N$15,'[1]障がい別'!$N$11)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5</c:v>
                </c:pt>
              </c:numCache>
            </c:numRef>
          </c:val>
          <c:smooth val="0"/>
        </c:ser>
        <c:marker val="1"/>
        <c:axId val="12628751"/>
        <c:axId val="46549896"/>
      </c:lineChart>
      <c:catAx>
        <c:axId val="126287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549896"/>
        <c:crosses val="autoZero"/>
        <c:auto val="1"/>
        <c:lblOffset val="100"/>
        <c:tickLblSkip val="1"/>
        <c:noMultiLvlLbl val="0"/>
      </c:catAx>
      <c:valAx>
        <c:axId val="4654989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就労人数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628751"/>
        <c:crossesAt val="1"/>
        <c:crossBetween val="between"/>
        <c:dispUnits/>
        <c:majorUnit val="5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"/>
          <c:y val="0.34525"/>
          <c:w val="0.2125"/>
          <c:h val="0.42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移行支援事業推移</a:t>
            </a:r>
          </a:p>
        </c:rich>
      </c:tx>
      <c:layout>
        <c:manualLayout>
          <c:xMode val="factor"/>
          <c:yMode val="factor"/>
          <c:x val="-0.001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6"/>
          <c:y val="0.06475"/>
          <c:w val="0.7625"/>
          <c:h val="0.93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'就労人数別'!$B$13</c:f>
              <c:strCache>
                <c:ptCount val="1"/>
                <c:pt idx="0">
                  <c:v>0人</c:v>
                </c:pt>
              </c:strCache>
            </c:strRef>
          </c:tx>
          <c:spPr>
            <a:solidFill>
              <a:srgbClr val="4572A7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('就労人数別'!$H$2,'就労人数別'!$F$2,'就労人数別'!$D$2)</c:f>
              <c:strCache/>
            </c:strRef>
          </c:cat>
          <c:val>
            <c:numRef>
              <c:f>('就労人数別'!$I$13,'就労人数別'!$G$13,'就労人数別'!$E$13)</c:f>
              <c:numCache/>
            </c:numRef>
          </c:val>
        </c:ser>
        <c:ser>
          <c:idx val="1"/>
          <c:order val="1"/>
          <c:tx>
            <c:strRef>
              <c:f>'就労人数別'!$B$12</c:f>
              <c:strCache>
                <c:ptCount val="1"/>
                <c:pt idx="0">
                  <c:v>1人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('就労人数別'!$H$2,'就労人数別'!$F$2,'就労人数別'!$D$2)</c:f>
              <c:strCache/>
            </c:strRef>
          </c:cat>
          <c:val>
            <c:numRef>
              <c:f>('就労人数別'!$I$12,'就労人数別'!$G$12,'就労人数別'!$E$12)</c:f>
              <c:numCache/>
            </c:numRef>
          </c:val>
        </c:ser>
        <c:ser>
          <c:idx val="2"/>
          <c:order val="2"/>
          <c:tx>
            <c:strRef>
              <c:f>'就労人数別'!$B$11</c:f>
              <c:strCache>
                <c:ptCount val="1"/>
                <c:pt idx="0">
                  <c:v>2人以上4人未満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('就労人数別'!$H$2,'就労人数別'!$F$2,'就労人数別'!$D$2)</c:f>
              <c:strCache/>
            </c:strRef>
          </c:cat>
          <c:val>
            <c:numRef>
              <c:f>('就労人数別'!$I$11,'就労人数別'!$G$11,'就労人数別'!$E$11)</c:f>
              <c:numCache/>
            </c:numRef>
          </c:val>
        </c:ser>
        <c:ser>
          <c:idx val="3"/>
          <c:order val="3"/>
          <c:tx>
            <c:strRef>
              <c:f>'就労人数別'!$B$10</c:f>
              <c:strCache>
                <c:ptCount val="1"/>
                <c:pt idx="0">
                  <c:v>4人以上7人未満</c:v>
                </c:pt>
              </c:strCache>
            </c:strRef>
          </c:tx>
          <c:spPr>
            <a:solidFill>
              <a:srgbClr val="71588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('就労人数別'!$H$2,'就労人数別'!$F$2,'就労人数別'!$D$2)</c:f>
              <c:strCache/>
            </c:strRef>
          </c:cat>
          <c:val>
            <c:numRef>
              <c:f>('就労人数別'!$I$10,'就労人数別'!$G$10,'就労人数別'!$E$10)</c:f>
              <c:numCache/>
            </c:numRef>
          </c:val>
        </c:ser>
        <c:ser>
          <c:idx val="4"/>
          <c:order val="4"/>
          <c:tx>
            <c:strRef>
              <c:f>'就労人数別'!$B$9</c:f>
              <c:strCache>
                <c:ptCount val="1"/>
                <c:pt idx="0">
                  <c:v>7人以上10人未満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('就労人数別'!$H$2,'就労人数別'!$F$2,'就労人数別'!$D$2)</c:f>
              <c:strCache/>
            </c:strRef>
          </c:cat>
          <c:val>
            <c:numRef>
              <c:f>('就労人数別'!$I$9,'就労人数別'!$G$9,'就労人数別'!$E$9)</c:f>
              <c:numCache/>
            </c:numRef>
          </c:val>
        </c:ser>
        <c:ser>
          <c:idx val="5"/>
          <c:order val="5"/>
          <c:tx>
            <c:strRef>
              <c:f>'就労人数別'!$B$8</c:f>
              <c:strCache>
                <c:ptCount val="1"/>
                <c:pt idx="0">
                  <c:v>10人以上15人未満</c:v>
                </c:pt>
              </c:strCache>
            </c:strRef>
          </c:tx>
          <c:spPr>
            <a:solidFill>
              <a:srgbClr val="DB843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('就労人数別'!$H$2,'就労人数別'!$F$2,'就労人数別'!$D$2)</c:f>
              <c:strCache/>
            </c:strRef>
          </c:cat>
          <c:val>
            <c:numRef>
              <c:f>('就労人数別'!$I$8,'就労人数別'!$G$8,'就労人数別'!$E$8)</c:f>
              <c:numCache/>
            </c:numRef>
          </c:val>
        </c:ser>
        <c:ser>
          <c:idx val="6"/>
          <c:order val="6"/>
          <c:tx>
            <c:strRef>
              <c:f>'就労人数別'!$B$7</c:f>
              <c:strCache>
                <c:ptCount val="1"/>
                <c:pt idx="0">
                  <c:v>15人以上20人未満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('就労人数別'!$H$2,'就労人数別'!$F$2,'就労人数別'!$D$2)</c:f>
              <c:strCache/>
            </c:strRef>
          </c:cat>
          <c:val>
            <c:numRef>
              <c:f>('就労人数別'!$I$7,'就労人数別'!$G$7,'就労人数別'!$E$7)</c:f>
              <c:numCache/>
            </c:numRef>
          </c:val>
        </c:ser>
        <c:ser>
          <c:idx val="7"/>
          <c:order val="7"/>
          <c:tx>
            <c:strRef>
              <c:f>'就労人数別'!$B$6</c:f>
              <c:strCache>
                <c:ptCount val="1"/>
                <c:pt idx="0">
                  <c:v>20人以上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('就労人数別'!$H$2,'就労人数別'!$F$2,'就労人数別'!$D$2)</c:f>
              <c:strCache/>
            </c:strRef>
          </c:cat>
          <c:val>
            <c:numRef>
              <c:f>('就労人数別'!$I$6,'就労人数別'!$G$6,'就労人数別'!$E$6)</c:f>
              <c:numCache/>
            </c:numRef>
          </c:val>
        </c:ser>
        <c:overlap val="100"/>
        <c:gapWidth val="55"/>
        <c:serLines>
          <c:spPr>
            <a:ln w="3175">
              <a:solidFill>
                <a:srgbClr val="000000"/>
              </a:solidFill>
            </a:ln>
          </c:spPr>
        </c:serLines>
        <c:axId val="16295881"/>
        <c:axId val="12445202"/>
      </c:barChart>
      <c:catAx>
        <c:axId val="162958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445202"/>
        <c:crosses val="autoZero"/>
        <c:auto val="1"/>
        <c:lblOffset val="100"/>
        <c:tickLblSkip val="1"/>
        <c:noMultiLvlLbl val="0"/>
      </c:catAx>
      <c:valAx>
        <c:axId val="124452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2958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25"/>
          <c:y val="0.38475"/>
          <c:w val="0.21825"/>
          <c:h val="0.28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</xdr:row>
      <xdr:rowOff>142875</xdr:rowOff>
    </xdr:from>
    <xdr:to>
      <xdr:col>13</xdr:col>
      <xdr:colOff>533400</xdr:colOff>
      <xdr:row>2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647700" y="409575"/>
          <a:ext cx="15316200" cy="24955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次大阪府障がい者計画　目標数値に対する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年度実績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○福祉施設からの一般就労人数：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1,500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人（平成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年度：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1,200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人、平成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年度：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1,350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人、平成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年度：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1,500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H27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実績：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1,213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○就労移行支援事業の利用人数：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2,978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H27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実績：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2,485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○就労移行支援事業所ごとの就労移行率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％以上の事業所を全体の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％以上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H27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実績：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38.8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　　　　　　　　　　　　　　　　　　　　　　　　　　　　　　　　　　　　　　　　　　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　　　（就労移行率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％を超えた事業所は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224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事業所の内、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87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事業所）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○就労実績のない就労移行支援事業所ゼロ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H27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実績：実績のない移行支援事業所は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224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事業所の内、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事業所（全体の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28.6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また、実績のない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事業所の内、開所から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年以内の事業所は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19</xdr:row>
      <xdr:rowOff>123825</xdr:rowOff>
    </xdr:from>
    <xdr:to>
      <xdr:col>13</xdr:col>
      <xdr:colOff>314325</xdr:colOff>
      <xdr:row>48</xdr:row>
      <xdr:rowOff>0</xdr:rowOff>
    </xdr:to>
    <xdr:grpSp>
      <xdr:nvGrpSpPr>
        <xdr:cNvPr id="2" name="グループ化 14"/>
        <xdr:cNvGrpSpPr>
          <a:grpSpLocks/>
        </xdr:cNvGrpSpPr>
      </xdr:nvGrpSpPr>
      <xdr:grpSpPr>
        <a:xfrm>
          <a:off x="685800" y="6981825"/>
          <a:ext cx="15059025" cy="4800600"/>
          <a:chOff x="0" y="4811188"/>
          <a:chExt cx="13209915" cy="2886720"/>
        </a:xfrm>
        <a:solidFill>
          <a:srgbClr val="FFFFFF"/>
        </a:solidFill>
      </xdr:grpSpPr>
      <xdr:grpSp>
        <xdr:nvGrpSpPr>
          <xdr:cNvPr id="3" name="グループ化 12"/>
          <xdr:cNvGrpSpPr>
            <a:grpSpLocks/>
          </xdr:cNvGrpSpPr>
        </xdr:nvGrpSpPr>
        <xdr:grpSpPr>
          <a:xfrm>
            <a:off x="0" y="4811188"/>
            <a:ext cx="12922599" cy="2886720"/>
            <a:chOff x="95251" y="9143998"/>
            <a:chExt cx="14403916" cy="3091391"/>
          </a:xfrm>
          <a:solidFill>
            <a:srgbClr val="FFFFFF"/>
          </a:solidFill>
        </xdr:grpSpPr>
        <xdr:graphicFrame>
          <xdr:nvGraphicFramePr>
            <xdr:cNvPr id="4" name="グラフ 7"/>
            <xdr:cNvGraphicFramePr/>
          </xdr:nvGraphicFramePr>
          <xdr:xfrm>
            <a:off x="95251" y="9143998"/>
            <a:ext cx="4573243" cy="3080571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5" name="グラフ 9"/>
            <xdr:cNvGraphicFramePr/>
          </xdr:nvGraphicFramePr>
          <xdr:xfrm>
            <a:off x="4855745" y="9154818"/>
            <a:ext cx="4573243" cy="3080571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aphicFrame>
          <xdr:nvGraphicFramePr>
            <xdr:cNvPr id="6" name="グラフ 11"/>
            <xdr:cNvGraphicFramePr/>
          </xdr:nvGraphicFramePr>
          <xdr:xfrm>
            <a:off x="9810692" y="9164865"/>
            <a:ext cx="4688475" cy="3069751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</xdr:grpSp>
      <xdr:pic>
        <xdr:nvPicPr>
          <xdr:cNvPr id="7" name="図 1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748266" y="4849437"/>
            <a:ext cx="762873" cy="25619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図 1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299827" y="4835725"/>
            <a:ext cx="762873" cy="25619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図 1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815" y="4835725"/>
            <a:ext cx="762873" cy="25619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図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724498" y="4829952"/>
            <a:ext cx="921392" cy="32331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図 2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3434578" y="4817683"/>
            <a:ext cx="921392" cy="32331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図 2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2288523" y="4838612"/>
            <a:ext cx="921392" cy="32331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12</xdr:col>
      <xdr:colOff>381000</xdr:colOff>
      <xdr:row>1</xdr:row>
      <xdr:rowOff>114300</xdr:rowOff>
    </xdr:from>
    <xdr:ext cx="1504950" cy="619125"/>
    <xdr:sp>
      <xdr:nvSpPr>
        <xdr:cNvPr id="13" name="テキスト ボックス 2"/>
        <xdr:cNvSpPr txBox="1">
          <a:spLocks noChangeArrowheads="1"/>
        </xdr:cNvSpPr>
      </xdr:nvSpPr>
      <xdr:spPr>
        <a:xfrm>
          <a:off x="14725650" y="381000"/>
          <a:ext cx="15049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資料９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95250</xdr:rowOff>
    </xdr:from>
    <xdr:to>
      <xdr:col>11</xdr:col>
      <xdr:colOff>47625</xdr:colOff>
      <xdr:row>34</xdr:row>
      <xdr:rowOff>95250</xdr:rowOff>
    </xdr:to>
    <xdr:graphicFrame>
      <xdr:nvGraphicFramePr>
        <xdr:cNvPr id="1" name="グラフ 2"/>
        <xdr:cNvGraphicFramePr/>
      </xdr:nvGraphicFramePr>
      <xdr:xfrm>
        <a:off x="9525" y="3400425"/>
        <a:ext cx="65817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22</xdr:row>
      <xdr:rowOff>171450</xdr:rowOff>
    </xdr:from>
    <xdr:to>
      <xdr:col>14</xdr:col>
      <xdr:colOff>171450</xdr:colOff>
      <xdr:row>29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04850" y="6724650"/>
          <a:ext cx="12125325" cy="11906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就労移行支援事業所</a:t>
          </a:r>
          <a:r>
            <a:rPr lang="en-US" cap="none" sz="1800" b="0" i="0" u="none" baseline="0">
              <a:solidFill>
                <a:srgbClr val="000000"/>
              </a:solidFill>
            </a:rPr>
            <a:t>1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か所あたりの平均就労人数：</a:t>
          </a:r>
          <a:r>
            <a:rPr lang="en-US" cap="none" sz="1800" b="0" i="0" u="none" baseline="0">
              <a:solidFill>
                <a:srgbClr val="000000"/>
              </a:solidFill>
            </a:rPr>
            <a:t>3.47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800" b="0" i="0" u="none" baseline="0">
              <a:solidFill>
                <a:srgbClr val="000000"/>
              </a:solidFill>
            </a:rPr>
            <a:t>(777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1800" b="0" i="0" u="none" baseline="0">
              <a:solidFill>
                <a:srgbClr val="000000"/>
              </a:solidFill>
            </a:rPr>
            <a:t>224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</a:t>
          </a:r>
          <a:r>
            <a:rPr lang="en-US" cap="none" sz="1800" b="0" i="0" u="none" baseline="0">
              <a:solidFill>
                <a:srgbClr val="000000"/>
              </a:solidFill>
            </a:rPr>
            <a:t>)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前年度：</a:t>
          </a:r>
          <a:r>
            <a:rPr lang="en-US" cap="none" sz="1800" b="0" i="0" u="none" baseline="0">
              <a:solidFill>
                <a:srgbClr val="000000"/>
              </a:solidFill>
            </a:rPr>
            <a:t>3.38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800" b="0" i="0" u="none" baseline="0">
              <a:solidFill>
                <a:srgbClr val="000000"/>
              </a:solidFill>
            </a:rPr>
            <a:t>(629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1800" b="0" i="0" u="none" baseline="0">
              <a:solidFill>
                <a:srgbClr val="000000"/>
              </a:solidFill>
            </a:rPr>
            <a:t>186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</a:t>
          </a:r>
          <a:r>
            <a:rPr lang="en-US" cap="none" sz="1800" b="0" i="0" u="none" baseline="0">
              <a:solidFill>
                <a:srgbClr val="000000"/>
              </a:solidFill>
            </a:rPr>
            <a:t>)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xdr:txBody>
    </xdr:sp>
    <xdr:clientData/>
  </xdr:twoCellAnchor>
  <xdr:twoCellAnchor>
    <xdr:from>
      <xdr:col>9</xdr:col>
      <xdr:colOff>19050</xdr:colOff>
      <xdr:row>1</xdr:row>
      <xdr:rowOff>0</xdr:rowOff>
    </xdr:from>
    <xdr:to>
      <xdr:col>14</xdr:col>
      <xdr:colOff>161925</xdr:colOff>
      <xdr:row>22</xdr:row>
      <xdr:rowOff>47625</xdr:rowOff>
    </xdr:to>
    <xdr:graphicFrame>
      <xdr:nvGraphicFramePr>
        <xdr:cNvPr id="2" name="グラフ 2"/>
        <xdr:cNvGraphicFramePr/>
      </xdr:nvGraphicFramePr>
      <xdr:xfrm>
        <a:off x="7105650" y="228600"/>
        <a:ext cx="5715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doK\AppData\Local\Microsoft\Windows\Temporary%20Internet%20Files\Content.Outlook\I9FYO5TE\&#12304;H28.8.29&#37096;&#20250;&#22996;&#21729;&#36865;&#20184;&#29992;&#12305;&#12381;&#12398;2&#65288;27&#24180;&#24230;&#38556;&#12364;&#12356;&#21029;&#35519;&#26619;&#32080;&#2652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障がい別"/>
    </sheetNames>
    <sheetDataSet>
      <sheetData sheetId="0">
        <row r="3">
          <cell r="A3" t="str">
            <v>平成27年度</v>
          </cell>
          <cell r="D3" t="str">
            <v>身体</v>
          </cell>
          <cell r="F3" t="str">
            <v>知的</v>
          </cell>
          <cell r="H3" t="str">
            <v>精神</v>
          </cell>
          <cell r="J3" t="str">
            <v>発達</v>
          </cell>
          <cell r="L3" t="str">
            <v>高次脳機能障がい</v>
          </cell>
          <cell r="N3" t="str">
            <v>難病</v>
          </cell>
        </row>
        <row r="11">
          <cell r="D11">
            <v>96</v>
          </cell>
          <cell r="F11">
            <v>424</v>
          </cell>
          <cell r="H11">
            <v>507</v>
          </cell>
          <cell r="J11">
            <v>162</v>
          </cell>
          <cell r="L11">
            <v>19</v>
          </cell>
          <cell r="N11">
            <v>5</v>
          </cell>
        </row>
        <row r="15">
          <cell r="A15" t="str">
            <v>平成26年度</v>
          </cell>
          <cell r="D15">
            <v>83</v>
          </cell>
          <cell r="F15">
            <v>396</v>
          </cell>
          <cell r="H15">
            <v>428</v>
          </cell>
          <cell r="J15">
            <v>89</v>
          </cell>
          <cell r="L15">
            <v>27</v>
          </cell>
          <cell r="N15">
            <v>2</v>
          </cell>
        </row>
        <row r="16">
          <cell r="A16" t="str">
            <v>平成25年度</v>
          </cell>
          <cell r="D16">
            <v>54</v>
          </cell>
          <cell r="F16">
            <v>487</v>
          </cell>
          <cell r="H16">
            <v>367</v>
          </cell>
          <cell r="J16">
            <v>78</v>
          </cell>
          <cell r="L16">
            <v>25</v>
          </cell>
          <cell r="N1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57"/>
  <sheetViews>
    <sheetView tabSelected="1" view="pageBreakPreview" zoomScale="80" zoomScaleNormal="70" zoomScaleSheetLayoutView="80" workbookViewId="0" topLeftCell="A1">
      <selection activeCell="A2" sqref="A2"/>
    </sheetView>
  </sheetViews>
  <sheetFormatPr defaultColWidth="9.00390625" defaultRowHeight="13.5"/>
  <cols>
    <col min="2" max="2" width="20.625" style="0" customWidth="1"/>
    <col min="3" max="4" width="19.875" style="0" customWidth="1"/>
    <col min="5" max="5" width="19.125" style="0" customWidth="1"/>
    <col min="6" max="13" width="14.25390625" style="0" customWidth="1"/>
    <col min="14" max="14" width="13.625" style="0" customWidth="1"/>
    <col min="15" max="15" width="6.75390625" style="0" customWidth="1"/>
    <col min="16" max="16" width="5.125" style="0" bestFit="1" customWidth="1"/>
    <col min="17" max="17" width="4.00390625" style="0" customWidth="1"/>
    <col min="18" max="18" width="6.625" style="0" customWidth="1"/>
    <col min="19" max="19" width="3.75390625" style="0" bestFit="1" customWidth="1"/>
    <col min="20" max="20" width="5.00390625" style="0" bestFit="1" customWidth="1"/>
  </cols>
  <sheetData>
    <row r="1" ht="21" customHeight="1"/>
    <row r="2" ht="207.75" customHeight="1"/>
    <row r="3" spans="2:19" ht="24" customHeight="1" thickBot="1">
      <c r="B3" s="125" t="s">
        <v>29</v>
      </c>
      <c r="C3" s="125"/>
      <c r="D3" s="125"/>
      <c r="E3" s="125"/>
      <c r="F3" s="125"/>
      <c r="G3" s="42"/>
      <c r="H3" s="42"/>
      <c r="I3" s="42"/>
      <c r="J3" s="42"/>
      <c r="K3" s="42"/>
      <c r="L3" s="42"/>
      <c r="M3" s="42"/>
      <c r="N3" s="1"/>
      <c r="O3" s="1"/>
      <c r="P3" s="1"/>
      <c r="Q3" s="1"/>
      <c r="R3" s="1"/>
      <c r="S3" s="1"/>
    </row>
    <row r="4" spans="2:13" ht="20.25" customHeight="1" thickBot="1">
      <c r="B4" s="43"/>
      <c r="C4" s="44"/>
      <c r="D4" s="5" t="s">
        <v>0</v>
      </c>
      <c r="E4" s="6" t="s">
        <v>1</v>
      </c>
      <c r="F4" s="5" t="s">
        <v>10</v>
      </c>
      <c r="G4" s="5" t="s">
        <v>26</v>
      </c>
      <c r="H4" s="5" t="s">
        <v>3</v>
      </c>
      <c r="I4" s="8" t="s">
        <v>2</v>
      </c>
      <c r="J4" s="36" t="s">
        <v>4</v>
      </c>
      <c r="K4" s="37"/>
      <c r="L4" s="37"/>
      <c r="M4" s="38"/>
    </row>
    <row r="5" spans="2:13" ht="20.25" customHeight="1">
      <c r="B5" s="45" t="s">
        <v>6</v>
      </c>
      <c r="C5" s="46"/>
      <c r="D5" s="9">
        <v>777</v>
      </c>
      <c r="E5" s="9">
        <v>224</v>
      </c>
      <c r="F5" s="9">
        <v>3149</v>
      </c>
      <c r="G5" s="9">
        <v>2485</v>
      </c>
      <c r="H5" s="9">
        <v>2</v>
      </c>
      <c r="I5" s="10">
        <v>226</v>
      </c>
      <c r="J5" s="126" t="s">
        <v>24</v>
      </c>
      <c r="K5" s="127"/>
      <c r="L5" s="127"/>
      <c r="M5" s="128"/>
    </row>
    <row r="6" spans="2:13" ht="20.25" customHeight="1">
      <c r="B6" s="47" t="s">
        <v>7</v>
      </c>
      <c r="C6" s="48"/>
      <c r="D6" s="11">
        <v>187</v>
      </c>
      <c r="E6" s="11">
        <v>209</v>
      </c>
      <c r="F6" s="11">
        <v>3734</v>
      </c>
      <c r="G6" s="11">
        <v>3516</v>
      </c>
      <c r="H6" s="11">
        <v>20</v>
      </c>
      <c r="I6" s="12">
        <v>229</v>
      </c>
      <c r="J6" s="119" t="s">
        <v>27</v>
      </c>
      <c r="K6" s="120"/>
      <c r="L6" s="120"/>
      <c r="M6" s="121"/>
    </row>
    <row r="7" spans="2:13" ht="20.25" customHeight="1">
      <c r="B7" s="47" t="s">
        <v>8</v>
      </c>
      <c r="C7" s="48"/>
      <c r="D7" s="11">
        <v>203</v>
      </c>
      <c r="E7" s="11">
        <v>665</v>
      </c>
      <c r="F7" s="11">
        <v>12677</v>
      </c>
      <c r="G7" s="11">
        <v>12499</v>
      </c>
      <c r="H7" s="11">
        <v>36</v>
      </c>
      <c r="I7" s="12">
        <v>701</v>
      </c>
      <c r="J7" s="119" t="s">
        <v>28</v>
      </c>
      <c r="K7" s="120"/>
      <c r="L7" s="120"/>
      <c r="M7" s="121"/>
    </row>
    <row r="8" spans="2:18" ht="20.25" customHeight="1" thickBot="1">
      <c r="B8" s="49" t="s">
        <v>11</v>
      </c>
      <c r="C8" s="50"/>
      <c r="D8" s="13">
        <v>46</v>
      </c>
      <c r="E8" s="14">
        <v>21</v>
      </c>
      <c r="F8" s="15"/>
      <c r="G8" s="15"/>
      <c r="H8" s="15"/>
      <c r="I8" s="15"/>
      <c r="J8" s="129" t="s">
        <v>25</v>
      </c>
      <c r="K8" s="130"/>
      <c r="L8" s="130"/>
      <c r="M8" s="131"/>
      <c r="N8" s="2"/>
      <c r="O8" s="2"/>
      <c r="P8" s="2"/>
      <c r="Q8" s="3"/>
      <c r="R8" s="3"/>
    </row>
    <row r="9" spans="2:13" ht="20.25" customHeight="1" thickBot="1">
      <c r="B9" s="43" t="s">
        <v>5</v>
      </c>
      <c r="C9" s="44"/>
      <c r="D9" s="7">
        <f aca="true" t="shared" si="0" ref="D9:I9">SUM(D5:D8)</f>
        <v>1213</v>
      </c>
      <c r="E9" s="7">
        <f t="shared" si="0"/>
        <v>1119</v>
      </c>
      <c r="F9" s="7">
        <f t="shared" si="0"/>
        <v>19560</v>
      </c>
      <c r="G9" s="7">
        <f t="shared" si="0"/>
        <v>18500</v>
      </c>
      <c r="H9" s="7">
        <f t="shared" si="0"/>
        <v>58</v>
      </c>
      <c r="I9" s="7">
        <f t="shared" si="0"/>
        <v>1156</v>
      </c>
      <c r="J9" s="22"/>
      <c r="K9" s="23"/>
      <c r="L9" s="23"/>
      <c r="M9" s="24"/>
    </row>
    <row r="10" spans="2:9" ht="20.25" customHeight="1">
      <c r="B10" s="17" t="s">
        <v>12</v>
      </c>
      <c r="C10" s="4"/>
      <c r="D10" t="s">
        <v>9</v>
      </c>
      <c r="E10" s="4"/>
      <c r="F10" s="4"/>
      <c r="G10" s="4"/>
      <c r="H10" s="4"/>
      <c r="I10" s="4"/>
    </row>
    <row r="11" ht="9.75" customHeight="1"/>
    <row r="12" spans="2:10" ht="23.25" customHeight="1" thickBot="1">
      <c r="B12" s="118" t="s">
        <v>17</v>
      </c>
      <c r="C12" s="118"/>
      <c r="D12" s="118"/>
      <c r="E12" s="118"/>
      <c r="F12" s="35"/>
      <c r="G12" s="35"/>
      <c r="H12" s="35"/>
      <c r="I12" s="21"/>
      <c r="J12" s="1"/>
    </row>
    <row r="13" spans="2:13" ht="16.5" thickBot="1">
      <c r="B13" s="43"/>
      <c r="C13" s="44"/>
      <c r="D13" s="5" t="s">
        <v>0</v>
      </c>
      <c r="E13" s="6" t="s">
        <v>1</v>
      </c>
      <c r="F13" s="5" t="s">
        <v>10</v>
      </c>
      <c r="G13" s="5" t="s">
        <v>26</v>
      </c>
      <c r="H13" s="5" t="s">
        <v>3</v>
      </c>
      <c r="I13" s="8" t="s">
        <v>2</v>
      </c>
      <c r="J13" s="39" t="s">
        <v>4</v>
      </c>
      <c r="K13" s="40"/>
      <c r="L13" s="40"/>
      <c r="M13" s="41"/>
    </row>
    <row r="14" spans="2:13" ht="15.75">
      <c r="B14" s="45" t="s">
        <v>6</v>
      </c>
      <c r="C14" s="46"/>
      <c r="D14" s="9">
        <v>629</v>
      </c>
      <c r="E14" s="9">
        <v>186</v>
      </c>
      <c r="F14" s="9">
        <v>2549</v>
      </c>
      <c r="G14" s="9">
        <v>2076</v>
      </c>
      <c r="H14" s="9">
        <v>10</v>
      </c>
      <c r="I14" s="10">
        <v>196</v>
      </c>
      <c r="J14" s="119" t="s">
        <v>13</v>
      </c>
      <c r="K14" s="120"/>
      <c r="L14" s="120"/>
      <c r="M14" s="121"/>
    </row>
    <row r="15" spans="2:13" ht="15.75">
      <c r="B15" s="47" t="s">
        <v>7</v>
      </c>
      <c r="C15" s="48"/>
      <c r="D15" s="11">
        <v>120</v>
      </c>
      <c r="E15" s="11">
        <v>129</v>
      </c>
      <c r="F15" s="11">
        <v>2303</v>
      </c>
      <c r="G15" s="11">
        <v>2074</v>
      </c>
      <c r="H15" s="11">
        <v>22</v>
      </c>
      <c r="I15" s="12">
        <v>151</v>
      </c>
      <c r="J15" s="119" t="s">
        <v>14</v>
      </c>
      <c r="K15" s="120"/>
      <c r="L15" s="120"/>
      <c r="M15" s="121"/>
    </row>
    <row r="16" spans="2:13" ht="15.75">
      <c r="B16" s="47" t="s">
        <v>8</v>
      </c>
      <c r="C16" s="48"/>
      <c r="D16" s="11">
        <v>230</v>
      </c>
      <c r="E16" s="11">
        <v>601</v>
      </c>
      <c r="F16" s="11">
        <v>11384</v>
      </c>
      <c r="G16" s="11">
        <v>11254</v>
      </c>
      <c r="H16" s="11">
        <v>44</v>
      </c>
      <c r="I16" s="12">
        <v>645</v>
      </c>
      <c r="J16" s="119" t="s">
        <v>15</v>
      </c>
      <c r="K16" s="120"/>
      <c r="L16" s="120"/>
      <c r="M16" s="121"/>
    </row>
    <row r="17" spans="2:13" ht="16.5" thickBot="1">
      <c r="B17" s="49" t="s">
        <v>11</v>
      </c>
      <c r="C17" s="50"/>
      <c r="D17" s="13">
        <v>46</v>
      </c>
      <c r="E17" s="14">
        <v>17</v>
      </c>
      <c r="F17" s="15"/>
      <c r="G17" s="15"/>
      <c r="H17" s="15"/>
      <c r="I17" s="15"/>
      <c r="J17" s="122"/>
      <c r="K17" s="123"/>
      <c r="L17" s="123"/>
      <c r="M17" s="124"/>
    </row>
    <row r="18" spans="2:13" ht="16.5" thickBot="1">
      <c r="B18" s="43" t="s">
        <v>5</v>
      </c>
      <c r="C18" s="44"/>
      <c r="D18" s="18">
        <f>SUM(D14:D17)</f>
        <v>1025</v>
      </c>
      <c r="E18" s="19">
        <f>SUM(E14:E17)</f>
        <v>933</v>
      </c>
      <c r="F18" s="16">
        <f>SUM(F14:F16)</f>
        <v>16236</v>
      </c>
      <c r="G18" s="16">
        <f>SUM(G14:G16)</f>
        <v>15404</v>
      </c>
      <c r="H18" s="16">
        <f>SUM(H14:H16)</f>
        <v>76</v>
      </c>
      <c r="I18" s="20">
        <f>SUM(I14:I16)</f>
        <v>992</v>
      </c>
      <c r="J18" s="32"/>
      <c r="K18" s="33"/>
      <c r="L18" s="33"/>
      <c r="M18" s="34"/>
    </row>
    <row r="19" spans="2:9" ht="15.75">
      <c r="B19" s="17" t="s">
        <v>12</v>
      </c>
      <c r="C19" s="4"/>
      <c r="D19" t="s">
        <v>16</v>
      </c>
      <c r="E19" s="4"/>
      <c r="F19" s="4"/>
      <c r="G19" s="4"/>
      <c r="H19" s="4"/>
      <c r="I19" s="4"/>
    </row>
    <row r="20" ht="9.75" customHeight="1"/>
    <row r="21" spans="4:14" ht="13.5"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2:13" ht="13.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2:13" ht="13.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2:13" ht="13.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2:13" ht="13.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2:13" ht="13.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2:14" ht="13.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5"/>
    </row>
    <row r="28" spans="2:14" ht="13.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5"/>
    </row>
    <row r="29" spans="2:14" ht="13.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5"/>
    </row>
    <row r="30" spans="2:13" ht="13.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2:13" ht="13.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2:13" ht="13.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2:13" ht="13.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2:13" ht="13.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2:13" ht="13.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2:13" ht="13.5">
      <c r="B36" s="29"/>
      <c r="C36" s="29"/>
      <c r="D36" s="29" t="s">
        <v>18</v>
      </c>
      <c r="E36" s="29"/>
      <c r="F36" s="29"/>
      <c r="G36" s="29" t="s">
        <v>30</v>
      </c>
      <c r="H36" s="29"/>
      <c r="I36" s="29"/>
      <c r="J36" s="29" t="s">
        <v>31</v>
      </c>
      <c r="K36" s="29"/>
      <c r="L36" s="29"/>
      <c r="M36" s="29"/>
    </row>
    <row r="37" spans="2:13" ht="13.5">
      <c r="B37" s="26"/>
      <c r="C37" s="30" t="s">
        <v>22</v>
      </c>
      <c r="D37" s="30" t="s">
        <v>23</v>
      </c>
      <c r="E37" s="30" t="s">
        <v>0</v>
      </c>
      <c r="F37" s="30" t="s">
        <v>22</v>
      </c>
      <c r="G37" s="30" t="s">
        <v>23</v>
      </c>
      <c r="H37" s="30" t="s">
        <v>0</v>
      </c>
      <c r="I37" s="30" t="s">
        <v>22</v>
      </c>
      <c r="J37" s="30" t="s">
        <v>23</v>
      </c>
      <c r="K37" s="30" t="s">
        <v>0</v>
      </c>
      <c r="L37" s="29"/>
      <c r="M37" s="29"/>
    </row>
    <row r="38" spans="2:13" ht="13.5">
      <c r="B38" s="26" t="s">
        <v>19</v>
      </c>
      <c r="C38" s="26">
        <v>169</v>
      </c>
      <c r="D38" s="26">
        <v>2342</v>
      </c>
      <c r="E38" s="26">
        <v>671</v>
      </c>
      <c r="F38" s="26">
        <v>67</v>
      </c>
      <c r="G38" s="26">
        <v>1751</v>
      </c>
      <c r="H38" s="26">
        <v>37</v>
      </c>
      <c r="I38" s="26">
        <v>501</v>
      </c>
      <c r="J38" s="26">
        <v>11057</v>
      </c>
      <c r="K38" s="26">
        <v>267</v>
      </c>
      <c r="L38" s="29"/>
      <c r="M38" s="29"/>
    </row>
    <row r="39" spans="2:14" ht="13.5">
      <c r="B39" s="26" t="s">
        <v>20</v>
      </c>
      <c r="C39" s="31">
        <f>$I14</f>
        <v>196</v>
      </c>
      <c r="D39" s="31">
        <f>G14</f>
        <v>2076</v>
      </c>
      <c r="E39" s="31">
        <f>$D14</f>
        <v>629</v>
      </c>
      <c r="F39" s="31">
        <f>$I15</f>
        <v>151</v>
      </c>
      <c r="G39" s="31">
        <f>$G$15</f>
        <v>2074</v>
      </c>
      <c r="H39" s="31">
        <f>$D15</f>
        <v>120</v>
      </c>
      <c r="I39" s="31">
        <f>$I$16</f>
        <v>645</v>
      </c>
      <c r="J39" s="26">
        <v>11254</v>
      </c>
      <c r="K39" s="31">
        <f>$D16</f>
        <v>230</v>
      </c>
      <c r="L39" s="29"/>
      <c r="M39" s="26"/>
      <c r="N39" s="26"/>
    </row>
    <row r="40" spans="2:14" ht="13.5">
      <c r="B40" s="26" t="s">
        <v>21</v>
      </c>
      <c r="C40" s="31">
        <f>$I5</f>
        <v>226</v>
      </c>
      <c r="D40" s="31">
        <f>G5</f>
        <v>2485</v>
      </c>
      <c r="E40" s="31">
        <f>$D5</f>
        <v>777</v>
      </c>
      <c r="F40" s="31">
        <f>$I6</f>
        <v>229</v>
      </c>
      <c r="G40" s="31">
        <f>$G6</f>
        <v>3516</v>
      </c>
      <c r="H40" s="31">
        <f>$D6</f>
        <v>187</v>
      </c>
      <c r="I40" s="31">
        <f>$I$7</f>
        <v>701</v>
      </c>
      <c r="J40" s="26">
        <v>12499</v>
      </c>
      <c r="K40" s="31">
        <f>$D7</f>
        <v>203</v>
      </c>
      <c r="L40" s="29"/>
      <c r="M40" s="26"/>
      <c r="N40" s="26"/>
    </row>
    <row r="41" spans="2:16" ht="13.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6"/>
      <c r="O41" s="26"/>
      <c r="P41" s="25"/>
    </row>
    <row r="42" spans="2:17" ht="13.5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7"/>
      <c r="O42" s="26"/>
      <c r="P42" s="26"/>
      <c r="Q42" s="25"/>
    </row>
    <row r="43" spans="2:17" ht="13.5">
      <c r="B43" s="29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9"/>
      <c r="N43" s="27"/>
      <c r="O43" s="26"/>
      <c r="P43" s="26"/>
      <c r="Q43" s="25"/>
    </row>
    <row r="44" spans="2:17" ht="13.5">
      <c r="B44" s="29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9"/>
      <c r="N44" s="27"/>
      <c r="O44" s="26"/>
      <c r="P44" s="26"/>
      <c r="Q44" s="25"/>
    </row>
    <row r="45" spans="2:17" ht="13.5">
      <c r="B45" s="29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8"/>
      <c r="O45" s="26"/>
      <c r="P45" s="26"/>
      <c r="Q45" s="25"/>
    </row>
    <row r="46" spans="2:17" ht="13.5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7"/>
      <c r="O46" s="25"/>
      <c r="P46" s="25"/>
      <c r="Q46" s="25"/>
    </row>
    <row r="47" spans="2:17" ht="13.5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7"/>
      <c r="O47" s="25"/>
      <c r="P47" s="25"/>
      <c r="Q47" s="25"/>
    </row>
    <row r="48" spans="2:17" ht="13.5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7"/>
      <c r="O48" s="25"/>
      <c r="P48" s="25"/>
      <c r="Q48" s="25"/>
    </row>
    <row r="49" spans="2:17" ht="13.5">
      <c r="B49" s="29"/>
      <c r="C49" s="29"/>
      <c r="D49" s="29"/>
      <c r="E49" s="29"/>
      <c r="F49" s="29"/>
      <c r="G49" s="51"/>
      <c r="H49" s="51"/>
      <c r="I49" s="51"/>
      <c r="J49" s="51"/>
      <c r="K49" s="51"/>
      <c r="L49" s="51"/>
      <c r="M49" s="51"/>
      <c r="N49" s="27"/>
      <c r="O49" s="25"/>
      <c r="P49" s="25"/>
      <c r="Q49" s="25"/>
    </row>
    <row r="50" spans="2:14" ht="13.5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7"/>
    </row>
    <row r="51" spans="2:14" ht="13.5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7"/>
    </row>
    <row r="52" spans="3:14" ht="13.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3:14" ht="13.5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3:14" ht="13.5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3:5" ht="13.5">
      <c r="C55" s="25"/>
      <c r="D55" s="25"/>
      <c r="E55" s="25"/>
    </row>
    <row r="56" spans="3:17" ht="13.5"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3:17" ht="13.5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</sheetData>
  <sheetProtection/>
  <mergeCells count="10">
    <mergeCell ref="B12:E12"/>
    <mergeCell ref="J15:M15"/>
    <mergeCell ref="J16:M16"/>
    <mergeCell ref="J17:M17"/>
    <mergeCell ref="B3:F3"/>
    <mergeCell ref="J7:M7"/>
    <mergeCell ref="J5:M5"/>
    <mergeCell ref="J6:M6"/>
    <mergeCell ref="J8:M8"/>
    <mergeCell ref="J14:M14"/>
  </mergeCells>
  <printOptions horizontalCentered="1" verticalCentered="1"/>
  <pageMargins left="0.3937007874015748" right="0.3937007874015748" top="0.3937007874015748" bottom="0" header="0.31496062992125984" footer="0.31496062992125984"/>
  <pageSetup fitToHeight="0" fitToWidth="1" horizontalDpi="300" verticalDpi="3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zoomScalePageLayoutView="0" workbookViewId="0" topLeftCell="A1">
      <selection activeCell="R9" sqref="R9"/>
    </sheetView>
  </sheetViews>
  <sheetFormatPr defaultColWidth="9.00390625" defaultRowHeight="13.5"/>
  <cols>
    <col min="1" max="3" width="5.625" style="0" customWidth="1"/>
    <col min="4" max="4" width="8.625" style="91" customWidth="1"/>
    <col min="5" max="15" width="8.625" style="0" customWidth="1"/>
    <col min="16" max="16" width="11.625" style="0" customWidth="1"/>
  </cols>
  <sheetData>
    <row r="2" spans="1:13" ht="16.5" thickBot="1">
      <c r="A2" s="52" t="s">
        <v>32</v>
      </c>
      <c r="B2" s="52"/>
      <c r="C2" s="52"/>
      <c r="D2" s="53"/>
      <c r="E2" s="52"/>
      <c r="F2" s="52"/>
      <c r="G2" s="52"/>
      <c r="H2" s="52"/>
      <c r="I2" s="52"/>
      <c r="J2" s="52"/>
      <c r="K2" s="52"/>
      <c r="L2" s="52"/>
      <c r="M2" s="52"/>
    </row>
    <row r="3" spans="1:16" ht="16.5" thickBot="1">
      <c r="A3" s="147" t="s">
        <v>33</v>
      </c>
      <c r="B3" s="148"/>
      <c r="C3" s="149"/>
      <c r="D3" s="156" t="s">
        <v>34</v>
      </c>
      <c r="E3" s="157"/>
      <c r="F3" s="156" t="s">
        <v>35</v>
      </c>
      <c r="G3" s="157"/>
      <c r="H3" s="156" t="s">
        <v>36</v>
      </c>
      <c r="I3" s="157"/>
      <c r="J3" s="156" t="s">
        <v>37</v>
      </c>
      <c r="K3" s="157"/>
      <c r="L3" s="158" t="s">
        <v>38</v>
      </c>
      <c r="M3" s="159"/>
      <c r="N3" s="156" t="s">
        <v>39</v>
      </c>
      <c r="O3" s="157"/>
      <c r="P3" s="54" t="s">
        <v>40</v>
      </c>
    </row>
    <row r="4" spans="1:16" ht="16.5" thickBot="1">
      <c r="A4" s="153" t="s">
        <v>41</v>
      </c>
      <c r="B4" s="154"/>
      <c r="C4" s="155"/>
      <c r="D4" s="55">
        <v>39</v>
      </c>
      <c r="E4" s="56">
        <v>0.05019305019305019</v>
      </c>
      <c r="F4" s="57">
        <v>297</v>
      </c>
      <c r="G4" s="58">
        <v>0.38223938223938225</v>
      </c>
      <c r="H4" s="57">
        <v>282</v>
      </c>
      <c r="I4" s="58">
        <v>0.36293436293436293</v>
      </c>
      <c r="J4" s="55">
        <v>144</v>
      </c>
      <c r="K4" s="56">
        <v>0.18532818532818532</v>
      </c>
      <c r="L4" s="55">
        <v>12</v>
      </c>
      <c r="M4" s="56">
        <v>0.015444015444015444</v>
      </c>
      <c r="N4" s="55">
        <v>3</v>
      </c>
      <c r="O4" s="56">
        <v>0.003861003861003861</v>
      </c>
      <c r="P4" s="59">
        <v>777</v>
      </c>
    </row>
    <row r="5" spans="1:16" ht="16.5" thickBot="1">
      <c r="A5" s="160" t="s">
        <v>42</v>
      </c>
      <c r="B5" s="161"/>
      <c r="C5" s="162"/>
      <c r="D5" s="60">
        <v>44</v>
      </c>
      <c r="E5" s="61">
        <v>0.23529411764705882</v>
      </c>
      <c r="F5" s="62">
        <v>40</v>
      </c>
      <c r="G5" s="63">
        <v>0.21390374331550802</v>
      </c>
      <c r="H5" s="62">
        <v>98</v>
      </c>
      <c r="I5" s="63">
        <v>0.5240641711229946</v>
      </c>
      <c r="J5" s="60">
        <v>4</v>
      </c>
      <c r="K5" s="61">
        <v>0.0213903743315508</v>
      </c>
      <c r="L5" s="60">
        <v>1</v>
      </c>
      <c r="M5" s="61">
        <v>0.0053475935828877</v>
      </c>
      <c r="N5" s="60">
        <v>0</v>
      </c>
      <c r="O5" s="61">
        <v>0</v>
      </c>
      <c r="P5" s="59">
        <v>187</v>
      </c>
    </row>
    <row r="6" spans="1:16" ht="16.5" thickBot="1">
      <c r="A6" s="144" t="s">
        <v>43</v>
      </c>
      <c r="B6" s="145"/>
      <c r="C6" s="146"/>
      <c r="D6" s="64">
        <v>7</v>
      </c>
      <c r="E6" s="65">
        <v>0.034482758620689655</v>
      </c>
      <c r="F6" s="66">
        <v>79</v>
      </c>
      <c r="G6" s="67">
        <v>0.3891625615763547</v>
      </c>
      <c r="H6" s="66">
        <v>102</v>
      </c>
      <c r="I6" s="67">
        <v>0.5024630541871922</v>
      </c>
      <c r="J6" s="64">
        <v>10</v>
      </c>
      <c r="K6" s="65">
        <v>0.04926108374384237</v>
      </c>
      <c r="L6" s="64">
        <v>3</v>
      </c>
      <c r="M6" s="65">
        <v>0.014778325123152709</v>
      </c>
      <c r="N6" s="64">
        <v>2</v>
      </c>
      <c r="O6" s="65">
        <v>0.009852216748768473</v>
      </c>
      <c r="P6" s="59">
        <v>203</v>
      </c>
    </row>
    <row r="7" spans="1:16" ht="16.5" thickBot="1">
      <c r="A7" s="147" t="s">
        <v>40</v>
      </c>
      <c r="B7" s="148"/>
      <c r="C7" s="149"/>
      <c r="D7" s="68">
        <v>90</v>
      </c>
      <c r="E7" s="69">
        <v>0.07712082262210797</v>
      </c>
      <c r="F7" s="68">
        <v>416</v>
      </c>
      <c r="G7" s="69">
        <v>0.3564695801199657</v>
      </c>
      <c r="H7" s="68">
        <v>482</v>
      </c>
      <c r="I7" s="69">
        <v>0.4130248500428449</v>
      </c>
      <c r="J7" s="68">
        <v>158</v>
      </c>
      <c r="K7" s="69">
        <v>0.1353898886032562</v>
      </c>
      <c r="L7" s="68">
        <v>16</v>
      </c>
      <c r="M7" s="69">
        <v>0.013710368466152529</v>
      </c>
      <c r="N7" s="68">
        <v>5</v>
      </c>
      <c r="O7" s="69">
        <v>0.004284490145672665</v>
      </c>
      <c r="P7" s="70">
        <v>1167</v>
      </c>
    </row>
    <row r="8" spans="1:16" ht="16.5" thickBot="1">
      <c r="A8" s="153" t="s">
        <v>44</v>
      </c>
      <c r="B8" s="154"/>
      <c r="C8" s="155"/>
      <c r="D8" s="71">
        <v>1</v>
      </c>
      <c r="E8" s="72">
        <v>0.2</v>
      </c>
      <c r="F8" s="71">
        <v>3</v>
      </c>
      <c r="G8" s="73">
        <v>0.6</v>
      </c>
      <c r="H8" s="71">
        <v>1</v>
      </c>
      <c r="I8" s="73">
        <v>0.2</v>
      </c>
      <c r="J8" s="71">
        <v>0</v>
      </c>
      <c r="K8" s="72">
        <v>0</v>
      </c>
      <c r="L8" s="71">
        <v>0</v>
      </c>
      <c r="M8" s="72">
        <v>0</v>
      </c>
      <c r="N8" s="71">
        <v>0</v>
      </c>
      <c r="O8" s="72">
        <v>0</v>
      </c>
      <c r="P8" s="59">
        <v>5</v>
      </c>
    </row>
    <row r="9" spans="1:16" ht="16.5" thickBot="1">
      <c r="A9" s="144" t="s">
        <v>45</v>
      </c>
      <c r="B9" s="145"/>
      <c r="C9" s="146"/>
      <c r="D9" s="66">
        <v>5</v>
      </c>
      <c r="E9" s="65">
        <v>0.12195121951219512</v>
      </c>
      <c r="F9" s="66">
        <v>5</v>
      </c>
      <c r="G9" s="67">
        <v>0.12195121951219512</v>
      </c>
      <c r="H9" s="66">
        <v>24</v>
      </c>
      <c r="I9" s="67">
        <v>0.5853658536585366</v>
      </c>
      <c r="J9" s="66">
        <v>4</v>
      </c>
      <c r="K9" s="65">
        <v>0.0975609756097561</v>
      </c>
      <c r="L9" s="66">
        <v>3</v>
      </c>
      <c r="M9" s="65">
        <v>0.07317073170731707</v>
      </c>
      <c r="N9" s="66">
        <v>0</v>
      </c>
      <c r="O9" s="65">
        <v>0</v>
      </c>
      <c r="P9" s="59">
        <v>41</v>
      </c>
    </row>
    <row r="10" spans="1:16" ht="16.5" thickBot="1">
      <c r="A10" s="147" t="s">
        <v>40</v>
      </c>
      <c r="B10" s="148"/>
      <c r="C10" s="149"/>
      <c r="D10" s="74">
        <v>6</v>
      </c>
      <c r="E10" s="75">
        <v>0.13043478260869565</v>
      </c>
      <c r="F10" s="74">
        <v>8</v>
      </c>
      <c r="G10" s="75">
        <v>0.17391304347826086</v>
      </c>
      <c r="H10" s="74">
        <v>25</v>
      </c>
      <c r="I10" s="75">
        <v>0.5434782608695652</v>
      </c>
      <c r="J10" s="74">
        <v>4</v>
      </c>
      <c r="K10" s="75">
        <v>0.08695652173913043</v>
      </c>
      <c r="L10" s="74">
        <v>3</v>
      </c>
      <c r="M10" s="75">
        <v>0.06521739130434782</v>
      </c>
      <c r="N10" s="74">
        <v>0</v>
      </c>
      <c r="O10" s="75">
        <v>0</v>
      </c>
      <c r="P10" s="70">
        <v>46</v>
      </c>
    </row>
    <row r="11" spans="1:16" ht="16.5" thickBot="1">
      <c r="A11" s="150" t="s">
        <v>46</v>
      </c>
      <c r="B11" s="151"/>
      <c r="C11" s="152"/>
      <c r="D11" s="76">
        <f aca="true" t="shared" si="0" ref="D11:N11">D7+D10</f>
        <v>96</v>
      </c>
      <c r="E11" s="77">
        <f>D11/$P$11</f>
        <v>0.07914262159934048</v>
      </c>
      <c r="F11" s="76">
        <f t="shared" si="0"/>
        <v>424</v>
      </c>
      <c r="G11" s="77">
        <f>F11/$P$11</f>
        <v>0.34954657873042044</v>
      </c>
      <c r="H11" s="76">
        <f t="shared" si="0"/>
        <v>507</v>
      </c>
      <c r="I11" s="77">
        <f>H11/$P$11</f>
        <v>0.4179719703215169</v>
      </c>
      <c r="J11" s="76">
        <f t="shared" si="0"/>
        <v>162</v>
      </c>
      <c r="K11" s="77">
        <f>J11/$P$11</f>
        <v>0.13355317394888705</v>
      </c>
      <c r="L11" s="76">
        <f t="shared" si="0"/>
        <v>19</v>
      </c>
      <c r="M11" s="77">
        <f>L11/$P$11</f>
        <v>0.015663643858202802</v>
      </c>
      <c r="N11" s="76">
        <f t="shared" si="0"/>
        <v>5</v>
      </c>
      <c r="O11" s="77">
        <f>N11/$P$11</f>
        <v>0.004122011541632316</v>
      </c>
      <c r="P11" s="78">
        <f>P7+P10</f>
        <v>1213</v>
      </c>
    </row>
    <row r="12" spans="1:17" ht="16.5" thickBot="1">
      <c r="A12" s="150" t="s">
        <v>47</v>
      </c>
      <c r="B12" s="151"/>
      <c r="C12" s="152"/>
      <c r="D12" s="141">
        <f aca="true" t="shared" si="1" ref="D12:N12">D11/D15</f>
        <v>1.1566265060240963</v>
      </c>
      <c r="E12" s="142"/>
      <c r="F12" s="141">
        <f t="shared" si="1"/>
        <v>1.0707070707070707</v>
      </c>
      <c r="G12" s="142"/>
      <c r="H12" s="141">
        <f t="shared" si="1"/>
        <v>1.1845794392523366</v>
      </c>
      <c r="I12" s="142"/>
      <c r="J12" s="141">
        <f t="shared" si="1"/>
        <v>1.8202247191011236</v>
      </c>
      <c r="K12" s="142"/>
      <c r="L12" s="141">
        <f t="shared" si="1"/>
        <v>0.7037037037037037</v>
      </c>
      <c r="M12" s="142"/>
      <c r="N12" s="141">
        <f t="shared" si="1"/>
        <v>2.5</v>
      </c>
      <c r="O12" s="142"/>
      <c r="P12" s="79">
        <f>P11/P15</f>
        <v>1.1834146341463414</v>
      </c>
      <c r="Q12" s="80"/>
    </row>
    <row r="13" spans="1:16" ht="15.75">
      <c r="A13" s="81"/>
      <c r="B13" s="81"/>
      <c r="C13" s="81"/>
      <c r="D13" s="82"/>
      <c r="E13" s="83"/>
      <c r="F13" s="82"/>
      <c r="G13" s="83"/>
      <c r="H13" s="82"/>
      <c r="I13" s="83"/>
      <c r="J13" s="82"/>
      <c r="K13" s="83"/>
      <c r="L13" s="82"/>
      <c r="M13" s="83"/>
      <c r="N13" s="82"/>
      <c r="O13" s="83"/>
      <c r="P13" s="84"/>
    </row>
    <row r="14" spans="1:16" ht="16.5" thickBot="1">
      <c r="A14" s="143" t="s">
        <v>48</v>
      </c>
      <c r="B14" s="143"/>
      <c r="C14" s="143"/>
      <c r="D14" s="82"/>
      <c r="E14" s="83"/>
      <c r="F14" s="82"/>
      <c r="G14" s="83"/>
      <c r="H14" s="82"/>
      <c r="I14" s="83"/>
      <c r="J14" s="82"/>
      <c r="K14" s="83"/>
      <c r="L14" s="82"/>
      <c r="M14" s="83"/>
      <c r="N14" s="82"/>
      <c r="O14" s="83"/>
      <c r="P14" s="84"/>
    </row>
    <row r="15" spans="1:16" ht="16.5" thickBot="1">
      <c r="A15" s="132" t="s">
        <v>49</v>
      </c>
      <c r="B15" s="133"/>
      <c r="C15" s="134"/>
      <c r="D15" s="85">
        <v>83</v>
      </c>
      <c r="E15" s="86">
        <v>0.08097560975609756</v>
      </c>
      <c r="F15" s="87">
        <v>396</v>
      </c>
      <c r="G15" s="88">
        <v>0.38634146341463416</v>
      </c>
      <c r="H15" s="87">
        <v>428</v>
      </c>
      <c r="I15" s="86">
        <v>0.4175609756097561</v>
      </c>
      <c r="J15" s="87">
        <v>89</v>
      </c>
      <c r="K15" s="86">
        <v>0.08682926829268292</v>
      </c>
      <c r="L15" s="87">
        <v>27</v>
      </c>
      <c r="M15" s="86">
        <v>0.026341463414634145</v>
      </c>
      <c r="N15" s="87">
        <v>2</v>
      </c>
      <c r="O15" s="86">
        <v>0.001951219512195122</v>
      </c>
      <c r="P15" s="89">
        <v>1025</v>
      </c>
    </row>
    <row r="16" spans="1:16" ht="16.5" thickBot="1">
      <c r="A16" s="132" t="s">
        <v>50</v>
      </c>
      <c r="B16" s="133"/>
      <c r="C16" s="134"/>
      <c r="D16" s="85">
        <v>54</v>
      </c>
      <c r="E16" s="86">
        <v>0.0533596837944664</v>
      </c>
      <c r="F16" s="90">
        <v>487</v>
      </c>
      <c r="G16" s="88">
        <v>0.48122529644268774</v>
      </c>
      <c r="H16" s="90">
        <v>367</v>
      </c>
      <c r="I16" s="86">
        <v>0.36264822134387353</v>
      </c>
      <c r="J16" s="90">
        <v>78</v>
      </c>
      <c r="K16" s="86">
        <v>0.07707509881422925</v>
      </c>
      <c r="L16" s="90">
        <v>25</v>
      </c>
      <c r="M16" s="86">
        <v>0.024703557312252964</v>
      </c>
      <c r="N16" s="90">
        <v>1</v>
      </c>
      <c r="O16" s="86">
        <v>0.0009881422924901185</v>
      </c>
      <c r="P16" s="89">
        <v>1012</v>
      </c>
    </row>
    <row r="22" spans="13:14" ht="16.5" thickBot="1">
      <c r="M22" s="92" t="s">
        <v>51</v>
      </c>
      <c r="N22" s="92"/>
    </row>
    <row r="23" spans="13:16" ht="16.5" thickBot="1">
      <c r="M23" s="93"/>
      <c r="N23" s="94"/>
      <c r="O23" s="95" t="s">
        <v>52</v>
      </c>
      <c r="P23" s="54" t="s">
        <v>53</v>
      </c>
    </row>
    <row r="24" spans="13:16" ht="15.75">
      <c r="M24" s="135" t="s">
        <v>50</v>
      </c>
      <c r="N24" s="136"/>
      <c r="O24" s="96">
        <v>1000</v>
      </c>
      <c r="P24" s="97">
        <v>1012</v>
      </c>
    </row>
    <row r="25" spans="13:16" ht="15.75">
      <c r="M25" s="137" t="s">
        <v>49</v>
      </c>
      <c r="N25" s="138"/>
      <c r="O25" s="98">
        <v>1100</v>
      </c>
      <c r="P25" s="99">
        <v>1025</v>
      </c>
    </row>
    <row r="26" spans="13:16" ht="16.5" thickBot="1">
      <c r="M26" s="139" t="s">
        <v>33</v>
      </c>
      <c r="N26" s="140"/>
      <c r="O26" s="100">
        <v>1200</v>
      </c>
      <c r="P26" s="101">
        <f>SUM(P7,P10)</f>
        <v>1213</v>
      </c>
    </row>
  </sheetData>
  <sheetProtection/>
  <mergeCells count="28">
    <mergeCell ref="J3:K3"/>
    <mergeCell ref="L3:M3"/>
    <mergeCell ref="N3:O3"/>
    <mergeCell ref="A4:C4"/>
    <mergeCell ref="A5:C5"/>
    <mergeCell ref="A6:C6"/>
    <mergeCell ref="A7:C7"/>
    <mergeCell ref="A8:C8"/>
    <mergeCell ref="A3:C3"/>
    <mergeCell ref="D3:E3"/>
    <mergeCell ref="F3:G3"/>
    <mergeCell ref="H3:I3"/>
    <mergeCell ref="A9:C9"/>
    <mergeCell ref="A10:C10"/>
    <mergeCell ref="A11:C11"/>
    <mergeCell ref="A12:C12"/>
    <mergeCell ref="D12:E12"/>
    <mergeCell ref="F12:G12"/>
    <mergeCell ref="A16:C16"/>
    <mergeCell ref="M24:N24"/>
    <mergeCell ref="M25:N25"/>
    <mergeCell ref="M26:N26"/>
    <mergeCell ref="H12:I12"/>
    <mergeCell ref="J12:K12"/>
    <mergeCell ref="L12:M12"/>
    <mergeCell ref="N12:O12"/>
    <mergeCell ref="A14:C14"/>
    <mergeCell ref="A15:C15"/>
  </mergeCells>
  <printOptions/>
  <pageMargins left="0.7" right="0.7" top="0.75" bottom="0.75" header="0.3" footer="0.3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2"/>
  <sheetViews>
    <sheetView zoomScalePageLayoutView="0" workbookViewId="0" topLeftCell="D1">
      <selection activeCell="I36" sqref="I36"/>
    </sheetView>
  </sheetViews>
  <sheetFormatPr defaultColWidth="9.00390625" defaultRowHeight="13.5"/>
  <cols>
    <col min="1" max="1" width="9.00390625" style="103" customWidth="1"/>
    <col min="2" max="3" width="13.125" style="103" customWidth="1"/>
    <col min="4" max="9" width="9.625" style="117" customWidth="1"/>
    <col min="10" max="17" width="14.625" style="103" customWidth="1"/>
    <col min="18" max="18" width="7.625" style="103" customWidth="1"/>
    <col min="19" max="16384" width="9.00390625" style="103" customWidth="1"/>
  </cols>
  <sheetData>
    <row r="1" spans="2:9" ht="18" customHeight="1" thickBot="1">
      <c r="B1" s="189" t="s">
        <v>54</v>
      </c>
      <c r="C1" s="189"/>
      <c r="D1" s="102"/>
      <c r="E1" s="102"/>
      <c r="F1" s="190" t="s">
        <v>55</v>
      </c>
      <c r="G1" s="190"/>
      <c r="H1" s="190"/>
      <c r="I1" s="190"/>
    </row>
    <row r="2" spans="2:9" ht="18" customHeight="1" thickBot="1">
      <c r="B2" s="191" t="s">
        <v>56</v>
      </c>
      <c r="C2" s="192"/>
      <c r="D2" s="175" t="s">
        <v>57</v>
      </c>
      <c r="E2" s="176"/>
      <c r="F2" s="175" t="s">
        <v>58</v>
      </c>
      <c r="G2" s="176"/>
      <c r="H2" s="175" t="s">
        <v>59</v>
      </c>
      <c r="I2" s="176"/>
    </row>
    <row r="3" spans="2:9" ht="24" customHeight="1">
      <c r="B3" s="187" t="s">
        <v>60</v>
      </c>
      <c r="C3" s="188"/>
      <c r="D3" s="173">
        <v>224</v>
      </c>
      <c r="E3" s="171" t="s">
        <v>61</v>
      </c>
      <c r="F3" s="173">
        <v>186</v>
      </c>
      <c r="G3" s="171" t="s">
        <v>62</v>
      </c>
      <c r="H3" s="173">
        <v>169</v>
      </c>
      <c r="I3" s="171" t="s">
        <v>63</v>
      </c>
    </row>
    <row r="4" spans="2:9" ht="24" customHeight="1" thickBot="1">
      <c r="B4" s="193" t="s">
        <v>64</v>
      </c>
      <c r="C4" s="194"/>
      <c r="D4" s="174"/>
      <c r="E4" s="172"/>
      <c r="F4" s="174"/>
      <c r="G4" s="172"/>
      <c r="H4" s="174"/>
      <c r="I4" s="172"/>
    </row>
    <row r="5" spans="2:9" ht="24" customHeight="1" thickBot="1">
      <c r="B5" s="177" t="s">
        <v>65</v>
      </c>
      <c r="C5" s="178"/>
      <c r="D5" s="179" t="s">
        <v>66</v>
      </c>
      <c r="E5" s="180"/>
      <c r="F5" s="179" t="s">
        <v>67</v>
      </c>
      <c r="G5" s="180"/>
      <c r="H5" s="179" t="s">
        <v>68</v>
      </c>
      <c r="I5" s="180"/>
    </row>
    <row r="6" spans="2:9" ht="24" customHeight="1" thickBot="1">
      <c r="B6" s="163" t="s">
        <v>69</v>
      </c>
      <c r="C6" s="164"/>
      <c r="D6" s="104">
        <v>5</v>
      </c>
      <c r="E6" s="105">
        <f>D6/224</f>
        <v>0.022321428571428572</v>
      </c>
      <c r="F6" s="104">
        <v>1</v>
      </c>
      <c r="G6" s="105">
        <f>F6/186</f>
        <v>0.005376344086021506</v>
      </c>
      <c r="H6" s="104">
        <v>5</v>
      </c>
      <c r="I6" s="105">
        <f>H6/169</f>
        <v>0.029585798816568046</v>
      </c>
    </row>
    <row r="7" spans="2:9" ht="24" customHeight="1" thickBot="1">
      <c r="B7" s="163" t="s">
        <v>70</v>
      </c>
      <c r="C7" s="164"/>
      <c r="D7" s="104">
        <v>5</v>
      </c>
      <c r="E7" s="105">
        <f aca="true" t="shared" si="0" ref="E7:E13">D7/224</f>
        <v>0.022321428571428572</v>
      </c>
      <c r="F7" s="104">
        <v>7</v>
      </c>
      <c r="G7" s="105">
        <f aca="true" t="shared" si="1" ref="G7:G13">F7/186</f>
        <v>0.03763440860215054</v>
      </c>
      <c r="H7" s="104">
        <v>8</v>
      </c>
      <c r="I7" s="105">
        <f aca="true" t="shared" si="2" ref="I7:I13">H7/169</f>
        <v>0.047337278106508875</v>
      </c>
    </row>
    <row r="8" spans="2:9" ht="24" customHeight="1" thickBot="1">
      <c r="B8" s="163" t="s">
        <v>71</v>
      </c>
      <c r="C8" s="164"/>
      <c r="D8" s="104">
        <v>11</v>
      </c>
      <c r="E8" s="105">
        <f t="shared" si="0"/>
        <v>0.049107142857142856</v>
      </c>
      <c r="F8" s="104">
        <v>6</v>
      </c>
      <c r="G8" s="105">
        <f t="shared" si="1"/>
        <v>0.03225806451612903</v>
      </c>
      <c r="H8" s="104">
        <v>7</v>
      </c>
      <c r="I8" s="105">
        <f t="shared" si="2"/>
        <v>0.04142011834319527</v>
      </c>
    </row>
    <row r="9" spans="2:9" ht="24" customHeight="1" thickBot="1">
      <c r="B9" s="163" t="s">
        <v>72</v>
      </c>
      <c r="C9" s="164"/>
      <c r="D9" s="104">
        <v>18</v>
      </c>
      <c r="E9" s="105">
        <f t="shared" si="0"/>
        <v>0.08035714285714286</v>
      </c>
      <c r="F9" s="104">
        <v>19</v>
      </c>
      <c r="G9" s="105">
        <f t="shared" si="1"/>
        <v>0.10215053763440861</v>
      </c>
      <c r="H9" s="104">
        <v>11</v>
      </c>
      <c r="I9" s="105">
        <f t="shared" si="2"/>
        <v>0.0650887573964497</v>
      </c>
    </row>
    <row r="10" spans="2:9" ht="24" customHeight="1" thickBot="1">
      <c r="B10" s="165" t="s">
        <v>73</v>
      </c>
      <c r="C10" s="166"/>
      <c r="D10" s="104">
        <v>38</v>
      </c>
      <c r="E10" s="105">
        <f t="shared" si="0"/>
        <v>0.16964285714285715</v>
      </c>
      <c r="F10" s="104">
        <v>22</v>
      </c>
      <c r="G10" s="105">
        <f t="shared" si="1"/>
        <v>0.11827956989247312</v>
      </c>
      <c r="H10" s="104">
        <v>24</v>
      </c>
      <c r="I10" s="105">
        <f t="shared" si="2"/>
        <v>0.14201183431952663</v>
      </c>
    </row>
    <row r="11" spans="2:9" ht="24" customHeight="1" thickBot="1" thickTop="1">
      <c r="B11" s="185" t="s">
        <v>74</v>
      </c>
      <c r="C11" s="186"/>
      <c r="D11" s="106">
        <v>41</v>
      </c>
      <c r="E11" s="107">
        <f t="shared" si="0"/>
        <v>0.18303571428571427</v>
      </c>
      <c r="F11" s="106">
        <v>45</v>
      </c>
      <c r="G11" s="107">
        <f t="shared" si="1"/>
        <v>0.24193548387096775</v>
      </c>
      <c r="H11" s="106">
        <v>39</v>
      </c>
      <c r="I11" s="107">
        <f t="shared" si="2"/>
        <v>0.23076923076923078</v>
      </c>
    </row>
    <row r="12" spans="2:9" ht="24" customHeight="1" thickBot="1">
      <c r="B12" s="181" t="s">
        <v>75</v>
      </c>
      <c r="C12" s="182"/>
      <c r="D12" s="108">
        <v>42</v>
      </c>
      <c r="E12" s="109">
        <f t="shared" si="0"/>
        <v>0.1875</v>
      </c>
      <c r="F12" s="110">
        <v>43</v>
      </c>
      <c r="G12" s="109">
        <f t="shared" si="1"/>
        <v>0.23118279569892472</v>
      </c>
      <c r="H12" s="110">
        <v>32</v>
      </c>
      <c r="I12" s="109">
        <f t="shared" si="2"/>
        <v>0.1893491124260355</v>
      </c>
    </row>
    <row r="13" spans="2:9" ht="24" customHeight="1" thickBot="1">
      <c r="B13" s="169" t="s">
        <v>76</v>
      </c>
      <c r="C13" s="170"/>
      <c r="D13" s="111">
        <v>64</v>
      </c>
      <c r="E13" s="112">
        <f t="shared" si="0"/>
        <v>0.2857142857142857</v>
      </c>
      <c r="F13" s="113">
        <v>43</v>
      </c>
      <c r="G13" s="112">
        <f t="shared" si="1"/>
        <v>0.23118279569892472</v>
      </c>
      <c r="H13" s="113">
        <v>43</v>
      </c>
      <c r="I13" s="112">
        <f t="shared" si="2"/>
        <v>0.25443786982248523</v>
      </c>
    </row>
    <row r="14" spans="2:9" ht="24" customHeight="1" thickBot="1">
      <c r="B14" s="175" t="s">
        <v>77</v>
      </c>
      <c r="C14" s="176"/>
      <c r="D14" s="173">
        <v>874</v>
      </c>
      <c r="E14" s="183" t="s">
        <v>78</v>
      </c>
      <c r="F14" s="173">
        <v>730</v>
      </c>
      <c r="G14" s="171" t="s">
        <v>79</v>
      </c>
      <c r="H14" s="173">
        <v>568</v>
      </c>
      <c r="I14" s="171" t="s">
        <v>80</v>
      </c>
    </row>
    <row r="15" spans="2:9" ht="24" customHeight="1" thickBot="1">
      <c r="B15" s="175" t="s">
        <v>64</v>
      </c>
      <c r="C15" s="176"/>
      <c r="D15" s="174"/>
      <c r="E15" s="184"/>
      <c r="F15" s="174"/>
      <c r="G15" s="172"/>
      <c r="H15" s="174"/>
      <c r="I15" s="172"/>
    </row>
    <row r="16" spans="2:9" ht="24" customHeight="1" thickBot="1">
      <c r="B16" s="177" t="s">
        <v>81</v>
      </c>
      <c r="C16" s="178"/>
      <c r="D16" s="179" t="s">
        <v>82</v>
      </c>
      <c r="E16" s="180"/>
      <c r="F16" s="179" t="s">
        <v>83</v>
      </c>
      <c r="G16" s="180"/>
      <c r="H16" s="179" t="s">
        <v>84</v>
      </c>
      <c r="I16" s="180"/>
    </row>
    <row r="17" spans="2:9" ht="24" customHeight="1" thickBot="1">
      <c r="B17" s="163" t="s">
        <v>71</v>
      </c>
      <c r="C17" s="164"/>
      <c r="D17" s="104">
        <v>0</v>
      </c>
      <c r="E17" s="105">
        <f aca="true" t="shared" si="3" ref="E17:E22">D17/874</f>
        <v>0</v>
      </c>
      <c r="F17" s="104">
        <v>1</v>
      </c>
      <c r="G17" s="105">
        <f aca="true" t="shared" si="4" ref="G17:G22">F17/730</f>
        <v>0.0013698630136986301</v>
      </c>
      <c r="H17" s="104">
        <v>2</v>
      </c>
      <c r="I17" s="105">
        <f aca="true" t="shared" si="5" ref="I17:I22">H17/568</f>
        <v>0.0035211267605633804</v>
      </c>
    </row>
    <row r="18" spans="2:9" ht="24" customHeight="1" thickBot="1">
      <c r="B18" s="163" t="s">
        <v>72</v>
      </c>
      <c r="C18" s="164"/>
      <c r="D18" s="104">
        <v>2</v>
      </c>
      <c r="E18" s="105">
        <f t="shared" si="3"/>
        <v>0.002288329519450801</v>
      </c>
      <c r="F18" s="104">
        <v>3</v>
      </c>
      <c r="G18" s="105">
        <f t="shared" si="4"/>
        <v>0.00410958904109589</v>
      </c>
      <c r="H18" s="104">
        <v>3</v>
      </c>
      <c r="I18" s="105">
        <f t="shared" si="5"/>
        <v>0.00528169014084507</v>
      </c>
    </row>
    <row r="19" spans="2:9" ht="24" customHeight="1" thickBot="1">
      <c r="B19" s="163" t="s">
        <v>73</v>
      </c>
      <c r="C19" s="164"/>
      <c r="D19" s="104">
        <v>12</v>
      </c>
      <c r="E19" s="105">
        <f t="shared" si="3"/>
        <v>0.013729977116704805</v>
      </c>
      <c r="F19" s="104">
        <v>11</v>
      </c>
      <c r="G19" s="105">
        <f t="shared" si="4"/>
        <v>0.015068493150684932</v>
      </c>
      <c r="H19" s="104">
        <v>10</v>
      </c>
      <c r="I19" s="105">
        <f t="shared" si="5"/>
        <v>0.017605633802816902</v>
      </c>
    </row>
    <row r="20" spans="2:9" ht="24" customHeight="1" thickBot="1">
      <c r="B20" s="165" t="s">
        <v>74</v>
      </c>
      <c r="C20" s="166"/>
      <c r="D20" s="104">
        <v>71</v>
      </c>
      <c r="E20" s="105">
        <f t="shared" si="3"/>
        <v>0.08123569794050343</v>
      </c>
      <c r="F20" s="104">
        <v>64</v>
      </c>
      <c r="G20" s="105">
        <f t="shared" si="4"/>
        <v>0.08767123287671233</v>
      </c>
      <c r="H20" s="104">
        <v>62</v>
      </c>
      <c r="I20" s="105">
        <f t="shared" si="5"/>
        <v>0.10915492957746478</v>
      </c>
    </row>
    <row r="21" spans="2:9" ht="24" customHeight="1" thickBot="1" thickTop="1">
      <c r="B21" s="167" t="s">
        <v>75</v>
      </c>
      <c r="C21" s="168"/>
      <c r="D21" s="108">
        <v>163</v>
      </c>
      <c r="E21" s="109">
        <f t="shared" si="3"/>
        <v>0.18649885583524028</v>
      </c>
      <c r="F21" s="110">
        <v>123</v>
      </c>
      <c r="G21" s="109">
        <f t="shared" si="4"/>
        <v>0.1684931506849315</v>
      </c>
      <c r="H21" s="110">
        <v>85</v>
      </c>
      <c r="I21" s="109">
        <f t="shared" si="5"/>
        <v>0.14964788732394366</v>
      </c>
    </row>
    <row r="22" spans="2:9" ht="24" customHeight="1" thickBot="1">
      <c r="B22" s="169" t="s">
        <v>76</v>
      </c>
      <c r="C22" s="170"/>
      <c r="D22" s="114">
        <v>626</v>
      </c>
      <c r="E22" s="115">
        <f t="shared" si="3"/>
        <v>0.7162471395881007</v>
      </c>
      <c r="F22" s="116">
        <v>528</v>
      </c>
      <c r="G22" s="115">
        <f t="shared" si="4"/>
        <v>0.7232876712328767</v>
      </c>
      <c r="H22" s="116">
        <v>406</v>
      </c>
      <c r="I22" s="115">
        <f t="shared" si="5"/>
        <v>0.7147887323943662</v>
      </c>
    </row>
  </sheetData>
  <sheetProtection/>
  <mergeCells count="44">
    <mergeCell ref="I3:I4"/>
    <mergeCell ref="B4:C4"/>
    <mergeCell ref="B1:C1"/>
    <mergeCell ref="F1:I1"/>
    <mergeCell ref="B2:C2"/>
    <mergeCell ref="D2:E2"/>
    <mergeCell ref="F2:G2"/>
    <mergeCell ref="H2:I2"/>
    <mergeCell ref="B5:C5"/>
    <mergeCell ref="D5:E5"/>
    <mergeCell ref="F5:G5"/>
    <mergeCell ref="H5:I5"/>
    <mergeCell ref="B3:C3"/>
    <mergeCell ref="D3:D4"/>
    <mergeCell ref="E3:E4"/>
    <mergeCell ref="F3:F4"/>
    <mergeCell ref="G3:G4"/>
    <mergeCell ref="H3:H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D14:D15"/>
    <mergeCell ref="E14:E15"/>
    <mergeCell ref="F14:F15"/>
    <mergeCell ref="G14:G15"/>
    <mergeCell ref="H14:H15"/>
    <mergeCell ref="I14:I15"/>
    <mergeCell ref="B15:C15"/>
    <mergeCell ref="B16:C16"/>
    <mergeCell ref="D16:E16"/>
    <mergeCell ref="F16:G16"/>
    <mergeCell ref="H16:I16"/>
    <mergeCell ref="B17:C17"/>
    <mergeCell ref="B18:C18"/>
    <mergeCell ref="B19:C19"/>
    <mergeCell ref="B20:C20"/>
    <mergeCell ref="B21:C21"/>
    <mergeCell ref="B22:C22"/>
  </mergeCells>
  <printOptions/>
  <pageMargins left="0.25" right="0.25" top="0.75" bottom="0.75" header="0.3" footer="0.3"/>
  <pageSetup fitToHeight="0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HOSTNAME</cp:lastModifiedBy>
  <cp:lastPrinted>2016-08-30T05:29:14Z</cp:lastPrinted>
  <dcterms:created xsi:type="dcterms:W3CDTF">1997-01-08T22:48:59Z</dcterms:created>
  <dcterms:modified xsi:type="dcterms:W3CDTF">2016-12-14T02:46:53Z</dcterms:modified>
  <cp:category/>
  <cp:version/>
  <cp:contentType/>
  <cp:contentStatus/>
</cp:coreProperties>
</file>