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740" activeTab="0"/>
  </bookViews>
  <sheets>
    <sheet name="２-9" sheetId="1" r:id="rId1"/>
  </sheets>
  <definedNames>
    <definedName name="_xlnm.Print_Area" localSheetId="0">'２-9'!$A$1:$W$21</definedName>
  </definedNames>
  <calcPr fullCalcOnLoad="1"/>
</workbook>
</file>

<file path=xl/sharedStrings.xml><?xml version="1.0" encoding="utf-8"?>
<sst xmlns="http://schemas.openxmlformats.org/spreadsheetml/2006/main" count="50" uniqueCount="30">
  <si>
    <t>平成13年度</t>
  </si>
  <si>
    <t>大阪市地域</t>
  </si>
  <si>
    <t>北大阪地域</t>
  </si>
  <si>
    <t>東部大阪地域</t>
  </si>
  <si>
    <t>南河内地域</t>
  </si>
  <si>
    <t>泉州地域</t>
  </si>
  <si>
    <t>合　　　計</t>
  </si>
  <si>
    <t>(注１)　地域区分</t>
  </si>
  <si>
    <t>大阪市地域 : 大阪市</t>
  </si>
  <si>
    <t>北大阪地域 : 豊中市、池田市、吹田市、高槻市、茨木市、箕面市、摂津市、島本町、能勢町及び豊能町</t>
  </si>
  <si>
    <t>　　　　　　年度
地域</t>
  </si>
  <si>
    <t>排出量
(t)</t>
  </si>
  <si>
    <t>構成比
(%)</t>
  </si>
  <si>
    <t>南河内地域 : 富田林市、河内長野市、松原市、羽曳野市、藤井寺市、大阪狭山市、太子町、河南町及び千早赤阪村</t>
  </si>
  <si>
    <t>東部大阪地域 : 守口市、枚方市、八尾市、寝屋川市、大東市、柏原市、門真市、東大阪市、四條畷市及び交野市</t>
  </si>
  <si>
    <t>(単位：千トン）</t>
  </si>
  <si>
    <t>平成8年度</t>
  </si>
  <si>
    <t>平成11年度</t>
  </si>
  <si>
    <t>平成12年度</t>
  </si>
  <si>
    <t>平成14年度</t>
  </si>
  <si>
    <t>平成15年度</t>
  </si>
  <si>
    <t>平成16年度</t>
  </si>
  <si>
    <t>平成17年度</t>
  </si>
  <si>
    <t>平成18年度</t>
  </si>
  <si>
    <t>泉州地域 : 堺市、岸和田市、泉大津市、貝塚市、泉佐野市、和泉市、高石市、泉南市、阪南市、忠岡町、熊取町、田尻町及び岬町</t>
  </si>
  <si>
    <t>(注３)  旧美原町域については、平成15年度までは南河内地域、平成16年度からは泉州地域として集計している。</t>
  </si>
  <si>
    <t>平成19年度</t>
  </si>
  <si>
    <t>平成20年度</t>
  </si>
  <si>
    <t>(注２)　大阪市、堺市、高槻市（平成15年度以降）及び東大阪市（平成16年度以降）については各市の調査、平成20年度以降は、環境省調査による。</t>
  </si>
  <si>
    <t>１－９　工場・事業場等からの地域別二酸化硫黄排出量の推移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</si>
</sst>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#,##0.0"/>
    <numFmt numFmtId="179" formatCode="#,##0_);[Red]\(#,##0\)"/>
    <numFmt numFmtId="180" formatCode="0.0_ "/>
    <numFmt numFmtId="181" formatCode="0_ "/>
    <numFmt numFmtId="182" formatCode="0.00_);[Red]\(0.00\)"/>
    <numFmt numFmtId="183" formatCode="#,##0.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 style="double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2" xfId="0" applyFont="1" applyFill="1" applyBorder="1" applyAlignment="1">
      <alignment horizontal="centerContinuous" vertical="center"/>
    </xf>
    <xf numFmtId="0" fontId="3" fillId="0" borderId="13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177" fontId="3" fillId="0" borderId="18" xfId="0" applyNumberFormat="1" applyFont="1" applyFill="1" applyBorder="1" applyAlignment="1">
      <alignment horizontal="right" vertical="center"/>
    </xf>
    <xf numFmtId="177" fontId="3" fillId="0" borderId="19" xfId="0" applyNumberFormat="1" applyFont="1" applyFill="1" applyBorder="1" applyAlignment="1">
      <alignment horizontal="right" vertical="center"/>
    </xf>
    <xf numFmtId="177" fontId="3" fillId="0" borderId="20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178" fontId="3" fillId="0" borderId="23" xfId="0" applyNumberFormat="1" applyFont="1" applyFill="1" applyBorder="1" applyAlignment="1">
      <alignment vertical="center"/>
    </xf>
    <xf numFmtId="178" fontId="3" fillId="0" borderId="20" xfId="0" applyNumberFormat="1" applyFont="1" applyFill="1" applyBorder="1" applyAlignment="1">
      <alignment vertical="center"/>
    </xf>
    <xf numFmtId="178" fontId="3" fillId="0" borderId="18" xfId="0" applyNumberFormat="1" applyFont="1" applyFill="1" applyBorder="1" applyAlignment="1">
      <alignment vertical="center"/>
    </xf>
    <xf numFmtId="177" fontId="3" fillId="0" borderId="18" xfId="0" applyNumberFormat="1" applyFont="1" applyFill="1" applyBorder="1" applyAlignment="1">
      <alignment vertical="center"/>
    </xf>
    <xf numFmtId="177" fontId="3" fillId="0" borderId="24" xfId="0" applyNumberFormat="1" applyFont="1" applyFill="1" applyBorder="1" applyAlignment="1">
      <alignment vertical="center"/>
    </xf>
    <xf numFmtId="178" fontId="3" fillId="0" borderId="25" xfId="0" applyNumberFormat="1" applyFont="1" applyFill="1" applyBorder="1" applyAlignment="1">
      <alignment vertical="center"/>
    </xf>
    <xf numFmtId="178" fontId="3" fillId="0" borderId="24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7" fontId="3" fillId="0" borderId="26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3" fillId="0" borderId="27" xfId="0" applyNumberFormat="1" applyFont="1" applyFill="1" applyBorder="1" applyAlignment="1">
      <alignment horizontal="right" vertical="center"/>
    </xf>
    <xf numFmtId="177" fontId="3" fillId="0" borderId="28" xfId="0" applyNumberFormat="1" applyFont="1" applyFill="1" applyBorder="1" applyAlignment="1">
      <alignment vertical="center"/>
    </xf>
    <xf numFmtId="177" fontId="3" fillId="0" borderId="29" xfId="0" applyNumberFormat="1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 wrapText="1"/>
    </xf>
    <xf numFmtId="178" fontId="3" fillId="0" borderId="31" xfId="0" applyNumberFormat="1" applyFont="1" applyFill="1" applyBorder="1" applyAlignment="1">
      <alignment vertical="center"/>
    </xf>
    <xf numFmtId="178" fontId="3" fillId="0" borderId="32" xfId="0" applyNumberFormat="1" applyFont="1" applyFill="1" applyBorder="1" applyAlignment="1">
      <alignment vertical="center"/>
    </xf>
    <xf numFmtId="0" fontId="3" fillId="0" borderId="33" xfId="0" applyFont="1" applyFill="1" applyBorder="1" applyAlignment="1">
      <alignment horizontal="centerContinuous" vertical="center"/>
    </xf>
    <xf numFmtId="0" fontId="3" fillId="0" borderId="34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20"/>
  <sheetViews>
    <sheetView tabSelected="1" view="pageBreakPreview" zoomScaleSheetLayoutView="100" zoomScalePageLayoutView="0" workbookViewId="0" topLeftCell="A1">
      <pane xSplit="3" topLeftCell="I1" activePane="topRight" state="frozen"/>
      <selection pane="topLeft" activeCell="V6" sqref="V6"/>
      <selection pane="topRight" activeCell="A1" sqref="A1"/>
    </sheetView>
  </sheetViews>
  <sheetFormatPr defaultColWidth="9.00390625" defaultRowHeight="13.5"/>
  <cols>
    <col min="1" max="1" width="13.625" style="6" customWidth="1"/>
    <col min="2" max="3" width="0" style="6" hidden="1" customWidth="1"/>
    <col min="4" max="16384" width="9.00390625" style="6" customWidth="1"/>
  </cols>
  <sheetData>
    <row r="2" spans="1:21" ht="17.25">
      <c r="A2" s="29"/>
      <c r="B2" s="29"/>
      <c r="C2" s="7"/>
      <c r="D2" s="41" t="s">
        <v>29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2" ht="14.25" thickBot="1">
      <c r="A3" s="7"/>
      <c r="B3" s="7"/>
      <c r="C3" s="7"/>
      <c r="D3" s="7"/>
      <c r="E3" s="7"/>
      <c r="F3" s="7"/>
      <c r="G3" s="7"/>
      <c r="V3" s="6" t="s">
        <v>15</v>
      </c>
    </row>
    <row r="4" spans="1:23" ht="15" customHeight="1">
      <c r="A4" s="39" t="s">
        <v>10</v>
      </c>
      <c r="B4" s="3" t="s">
        <v>16</v>
      </c>
      <c r="C4" s="1"/>
      <c r="D4" s="4" t="s">
        <v>17</v>
      </c>
      <c r="E4" s="2"/>
      <c r="F4" s="4" t="s">
        <v>18</v>
      </c>
      <c r="G4" s="3"/>
      <c r="H4" s="3" t="s">
        <v>0</v>
      </c>
      <c r="I4" s="1"/>
      <c r="J4" s="2" t="s">
        <v>19</v>
      </c>
      <c r="K4" s="3"/>
      <c r="L4" s="2" t="s">
        <v>20</v>
      </c>
      <c r="M4" s="2"/>
      <c r="N4" s="4" t="s">
        <v>21</v>
      </c>
      <c r="O4" s="2"/>
      <c r="P4" s="4" t="s">
        <v>22</v>
      </c>
      <c r="Q4" s="2"/>
      <c r="R4" s="2" t="s">
        <v>23</v>
      </c>
      <c r="S4" s="2"/>
      <c r="T4" s="4" t="s">
        <v>26</v>
      </c>
      <c r="U4" s="3"/>
      <c r="V4" s="2" t="s">
        <v>27</v>
      </c>
      <c r="W4" s="38"/>
    </row>
    <row r="5" spans="1:23" ht="27.75" thickBot="1">
      <c r="A5" s="40"/>
      <c r="B5" s="8" t="s">
        <v>11</v>
      </c>
      <c r="C5" s="9" t="s">
        <v>12</v>
      </c>
      <c r="D5" s="10" t="s">
        <v>11</v>
      </c>
      <c r="E5" s="8" t="s">
        <v>12</v>
      </c>
      <c r="F5" s="10" t="s">
        <v>11</v>
      </c>
      <c r="G5" s="9" t="s">
        <v>12</v>
      </c>
      <c r="H5" s="8" t="s">
        <v>11</v>
      </c>
      <c r="I5" s="9" t="s">
        <v>12</v>
      </c>
      <c r="J5" s="8" t="s">
        <v>11</v>
      </c>
      <c r="K5" s="9" t="s">
        <v>12</v>
      </c>
      <c r="L5" s="8" t="s">
        <v>11</v>
      </c>
      <c r="M5" s="8" t="s">
        <v>12</v>
      </c>
      <c r="N5" s="10" t="s">
        <v>11</v>
      </c>
      <c r="O5" s="8" t="s">
        <v>12</v>
      </c>
      <c r="P5" s="10" t="s">
        <v>11</v>
      </c>
      <c r="Q5" s="8" t="s">
        <v>12</v>
      </c>
      <c r="R5" s="8" t="s">
        <v>11</v>
      </c>
      <c r="S5" s="8" t="s">
        <v>12</v>
      </c>
      <c r="T5" s="10" t="s">
        <v>11</v>
      </c>
      <c r="U5" s="9" t="s">
        <v>12</v>
      </c>
      <c r="V5" s="8" t="s">
        <v>11</v>
      </c>
      <c r="W5" s="35" t="s">
        <v>12</v>
      </c>
    </row>
    <row r="6" spans="1:23" ht="15" customHeight="1" thickTop="1">
      <c r="A6" s="11" t="s">
        <v>1</v>
      </c>
      <c r="B6" s="12">
        <v>1.7</v>
      </c>
      <c r="C6" s="22">
        <f>B6/B11*100</f>
        <v>31.481481481481477</v>
      </c>
      <c r="D6" s="14">
        <v>1.693</v>
      </c>
      <c r="E6" s="22">
        <f>D6/D11*100</f>
        <v>38.3639247677317</v>
      </c>
      <c r="F6" s="14">
        <v>1.613</v>
      </c>
      <c r="G6" s="22">
        <f>F6/F11*100</f>
        <v>40.527638190954775</v>
      </c>
      <c r="H6" s="12">
        <v>1.435</v>
      </c>
      <c r="I6" s="22">
        <f>H6/H11*100</f>
        <v>45.526649746192895</v>
      </c>
      <c r="J6" s="13">
        <v>1.369</v>
      </c>
      <c r="K6" s="22">
        <f>J6/J11*100</f>
        <v>45.09222661396574</v>
      </c>
      <c r="L6" s="13">
        <v>1.399</v>
      </c>
      <c r="M6" s="22">
        <f>L6/L11*100</f>
        <v>46.68001334668001</v>
      </c>
      <c r="N6" s="14">
        <v>1.308</v>
      </c>
      <c r="O6" s="23">
        <f>N6/N11*100</f>
        <v>43.125618199802176</v>
      </c>
      <c r="P6" s="14">
        <v>1.375</v>
      </c>
      <c r="Q6" s="24">
        <f>P6/P11*100</f>
        <v>48.161120840630474</v>
      </c>
      <c r="R6" s="14">
        <v>1.239</v>
      </c>
      <c r="S6" s="24">
        <f>R6/R11*100</f>
        <v>45.16952242070725</v>
      </c>
      <c r="T6" s="32">
        <v>1.239</v>
      </c>
      <c r="U6" s="22">
        <f>T6/T11*100</f>
        <v>50.18226002430134</v>
      </c>
      <c r="V6" s="14">
        <v>0.21</v>
      </c>
      <c r="W6" s="36">
        <f>V6/$X$11*100</f>
        <v>10.769230769230768</v>
      </c>
    </row>
    <row r="7" spans="1:23" ht="15" customHeight="1">
      <c r="A7" s="15" t="s">
        <v>2</v>
      </c>
      <c r="B7" s="25">
        <v>0.5</v>
      </c>
      <c r="C7" s="22">
        <f>B7/B11*100</f>
        <v>9.25925925925926</v>
      </c>
      <c r="D7" s="25">
        <v>0.502</v>
      </c>
      <c r="E7" s="22">
        <f>D7/D11*100</f>
        <v>11.375481531837751</v>
      </c>
      <c r="F7" s="25">
        <v>0.298</v>
      </c>
      <c r="G7" s="22">
        <f>F7/F11*100</f>
        <v>7.487437185929648</v>
      </c>
      <c r="H7" s="25">
        <v>0.272</v>
      </c>
      <c r="I7" s="22">
        <f>H7/H11*100</f>
        <v>8.629441624365484</v>
      </c>
      <c r="J7" s="25">
        <v>0.282</v>
      </c>
      <c r="K7" s="22">
        <f>J7/J11*100</f>
        <v>9.288537549407113</v>
      </c>
      <c r="L7" s="25">
        <v>0.528</v>
      </c>
      <c r="M7" s="22">
        <f>L7/L11*100</f>
        <v>17.61761761761762</v>
      </c>
      <c r="N7" s="25">
        <v>0.545</v>
      </c>
      <c r="O7" s="24">
        <f>N7/N11*100</f>
        <v>17.96900758325091</v>
      </c>
      <c r="P7" s="25">
        <v>0.346</v>
      </c>
      <c r="Q7" s="24">
        <f>P7/P11*100</f>
        <v>12.11908931698774</v>
      </c>
      <c r="R7" s="25">
        <f>0.165+0.203</f>
        <v>0.368</v>
      </c>
      <c r="S7" s="24">
        <f>R7/R11*100</f>
        <v>13.415967918337584</v>
      </c>
      <c r="T7" s="33">
        <f>0.425</f>
        <v>0.425</v>
      </c>
      <c r="U7" s="22">
        <f>T7/T11*100</f>
        <v>17.213446739570674</v>
      </c>
      <c r="V7" s="25">
        <v>0.19</v>
      </c>
      <c r="W7" s="36">
        <f>V7/$X$11*100</f>
        <v>9.743589743589743</v>
      </c>
    </row>
    <row r="8" spans="1:23" ht="15" customHeight="1">
      <c r="A8" s="15" t="s">
        <v>3</v>
      </c>
      <c r="B8" s="25">
        <v>0.9</v>
      </c>
      <c r="C8" s="22">
        <f>B8/B11*100</f>
        <v>16.666666666666664</v>
      </c>
      <c r="D8" s="25">
        <v>0.741</v>
      </c>
      <c r="E8" s="22">
        <f>D8/D11*100</f>
        <v>16.791298436437796</v>
      </c>
      <c r="F8" s="25">
        <v>0.639</v>
      </c>
      <c r="G8" s="22">
        <f>F8/F11*100</f>
        <v>16.055276381909547</v>
      </c>
      <c r="H8" s="25">
        <v>0.494</v>
      </c>
      <c r="I8" s="22">
        <f>H8/H11*100</f>
        <v>15.672588832487309</v>
      </c>
      <c r="J8" s="25">
        <v>0.393</v>
      </c>
      <c r="K8" s="22">
        <f>J8/J11*100</f>
        <v>12.944664031620553</v>
      </c>
      <c r="L8" s="25">
        <v>0.387</v>
      </c>
      <c r="M8" s="22">
        <f>L8/L11*100</f>
        <v>12.912912912912914</v>
      </c>
      <c r="N8" s="25">
        <v>0.449</v>
      </c>
      <c r="O8" s="24">
        <f>N8/N11*100</f>
        <v>14.803824596109463</v>
      </c>
      <c r="P8" s="25">
        <v>0.588</v>
      </c>
      <c r="Q8" s="24">
        <f>P8/P11*100</f>
        <v>20.595446584938703</v>
      </c>
      <c r="R8" s="25">
        <f>0.374+0.081</f>
        <v>0.455</v>
      </c>
      <c r="S8" s="24">
        <f>R8/R11*100</f>
        <v>16.587677725118482</v>
      </c>
      <c r="T8" s="33">
        <f>0.205</f>
        <v>0.205</v>
      </c>
      <c r="U8" s="22">
        <f>T8/T11*100</f>
        <v>8.302956662616442</v>
      </c>
      <c r="V8" s="25">
        <v>0.18</v>
      </c>
      <c r="W8" s="36">
        <f>V8/$X$11*100</f>
        <v>9.23076923076923</v>
      </c>
    </row>
    <row r="9" spans="1:23" ht="15" customHeight="1">
      <c r="A9" s="15" t="s">
        <v>4</v>
      </c>
      <c r="B9" s="25">
        <v>0.1</v>
      </c>
      <c r="C9" s="22">
        <f>B9/B11*100</f>
        <v>1.8518518518518516</v>
      </c>
      <c r="D9" s="25">
        <v>0.167</v>
      </c>
      <c r="E9" s="22">
        <f>D9/D11*100</f>
        <v>3.7842737366870614</v>
      </c>
      <c r="F9" s="25">
        <v>0.147</v>
      </c>
      <c r="G9" s="22">
        <f>F9/F11*100</f>
        <v>3.6934673366834168</v>
      </c>
      <c r="H9" s="25">
        <v>0.171</v>
      </c>
      <c r="I9" s="22">
        <f>H9/H11*100</f>
        <v>5.425126903553299</v>
      </c>
      <c r="J9" s="25">
        <v>0.151</v>
      </c>
      <c r="K9" s="22">
        <f>J9/J11*100</f>
        <v>4.97364953886693</v>
      </c>
      <c r="L9" s="25">
        <v>0.125</v>
      </c>
      <c r="M9" s="22">
        <f>L9/L11*100</f>
        <v>4.170837504170838</v>
      </c>
      <c r="N9" s="25">
        <v>0.114</v>
      </c>
      <c r="O9" s="24">
        <f>N9/N11*100</f>
        <v>3.758654797230465</v>
      </c>
      <c r="P9" s="25">
        <v>0.039</v>
      </c>
      <c r="Q9" s="24">
        <f>P9/P11*100</f>
        <v>1.3660245183887916</v>
      </c>
      <c r="R9" s="25">
        <v>0.044</v>
      </c>
      <c r="S9" s="24">
        <f>R9/R11*100</f>
        <v>1.6040831206707982</v>
      </c>
      <c r="T9" s="33">
        <v>0.026</v>
      </c>
      <c r="U9" s="22">
        <f>T9/T11*100</f>
        <v>1.0530579181855</v>
      </c>
      <c r="V9" s="25">
        <v>0.04</v>
      </c>
      <c r="W9" s="36">
        <f>V9/$X$11*100</f>
        <v>2.051282051282051</v>
      </c>
    </row>
    <row r="10" spans="1:23" ht="15" customHeight="1">
      <c r="A10" s="15" t="s">
        <v>5</v>
      </c>
      <c r="B10" s="25">
        <v>2.2</v>
      </c>
      <c r="C10" s="22">
        <f>B10/B11*100</f>
        <v>40.74074074074075</v>
      </c>
      <c r="D10" s="25">
        <v>1.31</v>
      </c>
      <c r="E10" s="22">
        <f>D10/D11*100</f>
        <v>29.68502152730569</v>
      </c>
      <c r="F10" s="25">
        <v>1.283</v>
      </c>
      <c r="G10" s="22">
        <f>F10/F11*100</f>
        <v>32.23618090452261</v>
      </c>
      <c r="H10" s="25">
        <v>0.78</v>
      </c>
      <c r="I10" s="22">
        <f>H10/H11*100</f>
        <v>24.746192893401016</v>
      </c>
      <c r="J10" s="25">
        <v>0.841</v>
      </c>
      <c r="K10" s="22">
        <f>J10/J11*100</f>
        <v>27.700922266139656</v>
      </c>
      <c r="L10" s="25">
        <v>0.558</v>
      </c>
      <c r="M10" s="22">
        <f>L10/L11*100</f>
        <v>18.61861861861862</v>
      </c>
      <c r="N10" s="25">
        <v>0.617</v>
      </c>
      <c r="O10" s="24">
        <f>N10/N11*100</f>
        <v>20.34289482360699</v>
      </c>
      <c r="P10" s="25">
        <v>0.507</v>
      </c>
      <c r="Q10" s="24">
        <f>P10/P11*100</f>
        <v>17.75831873905429</v>
      </c>
      <c r="R10" s="25">
        <f>0.484+0.153</f>
        <v>0.637</v>
      </c>
      <c r="S10" s="24">
        <f>R10/R11*100</f>
        <v>23.222748815165875</v>
      </c>
      <c r="T10" s="33">
        <f>0.574</f>
        <v>0.574</v>
      </c>
      <c r="U10" s="22">
        <f>T10/T11*100</f>
        <v>23.24827865532604</v>
      </c>
      <c r="V10" s="25">
        <v>1.33</v>
      </c>
      <c r="W10" s="36">
        <f>V10/$X$11*100</f>
        <v>68.2051282051282</v>
      </c>
    </row>
    <row r="11" spans="1:24" ht="15" customHeight="1" thickBot="1">
      <c r="A11" s="16" t="s">
        <v>6</v>
      </c>
      <c r="B11" s="26">
        <v>5.4</v>
      </c>
      <c r="C11" s="27">
        <f>B11/B11*100</f>
        <v>100</v>
      </c>
      <c r="D11" s="26">
        <v>4.413</v>
      </c>
      <c r="E11" s="27">
        <f>D11/D11*100</f>
        <v>100</v>
      </c>
      <c r="F11" s="26">
        <v>3.98</v>
      </c>
      <c r="G11" s="27">
        <f>F11/F11*100</f>
        <v>100</v>
      </c>
      <c r="H11" s="26">
        <v>3.152</v>
      </c>
      <c r="I11" s="27">
        <f>H11/H11*100</f>
        <v>100</v>
      </c>
      <c r="J11" s="26">
        <v>3.036</v>
      </c>
      <c r="K11" s="27">
        <f>J11/J11*100</f>
        <v>100</v>
      </c>
      <c r="L11" s="26">
        <v>2.997</v>
      </c>
      <c r="M11" s="27">
        <f>L11/L11*100</f>
        <v>100</v>
      </c>
      <c r="N11" s="26">
        <v>3.033</v>
      </c>
      <c r="O11" s="28">
        <f>N11/N11*100</f>
        <v>100</v>
      </c>
      <c r="P11" s="26">
        <v>2.855</v>
      </c>
      <c r="Q11" s="28">
        <f>P11/P11*100</f>
        <v>100</v>
      </c>
      <c r="R11" s="30">
        <f aca="true" t="shared" si="0" ref="R11:W11">SUM(R6:R10)</f>
        <v>2.7430000000000003</v>
      </c>
      <c r="S11" s="28">
        <f t="shared" si="0"/>
        <v>99.99999999999999</v>
      </c>
      <c r="T11" s="34">
        <f t="shared" si="0"/>
        <v>2.4690000000000003</v>
      </c>
      <c r="U11" s="27">
        <f t="shared" si="0"/>
        <v>100</v>
      </c>
      <c r="V11" s="30">
        <v>1.9</v>
      </c>
      <c r="W11" s="37">
        <f t="shared" si="0"/>
        <v>100</v>
      </c>
      <c r="X11" s="6">
        <v>1.9500000000000002</v>
      </c>
    </row>
    <row r="12" ht="13.5">
      <c r="H12" s="31"/>
    </row>
    <row r="13" spans="1:2" ht="13.5">
      <c r="A13" s="17" t="s">
        <v>7</v>
      </c>
      <c r="B13" s="18"/>
    </row>
    <row r="14" spans="1:7" ht="13.5" customHeight="1">
      <c r="A14" s="17" t="s">
        <v>8</v>
      </c>
      <c r="B14" s="19"/>
      <c r="C14" s="19"/>
      <c r="D14" s="19"/>
      <c r="E14" s="19"/>
      <c r="F14" s="19"/>
      <c r="G14" s="19"/>
    </row>
    <row r="15" spans="1:7" ht="13.5">
      <c r="A15" s="17" t="s">
        <v>9</v>
      </c>
      <c r="B15" s="19"/>
      <c r="C15" s="19"/>
      <c r="D15" s="19"/>
      <c r="E15" s="19"/>
      <c r="F15" s="19"/>
      <c r="G15" s="19"/>
    </row>
    <row r="16" spans="1:7" ht="13.5">
      <c r="A16" s="17" t="s">
        <v>14</v>
      </c>
      <c r="B16" s="19"/>
      <c r="C16" s="19"/>
      <c r="D16" s="19"/>
      <c r="E16" s="19"/>
      <c r="F16" s="19"/>
      <c r="G16" s="19"/>
    </row>
    <row r="17" spans="1:7" ht="13.5">
      <c r="A17" s="17" t="s">
        <v>13</v>
      </c>
      <c r="B17" s="19"/>
      <c r="C17" s="19"/>
      <c r="D17" s="19"/>
      <c r="E17" s="19"/>
      <c r="F17" s="19"/>
      <c r="G17" s="19"/>
    </row>
    <row r="18" spans="1:7" ht="13.5">
      <c r="A18" s="17" t="s">
        <v>24</v>
      </c>
      <c r="B18" s="20"/>
      <c r="C18" s="20"/>
      <c r="D18" s="20"/>
      <c r="E18" s="20"/>
      <c r="F18" s="20"/>
      <c r="G18" s="20"/>
    </row>
    <row r="19" ht="13.5">
      <c r="A19" s="21" t="s">
        <v>28</v>
      </c>
    </row>
    <row r="20" ht="13.5">
      <c r="A20" s="5" t="s">
        <v>25</v>
      </c>
    </row>
  </sheetData>
  <sheetProtection/>
  <mergeCells count="2">
    <mergeCell ref="A4:A5"/>
    <mergeCell ref="D2:U2"/>
  </mergeCells>
  <printOptions/>
  <pageMargins left="0.75" right="0.75" top="1" bottom="1" header="0.512" footer="0.51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柿花　啓史</dc:creator>
  <cp:keywords/>
  <dc:description/>
  <cp:lastModifiedBy>大阪府</cp:lastModifiedBy>
  <cp:lastPrinted>2018-11-22T01:41:44Z</cp:lastPrinted>
  <dcterms:created xsi:type="dcterms:W3CDTF">2005-10-25T07:40:33Z</dcterms:created>
  <dcterms:modified xsi:type="dcterms:W3CDTF">2020-01-20T06:45:08Z</dcterms:modified>
  <cp:category/>
  <cp:version/>
  <cp:contentType/>
  <cp:contentStatus/>
</cp:coreProperties>
</file>