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545" activeTab="1"/>
  </bookViews>
  <sheets>
    <sheet name="参考３－①" sheetId="1" r:id="rId1"/>
    <sheet name="参考３－②" sheetId="2" r:id="rId2"/>
  </sheets>
  <definedNames>
    <definedName name="_xlnm.Print_Area" localSheetId="0">'参考３－①'!$A$1:$T$30</definedName>
    <definedName name="_xlnm.Print_Area" localSheetId="1">'参考３－②'!$A$1:$T$26</definedName>
  </definedNames>
  <calcPr fullCalcOnLoad="1"/>
</workbook>
</file>

<file path=xl/sharedStrings.xml><?xml version="1.0" encoding="utf-8"?>
<sst xmlns="http://schemas.openxmlformats.org/spreadsheetml/2006/main" count="128" uniqueCount="64">
  <si>
    <t>日本共産党</t>
  </si>
  <si>
    <t>自由民主党</t>
  </si>
  <si>
    <t>公  明  党</t>
  </si>
  <si>
    <t>民  主  党</t>
  </si>
  <si>
    <t>社会民主党</t>
  </si>
  <si>
    <t>国民新党</t>
  </si>
  <si>
    <t>合  計</t>
  </si>
  <si>
    <t>人件費</t>
  </si>
  <si>
    <t>光熱水費</t>
  </si>
  <si>
    <t>事務所費</t>
  </si>
  <si>
    <t xml:space="preserve">計 </t>
  </si>
  <si>
    <t>組織活動費</t>
  </si>
  <si>
    <t>機関紙誌の発行その他の事業費</t>
  </si>
  <si>
    <t xml:space="preserve">① </t>
  </si>
  <si>
    <t>機関紙誌</t>
  </si>
  <si>
    <t>宣伝事業</t>
  </si>
  <si>
    <t>パーティ</t>
  </si>
  <si>
    <t>その他</t>
  </si>
  <si>
    <t>小　計</t>
  </si>
  <si>
    <t xml:space="preserve">② </t>
  </si>
  <si>
    <t xml:space="preserve">①＋② </t>
  </si>
  <si>
    <t>総          計</t>
  </si>
  <si>
    <t>参考　３－①</t>
  </si>
  <si>
    <t>構成比</t>
  </si>
  <si>
    <t>政党の支部合計</t>
  </si>
  <si>
    <t>〔単位：千円・％〕</t>
  </si>
  <si>
    <t>(－)</t>
  </si>
  <si>
    <t>項　目</t>
  </si>
  <si>
    <t>経常経費</t>
  </si>
  <si>
    <t>政治活動費</t>
  </si>
  <si>
    <t>※ うち    交付金</t>
  </si>
  <si>
    <t>区　分</t>
  </si>
  <si>
    <t>備品   　  消耗品費</t>
  </si>
  <si>
    <t>選挙関係費</t>
  </si>
  <si>
    <t>調査研究費</t>
  </si>
  <si>
    <t>寄附交付金</t>
  </si>
  <si>
    <t>その他の    経費</t>
  </si>
  <si>
    <t>構成比</t>
  </si>
  <si>
    <t>構成比</t>
  </si>
  <si>
    <t xml:space="preserve">その他の　　　　　　　　　　　　政治団体合計 </t>
  </si>
  <si>
    <t>みんなの党</t>
  </si>
  <si>
    <t>たちあがれ日本</t>
  </si>
  <si>
    <t>新党改革</t>
  </si>
  <si>
    <t>　　　　　支出項目別内訳（平成２２年分）</t>
  </si>
  <si>
    <t>※　本表の政党の順序は、平成２２年の本年収入額による。　※　千円単位で四捨五入しているため、合計欄と表中の計が一致しない場合がある。　※　「うち交付金」とは、本部又は支部に対して供与した交付金を再掲したものである。　</t>
  </si>
  <si>
    <t>　　　　　支出項目別内訳（平成２１年分）</t>
  </si>
  <si>
    <t>〔単位：千円・％〕</t>
  </si>
  <si>
    <t>項　目</t>
  </si>
  <si>
    <t>経常経費</t>
  </si>
  <si>
    <t>政治活動費</t>
  </si>
  <si>
    <t>※ うち    交付金</t>
  </si>
  <si>
    <t>区　分</t>
  </si>
  <si>
    <t>備品   　  消耗品費</t>
  </si>
  <si>
    <t>選挙関係費</t>
  </si>
  <si>
    <t>調査研究費</t>
  </si>
  <si>
    <t>寄附交付金</t>
  </si>
  <si>
    <t>その他の    経費</t>
  </si>
  <si>
    <t>構成比</t>
  </si>
  <si>
    <t>国民新党</t>
  </si>
  <si>
    <t>みんなの党</t>
  </si>
  <si>
    <t>政党の支部合計</t>
  </si>
  <si>
    <t xml:space="preserve">その他の　　　　　　　　　　　　政治団体合計 </t>
  </si>
  <si>
    <t>※　本表の政党の順序は、平成２１年の本年収入額による。　※　千円単位で四捨五入しているため、合計欄と表中の計が一致しない場合がある。　※　「うち交付金」とは、本部又は支部に対して供与した交付金を再掲したものである。　</t>
  </si>
  <si>
    <t>参考　３－②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</si>
</sst>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&quot;)&quot;"/>
    <numFmt numFmtId="181" formatCode="#,##0.0"/>
    <numFmt numFmtId="182" formatCode="0.00_ "/>
    <numFmt numFmtId="183" formatCode="0.0_ "/>
    <numFmt numFmtId="184" formatCode="0.0;&quot;△ &quot;0.0"/>
    <numFmt numFmtId="185" formatCode="#,##0_);[Red]\(#,##0\)"/>
    <numFmt numFmtId="186" formatCode="0.0_);\(0.0\)"/>
    <numFmt numFmtId="187" formatCode="\(##0.0\)"/>
    <numFmt numFmtId="188" formatCode="\(###,##0\)"/>
    <numFmt numFmtId="189" formatCode="#,##0.0;&quot;△ &quot;#,##0.0"/>
  </numFmts>
  <fonts count="44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 style="thin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dashed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0" fontId="0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180" fontId="7" fillId="0" borderId="23" xfId="0" applyNumberFormat="1" applyFont="1" applyFill="1" applyBorder="1" applyAlignment="1">
      <alignment horizontal="right" vertical="center" wrapText="1"/>
    </xf>
    <xf numFmtId="180" fontId="7" fillId="0" borderId="24" xfId="0" applyNumberFormat="1" applyFont="1" applyFill="1" applyBorder="1" applyAlignment="1">
      <alignment horizontal="right" vertical="center" wrapText="1"/>
    </xf>
    <xf numFmtId="180" fontId="7" fillId="0" borderId="25" xfId="0" applyNumberFormat="1" applyFont="1" applyFill="1" applyBorder="1" applyAlignment="1">
      <alignment horizontal="right" vertical="center" wrapText="1"/>
    </xf>
    <xf numFmtId="180" fontId="7" fillId="0" borderId="26" xfId="0" applyNumberFormat="1" applyFont="1" applyFill="1" applyBorder="1" applyAlignment="1">
      <alignment horizontal="right" vertical="center" wrapText="1"/>
    </xf>
    <xf numFmtId="180" fontId="7" fillId="0" borderId="27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3" fontId="7" fillId="0" borderId="28" xfId="0" applyNumberFormat="1" applyFont="1" applyBorder="1" applyAlignment="1">
      <alignment horizontal="right" vertical="center" wrapText="1"/>
    </xf>
    <xf numFmtId="3" fontId="7" fillId="0" borderId="29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80" fontId="43" fillId="0" borderId="23" xfId="0" applyNumberFormat="1" applyFont="1" applyFill="1" applyBorder="1" applyAlignment="1">
      <alignment horizontal="right" vertical="center" wrapText="1"/>
    </xf>
    <xf numFmtId="180" fontId="43" fillId="0" borderId="24" xfId="0" applyNumberFormat="1" applyFont="1" applyFill="1" applyBorder="1" applyAlignment="1">
      <alignment horizontal="right" vertical="center" wrapText="1"/>
    </xf>
    <xf numFmtId="180" fontId="43" fillId="0" borderId="25" xfId="0" applyNumberFormat="1" applyFont="1" applyFill="1" applyBorder="1" applyAlignment="1">
      <alignment horizontal="right" vertical="center" wrapText="1"/>
    </xf>
    <xf numFmtId="180" fontId="43" fillId="0" borderId="26" xfId="0" applyNumberFormat="1" applyFont="1" applyFill="1" applyBorder="1" applyAlignment="1">
      <alignment horizontal="right" vertical="center" wrapText="1"/>
    </xf>
    <xf numFmtId="180" fontId="43" fillId="0" borderId="27" xfId="0" applyNumberFormat="1" applyFont="1" applyFill="1" applyBorder="1" applyAlignment="1">
      <alignment horizontal="right" vertical="center" wrapText="1"/>
    </xf>
    <xf numFmtId="3" fontId="43" fillId="0" borderId="19" xfId="0" applyNumberFormat="1" applyFont="1" applyBorder="1" applyAlignment="1">
      <alignment horizontal="right" vertical="center" wrapText="1"/>
    </xf>
    <xf numFmtId="3" fontId="43" fillId="0" borderId="28" xfId="0" applyNumberFormat="1" applyFont="1" applyBorder="1" applyAlignment="1">
      <alignment horizontal="right" vertical="center" wrapText="1"/>
    </xf>
    <xf numFmtId="3" fontId="43" fillId="0" borderId="29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6" fontId="7" fillId="0" borderId="19" xfId="58" applyFont="1" applyBorder="1" applyAlignment="1">
      <alignment horizontal="right" vertical="center" wrapText="1"/>
    </xf>
    <xf numFmtId="6" fontId="7" fillId="0" borderId="30" xfId="58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133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133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533400"/>
          <a:ext cx="1133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533400"/>
          <a:ext cx="1133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="75" zoomScaleNormal="75" zoomScaleSheetLayoutView="75" zoomScalePageLayoutView="0" workbookViewId="0" topLeftCell="A1">
      <pane ySplit="5" topLeftCell="A21" activePane="bottomLeft" state="frozen"/>
      <selection pane="topLeft" activeCell="A1" sqref="A1"/>
      <selection pane="bottomLeft" activeCell="N29" sqref="N29"/>
    </sheetView>
  </sheetViews>
  <sheetFormatPr defaultColWidth="9.00390625" defaultRowHeight="13.5"/>
  <cols>
    <col min="1" max="1" width="7.75390625" style="0" customWidth="1"/>
    <col min="2" max="2" width="7.25390625" style="0" customWidth="1"/>
    <col min="3" max="18" width="11.125" style="0" customWidth="1"/>
    <col min="19" max="19" width="11.625" style="0" customWidth="1"/>
    <col min="20" max="20" width="10.625" style="0" customWidth="1"/>
  </cols>
  <sheetData>
    <row r="1" ht="21" customHeight="1">
      <c r="A1" s="2" t="s">
        <v>22</v>
      </c>
    </row>
    <row r="2" spans="1:20" ht="21" customHeight="1">
      <c r="A2" s="3" t="s">
        <v>43</v>
      </c>
      <c r="T2" s="4" t="s">
        <v>25</v>
      </c>
    </row>
    <row r="3" spans="1:23" s="8" customFormat="1" ht="27" customHeight="1">
      <c r="A3" s="63" t="s">
        <v>27</v>
      </c>
      <c r="B3" s="64"/>
      <c r="C3" s="59" t="s">
        <v>28</v>
      </c>
      <c r="D3" s="60"/>
      <c r="E3" s="60"/>
      <c r="F3" s="60"/>
      <c r="G3" s="61"/>
      <c r="H3" s="54" t="s">
        <v>29</v>
      </c>
      <c r="I3" s="55"/>
      <c r="J3" s="55"/>
      <c r="K3" s="55"/>
      <c r="L3" s="55"/>
      <c r="M3" s="55"/>
      <c r="N3" s="55"/>
      <c r="O3" s="55"/>
      <c r="P3" s="55"/>
      <c r="Q3" s="55"/>
      <c r="R3" s="62"/>
      <c r="S3" s="55" t="s">
        <v>6</v>
      </c>
      <c r="T3" s="56" t="s">
        <v>30</v>
      </c>
      <c r="U3" s="6"/>
      <c r="V3" s="7"/>
      <c r="W3" s="7"/>
    </row>
    <row r="4" spans="1:23" s="8" customFormat="1" ht="27" customHeight="1">
      <c r="A4" s="65" t="s">
        <v>31</v>
      </c>
      <c r="B4" s="66"/>
      <c r="C4" s="9" t="s">
        <v>7</v>
      </c>
      <c r="D4" s="10" t="s">
        <v>8</v>
      </c>
      <c r="E4" s="10" t="s">
        <v>32</v>
      </c>
      <c r="F4" s="10" t="s">
        <v>9</v>
      </c>
      <c r="G4" s="11" t="s">
        <v>10</v>
      </c>
      <c r="H4" s="5" t="s">
        <v>11</v>
      </c>
      <c r="I4" s="5" t="s">
        <v>33</v>
      </c>
      <c r="J4" s="59" t="s">
        <v>12</v>
      </c>
      <c r="K4" s="60"/>
      <c r="L4" s="60"/>
      <c r="M4" s="60"/>
      <c r="N4" s="61"/>
      <c r="O4" s="5" t="s">
        <v>34</v>
      </c>
      <c r="P4" s="5" t="s">
        <v>35</v>
      </c>
      <c r="Q4" s="5" t="s">
        <v>36</v>
      </c>
      <c r="R4" s="5" t="s">
        <v>10</v>
      </c>
      <c r="S4" s="67"/>
      <c r="T4" s="57"/>
      <c r="U4" s="6"/>
      <c r="V4" s="7"/>
      <c r="W4" s="7"/>
    </row>
    <row r="5" spans="1:23" s="8" customFormat="1" ht="27" customHeight="1">
      <c r="A5" s="65"/>
      <c r="B5" s="66"/>
      <c r="C5" s="12"/>
      <c r="D5" s="13"/>
      <c r="E5" s="13"/>
      <c r="F5" s="13"/>
      <c r="G5" s="14" t="s">
        <v>13</v>
      </c>
      <c r="H5" s="15"/>
      <c r="I5" s="15"/>
      <c r="J5" s="16" t="s">
        <v>14</v>
      </c>
      <c r="K5" s="17" t="s">
        <v>15</v>
      </c>
      <c r="L5" s="17" t="s">
        <v>16</v>
      </c>
      <c r="M5" s="17" t="s">
        <v>17</v>
      </c>
      <c r="N5" s="16" t="s">
        <v>18</v>
      </c>
      <c r="O5" s="15"/>
      <c r="P5" s="15"/>
      <c r="Q5" s="15"/>
      <c r="R5" s="18" t="s">
        <v>19</v>
      </c>
      <c r="S5" s="19" t="s">
        <v>20</v>
      </c>
      <c r="T5" s="58"/>
      <c r="U5" s="6"/>
      <c r="V5" s="7"/>
      <c r="W5" s="7"/>
    </row>
    <row r="6" spans="1:23" s="8" customFormat="1" ht="30" customHeight="1">
      <c r="A6" s="54" t="s">
        <v>0</v>
      </c>
      <c r="B6" s="55"/>
      <c r="C6" s="20">
        <v>1071279</v>
      </c>
      <c r="D6" s="21">
        <v>23319</v>
      </c>
      <c r="E6" s="21">
        <v>55505</v>
      </c>
      <c r="F6" s="21">
        <v>175293</v>
      </c>
      <c r="G6" s="22">
        <v>1325396</v>
      </c>
      <c r="H6" s="23">
        <v>180394</v>
      </c>
      <c r="I6" s="23">
        <v>20165</v>
      </c>
      <c r="J6" s="20">
        <v>5684</v>
      </c>
      <c r="K6" s="21">
        <v>130568</v>
      </c>
      <c r="L6" s="21">
        <v>0</v>
      </c>
      <c r="M6" s="21">
        <v>2389</v>
      </c>
      <c r="N6" s="22">
        <v>138640</v>
      </c>
      <c r="O6" s="23">
        <v>2530</v>
      </c>
      <c r="P6" s="23">
        <v>919552</v>
      </c>
      <c r="Q6" s="23">
        <v>21662</v>
      </c>
      <c r="R6" s="23">
        <v>1282944</v>
      </c>
      <c r="S6" s="23">
        <v>2608340</v>
      </c>
      <c r="T6" s="23">
        <v>904305</v>
      </c>
      <c r="U6" s="6"/>
      <c r="V6" s="7"/>
      <c r="W6" s="7"/>
    </row>
    <row r="7" spans="1:23" s="8" customFormat="1" ht="30" customHeight="1">
      <c r="A7" s="24"/>
      <c r="B7" s="25" t="s">
        <v>37</v>
      </c>
      <c r="C7" s="40">
        <f aca="true" t="shared" si="0" ref="C7:T7">IF(C6=0,"(－)",IF(C6="－","(－)",C6/$S6*100))</f>
        <v>41.07129438646802</v>
      </c>
      <c r="D7" s="41">
        <f t="shared" si="0"/>
        <v>0.8940168843018931</v>
      </c>
      <c r="E7" s="41">
        <f t="shared" si="0"/>
        <v>2.1279817815162136</v>
      </c>
      <c r="F7" s="41">
        <f t="shared" si="0"/>
        <v>6.720481225607092</v>
      </c>
      <c r="G7" s="42">
        <f t="shared" si="0"/>
        <v>50.813774277893216</v>
      </c>
      <c r="H7" s="43">
        <f t="shared" si="0"/>
        <v>6.916046220968125</v>
      </c>
      <c r="I7" s="43">
        <f t="shared" si="0"/>
        <v>0.7730970655666055</v>
      </c>
      <c r="J7" s="44">
        <f t="shared" si="0"/>
        <v>0.21791637593258548</v>
      </c>
      <c r="K7" s="41">
        <f t="shared" si="0"/>
        <v>5.005789122583712</v>
      </c>
      <c r="L7" s="41" t="str">
        <f t="shared" si="0"/>
        <v>(－)</v>
      </c>
      <c r="M7" s="41">
        <f t="shared" si="0"/>
        <v>0.09159082021515601</v>
      </c>
      <c r="N7" s="42">
        <f t="shared" si="0"/>
        <v>5.315257980171297</v>
      </c>
      <c r="O7" s="43">
        <f t="shared" si="0"/>
        <v>0.0969965571972979</v>
      </c>
      <c r="P7" s="43">
        <f t="shared" si="0"/>
        <v>35.25429966952161</v>
      </c>
      <c r="Q7" s="43">
        <f t="shared" si="0"/>
        <v>0.8304898901216866</v>
      </c>
      <c r="R7" s="43">
        <f t="shared" si="0"/>
        <v>49.186225722106784</v>
      </c>
      <c r="S7" s="43">
        <f t="shared" si="0"/>
        <v>100</v>
      </c>
      <c r="T7" s="43">
        <f t="shared" si="0"/>
        <v>34.6697516428073</v>
      </c>
      <c r="U7" s="6"/>
      <c r="V7" s="7"/>
      <c r="W7" s="7"/>
    </row>
    <row r="8" spans="1:23" s="8" customFormat="1" ht="30" customHeight="1">
      <c r="A8" s="54" t="s">
        <v>1</v>
      </c>
      <c r="B8" s="55"/>
      <c r="C8" s="20">
        <v>268902</v>
      </c>
      <c r="D8" s="21">
        <v>10131</v>
      </c>
      <c r="E8" s="21">
        <v>54321</v>
      </c>
      <c r="F8" s="21">
        <v>122071</v>
      </c>
      <c r="G8" s="22">
        <v>455424</v>
      </c>
      <c r="H8" s="23">
        <v>156661</v>
      </c>
      <c r="I8" s="23">
        <v>46128</v>
      </c>
      <c r="J8" s="20">
        <v>9681</v>
      </c>
      <c r="K8" s="21">
        <v>58852</v>
      </c>
      <c r="L8" s="21">
        <v>51056</v>
      </c>
      <c r="M8" s="21">
        <v>8735</v>
      </c>
      <c r="N8" s="22">
        <v>128324</v>
      </c>
      <c r="O8" s="23">
        <v>4293</v>
      </c>
      <c r="P8" s="23">
        <v>313320</v>
      </c>
      <c r="Q8" s="23">
        <v>14773</v>
      </c>
      <c r="R8" s="23">
        <v>663499</v>
      </c>
      <c r="S8" s="23">
        <v>1118923</v>
      </c>
      <c r="T8" s="23">
        <v>52504</v>
      </c>
      <c r="U8" s="6"/>
      <c r="V8" s="7"/>
      <c r="W8" s="7"/>
    </row>
    <row r="9" spans="1:23" s="8" customFormat="1" ht="30" customHeight="1">
      <c r="A9" s="24"/>
      <c r="B9" s="25" t="s">
        <v>37</v>
      </c>
      <c r="C9" s="40">
        <f aca="true" t="shared" si="1" ref="C9:T9">IF(C8=0,"(－)",IF(C8="－","(－)",C8/$S8*100))</f>
        <v>24.03221669408887</v>
      </c>
      <c r="D9" s="41">
        <f t="shared" si="1"/>
        <v>0.9054242338391472</v>
      </c>
      <c r="E9" s="41">
        <f t="shared" si="1"/>
        <v>4.854757655352513</v>
      </c>
      <c r="F9" s="41">
        <f t="shared" si="1"/>
        <v>10.909687261768683</v>
      </c>
      <c r="G9" s="42">
        <f t="shared" si="1"/>
        <v>40.7019964733945</v>
      </c>
      <c r="H9" s="43">
        <f t="shared" si="1"/>
        <v>14.00105279809245</v>
      </c>
      <c r="I9" s="43">
        <f t="shared" si="1"/>
        <v>4.122535688336016</v>
      </c>
      <c r="J9" s="44">
        <f t="shared" si="1"/>
        <v>0.8652069892208847</v>
      </c>
      <c r="K9" s="41">
        <f t="shared" si="1"/>
        <v>5.259700622831062</v>
      </c>
      <c r="L9" s="41">
        <f t="shared" si="1"/>
        <v>4.562959202733342</v>
      </c>
      <c r="M9" s="41">
        <f t="shared" si="1"/>
        <v>0.7806614038678265</v>
      </c>
      <c r="N9" s="42">
        <f t="shared" si="1"/>
        <v>11.468528218653114</v>
      </c>
      <c r="O9" s="43">
        <f t="shared" si="1"/>
        <v>0.38367251365822314</v>
      </c>
      <c r="P9" s="43">
        <f t="shared" si="1"/>
        <v>28.001926852875485</v>
      </c>
      <c r="Q9" s="43">
        <f t="shared" si="1"/>
        <v>1.3202874549902004</v>
      </c>
      <c r="R9" s="43">
        <f t="shared" si="1"/>
        <v>59.29800352660549</v>
      </c>
      <c r="S9" s="43">
        <f>IF(S8=0,"(－)",IF(S8="－","(－)",S8/$S8*100))</f>
        <v>100</v>
      </c>
      <c r="T9" s="43">
        <f t="shared" si="1"/>
        <v>4.69236935874944</v>
      </c>
      <c r="U9" s="6"/>
      <c r="V9" s="7"/>
      <c r="W9" s="7"/>
    </row>
    <row r="10" spans="1:20" s="8" customFormat="1" ht="30" customHeight="1">
      <c r="A10" s="54" t="s">
        <v>3</v>
      </c>
      <c r="B10" s="55"/>
      <c r="C10" s="20">
        <v>208333</v>
      </c>
      <c r="D10" s="21">
        <v>7344</v>
      </c>
      <c r="E10" s="21">
        <v>42731</v>
      </c>
      <c r="F10" s="21">
        <v>124859</v>
      </c>
      <c r="G10" s="22">
        <v>383268</v>
      </c>
      <c r="H10" s="23">
        <v>50564</v>
      </c>
      <c r="I10" s="23">
        <v>104683</v>
      </c>
      <c r="J10" s="20">
        <v>33415</v>
      </c>
      <c r="K10" s="21">
        <v>85666</v>
      </c>
      <c r="L10" s="21">
        <v>23512</v>
      </c>
      <c r="M10" s="21">
        <v>4920</v>
      </c>
      <c r="N10" s="22">
        <v>147512</v>
      </c>
      <c r="O10" s="23">
        <v>5985</v>
      </c>
      <c r="P10" s="23">
        <v>134632</v>
      </c>
      <c r="Q10" s="23">
        <v>31552</v>
      </c>
      <c r="R10" s="23">
        <v>474928</v>
      </c>
      <c r="S10" s="23">
        <v>858196</v>
      </c>
      <c r="T10" s="23">
        <v>47364</v>
      </c>
    </row>
    <row r="11" spans="1:20" s="8" customFormat="1" ht="30" customHeight="1">
      <c r="A11" s="24"/>
      <c r="B11" s="25" t="s">
        <v>37</v>
      </c>
      <c r="C11" s="40">
        <f aca="true" t="shared" si="2" ref="C11:T11">IF(C10=0,"(－)",IF(C10="－","(－)",C10/$S10*100))</f>
        <v>24.275689935632418</v>
      </c>
      <c r="D11" s="41">
        <f t="shared" si="2"/>
        <v>0.8557485702566779</v>
      </c>
      <c r="E11" s="41">
        <f t="shared" si="2"/>
        <v>4.979165598534601</v>
      </c>
      <c r="F11" s="41">
        <f t="shared" si="2"/>
        <v>14.549007452842941</v>
      </c>
      <c r="G11" s="42">
        <f t="shared" si="2"/>
        <v>44.659728080764765</v>
      </c>
      <c r="H11" s="43">
        <f t="shared" si="2"/>
        <v>5.8918941593761796</v>
      </c>
      <c r="I11" s="43">
        <f t="shared" si="2"/>
        <v>12.19802935459965</v>
      </c>
      <c r="J11" s="44">
        <f t="shared" si="2"/>
        <v>3.893632689968259</v>
      </c>
      <c r="K11" s="41">
        <f t="shared" si="2"/>
        <v>9.982101990687442</v>
      </c>
      <c r="L11" s="41">
        <f t="shared" si="2"/>
        <v>2.73970048800041</v>
      </c>
      <c r="M11" s="41">
        <f t="shared" si="2"/>
        <v>0.5732956107928725</v>
      </c>
      <c r="N11" s="42">
        <f t="shared" si="2"/>
        <v>17.188614255950853</v>
      </c>
      <c r="O11" s="43">
        <f t="shared" si="2"/>
        <v>0.6973931362998662</v>
      </c>
      <c r="P11" s="43">
        <f t="shared" si="2"/>
        <v>15.687791600054066</v>
      </c>
      <c r="Q11" s="43">
        <f t="shared" si="2"/>
        <v>3.676549412954616</v>
      </c>
      <c r="R11" s="43">
        <f t="shared" si="2"/>
        <v>55.34027191923523</v>
      </c>
      <c r="S11" s="43">
        <f t="shared" si="2"/>
        <v>100</v>
      </c>
      <c r="T11" s="43">
        <f t="shared" si="2"/>
        <v>5.519018965364555</v>
      </c>
    </row>
    <row r="12" spans="1:23" s="8" customFormat="1" ht="30" customHeight="1">
      <c r="A12" s="54" t="s">
        <v>2</v>
      </c>
      <c r="B12" s="55"/>
      <c r="C12" s="20">
        <v>93049</v>
      </c>
      <c r="D12" s="21">
        <v>5367</v>
      </c>
      <c r="E12" s="21">
        <v>16237</v>
      </c>
      <c r="F12" s="21">
        <v>62372</v>
      </c>
      <c r="G12" s="22">
        <v>177024</v>
      </c>
      <c r="H12" s="23">
        <v>82751</v>
      </c>
      <c r="I12" s="23">
        <v>58007</v>
      </c>
      <c r="J12" s="20">
        <v>8098</v>
      </c>
      <c r="K12" s="21">
        <v>190247</v>
      </c>
      <c r="L12" s="21">
        <v>13067</v>
      </c>
      <c r="M12" s="21">
        <v>5880</v>
      </c>
      <c r="N12" s="22">
        <v>217292</v>
      </c>
      <c r="O12" s="23">
        <v>2985</v>
      </c>
      <c r="P12" s="23">
        <v>135677</v>
      </c>
      <c r="Q12" s="23">
        <v>547</v>
      </c>
      <c r="R12" s="23">
        <v>497259</v>
      </c>
      <c r="S12" s="23">
        <v>674283</v>
      </c>
      <c r="T12" s="23">
        <v>119330</v>
      </c>
      <c r="U12" s="6"/>
      <c r="V12" s="7"/>
      <c r="W12" s="7"/>
    </row>
    <row r="13" spans="1:23" s="8" customFormat="1" ht="30" customHeight="1">
      <c r="A13" s="24"/>
      <c r="B13" s="25" t="s">
        <v>37</v>
      </c>
      <c r="C13" s="40">
        <f aca="true" t="shared" si="3" ref="C13:T13">IF(C12=0,"(－)",IF(C12="－","(－)",C12/$S12*100))</f>
        <v>13.799695380129709</v>
      </c>
      <c r="D13" s="41">
        <f t="shared" si="3"/>
        <v>0.7959565938930687</v>
      </c>
      <c r="E13" s="41">
        <f t="shared" si="3"/>
        <v>2.408039354395706</v>
      </c>
      <c r="F13" s="41">
        <f t="shared" si="3"/>
        <v>9.25012198142323</v>
      </c>
      <c r="G13" s="42">
        <f t="shared" si="3"/>
        <v>26.253665004159977</v>
      </c>
      <c r="H13" s="43">
        <f t="shared" si="3"/>
        <v>12.272443469581763</v>
      </c>
      <c r="I13" s="43">
        <f t="shared" si="3"/>
        <v>8.602767680632613</v>
      </c>
      <c r="J13" s="44">
        <f t="shared" si="3"/>
        <v>1.200979410722204</v>
      </c>
      <c r="K13" s="41">
        <f t="shared" si="3"/>
        <v>28.214711033794416</v>
      </c>
      <c r="L13" s="41">
        <f t="shared" si="3"/>
        <v>1.9379103432831617</v>
      </c>
      <c r="M13" s="41">
        <f t="shared" si="3"/>
        <v>0.8720374086251618</v>
      </c>
      <c r="N13" s="42">
        <f t="shared" si="3"/>
        <v>32.225638196424946</v>
      </c>
      <c r="O13" s="43">
        <f t="shared" si="3"/>
        <v>0.44269245999083473</v>
      </c>
      <c r="P13" s="43">
        <f t="shared" si="3"/>
        <v>20.121669981298655</v>
      </c>
      <c r="Q13" s="43">
        <f t="shared" si="3"/>
        <v>0.08112320791121828</v>
      </c>
      <c r="R13" s="43">
        <f t="shared" si="3"/>
        <v>73.74633499584003</v>
      </c>
      <c r="S13" s="43">
        <f t="shared" si="3"/>
        <v>100</v>
      </c>
      <c r="T13" s="43">
        <f t="shared" si="3"/>
        <v>17.69731700191166</v>
      </c>
      <c r="U13" s="6"/>
      <c r="V13" s="7"/>
      <c r="W13" s="7"/>
    </row>
    <row r="14" spans="1:23" s="8" customFormat="1" ht="30" customHeight="1">
      <c r="A14" s="54" t="s">
        <v>4</v>
      </c>
      <c r="B14" s="55"/>
      <c r="C14" s="20">
        <v>10063</v>
      </c>
      <c r="D14" s="21">
        <v>291</v>
      </c>
      <c r="E14" s="21">
        <v>1503</v>
      </c>
      <c r="F14" s="21">
        <v>7486</v>
      </c>
      <c r="G14" s="22">
        <v>19343</v>
      </c>
      <c r="H14" s="23">
        <v>6209</v>
      </c>
      <c r="I14" s="23">
        <v>18156</v>
      </c>
      <c r="J14" s="20">
        <v>717</v>
      </c>
      <c r="K14" s="21">
        <v>2056</v>
      </c>
      <c r="L14" s="21">
        <v>0</v>
      </c>
      <c r="M14" s="21">
        <v>0</v>
      </c>
      <c r="N14" s="22">
        <v>2773</v>
      </c>
      <c r="O14" s="23">
        <v>535</v>
      </c>
      <c r="P14" s="23">
        <v>7612</v>
      </c>
      <c r="Q14" s="23">
        <v>4</v>
      </c>
      <c r="R14" s="23">
        <v>35288</v>
      </c>
      <c r="S14" s="23">
        <v>54632</v>
      </c>
      <c r="T14" s="23">
        <v>6450</v>
      </c>
      <c r="U14" s="6"/>
      <c r="V14" s="7"/>
      <c r="W14" s="7"/>
    </row>
    <row r="15" spans="1:23" s="8" customFormat="1" ht="30" customHeight="1">
      <c r="A15" s="24"/>
      <c r="B15" s="25" t="s">
        <v>37</v>
      </c>
      <c r="C15" s="40">
        <f aca="true" t="shared" si="4" ref="C15:T15">IF(C14=0,"(－)",IF(C14="－","(－)",C14/$S14*100))</f>
        <v>18.419607556011126</v>
      </c>
      <c r="D15" s="41">
        <f t="shared" si="4"/>
        <v>0.5326548542978474</v>
      </c>
      <c r="E15" s="41">
        <f t="shared" si="4"/>
        <v>2.7511348660125936</v>
      </c>
      <c r="F15" s="41">
        <f t="shared" si="4"/>
        <v>13.70259188753844</v>
      </c>
      <c r="G15" s="42">
        <f t="shared" si="4"/>
        <v>35.405989163860006</v>
      </c>
      <c r="H15" s="43">
        <f t="shared" si="4"/>
        <v>11.365133987406647</v>
      </c>
      <c r="I15" s="43">
        <f t="shared" si="4"/>
        <v>33.23326987845951</v>
      </c>
      <c r="J15" s="44">
        <f t="shared" si="4"/>
        <v>1.3124176306926343</v>
      </c>
      <c r="K15" s="41">
        <f t="shared" si="4"/>
        <v>3.7633621320837607</v>
      </c>
      <c r="L15" s="41" t="str">
        <f t="shared" si="4"/>
        <v>(－)</v>
      </c>
      <c r="M15" s="41" t="str">
        <f t="shared" si="4"/>
        <v>(－)</v>
      </c>
      <c r="N15" s="42">
        <f t="shared" si="4"/>
        <v>5.075779762776395</v>
      </c>
      <c r="O15" s="43">
        <f t="shared" si="4"/>
        <v>0.9792795431249085</v>
      </c>
      <c r="P15" s="43">
        <f t="shared" si="4"/>
        <v>13.933225948162251</v>
      </c>
      <c r="Q15" s="43">
        <f t="shared" si="4"/>
        <v>0.00732171621027969</v>
      </c>
      <c r="R15" s="43">
        <f t="shared" si="4"/>
        <v>64.59218040708741</v>
      </c>
      <c r="S15" s="43">
        <f t="shared" si="4"/>
        <v>100</v>
      </c>
      <c r="T15" s="43">
        <f t="shared" si="4"/>
        <v>11.806267389076</v>
      </c>
      <c r="U15" s="6"/>
      <c r="V15" s="7"/>
      <c r="W15" s="7"/>
    </row>
    <row r="16" spans="1:23" s="8" customFormat="1" ht="30" customHeight="1">
      <c r="A16" s="54" t="s">
        <v>40</v>
      </c>
      <c r="B16" s="55"/>
      <c r="C16" s="20">
        <v>4833</v>
      </c>
      <c r="D16" s="21">
        <v>39</v>
      </c>
      <c r="E16" s="21">
        <v>657</v>
      </c>
      <c r="F16" s="21">
        <v>2299</v>
      </c>
      <c r="G16" s="22">
        <v>7827</v>
      </c>
      <c r="H16" s="23">
        <v>965</v>
      </c>
      <c r="I16" s="23">
        <v>28</v>
      </c>
      <c r="J16" s="20">
        <v>36</v>
      </c>
      <c r="K16" s="21">
        <v>0</v>
      </c>
      <c r="L16" s="21">
        <v>0</v>
      </c>
      <c r="M16" s="21">
        <v>0</v>
      </c>
      <c r="N16" s="22">
        <v>36</v>
      </c>
      <c r="O16" s="23">
        <v>0</v>
      </c>
      <c r="P16" s="23">
        <v>5247</v>
      </c>
      <c r="Q16" s="23">
        <v>17</v>
      </c>
      <c r="R16" s="23">
        <v>6293</v>
      </c>
      <c r="S16" s="23">
        <v>14120</v>
      </c>
      <c r="T16" s="23">
        <v>17</v>
      </c>
      <c r="U16" s="6"/>
      <c r="V16" s="7"/>
      <c r="W16" s="7"/>
    </row>
    <row r="17" spans="1:23" s="8" customFormat="1" ht="30" customHeight="1">
      <c r="A17" s="24"/>
      <c r="B17" s="25" t="s">
        <v>23</v>
      </c>
      <c r="C17" s="40">
        <f aca="true" t="shared" si="5" ref="C17:T17">IF(C16=0,"(－)",IF(C16="－","(－)",C16/$S16*100))</f>
        <v>34.228045325779036</v>
      </c>
      <c r="D17" s="41">
        <f t="shared" si="5"/>
        <v>0.2762039660056657</v>
      </c>
      <c r="E17" s="41">
        <f t="shared" si="5"/>
        <v>4.652974504249292</v>
      </c>
      <c r="F17" s="41">
        <f t="shared" si="5"/>
        <v>16.28186968838527</v>
      </c>
      <c r="G17" s="42">
        <f t="shared" si="5"/>
        <v>55.43201133144476</v>
      </c>
      <c r="H17" s="43">
        <f t="shared" si="5"/>
        <v>6.8342776203966</v>
      </c>
      <c r="I17" s="43">
        <f t="shared" si="5"/>
        <v>0.19830028328611898</v>
      </c>
      <c r="J17" s="44">
        <f t="shared" si="5"/>
        <v>0.254957507082153</v>
      </c>
      <c r="K17" s="41" t="str">
        <f t="shared" si="5"/>
        <v>(－)</v>
      </c>
      <c r="L17" s="41" t="str">
        <f t="shared" si="5"/>
        <v>(－)</v>
      </c>
      <c r="M17" s="41" t="str">
        <f t="shared" si="5"/>
        <v>(－)</v>
      </c>
      <c r="N17" s="42">
        <f t="shared" si="5"/>
        <v>0.254957507082153</v>
      </c>
      <c r="O17" s="43" t="str">
        <f t="shared" si="5"/>
        <v>(－)</v>
      </c>
      <c r="P17" s="43">
        <f t="shared" si="5"/>
        <v>37.16005665722379</v>
      </c>
      <c r="Q17" s="43">
        <f t="shared" si="5"/>
        <v>0.12039660056657224</v>
      </c>
      <c r="R17" s="43">
        <f t="shared" si="5"/>
        <v>44.567988668555245</v>
      </c>
      <c r="S17" s="43">
        <f t="shared" si="5"/>
        <v>100</v>
      </c>
      <c r="T17" s="43">
        <f t="shared" si="5"/>
        <v>0.12039660056657224</v>
      </c>
      <c r="U17" s="31"/>
      <c r="V17" s="32"/>
      <c r="W17" s="33"/>
    </row>
    <row r="18" spans="1:23" s="8" customFormat="1" ht="30" customHeight="1">
      <c r="A18" s="54" t="s">
        <v>41</v>
      </c>
      <c r="B18" s="55"/>
      <c r="C18" s="20">
        <v>0</v>
      </c>
      <c r="D18" s="21">
        <v>0</v>
      </c>
      <c r="E18" s="21">
        <v>0</v>
      </c>
      <c r="F18" s="21">
        <v>1</v>
      </c>
      <c r="G18" s="22">
        <v>1</v>
      </c>
      <c r="H18" s="23">
        <v>0</v>
      </c>
      <c r="I18" s="23">
        <v>0</v>
      </c>
      <c r="J18" s="20">
        <v>0</v>
      </c>
      <c r="K18" s="21">
        <v>2412</v>
      </c>
      <c r="L18" s="21">
        <v>0</v>
      </c>
      <c r="M18" s="21">
        <v>0</v>
      </c>
      <c r="N18" s="22">
        <v>2412</v>
      </c>
      <c r="O18" s="23">
        <v>0</v>
      </c>
      <c r="P18" s="23">
        <v>0</v>
      </c>
      <c r="Q18" s="23">
        <v>0</v>
      </c>
      <c r="R18" s="23">
        <v>2412</v>
      </c>
      <c r="S18" s="23">
        <v>2413</v>
      </c>
      <c r="T18" s="23">
        <v>0</v>
      </c>
      <c r="U18" s="6"/>
      <c r="V18" s="7"/>
      <c r="W18" s="7"/>
    </row>
    <row r="19" spans="1:23" s="8" customFormat="1" ht="30" customHeight="1">
      <c r="A19" s="24"/>
      <c r="B19" s="25" t="s">
        <v>23</v>
      </c>
      <c r="C19" s="40" t="str">
        <f aca="true" t="shared" si="6" ref="C19:T19">IF(C18=0,"(－)",IF(C18="－","(－)",C18/$S18*100))</f>
        <v>(－)</v>
      </c>
      <c r="D19" s="41" t="str">
        <f t="shared" si="6"/>
        <v>(－)</v>
      </c>
      <c r="E19" s="41" t="str">
        <f t="shared" si="6"/>
        <v>(－)</v>
      </c>
      <c r="F19" s="41">
        <f t="shared" si="6"/>
        <v>0.04144218814753419</v>
      </c>
      <c r="G19" s="42">
        <f t="shared" si="6"/>
        <v>0.04144218814753419</v>
      </c>
      <c r="H19" s="43" t="str">
        <f t="shared" si="6"/>
        <v>(－)</v>
      </c>
      <c r="I19" s="43" t="str">
        <f t="shared" si="6"/>
        <v>(－)</v>
      </c>
      <c r="J19" s="44" t="str">
        <f t="shared" si="6"/>
        <v>(－)</v>
      </c>
      <c r="K19" s="41">
        <f t="shared" si="6"/>
        <v>99.95855781185247</v>
      </c>
      <c r="L19" s="41" t="str">
        <f t="shared" si="6"/>
        <v>(－)</v>
      </c>
      <c r="M19" s="41" t="str">
        <f t="shared" si="6"/>
        <v>(－)</v>
      </c>
      <c r="N19" s="42">
        <f t="shared" si="6"/>
        <v>99.95855781185247</v>
      </c>
      <c r="O19" s="43" t="str">
        <f t="shared" si="6"/>
        <v>(－)</v>
      </c>
      <c r="P19" s="43" t="str">
        <f t="shared" si="6"/>
        <v>(－)</v>
      </c>
      <c r="Q19" s="43" t="str">
        <f t="shared" si="6"/>
        <v>(－)</v>
      </c>
      <c r="R19" s="43">
        <f t="shared" si="6"/>
        <v>99.95855781185247</v>
      </c>
      <c r="S19" s="43">
        <f t="shared" si="6"/>
        <v>100</v>
      </c>
      <c r="T19" s="43" t="str">
        <f t="shared" si="6"/>
        <v>(－)</v>
      </c>
      <c r="U19" s="31"/>
      <c r="V19" s="32"/>
      <c r="W19" s="33"/>
    </row>
    <row r="20" spans="1:23" s="8" customFormat="1" ht="30" customHeight="1">
      <c r="A20" s="54" t="s">
        <v>42</v>
      </c>
      <c r="B20" s="55"/>
      <c r="C20" s="20">
        <v>0</v>
      </c>
      <c r="D20" s="21">
        <v>2</v>
      </c>
      <c r="E20" s="21">
        <v>79</v>
      </c>
      <c r="F20" s="21">
        <v>675</v>
      </c>
      <c r="G20" s="22">
        <v>757</v>
      </c>
      <c r="H20" s="23">
        <v>858</v>
      </c>
      <c r="I20" s="23">
        <v>9</v>
      </c>
      <c r="J20" s="20">
        <v>0</v>
      </c>
      <c r="K20" s="21">
        <v>932</v>
      </c>
      <c r="L20" s="21">
        <v>0</v>
      </c>
      <c r="M20" s="21">
        <v>0</v>
      </c>
      <c r="N20" s="22">
        <v>932</v>
      </c>
      <c r="O20" s="23">
        <v>0</v>
      </c>
      <c r="P20" s="23">
        <v>7418</v>
      </c>
      <c r="Q20" s="23">
        <v>34</v>
      </c>
      <c r="R20" s="23">
        <v>9251</v>
      </c>
      <c r="S20" s="23">
        <v>10008</v>
      </c>
      <c r="T20" s="23">
        <v>1171</v>
      </c>
      <c r="U20" s="6"/>
      <c r="V20" s="7"/>
      <c r="W20" s="7"/>
    </row>
    <row r="21" spans="1:23" s="8" customFormat="1" ht="30" customHeight="1">
      <c r="A21" s="24"/>
      <c r="B21" s="25" t="s">
        <v>23</v>
      </c>
      <c r="C21" s="40" t="str">
        <f aca="true" t="shared" si="7" ref="C21:T21">IF(C20=0,"(－)",IF(C20="－","(－)",C20/$S20*100))</f>
        <v>(－)</v>
      </c>
      <c r="D21" s="41">
        <f t="shared" si="7"/>
        <v>0.019984012789768184</v>
      </c>
      <c r="E21" s="41">
        <f t="shared" si="7"/>
        <v>0.7893685051958433</v>
      </c>
      <c r="F21" s="41">
        <f t="shared" si="7"/>
        <v>6.744604316546762</v>
      </c>
      <c r="G21" s="42">
        <f t="shared" si="7"/>
        <v>7.5639488409272575</v>
      </c>
      <c r="H21" s="43">
        <f t="shared" si="7"/>
        <v>8.57314148681055</v>
      </c>
      <c r="I21" s="43">
        <f t="shared" si="7"/>
        <v>0.08992805755395684</v>
      </c>
      <c r="J21" s="44" t="str">
        <f t="shared" si="7"/>
        <v>(－)</v>
      </c>
      <c r="K21" s="41">
        <f t="shared" si="7"/>
        <v>9.312549960031975</v>
      </c>
      <c r="L21" s="41" t="str">
        <f t="shared" si="7"/>
        <v>(－)</v>
      </c>
      <c r="M21" s="41" t="str">
        <f t="shared" si="7"/>
        <v>(－)</v>
      </c>
      <c r="N21" s="42">
        <f t="shared" si="7"/>
        <v>9.312549960031975</v>
      </c>
      <c r="O21" s="43" t="str">
        <f t="shared" si="7"/>
        <v>(－)</v>
      </c>
      <c r="P21" s="43">
        <f t="shared" si="7"/>
        <v>74.1207034372502</v>
      </c>
      <c r="Q21" s="43">
        <f t="shared" si="7"/>
        <v>0.33972821742605913</v>
      </c>
      <c r="R21" s="43">
        <f t="shared" si="7"/>
        <v>92.43605115907275</v>
      </c>
      <c r="S21" s="43">
        <f t="shared" si="7"/>
        <v>100</v>
      </c>
      <c r="T21" s="43">
        <f t="shared" si="7"/>
        <v>11.700639488409273</v>
      </c>
      <c r="U21" s="31"/>
      <c r="V21" s="32"/>
      <c r="W21" s="33"/>
    </row>
    <row r="22" spans="1:23" s="8" customFormat="1" ht="30" customHeight="1">
      <c r="A22" s="54" t="s">
        <v>5</v>
      </c>
      <c r="B22" s="55"/>
      <c r="C22" s="20">
        <v>0</v>
      </c>
      <c r="D22" s="21">
        <v>0</v>
      </c>
      <c r="E22" s="21">
        <v>0</v>
      </c>
      <c r="F22" s="21">
        <v>0</v>
      </c>
      <c r="G22" s="22">
        <v>0</v>
      </c>
      <c r="H22" s="23">
        <v>0</v>
      </c>
      <c r="I22" s="23">
        <v>0</v>
      </c>
      <c r="J22" s="20">
        <v>0</v>
      </c>
      <c r="K22" s="21">
        <v>0</v>
      </c>
      <c r="L22" s="21">
        <v>0</v>
      </c>
      <c r="M22" s="21">
        <v>0</v>
      </c>
      <c r="N22" s="22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6"/>
      <c r="V22" s="7"/>
      <c r="W22" s="7"/>
    </row>
    <row r="23" spans="1:23" s="8" customFormat="1" ht="30" customHeight="1">
      <c r="A23" s="24"/>
      <c r="B23" s="25" t="s">
        <v>38</v>
      </c>
      <c r="C23" s="40" t="str">
        <f aca="true" t="shared" si="8" ref="C23:T23">IF(C22=0,"(－)",IF(C22="－","(－)",C22/$S22*100))</f>
        <v>(－)</v>
      </c>
      <c r="D23" s="41" t="str">
        <f t="shared" si="8"/>
        <v>(－)</v>
      </c>
      <c r="E23" s="41" t="str">
        <f t="shared" si="8"/>
        <v>(－)</v>
      </c>
      <c r="F23" s="41" t="str">
        <f t="shared" si="8"/>
        <v>(－)</v>
      </c>
      <c r="G23" s="42" t="str">
        <f t="shared" si="8"/>
        <v>(－)</v>
      </c>
      <c r="H23" s="43" t="str">
        <f t="shared" si="8"/>
        <v>(－)</v>
      </c>
      <c r="I23" s="43" t="str">
        <f t="shared" si="8"/>
        <v>(－)</v>
      </c>
      <c r="J23" s="44" t="str">
        <f t="shared" si="8"/>
        <v>(－)</v>
      </c>
      <c r="K23" s="41" t="str">
        <f t="shared" si="8"/>
        <v>(－)</v>
      </c>
      <c r="L23" s="41" t="str">
        <f t="shared" si="8"/>
        <v>(－)</v>
      </c>
      <c r="M23" s="41" t="str">
        <f t="shared" si="8"/>
        <v>(－)</v>
      </c>
      <c r="N23" s="42" t="str">
        <f t="shared" si="8"/>
        <v>(－)</v>
      </c>
      <c r="O23" s="43" t="str">
        <f t="shared" si="8"/>
        <v>(－)</v>
      </c>
      <c r="P23" s="43" t="str">
        <f t="shared" si="8"/>
        <v>(－)</v>
      </c>
      <c r="Q23" s="43" t="str">
        <f t="shared" si="8"/>
        <v>(－)</v>
      </c>
      <c r="R23" s="43" t="str">
        <f t="shared" si="8"/>
        <v>(－)</v>
      </c>
      <c r="S23" s="43" t="str">
        <f t="shared" si="8"/>
        <v>(－)</v>
      </c>
      <c r="T23" s="43" t="str">
        <f t="shared" si="8"/>
        <v>(－)</v>
      </c>
      <c r="U23" s="31"/>
      <c r="V23" s="32"/>
      <c r="W23" s="33"/>
    </row>
    <row r="24" spans="1:23" s="8" customFormat="1" ht="30" customHeight="1">
      <c r="A24" s="54" t="s">
        <v>24</v>
      </c>
      <c r="B24" s="55"/>
      <c r="C24" s="34">
        <v>1656458.528</v>
      </c>
      <c r="D24" s="34">
        <v>46493.77</v>
      </c>
      <c r="E24" s="34">
        <v>171032.435</v>
      </c>
      <c r="F24" s="34">
        <v>495056.634</v>
      </c>
      <c r="G24" s="46">
        <f>SUM(C24:F24)</f>
        <v>2369041.367</v>
      </c>
      <c r="H24" s="34">
        <v>478402.916</v>
      </c>
      <c r="I24" s="34">
        <v>247176.265</v>
      </c>
      <c r="J24" s="34">
        <v>57630.229</v>
      </c>
      <c r="K24" s="34">
        <v>470732.28</v>
      </c>
      <c r="L24" s="34">
        <v>87634.576</v>
      </c>
      <c r="M24" s="34">
        <v>21923.669</v>
      </c>
      <c r="N24" s="46">
        <f>SUM(J24:M24)</f>
        <v>637920.7540000001</v>
      </c>
      <c r="O24" s="34">
        <v>16327.34</v>
      </c>
      <c r="P24" s="34">
        <v>1523457.855</v>
      </c>
      <c r="Q24" s="34">
        <v>68589.185</v>
      </c>
      <c r="R24" s="46">
        <f>SUM(H24,I24,N24:Q24)</f>
        <v>2971874.315</v>
      </c>
      <c r="S24" s="46">
        <f>SUM(G24,R24)</f>
        <v>5340915.682</v>
      </c>
      <c r="T24" s="34">
        <v>1131141.275</v>
      </c>
      <c r="U24" s="6"/>
      <c r="V24" s="7"/>
      <c r="W24" s="7"/>
    </row>
    <row r="25" spans="1:23" s="8" customFormat="1" ht="30" customHeight="1">
      <c r="A25" s="24"/>
      <c r="B25" s="25" t="s">
        <v>23</v>
      </c>
      <c r="C25" s="40">
        <f>IF(C24=0,"(－)",IF(C24="－","(－)",C24/$S24*100))</f>
        <v>31.01450437764091</v>
      </c>
      <c r="D25" s="41">
        <f aca="true" t="shared" si="9" ref="D25:T25">IF(D24=0,"(－)",IF(D24="－","(－)",D24/$S24*100))</f>
        <v>0.8705205767747599</v>
      </c>
      <c r="E25" s="41">
        <f t="shared" si="9"/>
        <v>3.2023054693863635</v>
      </c>
      <c r="F25" s="41">
        <f t="shared" si="9"/>
        <v>9.269134048838183</v>
      </c>
      <c r="G25" s="42">
        <f t="shared" si="9"/>
        <v>44.35646447264022</v>
      </c>
      <c r="H25" s="43">
        <f t="shared" si="9"/>
        <v>8.957320139172346</v>
      </c>
      <c r="I25" s="43">
        <f t="shared" si="9"/>
        <v>4.627975420638741</v>
      </c>
      <c r="J25" s="44">
        <f t="shared" si="9"/>
        <v>1.0790327432845626</v>
      </c>
      <c r="K25" s="41">
        <f t="shared" si="9"/>
        <v>8.81369989768732</v>
      </c>
      <c r="L25" s="41">
        <f t="shared" si="9"/>
        <v>1.6408155682993986</v>
      </c>
      <c r="M25" s="41">
        <f t="shared" si="9"/>
        <v>0.4104852108766169</v>
      </c>
      <c r="N25" s="42">
        <f t="shared" si="9"/>
        <v>11.944033420147898</v>
      </c>
      <c r="O25" s="43">
        <f t="shared" si="9"/>
        <v>0.3057030099731127</v>
      </c>
      <c r="P25" s="43">
        <f t="shared" si="9"/>
        <v>28.524282083957452</v>
      </c>
      <c r="Q25" s="43">
        <f t="shared" si="9"/>
        <v>1.284221453470233</v>
      </c>
      <c r="R25" s="43">
        <f t="shared" si="9"/>
        <v>55.64353552735978</v>
      </c>
      <c r="S25" s="43">
        <f t="shared" si="9"/>
        <v>100</v>
      </c>
      <c r="T25" s="43">
        <f t="shared" si="9"/>
        <v>21.178789225454018</v>
      </c>
      <c r="U25" s="36"/>
      <c r="V25" s="7"/>
      <c r="W25" s="7"/>
    </row>
    <row r="26" spans="1:23" s="8" customFormat="1" ht="30" customHeight="1">
      <c r="A26" s="54" t="s">
        <v>39</v>
      </c>
      <c r="B26" s="55"/>
      <c r="C26" s="34">
        <v>543427.196</v>
      </c>
      <c r="D26" s="34">
        <v>29422.567</v>
      </c>
      <c r="E26" s="34">
        <v>143379.325</v>
      </c>
      <c r="F26" s="34">
        <v>382714.65</v>
      </c>
      <c r="G26" s="46">
        <f>SUM(C26:F26)</f>
        <v>1098943.738</v>
      </c>
      <c r="H26" s="34">
        <v>856588.172</v>
      </c>
      <c r="I26" s="34">
        <v>40183.18</v>
      </c>
      <c r="J26" s="34">
        <v>104631.48</v>
      </c>
      <c r="K26" s="34">
        <v>153725.974</v>
      </c>
      <c r="L26" s="34">
        <v>287152.227</v>
      </c>
      <c r="M26" s="34">
        <v>319554.281</v>
      </c>
      <c r="N26" s="46">
        <f>SUM(J26:M26)</f>
        <v>865063.962</v>
      </c>
      <c r="O26" s="34">
        <v>29309.859</v>
      </c>
      <c r="P26" s="34">
        <v>783671.664</v>
      </c>
      <c r="Q26" s="34">
        <v>132976.704</v>
      </c>
      <c r="R26" s="46">
        <f>SUM(H26,I26,N26:Q26)</f>
        <v>2707793.541</v>
      </c>
      <c r="S26" s="46">
        <f>SUM(G26,R26)</f>
        <v>3806737.279</v>
      </c>
      <c r="T26" s="34">
        <v>83594.15</v>
      </c>
      <c r="U26" s="6"/>
      <c r="V26" s="7"/>
      <c r="W26" s="7"/>
    </row>
    <row r="27" spans="1:23" s="8" customFormat="1" ht="30" customHeight="1">
      <c r="A27" s="24"/>
      <c r="B27" s="25" t="s">
        <v>38</v>
      </c>
      <c r="C27" s="40">
        <f aca="true" t="shared" si="10" ref="C27:T27">IF(C26=0,"(－)",IF(C26="－","(－)",C26/$S26*100))</f>
        <v>14.275405844207722</v>
      </c>
      <c r="D27" s="41">
        <f t="shared" si="10"/>
        <v>0.7729077381386581</v>
      </c>
      <c r="E27" s="41">
        <f t="shared" si="10"/>
        <v>3.766462313828619</v>
      </c>
      <c r="F27" s="41">
        <f t="shared" si="10"/>
        <v>10.053613421426764</v>
      </c>
      <c r="G27" s="42">
        <f t="shared" si="10"/>
        <v>28.86838931760176</v>
      </c>
      <c r="H27" s="43">
        <f t="shared" si="10"/>
        <v>22.501898849847052</v>
      </c>
      <c r="I27" s="43">
        <f t="shared" si="10"/>
        <v>1.0555805944810515</v>
      </c>
      <c r="J27" s="44">
        <f t="shared" si="10"/>
        <v>2.7485868430480673</v>
      </c>
      <c r="K27" s="41">
        <f t="shared" si="10"/>
        <v>4.038260660856075</v>
      </c>
      <c r="L27" s="41">
        <f t="shared" si="10"/>
        <v>7.543263586486132</v>
      </c>
      <c r="M27" s="41">
        <f t="shared" si="10"/>
        <v>8.394440109193573</v>
      </c>
      <c r="N27" s="42">
        <f t="shared" si="10"/>
        <v>22.724551199583846</v>
      </c>
      <c r="O27" s="43">
        <f t="shared" si="10"/>
        <v>0.7699469874553431</v>
      </c>
      <c r="P27" s="43">
        <f t="shared" si="10"/>
        <v>20.586439424731314</v>
      </c>
      <c r="Q27" s="43">
        <f t="shared" si="10"/>
        <v>3.493193626299631</v>
      </c>
      <c r="R27" s="43">
        <f t="shared" si="10"/>
        <v>71.13161068239823</v>
      </c>
      <c r="S27" s="43">
        <f t="shared" si="10"/>
        <v>100</v>
      </c>
      <c r="T27" s="43">
        <f t="shared" si="10"/>
        <v>2.1959526984210354</v>
      </c>
      <c r="U27" s="6"/>
      <c r="V27" s="7"/>
      <c r="W27" s="7"/>
    </row>
    <row r="28" spans="1:23" s="8" customFormat="1" ht="30" customHeight="1">
      <c r="A28" s="54" t="s">
        <v>21</v>
      </c>
      <c r="B28" s="55"/>
      <c r="C28" s="45">
        <f>C24+C26</f>
        <v>2199885.724</v>
      </c>
      <c r="D28" s="45">
        <f aca="true" t="shared" si="11" ref="D28:T28">D24+D26</f>
        <v>75916.337</v>
      </c>
      <c r="E28" s="45">
        <f t="shared" si="11"/>
        <v>314411.76</v>
      </c>
      <c r="F28" s="45">
        <f t="shared" si="11"/>
        <v>877771.284</v>
      </c>
      <c r="G28" s="45">
        <f t="shared" si="11"/>
        <v>3467985.105</v>
      </c>
      <c r="H28" s="45">
        <f t="shared" si="11"/>
        <v>1334991.088</v>
      </c>
      <c r="I28" s="45">
        <f t="shared" si="11"/>
        <v>287359.445</v>
      </c>
      <c r="J28" s="45">
        <f t="shared" si="11"/>
        <v>162261.709</v>
      </c>
      <c r="K28" s="45">
        <f t="shared" si="11"/>
        <v>624458.254</v>
      </c>
      <c r="L28" s="45">
        <f t="shared" si="11"/>
        <v>374786.803</v>
      </c>
      <c r="M28" s="45">
        <f t="shared" si="11"/>
        <v>341477.95</v>
      </c>
      <c r="N28" s="45">
        <f t="shared" si="11"/>
        <v>1502984.716</v>
      </c>
      <c r="O28" s="45">
        <f t="shared" si="11"/>
        <v>45637.199</v>
      </c>
      <c r="P28" s="45">
        <f t="shared" si="11"/>
        <v>2307129.519</v>
      </c>
      <c r="Q28" s="45">
        <f t="shared" si="11"/>
        <v>201565.889</v>
      </c>
      <c r="R28" s="45">
        <f t="shared" si="11"/>
        <v>5679667.856000001</v>
      </c>
      <c r="S28" s="45">
        <f t="shared" si="11"/>
        <v>9147652.961</v>
      </c>
      <c r="T28" s="47">
        <f t="shared" si="11"/>
        <v>1214735.4249999998</v>
      </c>
      <c r="U28" s="6"/>
      <c r="V28" s="7"/>
      <c r="W28" s="7"/>
    </row>
    <row r="29" spans="1:23" s="8" customFormat="1" ht="30" customHeight="1">
      <c r="A29" s="24"/>
      <c r="B29" s="25" t="s">
        <v>38</v>
      </c>
      <c r="C29" s="44">
        <f>IF(C28=0,"(－)",IF(C28="－","(－)",C28/$S28*100))</f>
        <v>24.048635572195053</v>
      </c>
      <c r="D29" s="41">
        <f aca="true" t="shared" si="12" ref="D29:T29">IF(D28=0,"(－)",IF(D28="－","(－)",D28/$S28*100))</f>
        <v>0.8298996182262365</v>
      </c>
      <c r="E29" s="41">
        <f t="shared" si="12"/>
        <v>3.4370757323267465</v>
      </c>
      <c r="F29" s="41">
        <f t="shared" si="12"/>
        <v>9.595590122868458</v>
      </c>
      <c r="G29" s="42">
        <f t="shared" si="12"/>
        <v>37.911201045616494</v>
      </c>
      <c r="H29" s="43">
        <f t="shared" si="12"/>
        <v>14.593809949848186</v>
      </c>
      <c r="I29" s="43">
        <f t="shared" si="12"/>
        <v>3.1413461597759014</v>
      </c>
      <c r="J29" s="44">
        <f t="shared" si="12"/>
        <v>1.7738070048326577</v>
      </c>
      <c r="K29" s="41">
        <f t="shared" si="12"/>
        <v>6.826431398986256</v>
      </c>
      <c r="L29" s="41">
        <f t="shared" si="12"/>
        <v>4.0970815639581195</v>
      </c>
      <c r="M29" s="41">
        <f t="shared" si="12"/>
        <v>3.7329569831283855</v>
      </c>
      <c r="N29" s="42">
        <f t="shared" si="12"/>
        <v>16.43027695090542</v>
      </c>
      <c r="O29" s="43">
        <f t="shared" si="12"/>
        <v>0.498895172287024</v>
      </c>
      <c r="P29" s="43">
        <f t="shared" si="12"/>
        <v>25.2209996251081</v>
      </c>
      <c r="Q29" s="43">
        <f t="shared" si="12"/>
        <v>2.2034710964588813</v>
      </c>
      <c r="R29" s="43">
        <f t="shared" si="12"/>
        <v>62.08879895438352</v>
      </c>
      <c r="S29" s="43">
        <f t="shared" si="12"/>
        <v>100</v>
      </c>
      <c r="T29" s="43">
        <f t="shared" si="12"/>
        <v>13.279203203038955</v>
      </c>
      <c r="U29" s="6"/>
      <c r="V29" s="7"/>
      <c r="W29" s="7"/>
    </row>
    <row r="30" spans="1:23" s="8" customFormat="1" ht="27" customHeight="1">
      <c r="A30" s="37" t="s">
        <v>44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9"/>
      <c r="V30" s="39"/>
      <c r="W30" s="39"/>
    </row>
    <row r="31" ht="18" customHeight="1">
      <c r="A31" s="1"/>
    </row>
    <row r="32" ht="13.5">
      <c r="A32" s="1"/>
    </row>
  </sheetData>
  <sheetProtection/>
  <mergeCells count="19">
    <mergeCell ref="T3:T5"/>
    <mergeCell ref="C3:G3"/>
    <mergeCell ref="H3:R3"/>
    <mergeCell ref="A18:B18"/>
    <mergeCell ref="A6:B6"/>
    <mergeCell ref="J4:N4"/>
    <mergeCell ref="A3:B3"/>
    <mergeCell ref="A4:B5"/>
    <mergeCell ref="S3:S4"/>
    <mergeCell ref="A20:B20"/>
    <mergeCell ref="A28:B28"/>
    <mergeCell ref="A26:B26"/>
    <mergeCell ref="A16:B16"/>
    <mergeCell ref="A8:B8"/>
    <mergeCell ref="A12:B12"/>
    <mergeCell ref="A22:B22"/>
    <mergeCell ref="A14:B14"/>
    <mergeCell ref="A10:B10"/>
    <mergeCell ref="A24:B24"/>
  </mergeCells>
  <printOptions/>
  <pageMargins left="0.75" right="0.29" top="0.64" bottom="1" header="0.512" footer="0.512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view="pageBreakPreview" zoomScale="75" zoomScaleNormal="75" zoomScaleSheetLayoutView="75" zoomScalePageLayoutView="0" workbookViewId="0" topLeftCell="A1">
      <pane ySplit="5" topLeftCell="A15" activePane="bottomLeft" state="frozen"/>
      <selection pane="topLeft" activeCell="A1" sqref="A1"/>
      <selection pane="bottomLeft" activeCell="N25" sqref="N25"/>
    </sheetView>
  </sheetViews>
  <sheetFormatPr defaultColWidth="9.00390625" defaultRowHeight="13.5"/>
  <cols>
    <col min="1" max="1" width="7.75390625" style="0" customWidth="1"/>
    <col min="2" max="2" width="7.25390625" style="0" customWidth="1"/>
    <col min="3" max="18" width="11.125" style="0" customWidth="1"/>
    <col min="19" max="19" width="11.625" style="0" customWidth="1"/>
    <col min="20" max="20" width="10.625" style="0" customWidth="1"/>
  </cols>
  <sheetData>
    <row r="1" ht="21" customHeight="1">
      <c r="A1" s="2" t="s">
        <v>63</v>
      </c>
    </row>
    <row r="2" spans="1:20" ht="21" customHeight="1">
      <c r="A2" s="3" t="s">
        <v>45</v>
      </c>
      <c r="T2" s="4" t="s">
        <v>46</v>
      </c>
    </row>
    <row r="3" spans="1:23" s="48" customFormat="1" ht="27" customHeight="1">
      <c r="A3" s="63" t="s">
        <v>47</v>
      </c>
      <c r="B3" s="64"/>
      <c r="C3" s="59" t="s">
        <v>48</v>
      </c>
      <c r="D3" s="60"/>
      <c r="E3" s="60"/>
      <c r="F3" s="60"/>
      <c r="G3" s="61"/>
      <c r="H3" s="54" t="s">
        <v>49</v>
      </c>
      <c r="I3" s="55"/>
      <c r="J3" s="55"/>
      <c r="K3" s="55"/>
      <c r="L3" s="55"/>
      <c r="M3" s="55"/>
      <c r="N3" s="55"/>
      <c r="O3" s="55"/>
      <c r="P3" s="55"/>
      <c r="Q3" s="55"/>
      <c r="R3" s="62"/>
      <c r="S3" s="55" t="s">
        <v>6</v>
      </c>
      <c r="T3" s="56" t="s">
        <v>50</v>
      </c>
      <c r="U3" s="6"/>
      <c r="V3" s="7"/>
      <c r="W3" s="7"/>
    </row>
    <row r="4" spans="1:23" s="48" customFormat="1" ht="27" customHeight="1">
      <c r="A4" s="65" t="s">
        <v>51</v>
      </c>
      <c r="B4" s="66"/>
      <c r="C4" s="9" t="s">
        <v>7</v>
      </c>
      <c r="D4" s="10" t="s">
        <v>8</v>
      </c>
      <c r="E4" s="10" t="s">
        <v>52</v>
      </c>
      <c r="F4" s="10" t="s">
        <v>9</v>
      </c>
      <c r="G4" s="11" t="s">
        <v>10</v>
      </c>
      <c r="H4" s="5" t="s">
        <v>11</v>
      </c>
      <c r="I4" s="5" t="s">
        <v>53</v>
      </c>
      <c r="J4" s="59" t="s">
        <v>12</v>
      </c>
      <c r="K4" s="60"/>
      <c r="L4" s="60"/>
      <c r="M4" s="60"/>
      <c r="N4" s="61"/>
      <c r="O4" s="5" t="s">
        <v>54</v>
      </c>
      <c r="P4" s="5" t="s">
        <v>55</v>
      </c>
      <c r="Q4" s="5" t="s">
        <v>56</v>
      </c>
      <c r="R4" s="5" t="s">
        <v>10</v>
      </c>
      <c r="S4" s="67"/>
      <c r="T4" s="57"/>
      <c r="U4" s="6"/>
      <c r="V4" s="7"/>
      <c r="W4" s="7"/>
    </row>
    <row r="5" spans="1:23" s="48" customFormat="1" ht="27" customHeight="1">
      <c r="A5" s="65"/>
      <c r="B5" s="66"/>
      <c r="C5" s="49"/>
      <c r="D5" s="50"/>
      <c r="E5" s="50"/>
      <c r="F5" s="50"/>
      <c r="G5" s="14" t="s">
        <v>13</v>
      </c>
      <c r="H5" s="51"/>
      <c r="I5" s="51"/>
      <c r="J5" s="16" t="s">
        <v>14</v>
      </c>
      <c r="K5" s="17" t="s">
        <v>15</v>
      </c>
      <c r="L5" s="17" t="s">
        <v>16</v>
      </c>
      <c r="M5" s="17" t="s">
        <v>17</v>
      </c>
      <c r="N5" s="16" t="s">
        <v>18</v>
      </c>
      <c r="O5" s="51"/>
      <c r="P5" s="51"/>
      <c r="Q5" s="51"/>
      <c r="R5" s="18" t="s">
        <v>19</v>
      </c>
      <c r="S5" s="19" t="s">
        <v>20</v>
      </c>
      <c r="T5" s="58"/>
      <c r="U5" s="6"/>
      <c r="V5" s="7"/>
      <c r="W5" s="7"/>
    </row>
    <row r="6" spans="1:23" s="48" customFormat="1" ht="30" customHeight="1">
      <c r="A6" s="54" t="s">
        <v>0</v>
      </c>
      <c r="B6" s="55"/>
      <c r="C6" s="20">
        <v>1119811.227</v>
      </c>
      <c r="D6" s="21">
        <v>23822.538</v>
      </c>
      <c r="E6" s="21">
        <v>61405.364</v>
      </c>
      <c r="F6" s="21">
        <v>179414.059</v>
      </c>
      <c r="G6" s="22">
        <v>1384453.188</v>
      </c>
      <c r="H6" s="23">
        <v>166978.431</v>
      </c>
      <c r="I6" s="23">
        <v>72084.73</v>
      </c>
      <c r="J6" s="20">
        <v>0</v>
      </c>
      <c r="K6" s="21">
        <v>110504.67</v>
      </c>
      <c r="L6" s="21">
        <v>0</v>
      </c>
      <c r="M6" s="21">
        <v>133.797</v>
      </c>
      <c r="N6" s="22">
        <v>110638.467</v>
      </c>
      <c r="O6" s="23">
        <v>2930.05</v>
      </c>
      <c r="P6" s="23">
        <v>910797.646</v>
      </c>
      <c r="Q6" s="23">
        <v>39197.462</v>
      </c>
      <c r="R6" s="23">
        <v>1302626.786</v>
      </c>
      <c r="S6" s="23">
        <v>2687079.9740000004</v>
      </c>
      <c r="T6" s="23">
        <v>893022.455</v>
      </c>
      <c r="U6" s="6"/>
      <c r="V6" s="7"/>
      <c r="W6" s="7"/>
    </row>
    <row r="7" spans="1:23" s="48" customFormat="1" ht="30" customHeight="1">
      <c r="A7" s="24"/>
      <c r="B7" s="25" t="s">
        <v>57</v>
      </c>
      <c r="C7" s="26">
        <v>41.673907655716086</v>
      </c>
      <c r="D7" s="27">
        <v>0.886558577731412</v>
      </c>
      <c r="E7" s="27">
        <v>2.2852079057621677</v>
      </c>
      <c r="F7" s="27">
        <v>6.676915489527592</v>
      </c>
      <c r="G7" s="28">
        <v>51.52258962873726</v>
      </c>
      <c r="H7" s="29">
        <v>6.214122118272315</v>
      </c>
      <c r="I7" s="29">
        <v>2.682641778342545</v>
      </c>
      <c r="J7" s="30" t="s">
        <v>26</v>
      </c>
      <c r="K7" s="27">
        <v>4.1124444031899134</v>
      </c>
      <c r="L7" s="27" t="s">
        <v>26</v>
      </c>
      <c r="M7" s="27">
        <v>0.0049792712273028904</v>
      </c>
      <c r="N7" s="28">
        <v>4.117423674417217</v>
      </c>
      <c r="O7" s="29">
        <v>0.10904215834106022</v>
      </c>
      <c r="P7" s="29">
        <v>33.89544244357499</v>
      </c>
      <c r="Q7" s="29">
        <v>1.458738198314599</v>
      </c>
      <c r="R7" s="29">
        <v>48.47741037126273</v>
      </c>
      <c r="S7" s="29">
        <v>100</v>
      </c>
      <c r="T7" s="29">
        <v>33.23393660184376</v>
      </c>
      <c r="U7" s="6"/>
      <c r="V7" s="7"/>
      <c r="W7" s="7"/>
    </row>
    <row r="8" spans="1:23" s="48" customFormat="1" ht="30" customHeight="1">
      <c r="A8" s="54" t="s">
        <v>1</v>
      </c>
      <c r="B8" s="55"/>
      <c r="C8" s="20">
        <v>378824.277</v>
      </c>
      <c r="D8" s="21">
        <v>13629.943</v>
      </c>
      <c r="E8" s="21">
        <v>79120.95</v>
      </c>
      <c r="F8" s="21">
        <v>180610.69</v>
      </c>
      <c r="G8" s="22">
        <v>652185.86</v>
      </c>
      <c r="H8" s="23">
        <v>216412.554</v>
      </c>
      <c r="I8" s="23">
        <v>137116.101</v>
      </c>
      <c r="J8" s="20">
        <v>51588.778</v>
      </c>
      <c r="K8" s="21">
        <v>113364.47</v>
      </c>
      <c r="L8" s="21">
        <v>64527.215</v>
      </c>
      <c r="M8" s="21">
        <v>5347.479</v>
      </c>
      <c r="N8" s="22">
        <v>234827.94199999998</v>
      </c>
      <c r="O8" s="23">
        <v>6648.486</v>
      </c>
      <c r="P8" s="23">
        <v>416352.667</v>
      </c>
      <c r="Q8" s="23">
        <v>20515.139</v>
      </c>
      <c r="R8" s="23">
        <v>1031872.8890000001</v>
      </c>
      <c r="S8" s="23">
        <v>1684058.749</v>
      </c>
      <c r="T8" s="23">
        <v>95866.781</v>
      </c>
      <c r="U8" s="6"/>
      <c r="V8" s="7"/>
      <c r="W8" s="7"/>
    </row>
    <row r="9" spans="1:23" s="48" customFormat="1" ht="30" customHeight="1">
      <c r="A9" s="24"/>
      <c r="B9" s="25" t="s">
        <v>57</v>
      </c>
      <c r="C9" s="26">
        <v>22.494718621006967</v>
      </c>
      <c r="D9" s="27">
        <v>0.8093508025235763</v>
      </c>
      <c r="E9" s="27">
        <v>4.698229800295405</v>
      </c>
      <c r="F9" s="27">
        <v>10.724726207280314</v>
      </c>
      <c r="G9" s="28">
        <v>38.72702543110626</v>
      </c>
      <c r="H9" s="29">
        <v>12.850653466127978</v>
      </c>
      <c r="I9" s="29">
        <v>8.142002236051445</v>
      </c>
      <c r="J9" s="30">
        <v>3.0633597569344655</v>
      </c>
      <c r="K9" s="27">
        <v>6.731622045092917</v>
      </c>
      <c r="L9" s="27">
        <v>3.831648690303499</v>
      </c>
      <c r="M9" s="27">
        <v>0.3175351811909978</v>
      </c>
      <c r="N9" s="28">
        <v>13.944165673521876</v>
      </c>
      <c r="O9" s="29">
        <v>0.3947894337978348</v>
      </c>
      <c r="P9" s="29">
        <v>24.723167600134595</v>
      </c>
      <c r="Q9" s="29">
        <v>1.2181961592599997</v>
      </c>
      <c r="R9" s="29">
        <v>61.27297456889374</v>
      </c>
      <c r="S9" s="29">
        <v>100</v>
      </c>
      <c r="T9" s="29">
        <v>5.692603126638309</v>
      </c>
      <c r="U9" s="6"/>
      <c r="V9" s="7"/>
      <c r="W9" s="7"/>
    </row>
    <row r="10" spans="1:20" s="48" customFormat="1" ht="30" customHeight="1">
      <c r="A10" s="54" t="s">
        <v>3</v>
      </c>
      <c r="B10" s="55"/>
      <c r="C10" s="20">
        <v>195609.662</v>
      </c>
      <c r="D10" s="21">
        <v>8409.043</v>
      </c>
      <c r="E10" s="21">
        <v>51413.259</v>
      </c>
      <c r="F10" s="21">
        <v>137908.284</v>
      </c>
      <c r="G10" s="22">
        <v>393340.248</v>
      </c>
      <c r="H10" s="23">
        <v>54365.623</v>
      </c>
      <c r="I10" s="23">
        <v>75988.814</v>
      </c>
      <c r="J10" s="20">
        <v>65806.583</v>
      </c>
      <c r="K10" s="21">
        <v>90854.004</v>
      </c>
      <c r="L10" s="21">
        <v>17663.293</v>
      </c>
      <c r="M10" s="21">
        <v>2876.322</v>
      </c>
      <c r="N10" s="22">
        <v>177200.202</v>
      </c>
      <c r="O10" s="23">
        <v>6047.07</v>
      </c>
      <c r="P10" s="23">
        <v>122248.494</v>
      </c>
      <c r="Q10" s="23">
        <v>32551.226</v>
      </c>
      <c r="R10" s="23">
        <v>468401.429</v>
      </c>
      <c r="S10" s="23">
        <v>861741.677</v>
      </c>
      <c r="T10" s="23">
        <v>21739.025</v>
      </c>
    </row>
    <row r="11" spans="1:20" s="48" customFormat="1" ht="30" customHeight="1">
      <c r="A11" s="24"/>
      <c r="B11" s="25" t="s">
        <v>57</v>
      </c>
      <c r="C11" s="26">
        <v>22.699338702171186</v>
      </c>
      <c r="D11" s="27">
        <v>0.9758194624257449</v>
      </c>
      <c r="E11" s="27">
        <v>5.96620314094429</v>
      </c>
      <c r="F11" s="27">
        <v>16.003436723648218</v>
      </c>
      <c r="G11" s="28">
        <v>45.64479802918944</v>
      </c>
      <c r="H11" s="29">
        <v>6.308807436268397</v>
      </c>
      <c r="I11" s="29">
        <v>8.818050238041348</v>
      </c>
      <c r="J11" s="30">
        <v>7.636462846858455</v>
      </c>
      <c r="K11" s="27">
        <v>10.543067188799782</v>
      </c>
      <c r="L11" s="27">
        <v>2.0497201738566955</v>
      </c>
      <c r="M11" s="27">
        <v>0.33378007316686853</v>
      </c>
      <c r="N11" s="28">
        <v>20.563030282681797</v>
      </c>
      <c r="O11" s="29">
        <v>0.7017265337626231</v>
      </c>
      <c r="P11" s="29">
        <v>14.186211165460435</v>
      </c>
      <c r="Q11" s="29">
        <v>3.777376314595957</v>
      </c>
      <c r="R11" s="29">
        <v>54.35520197081056</v>
      </c>
      <c r="S11" s="29">
        <v>100</v>
      </c>
      <c r="T11" s="29">
        <v>2.52268464903317</v>
      </c>
    </row>
    <row r="12" spans="1:23" s="48" customFormat="1" ht="30" customHeight="1">
      <c r="A12" s="54" t="s">
        <v>2</v>
      </c>
      <c r="B12" s="55"/>
      <c r="C12" s="20">
        <v>80251.909</v>
      </c>
      <c r="D12" s="21">
        <v>6094.599</v>
      </c>
      <c r="E12" s="21">
        <v>19277.098</v>
      </c>
      <c r="F12" s="21">
        <v>70146.372</v>
      </c>
      <c r="G12" s="22">
        <v>175769.978</v>
      </c>
      <c r="H12" s="23">
        <v>68677.018</v>
      </c>
      <c r="I12" s="23">
        <v>145552</v>
      </c>
      <c r="J12" s="20">
        <v>8682.535</v>
      </c>
      <c r="K12" s="21">
        <v>87507.172</v>
      </c>
      <c r="L12" s="21">
        <v>11203.25</v>
      </c>
      <c r="M12" s="21">
        <v>5470.336</v>
      </c>
      <c r="N12" s="22">
        <v>112863</v>
      </c>
      <c r="O12" s="23">
        <v>7636.945</v>
      </c>
      <c r="P12" s="23">
        <v>181986.058</v>
      </c>
      <c r="Q12" s="23">
        <v>6268.376</v>
      </c>
      <c r="R12" s="23">
        <v>522984.247</v>
      </c>
      <c r="S12" s="23">
        <v>698754.225</v>
      </c>
      <c r="T12" s="23">
        <v>105528.029</v>
      </c>
      <c r="U12" s="6"/>
      <c r="V12" s="7"/>
      <c r="W12" s="7"/>
    </row>
    <row r="13" spans="1:23" s="48" customFormat="1" ht="30" customHeight="1">
      <c r="A13" s="24"/>
      <c r="B13" s="25" t="s">
        <v>57</v>
      </c>
      <c r="C13" s="26">
        <v>11.484998033464484</v>
      </c>
      <c r="D13" s="27">
        <v>0.8722092521157923</v>
      </c>
      <c r="E13" s="27">
        <v>2.7587808860833727</v>
      </c>
      <c r="F13" s="27">
        <v>10.038776080387922</v>
      </c>
      <c r="G13" s="28">
        <v>25.15476425205157</v>
      </c>
      <c r="H13" s="29">
        <v>9.82849413182439</v>
      </c>
      <c r="I13" s="29">
        <v>20.8</v>
      </c>
      <c r="J13" s="30">
        <v>1.2425735243318206</v>
      </c>
      <c r="K13" s="27">
        <v>12.523312041512167</v>
      </c>
      <c r="L13" s="27">
        <v>1.6033176758251444</v>
      </c>
      <c r="M13" s="27">
        <v>0.7828698280858338</v>
      </c>
      <c r="N13" s="28">
        <v>16.2</v>
      </c>
      <c r="O13" s="29">
        <v>1.0929372198071503</v>
      </c>
      <c r="P13" s="29">
        <v>26.04435887310735</v>
      </c>
      <c r="Q13" s="29">
        <v>0.897078797627306</v>
      </c>
      <c r="R13" s="29">
        <v>74.84523574794842</v>
      </c>
      <c r="S13" s="29">
        <v>100</v>
      </c>
      <c r="T13" s="29">
        <v>15.102309971721459</v>
      </c>
      <c r="U13" s="6"/>
      <c r="V13" s="7"/>
      <c r="W13" s="7"/>
    </row>
    <row r="14" spans="1:23" s="48" customFormat="1" ht="30" customHeight="1">
      <c r="A14" s="54" t="s">
        <v>4</v>
      </c>
      <c r="B14" s="55"/>
      <c r="C14" s="20">
        <v>8132.562</v>
      </c>
      <c r="D14" s="21">
        <v>258.227</v>
      </c>
      <c r="E14" s="21">
        <v>1176.925</v>
      </c>
      <c r="F14" s="21">
        <v>7701.325</v>
      </c>
      <c r="G14" s="22">
        <v>17269.039</v>
      </c>
      <c r="H14" s="23">
        <v>8555.815</v>
      </c>
      <c r="I14" s="23">
        <v>7429.392</v>
      </c>
      <c r="J14" s="20">
        <v>1419.892</v>
      </c>
      <c r="K14" s="21">
        <v>1898.248</v>
      </c>
      <c r="L14" s="21">
        <v>0</v>
      </c>
      <c r="M14" s="21">
        <v>0</v>
      </c>
      <c r="N14" s="22">
        <v>3318.1400000000003</v>
      </c>
      <c r="O14" s="23">
        <v>137.264</v>
      </c>
      <c r="P14" s="23">
        <v>8028</v>
      </c>
      <c r="Q14" s="23">
        <v>301.17</v>
      </c>
      <c r="R14" s="23">
        <v>27769.781000000003</v>
      </c>
      <c r="S14" s="23">
        <v>45038.82000000001</v>
      </c>
      <c r="T14" s="23">
        <v>6501</v>
      </c>
      <c r="U14" s="6"/>
      <c r="V14" s="7"/>
      <c r="W14" s="7"/>
    </row>
    <row r="15" spans="1:23" s="48" customFormat="1" ht="30" customHeight="1">
      <c r="A15" s="24"/>
      <c r="B15" s="25" t="s">
        <v>57</v>
      </c>
      <c r="C15" s="26">
        <v>18.056783015185562</v>
      </c>
      <c r="D15" s="27">
        <v>0.5733431737332371</v>
      </c>
      <c r="E15" s="27">
        <v>2.6131346247526017</v>
      </c>
      <c r="F15" s="27">
        <v>17.09930455549235</v>
      </c>
      <c r="G15" s="28">
        <v>38.34256536916375</v>
      </c>
      <c r="H15" s="29">
        <v>18.996534545087993</v>
      </c>
      <c r="I15" s="29">
        <v>16.49552985624401</v>
      </c>
      <c r="J15" s="30">
        <v>3.1525959161452275</v>
      </c>
      <c r="K15" s="27">
        <v>4.214693013715723</v>
      </c>
      <c r="L15" s="27" t="s">
        <v>26</v>
      </c>
      <c r="M15" s="27" t="s">
        <v>26</v>
      </c>
      <c r="N15" s="28">
        <v>7.36728892986095</v>
      </c>
      <c r="O15" s="29">
        <v>0.3047681977458557</v>
      </c>
      <c r="P15" s="29">
        <v>17.82462329164041</v>
      </c>
      <c r="Q15" s="29">
        <v>0.6686898102570182</v>
      </c>
      <c r="R15" s="29">
        <v>61.657434630836235</v>
      </c>
      <c r="S15" s="29">
        <v>100</v>
      </c>
      <c r="T15" s="29">
        <v>14.434214750741692</v>
      </c>
      <c r="U15" s="6"/>
      <c r="V15" s="7"/>
      <c r="W15" s="7"/>
    </row>
    <row r="16" spans="1:23" s="48" customFormat="1" ht="30" customHeight="1">
      <c r="A16" s="54" t="s">
        <v>58</v>
      </c>
      <c r="B16" s="55"/>
      <c r="C16" s="20">
        <v>7883.904</v>
      </c>
      <c r="D16" s="21">
        <v>360.739</v>
      </c>
      <c r="E16" s="21">
        <v>4377.074</v>
      </c>
      <c r="F16" s="21">
        <v>6529.854</v>
      </c>
      <c r="G16" s="22">
        <v>19151.571</v>
      </c>
      <c r="H16" s="23">
        <v>3871.611</v>
      </c>
      <c r="I16" s="23">
        <v>0</v>
      </c>
      <c r="J16" s="20">
        <v>0</v>
      </c>
      <c r="K16" s="21">
        <v>6815.966</v>
      </c>
      <c r="L16" s="21">
        <v>0</v>
      </c>
      <c r="M16" s="21">
        <v>0</v>
      </c>
      <c r="N16" s="22">
        <v>6815.966</v>
      </c>
      <c r="O16" s="23">
        <v>25.173</v>
      </c>
      <c r="P16" s="23">
        <v>500</v>
      </c>
      <c r="Q16" s="23">
        <v>3500</v>
      </c>
      <c r="R16" s="23">
        <v>14712.75</v>
      </c>
      <c r="S16" s="23">
        <v>33864.320999999996</v>
      </c>
      <c r="T16" s="23">
        <v>0</v>
      </c>
      <c r="U16" s="6"/>
      <c r="V16" s="7"/>
      <c r="W16" s="7"/>
    </row>
    <row r="17" spans="1:23" s="48" customFormat="1" ht="30" customHeight="1">
      <c r="A17" s="24"/>
      <c r="B17" s="25" t="s">
        <v>57</v>
      </c>
      <c r="C17" s="26">
        <v>23.28085656877633</v>
      </c>
      <c r="D17" s="27">
        <v>1.0652479936036514</v>
      </c>
      <c r="E17" s="27">
        <v>12.925326333872162</v>
      </c>
      <c r="F17" s="27">
        <v>19.282400494609064</v>
      </c>
      <c r="G17" s="28">
        <v>56.5538313908612</v>
      </c>
      <c r="H17" s="29">
        <v>11.432714094577594</v>
      </c>
      <c r="I17" s="29" t="s">
        <v>26</v>
      </c>
      <c r="J17" s="30" t="s">
        <v>26</v>
      </c>
      <c r="K17" s="27">
        <v>20.12727790998674</v>
      </c>
      <c r="L17" s="27" t="s">
        <v>26</v>
      </c>
      <c r="M17" s="27" t="s">
        <v>26</v>
      </c>
      <c r="N17" s="28">
        <v>20.12727790998674</v>
      </c>
      <c r="O17" s="29">
        <v>0.07433487297737346</v>
      </c>
      <c r="P17" s="29">
        <v>1.4764802164496376</v>
      </c>
      <c r="Q17" s="29">
        <v>10.335361515147461</v>
      </c>
      <c r="R17" s="29">
        <v>43.44616860913881</v>
      </c>
      <c r="S17" s="29">
        <v>100</v>
      </c>
      <c r="T17" s="29" t="s">
        <v>26</v>
      </c>
      <c r="U17" s="31"/>
      <c r="V17" s="32"/>
      <c r="W17" s="33"/>
    </row>
    <row r="18" spans="1:23" s="48" customFormat="1" ht="30" customHeight="1">
      <c r="A18" s="54" t="s">
        <v>59</v>
      </c>
      <c r="B18" s="55"/>
      <c r="C18" s="20">
        <v>0</v>
      </c>
      <c r="D18" s="21">
        <v>0</v>
      </c>
      <c r="E18" s="21">
        <v>0</v>
      </c>
      <c r="F18" s="21">
        <v>0</v>
      </c>
      <c r="G18" s="22">
        <v>0</v>
      </c>
      <c r="H18" s="23">
        <v>0</v>
      </c>
      <c r="I18" s="23">
        <v>944</v>
      </c>
      <c r="J18" s="20">
        <v>0</v>
      </c>
      <c r="K18" s="21">
        <v>0</v>
      </c>
      <c r="L18" s="21">
        <v>0</v>
      </c>
      <c r="M18" s="21">
        <v>0</v>
      </c>
      <c r="N18" s="22">
        <v>0</v>
      </c>
      <c r="O18" s="23">
        <v>0</v>
      </c>
      <c r="P18" s="23">
        <v>0</v>
      </c>
      <c r="Q18" s="23">
        <v>0</v>
      </c>
      <c r="R18" s="23">
        <v>944</v>
      </c>
      <c r="S18" s="23">
        <v>944</v>
      </c>
      <c r="T18" s="23">
        <v>0</v>
      </c>
      <c r="U18" s="6"/>
      <c r="V18" s="7"/>
      <c r="W18" s="7"/>
    </row>
    <row r="19" spans="1:23" s="48" customFormat="1" ht="30" customHeight="1">
      <c r="A19" s="24"/>
      <c r="B19" s="25" t="s">
        <v>57</v>
      </c>
      <c r="C19" s="26" t="s">
        <v>26</v>
      </c>
      <c r="D19" s="27" t="s">
        <v>26</v>
      </c>
      <c r="E19" s="27" t="s">
        <v>26</v>
      </c>
      <c r="F19" s="27" t="s">
        <v>26</v>
      </c>
      <c r="G19" s="28" t="s">
        <v>26</v>
      </c>
      <c r="H19" s="29" t="s">
        <v>26</v>
      </c>
      <c r="I19" s="29">
        <v>100</v>
      </c>
      <c r="J19" s="30" t="s">
        <v>26</v>
      </c>
      <c r="K19" s="27" t="s">
        <v>26</v>
      </c>
      <c r="L19" s="27" t="s">
        <v>26</v>
      </c>
      <c r="M19" s="27" t="s">
        <v>26</v>
      </c>
      <c r="N19" s="28" t="s">
        <v>26</v>
      </c>
      <c r="O19" s="29" t="s">
        <v>26</v>
      </c>
      <c r="P19" s="29" t="s">
        <v>26</v>
      </c>
      <c r="Q19" s="29" t="s">
        <v>26</v>
      </c>
      <c r="R19" s="29">
        <v>100</v>
      </c>
      <c r="S19" s="29">
        <v>100</v>
      </c>
      <c r="T19" s="29" t="s">
        <v>26</v>
      </c>
      <c r="U19" s="31"/>
      <c r="V19" s="32"/>
      <c r="W19" s="33"/>
    </row>
    <row r="20" spans="1:23" s="48" customFormat="1" ht="30" customHeight="1">
      <c r="A20" s="54" t="s">
        <v>60</v>
      </c>
      <c r="B20" s="55"/>
      <c r="C20" s="34">
        <v>1790513.541</v>
      </c>
      <c r="D20" s="34">
        <v>52575.089</v>
      </c>
      <c r="E20" s="34">
        <v>216770.66999999998</v>
      </c>
      <c r="F20" s="34">
        <v>582310.584</v>
      </c>
      <c r="G20" s="34">
        <v>2642169.884</v>
      </c>
      <c r="H20" s="34">
        <v>518861.05199999997</v>
      </c>
      <c r="I20" s="34">
        <v>439115</v>
      </c>
      <c r="J20" s="34">
        <v>127497.78800000002</v>
      </c>
      <c r="K20" s="34">
        <v>410944.5300000001</v>
      </c>
      <c r="L20" s="34">
        <v>93393.758</v>
      </c>
      <c r="M20" s="34">
        <v>13827.934000000001</v>
      </c>
      <c r="N20" s="34">
        <v>645664</v>
      </c>
      <c r="O20" s="34">
        <v>23424.987999999998</v>
      </c>
      <c r="P20" s="34">
        <v>1639912.865</v>
      </c>
      <c r="Q20" s="34">
        <v>102333.37299999999</v>
      </c>
      <c r="R20" s="34">
        <v>3369311</v>
      </c>
      <c r="S20" s="34">
        <v>6011481</v>
      </c>
      <c r="T20" s="34">
        <v>1122657.29</v>
      </c>
      <c r="U20" s="6"/>
      <c r="V20" s="7"/>
      <c r="W20" s="7"/>
    </row>
    <row r="21" spans="1:23" s="48" customFormat="1" ht="30" customHeight="1">
      <c r="A21" s="24"/>
      <c r="B21" s="25" t="s">
        <v>57</v>
      </c>
      <c r="C21" s="26">
        <v>29.784898945867084</v>
      </c>
      <c r="D21" s="27">
        <v>0.874577978371719</v>
      </c>
      <c r="E21" s="27">
        <v>3.605944525151123</v>
      </c>
      <c r="F21" s="27">
        <v>9.68664101242273</v>
      </c>
      <c r="G21" s="28">
        <v>43.95206246181266</v>
      </c>
      <c r="H21" s="29">
        <v>8.63116845915341</v>
      </c>
      <c r="I21" s="29">
        <v>7.323501263665309</v>
      </c>
      <c r="J21" s="30">
        <v>2.1209047820329134</v>
      </c>
      <c r="K21" s="27">
        <v>6.835994823904461</v>
      </c>
      <c r="L21" s="27">
        <v>1.55358983917607</v>
      </c>
      <c r="M21" s="27">
        <v>0.23002541303881693</v>
      </c>
      <c r="N21" s="28">
        <v>10.721617518212234</v>
      </c>
      <c r="O21" s="29">
        <v>0.38967083153053295</v>
      </c>
      <c r="P21" s="29">
        <v>27.279681412949653</v>
      </c>
      <c r="Q21" s="29">
        <v>1.7022988677831634</v>
      </c>
      <c r="R21" s="29">
        <v>56.04793560854638</v>
      </c>
      <c r="S21" s="29">
        <v>100</v>
      </c>
      <c r="T21" s="29">
        <v>18.675219800245564</v>
      </c>
      <c r="U21" s="36"/>
      <c r="V21" s="7"/>
      <c r="W21" s="7"/>
    </row>
    <row r="22" spans="1:23" s="48" customFormat="1" ht="30" customHeight="1">
      <c r="A22" s="54" t="s">
        <v>61</v>
      </c>
      <c r="B22" s="55"/>
      <c r="C22" s="20">
        <v>581481.329</v>
      </c>
      <c r="D22" s="21">
        <v>35105.94</v>
      </c>
      <c r="E22" s="21">
        <v>140847.487</v>
      </c>
      <c r="F22" s="21">
        <v>408640.656</v>
      </c>
      <c r="G22" s="22">
        <v>1166075.412</v>
      </c>
      <c r="H22" s="23">
        <v>866087.992</v>
      </c>
      <c r="I22" s="23">
        <v>105582.989</v>
      </c>
      <c r="J22" s="20">
        <v>137344.534</v>
      </c>
      <c r="K22" s="21">
        <v>160661.338</v>
      </c>
      <c r="L22" s="21">
        <v>170131.472</v>
      </c>
      <c r="M22" s="21">
        <v>295633.073</v>
      </c>
      <c r="N22" s="22">
        <v>763770.4169999999</v>
      </c>
      <c r="O22" s="23">
        <v>36941.19</v>
      </c>
      <c r="P22" s="23">
        <v>933260.585</v>
      </c>
      <c r="Q22" s="23">
        <v>130676.402</v>
      </c>
      <c r="R22" s="23">
        <v>2836319.5749999997</v>
      </c>
      <c r="S22" s="23">
        <v>4002394.9869999997</v>
      </c>
      <c r="T22" s="23">
        <v>77715.41</v>
      </c>
      <c r="U22" s="6"/>
      <c r="V22" s="7"/>
      <c r="W22" s="7"/>
    </row>
    <row r="23" spans="1:23" s="48" customFormat="1" ht="30" customHeight="1">
      <c r="A23" s="24"/>
      <c r="B23" s="25" t="s">
        <v>57</v>
      </c>
      <c r="C23" s="26">
        <v>14.528334431975942</v>
      </c>
      <c r="D23" s="27">
        <v>0.8771233252596516</v>
      </c>
      <c r="E23" s="27">
        <v>3.5190801372048592</v>
      </c>
      <c r="F23" s="27">
        <v>10.209903253609088</v>
      </c>
      <c r="G23" s="28">
        <v>29.13444114804954</v>
      </c>
      <c r="H23" s="29">
        <v>21.639243373357743</v>
      </c>
      <c r="I23" s="29">
        <v>2.637995233927171</v>
      </c>
      <c r="J23" s="30">
        <v>3.4315587153717373</v>
      </c>
      <c r="K23" s="27">
        <v>4.014130002706802</v>
      </c>
      <c r="L23" s="27">
        <v>4.2507416822326745</v>
      </c>
      <c r="M23" s="27">
        <v>7.386404239467432</v>
      </c>
      <c r="N23" s="28">
        <v>19.082834639778646</v>
      </c>
      <c r="O23" s="29">
        <v>0.922977120448807</v>
      </c>
      <c r="P23" s="29">
        <v>23.31755331573425</v>
      </c>
      <c r="Q23" s="29">
        <v>3.2649551687038434</v>
      </c>
      <c r="R23" s="29">
        <v>70.86555885195047</v>
      </c>
      <c r="S23" s="29">
        <v>100</v>
      </c>
      <c r="T23" s="29">
        <v>1.9417226498739868</v>
      </c>
      <c r="U23" s="6"/>
      <c r="V23" s="7"/>
      <c r="W23" s="7"/>
    </row>
    <row r="24" spans="1:23" s="48" customFormat="1" ht="30" customHeight="1">
      <c r="A24" s="54" t="s">
        <v>21</v>
      </c>
      <c r="B24" s="55"/>
      <c r="C24" s="20">
        <v>2371994.87</v>
      </c>
      <c r="D24" s="20">
        <v>87681.02900000001</v>
      </c>
      <c r="E24" s="20">
        <v>357618.157</v>
      </c>
      <c r="F24" s="20">
        <v>990951.24</v>
      </c>
      <c r="G24" s="20">
        <v>3808245.296</v>
      </c>
      <c r="H24" s="20">
        <v>1384949.044</v>
      </c>
      <c r="I24" s="20">
        <v>544698</v>
      </c>
      <c r="J24" s="20">
        <v>264842.32200000004</v>
      </c>
      <c r="K24" s="20">
        <v>571605.868</v>
      </c>
      <c r="L24" s="20">
        <v>263525.23</v>
      </c>
      <c r="M24" s="20">
        <v>309461.007</v>
      </c>
      <c r="N24" s="20">
        <v>1409434</v>
      </c>
      <c r="O24" s="20">
        <v>60366.178</v>
      </c>
      <c r="P24" s="20">
        <v>2573173.45</v>
      </c>
      <c r="Q24" s="20">
        <v>233009.775</v>
      </c>
      <c r="R24" s="20">
        <v>6205630.574999999</v>
      </c>
      <c r="S24" s="20">
        <v>10013875.987</v>
      </c>
      <c r="T24" s="35">
        <v>1200372.7</v>
      </c>
      <c r="U24" s="6"/>
      <c r="V24" s="7"/>
      <c r="W24" s="7"/>
    </row>
    <row r="25" spans="1:23" s="48" customFormat="1" ht="30" customHeight="1">
      <c r="A25" s="24"/>
      <c r="B25" s="25" t="s">
        <v>57</v>
      </c>
      <c r="C25" s="30">
        <v>23.687080537838902</v>
      </c>
      <c r="D25" s="27">
        <v>0.8755953150790703</v>
      </c>
      <c r="E25" s="27">
        <v>3.5712261412489967</v>
      </c>
      <c r="F25" s="27">
        <v>9.895781027111296</v>
      </c>
      <c r="G25" s="28">
        <v>38.02968302127827</v>
      </c>
      <c r="H25" s="29">
        <v>13.830299534345533</v>
      </c>
      <c r="I25" s="29">
        <v>5.4</v>
      </c>
      <c r="J25" s="30">
        <v>2.6447533636707505</v>
      </c>
      <c r="K25" s="27">
        <v>5.708138075027672</v>
      </c>
      <c r="L25" s="27">
        <v>2.6316006942976733</v>
      </c>
      <c r="M25" s="27">
        <v>3.090321943288911</v>
      </c>
      <c r="N25" s="28">
        <v>14.063475539623738</v>
      </c>
      <c r="O25" s="29">
        <v>0.6028253003968422</v>
      </c>
      <c r="P25" s="29">
        <v>25.696078654663694</v>
      </c>
      <c r="Q25" s="29">
        <v>2.32686898961494</v>
      </c>
      <c r="R25" s="29">
        <v>61.97031582032911</v>
      </c>
      <c r="S25" s="29">
        <v>100</v>
      </c>
      <c r="T25" s="29">
        <v>11.98709372433134</v>
      </c>
      <c r="U25" s="6"/>
      <c r="V25" s="7"/>
      <c r="W25" s="7"/>
    </row>
    <row r="26" spans="1:23" s="48" customFormat="1" ht="27" customHeight="1">
      <c r="A26" s="37" t="s">
        <v>62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3"/>
      <c r="V26" s="53"/>
      <c r="W26" s="53"/>
    </row>
    <row r="27" ht="18" customHeight="1">
      <c r="A27" s="1"/>
    </row>
    <row r="28" ht="13.5">
      <c r="A28" s="1"/>
    </row>
  </sheetData>
  <sheetProtection/>
  <mergeCells count="17">
    <mergeCell ref="A24:B24"/>
    <mergeCell ref="A18:B18"/>
    <mergeCell ref="A20:B20"/>
    <mergeCell ref="A22:B22"/>
    <mergeCell ref="A6:B6"/>
    <mergeCell ref="A8:B8"/>
    <mergeCell ref="A10:B10"/>
    <mergeCell ref="A12:B12"/>
    <mergeCell ref="A14:B14"/>
    <mergeCell ref="A16:B16"/>
    <mergeCell ref="A3:B3"/>
    <mergeCell ref="C3:G3"/>
    <mergeCell ref="H3:R3"/>
    <mergeCell ref="S3:S4"/>
    <mergeCell ref="T3:T5"/>
    <mergeCell ref="A4:B5"/>
    <mergeCell ref="J4:N4"/>
  </mergeCells>
  <printOptions/>
  <pageMargins left="0.75" right="0.29" top="0.64" bottom="1" header="0.512" footer="0.512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2011-11-20T11:09:54Z</cp:lastPrinted>
  <dcterms:created xsi:type="dcterms:W3CDTF">2006-10-12T01:45:20Z</dcterms:created>
  <dcterms:modified xsi:type="dcterms:W3CDTF">2011-11-22T11:23:36Z</dcterms:modified>
  <cp:category/>
  <cp:version/>
  <cp:contentType/>
  <cp:contentStatus/>
</cp:coreProperties>
</file>