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drawings/drawing11.xml" ContentType="application/vnd.openxmlformats-officedocument.drawing+xml"/>
  <Override PartName="/xl/comments26.xml" ContentType="application/vnd.openxmlformats-officedocument.spreadsheetml.comments+xml"/>
  <Override PartName="/xl/drawings/drawing12.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drawings/drawing13.xml" ContentType="application/vnd.openxmlformats-officedocument.drawing+xml"/>
  <Override PartName="/xl/comments30.xml" ContentType="application/vnd.openxmlformats-officedocument.spreadsheetml.comments+xml"/>
  <Override PartName="/xl/drawings/drawing14.xml" ContentType="application/vnd.openxmlformats-officedocument.drawing+xml"/>
  <Override PartName="/xl/comments31.xml" ContentType="application/vnd.openxmlformats-officedocument.spreadsheetml.comments+xml"/>
  <Override PartName="/xl/drawings/drawing15.xml" ContentType="application/vnd.openxmlformats-officedocument.drawing+xml"/>
  <Override PartName="/xl/comments32.xml" ContentType="application/vnd.openxmlformats-officedocument.spreadsheetml.comments+xml"/>
  <Override PartName="/xl/drawings/drawing16.xml" ContentType="application/vnd.openxmlformats-officedocument.drawing+xml"/>
  <Override PartName="/xl/comments33.xml" ContentType="application/vnd.openxmlformats-officedocument.spreadsheetml.comments+xml"/>
  <Override PartName="/xl/drawings/drawing17.xml" ContentType="application/vnd.openxmlformats-officedocument.drawing+xml"/>
  <Override PartName="/xl/comments34.xml" ContentType="application/vnd.openxmlformats-officedocument.spreadsheetml.comments+xml"/>
  <Override PartName="/xl/drawings/drawing18.xml" ContentType="application/vnd.openxmlformats-officedocument.drawing+xml"/>
  <Override PartName="/xl/comments3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20" yWindow="-120" windowWidth="20730" windowHeight="11160" tabRatio="900" firstSheet="10" activeTab="20"/>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0" r:id="rId10"/>
    <sheet name="様式9-8" sheetId="8" r:id="rId11"/>
    <sheet name="様式9-9" sheetId="71" r:id="rId12"/>
    <sheet name="様式9-10" sheetId="10" r:id="rId13"/>
    <sheet name="様式10-1" sheetId="12" r:id="rId14"/>
    <sheet name="様式10-2-1" sheetId="13" r:id="rId15"/>
    <sheet name="様式10-2-2" sheetId="14" r:id="rId16"/>
    <sheet name="様式10-2-3" sheetId="15" r:id="rId17"/>
    <sheet name="様式10-2-4" sheetId="16" r:id="rId18"/>
    <sheet name="様式10-2-5" sheetId="68" r:id="rId19"/>
    <sheet name="様式10-2-6" sheetId="69" r:id="rId20"/>
    <sheet name="様式10-2-7" sheetId="17" r:id="rId21"/>
    <sheet name="様式10-2-8" sheetId="18" r:id="rId22"/>
    <sheet name="様式10-2-9" sheetId="42" r:id="rId23"/>
    <sheet name="様式10-2-10" sheetId="43" r:id="rId24"/>
    <sheet name="様式10-2-11" sheetId="44" r:id="rId25"/>
    <sheet name="様式10-3-1" sheetId="26" r:id="rId26"/>
    <sheet name="様式10-3-2" sheetId="52" r:id="rId27"/>
    <sheet name="様式10-3-3" sheetId="62" r:id="rId28"/>
    <sheet name="様式10-4" sheetId="60" r:id="rId29"/>
    <sheet name="様式11 " sheetId="45" r:id="rId30"/>
    <sheet name="様式12" sheetId="33" r:id="rId31"/>
    <sheet name="様式13" sheetId="46" r:id="rId32"/>
    <sheet name="様式14" sheetId="47" r:id="rId33"/>
    <sheet name="様式15" sheetId="48" r:id="rId34"/>
    <sheet name="様式16" sheetId="53" r:id="rId35"/>
    <sheet name="参考１）行政財産" sheetId="65" r:id="rId36"/>
    <sheet name="参考２）工事費利益加算" sheetId="66" r:id="rId37"/>
    <sheet name="参考３）消費電力量計算シート" sheetId="64" r:id="rId38"/>
  </sheets>
  <definedNames>
    <definedName name="_xlnm._FilterDatabase" localSheetId="37" hidden="1">'参考３）消費電力量計算シート'!$B$8:$S$78</definedName>
    <definedName name="_xlnm.Print_Area" localSheetId="35">'参考１）行政財産'!$A$1:$G$40</definedName>
    <definedName name="_xlnm.Print_Area" localSheetId="37">'参考３）消費電力量計算シート'!$A$1:$O$79</definedName>
    <definedName name="_xlnm.Print_Area" localSheetId="13">'様式10-1'!$A$1:$O$42</definedName>
    <definedName name="_xlnm.Print_Area" localSheetId="14">'様式10-2-1'!$A$1:$J$39</definedName>
    <definedName name="_xlnm.Print_Area" localSheetId="23">'様式10-2-10'!$A$1:$D$46</definedName>
    <definedName name="_xlnm.Print_Area" localSheetId="24">'様式10-2-11'!$A$1:$M$35</definedName>
    <definedName name="_xlnm.Print_Area" localSheetId="15">'様式10-2-2'!$A$1:$L$40</definedName>
    <definedName name="_xlnm.Print_Area" localSheetId="16">'様式10-2-3'!$A$1:$J$37</definedName>
    <definedName name="_xlnm.Print_Area" localSheetId="18">'様式10-2-5'!$A$1:$I$37</definedName>
    <definedName name="_xlnm.Print_Area" localSheetId="19">'様式10-2-6'!$A$1:$I$37</definedName>
    <definedName name="_xlnm.Print_Area" localSheetId="20">'様式10-2-7'!$A$1:$I$29</definedName>
    <definedName name="_xlnm.Print_Area" localSheetId="21">'様式10-2-8'!$A$1:$I$37</definedName>
    <definedName name="_xlnm.Print_Area" localSheetId="22">'様式10-2-9'!$A$1:$M$50</definedName>
    <definedName name="_xlnm.Print_Area" localSheetId="25">'様式10-3-1'!$A$1:$H$75</definedName>
    <definedName name="_xlnm.Print_Area" localSheetId="26">'様式10-3-2'!$A$1:$F$65</definedName>
    <definedName name="_xlnm.Print_Area" localSheetId="27">'様式10-3-3'!$A$1:$AI$72</definedName>
    <definedName name="_xlnm.Print_Area" localSheetId="28">'様式10-4'!$A$1:$AI$72</definedName>
    <definedName name="_xlnm.Print_Area" localSheetId="29">'様式11 '!$A$1:$E$40</definedName>
    <definedName name="_xlnm.Print_Area" localSheetId="30">様式12!$A$1:$G$45</definedName>
    <definedName name="_xlnm.Print_Area" localSheetId="31">様式13!$A$1:$E$37</definedName>
    <definedName name="_xlnm.Print_Area" localSheetId="32">様式14!$A$1:$D$40</definedName>
    <definedName name="_xlnm.Print_Area" localSheetId="33">様式15!$A$1:$D$40</definedName>
    <definedName name="_xlnm.Print_Area" localSheetId="34">様式16!$A$1:$G$56</definedName>
    <definedName name="_xlnm.Print_Area" localSheetId="0">様式7!$A$1:$X$39</definedName>
    <definedName name="_xlnm.Print_Area" localSheetId="1">'様式8-1'!$A$1:$P$42</definedName>
    <definedName name="_xlnm.Print_Area" localSheetId="2">'様式8-2'!$A$1:$P$42</definedName>
    <definedName name="_xlnm.Print_Area" localSheetId="3">'様式9-1'!$A$1:$P$37</definedName>
    <definedName name="_xlnm.Print_Area" localSheetId="12">'様式9-10'!$A$1:$L$67</definedName>
    <definedName name="_xlnm.Print_Area" localSheetId="4">'様式9-2'!$A$1:$F$28</definedName>
    <definedName name="_xlnm.Print_Area" localSheetId="5">'様式9-3'!$A$1:$F$30</definedName>
    <definedName name="_xlnm.Print_Area" localSheetId="6">'様式9-4'!$A$1:$G$29</definedName>
    <definedName name="_xlnm.Print_Area" localSheetId="7">'様式9-5'!$A$1:$H$29</definedName>
    <definedName name="_xlnm.Print_Area" localSheetId="8">'様式9-6'!$A$1:$H$32</definedName>
    <definedName name="_xlnm.Print_Area" localSheetId="9">'様式9-7'!$A$1:$M$34</definedName>
    <definedName name="_xlnm.Print_Area" localSheetId="10">'様式9-8'!$A$1:$O$39</definedName>
    <definedName name="_xlnm.Print_Area" localSheetId="11">'様式9-9'!$A$1:$P$50</definedName>
    <definedName name="_xlnm.Print_Titles" localSheetId="37">'参考３）消費電力量計算シート'!$3:$7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4" i="60" l="1"/>
  <c r="V63" i="60"/>
  <c r="V60" i="60"/>
  <c r="V59" i="60"/>
  <c r="V56" i="60"/>
  <c r="V55" i="60"/>
  <c r="V52" i="60"/>
  <c r="V51" i="60"/>
  <c r="V48" i="60"/>
  <c r="V47" i="60"/>
  <c r="V44" i="60"/>
  <c r="V43" i="60"/>
  <c r="V40" i="60"/>
  <c r="V39" i="60"/>
  <c r="V36" i="60"/>
  <c r="V35" i="60"/>
  <c r="V32" i="60"/>
  <c r="V31" i="60"/>
  <c r="H64" i="60"/>
  <c r="H63" i="60"/>
  <c r="H60" i="60"/>
  <c r="H59" i="60"/>
  <c r="H56" i="60"/>
  <c r="H55" i="60"/>
  <c r="H52" i="60"/>
  <c r="H51" i="60"/>
  <c r="H48" i="60"/>
  <c r="H47" i="60"/>
  <c r="H44" i="60"/>
  <c r="H43" i="60"/>
  <c r="H40" i="60"/>
  <c r="H39" i="60"/>
  <c r="H36" i="60"/>
  <c r="H35" i="60"/>
  <c r="H32" i="60"/>
  <c r="H31" i="60"/>
  <c r="V28" i="60"/>
  <c r="V27" i="60"/>
  <c r="H28" i="60"/>
  <c r="H27" i="60"/>
  <c r="V64" i="62"/>
  <c r="V63" i="62"/>
  <c r="V56" i="62"/>
  <c r="V55" i="62"/>
  <c r="V60" i="62"/>
  <c r="V59" i="62"/>
  <c r="V52" i="62"/>
  <c r="V51" i="62"/>
  <c r="V48" i="62"/>
  <c r="V47" i="62"/>
  <c r="V44" i="62"/>
  <c r="V43" i="62"/>
  <c r="V40" i="62"/>
  <c r="V39" i="62"/>
  <c r="V36" i="62"/>
  <c r="V35" i="62"/>
  <c r="V32" i="62"/>
  <c r="V31" i="62"/>
  <c r="V27" i="62"/>
  <c r="V28" i="62"/>
  <c r="H64" i="62"/>
  <c r="H63" i="62"/>
  <c r="H60" i="62"/>
  <c r="H59" i="62"/>
  <c r="H56" i="62"/>
  <c r="H55" i="62"/>
  <c r="H52" i="62"/>
  <c r="H51" i="62"/>
  <c r="H48" i="62"/>
  <c r="H47" i="62"/>
  <c r="H44" i="62"/>
  <c r="H43" i="62"/>
  <c r="H40" i="62"/>
  <c r="H39" i="62"/>
  <c r="H36" i="62"/>
  <c r="H35" i="62"/>
  <c r="H32" i="62"/>
  <c r="H31" i="62"/>
  <c r="H28" i="62"/>
  <c r="H27" i="62"/>
  <c r="J37" i="42" l="1"/>
  <c r="K37" i="42"/>
  <c r="J38" i="42"/>
  <c r="K38" i="42"/>
  <c r="J39" i="42"/>
  <c r="K39" i="42"/>
  <c r="J40" i="42"/>
  <c r="K40" i="42"/>
  <c r="J41" i="42"/>
  <c r="K41" i="42"/>
  <c r="J42" i="42"/>
  <c r="K42" i="42"/>
  <c r="J43" i="42"/>
  <c r="K43" i="42"/>
  <c r="H32" i="6" l="1"/>
  <c r="E15" i="53" l="1"/>
  <c r="E14" i="53"/>
  <c r="K6" i="70" l="1"/>
  <c r="H44" i="42"/>
  <c r="I44" i="42"/>
  <c r="P50" i="71" l="1"/>
  <c r="M34" i="70"/>
  <c r="C25" i="46" l="1"/>
  <c r="D25" i="33"/>
  <c r="C27" i="45"/>
  <c r="AG5" i="60" l="1"/>
  <c r="C29" i="14"/>
  <c r="F28" i="14"/>
  <c r="F27" i="14"/>
  <c r="C27" i="14"/>
  <c r="C28" i="14"/>
  <c r="H28" i="14" s="1"/>
  <c r="K4" i="71"/>
  <c r="H18" i="71"/>
  <c r="H31" i="71" s="1"/>
  <c r="G18" i="71"/>
  <c r="G31" i="71" s="1"/>
  <c r="G17" i="71"/>
  <c r="G29" i="71" s="1"/>
  <c r="G16" i="71"/>
  <c r="G28" i="71" s="1"/>
  <c r="G15" i="71"/>
  <c r="G14" i="71"/>
  <c r="G26" i="71" s="1"/>
  <c r="G13" i="71"/>
  <c r="G25" i="71" s="1"/>
  <c r="G12" i="71"/>
  <c r="G24" i="71" s="1"/>
  <c r="G11" i="71"/>
  <c r="G23" i="71" s="1"/>
  <c r="G10" i="71"/>
  <c r="G22" i="71" s="1"/>
  <c r="G9" i="71"/>
  <c r="G21" i="71" s="1"/>
  <c r="G8" i="71"/>
  <c r="G20" i="71" s="1"/>
  <c r="F41" i="71"/>
  <c r="K36" i="71"/>
  <c r="I36" i="71"/>
  <c r="I41" i="71" s="1"/>
  <c r="H36" i="71"/>
  <c r="G36" i="71"/>
  <c r="G41" i="71" s="1"/>
  <c r="F36" i="71"/>
  <c r="K32" i="71"/>
  <c r="K41" i="71" s="1"/>
  <c r="I32" i="71"/>
  <c r="H32" i="71"/>
  <c r="G32" i="71"/>
  <c r="F32" i="71"/>
  <c r="G27" i="71"/>
  <c r="H41" i="71" l="1"/>
  <c r="G7" i="71"/>
  <c r="G6" i="71" s="1"/>
  <c r="H27" i="14"/>
  <c r="G19" i="71"/>
  <c r="I18" i="71"/>
  <c r="I31" i="71" s="1"/>
  <c r="G30" i="71"/>
  <c r="F25" i="70"/>
  <c r="O23" i="70"/>
  <c r="O22" i="70"/>
  <c r="O21" i="70"/>
  <c r="O20" i="70"/>
  <c r="O19" i="70"/>
  <c r="O18" i="70"/>
  <c r="O17" i="70"/>
  <c r="O16" i="70"/>
  <c r="E5" i="70" l="1"/>
  <c r="I5" i="70"/>
  <c r="K5" i="70"/>
  <c r="I6" i="70"/>
  <c r="O6" i="70"/>
  <c r="D7" i="70"/>
  <c r="E8" i="70"/>
  <c r="E7" i="70" s="1"/>
  <c r="F8" i="70"/>
  <c r="H8" i="70"/>
  <c r="I8" i="70"/>
  <c r="K8" i="70"/>
  <c r="L8" i="70"/>
  <c r="F9" i="70"/>
  <c r="H9" i="70"/>
  <c r="I9" i="70"/>
  <c r="K9" i="70"/>
  <c r="L9" i="70"/>
  <c r="D10" i="70"/>
  <c r="E10" i="70"/>
  <c r="F11" i="70"/>
  <c r="H11" i="70"/>
  <c r="I11" i="70"/>
  <c r="K11" i="70"/>
  <c r="L11" i="70"/>
  <c r="F12" i="70"/>
  <c r="H12" i="70"/>
  <c r="H10" i="70" s="1"/>
  <c r="I12" i="70"/>
  <c r="K12" i="70"/>
  <c r="I13" i="70"/>
  <c r="L13" i="70"/>
  <c r="D14" i="70"/>
  <c r="I15" i="70"/>
  <c r="K15" i="70"/>
  <c r="I16" i="70"/>
  <c r="K16" i="70"/>
  <c r="E16" i="70"/>
  <c r="I17" i="70"/>
  <c r="K17" i="70"/>
  <c r="V17" i="70"/>
  <c r="Y17" i="70" s="1"/>
  <c r="I18" i="70"/>
  <c r="K18" i="70"/>
  <c r="E18" i="70"/>
  <c r="E19" i="70"/>
  <c r="I19" i="70"/>
  <c r="K19" i="70"/>
  <c r="V19" i="70"/>
  <c r="Y19" i="70" s="1"/>
  <c r="I20" i="70"/>
  <c r="K20" i="70"/>
  <c r="E20" i="70"/>
  <c r="H13" i="71" s="1"/>
  <c r="E21" i="70"/>
  <c r="I21" i="70"/>
  <c r="K21" i="70"/>
  <c r="V21" i="70"/>
  <c r="Y21" i="70" s="1"/>
  <c r="I22" i="70"/>
  <c r="K22" i="70"/>
  <c r="E22" i="70"/>
  <c r="H15" i="71" s="1"/>
  <c r="E23" i="70"/>
  <c r="I23" i="70"/>
  <c r="K23" i="70"/>
  <c r="V23" i="70"/>
  <c r="Y23" i="70" s="1"/>
  <c r="I24" i="70"/>
  <c r="K24" i="70"/>
  <c r="V24" i="70"/>
  <c r="Y24" i="70" s="1"/>
  <c r="I25" i="70"/>
  <c r="K25" i="70"/>
  <c r="E6" i="6"/>
  <c r="F7" i="70" l="1"/>
  <c r="L7" i="70"/>
  <c r="I10" i="70"/>
  <c r="F5" i="70"/>
  <c r="H4" i="71"/>
  <c r="O15" i="71" s="1"/>
  <c r="E24" i="70"/>
  <c r="H17" i="71" s="1"/>
  <c r="K1" i="71"/>
  <c r="K1" i="70"/>
  <c r="E17" i="70"/>
  <c r="F17" i="70" s="1"/>
  <c r="E52" i="53"/>
  <c r="G52" i="53" s="1"/>
  <c r="D26" i="70"/>
  <c r="F10" i="70"/>
  <c r="I7" i="70"/>
  <c r="H7" i="70"/>
  <c r="K10" i="70"/>
  <c r="I14" i="70"/>
  <c r="K7" i="70"/>
  <c r="K14" i="70"/>
  <c r="F23" i="70"/>
  <c r="H16" i="71"/>
  <c r="H27" i="71"/>
  <c r="I15" i="71"/>
  <c r="I27" i="71" s="1"/>
  <c r="F21" i="70"/>
  <c r="H14" i="71"/>
  <c r="H25" i="71"/>
  <c r="O25" i="71" s="1"/>
  <c r="H30" i="71"/>
  <c r="O30" i="71" s="1"/>
  <c r="I13" i="71"/>
  <c r="F19" i="70"/>
  <c r="H12" i="71"/>
  <c r="O12" i="71" s="1"/>
  <c r="D25" i="46"/>
  <c r="H11" i="71"/>
  <c r="O11" i="71" s="1"/>
  <c r="H9" i="71"/>
  <c r="F22" i="70"/>
  <c r="F20" i="70"/>
  <c r="F18" i="70"/>
  <c r="F16" i="70"/>
  <c r="H23" i="70"/>
  <c r="K16" i="71" s="1"/>
  <c r="K28" i="71" s="1"/>
  <c r="V22" i="70"/>
  <c r="Y22" i="70" s="1"/>
  <c r="L22" i="70" s="1"/>
  <c r="N22" i="70" s="1"/>
  <c r="H21" i="70"/>
  <c r="K14" i="71" s="1"/>
  <c r="K26" i="71" s="1"/>
  <c r="V20" i="70"/>
  <c r="Y20" i="70" s="1"/>
  <c r="H20" i="70" s="1"/>
  <c r="K13" i="71" s="1"/>
  <c r="K25" i="71" s="1"/>
  <c r="H19" i="70"/>
  <c r="K12" i="71" s="1"/>
  <c r="K24" i="71" s="1"/>
  <c r="V18" i="70"/>
  <c r="Y18" i="70" s="1"/>
  <c r="L18" i="70" s="1"/>
  <c r="N18" i="70" s="1"/>
  <c r="V16" i="70"/>
  <c r="Y16" i="70" s="1"/>
  <c r="L12" i="70"/>
  <c r="L10" i="70" s="1"/>
  <c r="L23" i="70"/>
  <c r="N23" i="70" s="1"/>
  <c r="L21" i="70"/>
  <c r="N21" i="70" s="1"/>
  <c r="L19" i="70"/>
  <c r="N19" i="70" s="1"/>
  <c r="E20" i="59"/>
  <c r="O27" i="71" l="1"/>
  <c r="O17" i="71"/>
  <c r="O9" i="71"/>
  <c r="O14" i="71"/>
  <c r="O16" i="71"/>
  <c r="O13" i="71"/>
  <c r="I26" i="70"/>
  <c r="I17" i="71"/>
  <c r="I29" i="71" s="1"/>
  <c r="E25" i="33"/>
  <c r="H17" i="70"/>
  <c r="K10" i="71" s="1"/>
  <c r="K22" i="71" s="1"/>
  <c r="D27" i="45"/>
  <c r="H10" i="71"/>
  <c r="O10" i="71" s="1"/>
  <c r="L17" i="70"/>
  <c r="N17" i="70" s="1"/>
  <c r="H29" i="71"/>
  <c r="O29" i="71" s="1"/>
  <c r="O31" i="71"/>
  <c r="O18" i="71"/>
  <c r="F4" i="71"/>
  <c r="I4" i="71" s="1"/>
  <c r="G4" i="71"/>
  <c r="F24" i="70"/>
  <c r="H24" i="70"/>
  <c r="K17" i="71" s="1"/>
  <c r="K29" i="71" s="1"/>
  <c r="K26" i="70"/>
  <c r="H28" i="71"/>
  <c r="O28" i="71" s="1"/>
  <c r="I16" i="71"/>
  <c r="I28" i="71" s="1"/>
  <c r="H26" i="71"/>
  <c r="O26" i="71" s="1"/>
  <c r="I14" i="71"/>
  <c r="I26" i="71" s="1"/>
  <c r="I30" i="71"/>
  <c r="I25" i="71"/>
  <c r="I12" i="71"/>
  <c r="I24" i="71" s="1"/>
  <c r="H24" i="71"/>
  <c r="O24" i="71" s="1"/>
  <c r="H23" i="71"/>
  <c r="O23" i="71" s="1"/>
  <c r="I11" i="71"/>
  <c r="I23" i="71" s="1"/>
  <c r="H22" i="71"/>
  <c r="O22" i="71" s="1"/>
  <c r="L16" i="70"/>
  <c r="N16" i="70" s="1"/>
  <c r="H21" i="71"/>
  <c r="O21" i="71" s="1"/>
  <c r="I9" i="71"/>
  <c r="I21" i="71" s="1"/>
  <c r="L20" i="70"/>
  <c r="N20" i="70" s="1"/>
  <c r="H16" i="70"/>
  <c r="K9" i="71" s="1"/>
  <c r="K21" i="71" s="1"/>
  <c r="H18" i="70"/>
  <c r="K11" i="71" s="1"/>
  <c r="K23" i="71" s="1"/>
  <c r="H22" i="70"/>
  <c r="K15" i="71" s="1"/>
  <c r="K27" i="71" s="1"/>
  <c r="N5" i="71" l="1"/>
  <c r="L5" i="71"/>
  <c r="I10" i="71"/>
  <c r="I22" i="71" s="1"/>
  <c r="N13" i="71"/>
  <c r="L20" i="71"/>
  <c r="N29" i="71"/>
  <c r="L39" i="71"/>
  <c r="L9" i="71"/>
  <c r="L17" i="71"/>
  <c r="L23" i="71"/>
  <c r="L31" i="71"/>
  <c r="N39" i="71"/>
  <c r="N17" i="71"/>
  <c r="L26" i="71"/>
  <c r="N31" i="71"/>
  <c r="L38" i="71"/>
  <c r="L4" i="71"/>
  <c r="N11" i="71"/>
  <c r="L8" i="71"/>
  <c r="L7" i="71"/>
  <c r="L15" i="71"/>
  <c r="L25" i="71"/>
  <c r="L33" i="71"/>
  <c r="N40" i="71"/>
  <c r="N21" i="71"/>
  <c r="N33" i="71"/>
  <c r="N42" i="71"/>
  <c r="N10" i="71"/>
  <c r="N18" i="71"/>
  <c r="N24" i="71"/>
  <c r="L32" i="71"/>
  <c r="L41" i="71"/>
  <c r="N27" i="71"/>
  <c r="N32" i="71"/>
  <c r="L40" i="71"/>
  <c r="L6" i="71"/>
  <c r="L14" i="71"/>
  <c r="N9" i="71"/>
  <c r="N8" i="71"/>
  <c r="N16" i="71"/>
  <c r="N26" i="71"/>
  <c r="L35" i="71"/>
  <c r="N25" i="71"/>
  <c r="N35" i="71"/>
  <c r="N4" i="71"/>
  <c r="L13" i="71"/>
  <c r="N19" i="71"/>
  <c r="L27" i="71"/>
  <c r="L34" i="71"/>
  <c r="L43" i="71"/>
  <c r="L22" i="71"/>
  <c r="N34" i="71"/>
  <c r="N41" i="71"/>
  <c r="N7" i="71"/>
  <c r="N15" i="71"/>
  <c r="L12" i="71"/>
  <c r="L11" i="71"/>
  <c r="L21" i="71"/>
  <c r="L29" i="71"/>
  <c r="N36" i="71"/>
  <c r="L19" i="71"/>
  <c r="L28" i="71"/>
  <c r="L37" i="71"/>
  <c r="N6" i="71"/>
  <c r="N14" i="71"/>
  <c r="N20" i="71"/>
  <c r="N28" i="71"/>
  <c r="N37" i="71"/>
  <c r="L16" i="71"/>
  <c r="N23" i="71"/>
  <c r="L30" i="71"/>
  <c r="L36" i="71"/>
  <c r="N43" i="71"/>
  <c r="L10" i="71"/>
  <c r="N12" i="71"/>
  <c r="N22" i="71"/>
  <c r="N30" i="71"/>
  <c r="N38" i="71"/>
  <c r="L24" i="71"/>
  <c r="L18" i="71"/>
  <c r="L42" i="71"/>
  <c r="I37" i="69"/>
  <c r="I37" i="68"/>
  <c r="D4" i="42" l="1"/>
  <c r="K36" i="42" l="1"/>
  <c r="K44" i="42" s="1"/>
  <c r="J36" i="42"/>
  <c r="J44" i="42" s="1"/>
  <c r="G44" i="42"/>
  <c r="F44" i="42"/>
  <c r="E17" i="60" l="1"/>
  <c r="G9" i="65" l="1"/>
  <c r="H44" i="66"/>
  <c r="G44" i="66"/>
  <c r="H43" i="66"/>
  <c r="G43" i="66"/>
  <c r="H42" i="66"/>
  <c r="G42" i="66"/>
  <c r="H41" i="66"/>
  <c r="G41" i="66"/>
  <c r="H40" i="66"/>
  <c r="G40" i="66"/>
  <c r="H39" i="66"/>
  <c r="G39" i="66"/>
  <c r="H38" i="66"/>
  <c r="G38" i="66"/>
  <c r="H37" i="66"/>
  <c r="G37" i="66"/>
  <c r="H36" i="66"/>
  <c r="G36" i="66"/>
  <c r="H35" i="66"/>
  <c r="G35" i="66"/>
  <c r="G45" i="66" s="1"/>
  <c r="H30" i="66"/>
  <c r="G30" i="66"/>
  <c r="H29" i="66"/>
  <c r="G29" i="66"/>
  <c r="H28" i="66"/>
  <c r="G28" i="66"/>
  <c r="H27" i="66"/>
  <c r="G27" i="66"/>
  <c r="H26" i="66"/>
  <c r="G26" i="66"/>
  <c r="H25" i="66"/>
  <c r="G25" i="66"/>
  <c r="H24" i="66"/>
  <c r="G24" i="66"/>
  <c r="H23" i="66"/>
  <c r="G23" i="66"/>
  <c r="H22" i="66"/>
  <c r="G22" i="66"/>
  <c r="H16" i="66"/>
  <c r="G16" i="66"/>
  <c r="H15" i="66"/>
  <c r="G15" i="66"/>
  <c r="H14" i="66"/>
  <c r="G14" i="66"/>
  <c r="H13" i="66"/>
  <c r="G13" i="66"/>
  <c r="H12" i="66"/>
  <c r="G12" i="66"/>
  <c r="H11" i="66"/>
  <c r="G11" i="66"/>
  <c r="H10" i="66"/>
  <c r="G10" i="66"/>
  <c r="H9" i="66"/>
  <c r="G9" i="66"/>
  <c r="H8" i="66"/>
  <c r="G8" i="66"/>
  <c r="H7" i="66"/>
  <c r="G7" i="66"/>
  <c r="G36" i="65"/>
  <c r="G35" i="65"/>
  <c r="G34" i="65"/>
  <c r="G33" i="65"/>
  <c r="G32" i="65"/>
  <c r="G31" i="65"/>
  <c r="G30" i="65"/>
  <c r="G29" i="65"/>
  <c r="G28" i="65"/>
  <c r="G27" i="65"/>
  <c r="G26" i="65"/>
  <c r="G25" i="65"/>
  <c r="G24" i="65"/>
  <c r="G23" i="65"/>
  <c r="G22" i="65"/>
  <c r="G21" i="65"/>
  <c r="G20" i="65"/>
  <c r="G19" i="65"/>
  <c r="G18" i="65"/>
  <c r="G17" i="65"/>
  <c r="G16" i="65"/>
  <c r="G15" i="65"/>
  <c r="G14" i="65"/>
  <c r="G13" i="65"/>
  <c r="G12" i="65"/>
  <c r="G11" i="65"/>
  <c r="G10" i="65"/>
  <c r="G8" i="65"/>
  <c r="G7" i="65"/>
  <c r="G37" i="65" s="1"/>
  <c r="H17" i="66" l="1"/>
  <c r="H45" i="66"/>
  <c r="G17" i="66"/>
  <c r="H31" i="66"/>
  <c r="G31" i="66"/>
  <c r="G77" i="64"/>
  <c r="M77" i="64" s="1"/>
  <c r="G76" i="64"/>
  <c r="M76" i="64" s="1"/>
  <c r="G75" i="64"/>
  <c r="L75" i="64" s="1"/>
  <c r="G74" i="64"/>
  <c r="M74" i="64" s="1"/>
  <c r="G73" i="64"/>
  <c r="M73" i="64" s="1"/>
  <c r="G72" i="64"/>
  <c r="L72" i="64" s="1"/>
  <c r="G71" i="64"/>
  <c r="M71" i="64" s="1"/>
  <c r="G70" i="64"/>
  <c r="M70" i="64" s="1"/>
  <c r="G69" i="64"/>
  <c r="L69" i="64" s="1"/>
  <c r="G68" i="64"/>
  <c r="M68" i="64" s="1"/>
  <c r="G67" i="64"/>
  <c r="M67" i="64" s="1"/>
  <c r="G66" i="64"/>
  <c r="L66" i="64" s="1"/>
  <c r="G65" i="64"/>
  <c r="M65" i="64" s="1"/>
  <c r="G64" i="64"/>
  <c r="M64" i="64" s="1"/>
  <c r="G63" i="64"/>
  <c r="L63" i="64" s="1"/>
  <c r="G62" i="64"/>
  <c r="M62" i="64" s="1"/>
  <c r="G61" i="64"/>
  <c r="M61" i="64" s="1"/>
  <c r="G60" i="64"/>
  <c r="L60" i="64" s="1"/>
  <c r="G59" i="64"/>
  <c r="M59" i="64" s="1"/>
  <c r="G58" i="64"/>
  <c r="M58" i="64" s="1"/>
  <c r="G57" i="64"/>
  <c r="L57" i="64" s="1"/>
  <c r="G56" i="64"/>
  <c r="M56" i="64" s="1"/>
  <c r="G55" i="64"/>
  <c r="M55" i="64" s="1"/>
  <c r="G54" i="64"/>
  <c r="L54" i="64" s="1"/>
  <c r="G53" i="64"/>
  <c r="M53" i="64" s="1"/>
  <c r="G52" i="64"/>
  <c r="M52" i="64" s="1"/>
  <c r="G51" i="64"/>
  <c r="L51" i="64" s="1"/>
  <c r="G50" i="64"/>
  <c r="M50" i="64" s="1"/>
  <c r="G49" i="64"/>
  <c r="M49" i="64" s="1"/>
  <c r="G48" i="64"/>
  <c r="M48" i="64" s="1"/>
  <c r="G47" i="64"/>
  <c r="L47" i="64" s="1"/>
  <c r="G46" i="64"/>
  <c r="G45" i="64"/>
  <c r="L45" i="64" s="1"/>
  <c r="G44" i="64"/>
  <c r="M44" i="64" s="1"/>
  <c r="G43" i="64"/>
  <c r="G42" i="64"/>
  <c r="L42" i="64" s="1"/>
  <c r="G41" i="64"/>
  <c r="M41" i="64" s="1"/>
  <c r="G40" i="64"/>
  <c r="G39" i="64"/>
  <c r="L39" i="64" s="1"/>
  <c r="G38" i="64"/>
  <c r="L38" i="64" s="1"/>
  <c r="G37" i="64"/>
  <c r="G36" i="64"/>
  <c r="L36" i="64" s="1"/>
  <c r="G35" i="64"/>
  <c r="L35" i="64" s="1"/>
  <c r="G34" i="64"/>
  <c r="L34" i="64" s="1"/>
  <c r="G33" i="64"/>
  <c r="L33" i="64" s="1"/>
  <c r="G32" i="64"/>
  <c r="M32" i="64" s="1"/>
  <c r="G31" i="64"/>
  <c r="L31" i="64" s="1"/>
  <c r="G30" i="64"/>
  <c r="M30" i="64" s="1"/>
  <c r="G29" i="64"/>
  <c r="L29" i="64" s="1"/>
  <c r="G28" i="64"/>
  <c r="L28" i="64" s="1"/>
  <c r="G27" i="64"/>
  <c r="M27" i="64" s="1"/>
  <c r="G26" i="64"/>
  <c r="M26" i="64" s="1"/>
  <c r="G25" i="64"/>
  <c r="L25" i="64" s="1"/>
  <c r="L24" i="64"/>
  <c r="G24" i="64"/>
  <c r="M24" i="64" s="1"/>
  <c r="G23" i="64"/>
  <c r="M23" i="64" s="1"/>
  <c r="G22" i="64"/>
  <c r="L22" i="64" s="1"/>
  <c r="G21" i="64"/>
  <c r="M21" i="64" s="1"/>
  <c r="G20" i="64"/>
  <c r="M20" i="64" s="1"/>
  <c r="G19" i="64"/>
  <c r="L19" i="64" s="1"/>
  <c r="G18" i="64"/>
  <c r="L18" i="64" s="1"/>
  <c r="G17" i="64"/>
  <c r="M17" i="64" s="1"/>
  <c r="M16" i="64"/>
  <c r="G16" i="64"/>
  <c r="L16" i="64" s="1"/>
  <c r="G15" i="64"/>
  <c r="M15" i="64" s="1"/>
  <c r="G14" i="64"/>
  <c r="M14" i="64" s="1"/>
  <c r="G13" i="64"/>
  <c r="L13" i="64" s="1"/>
  <c r="G12" i="64"/>
  <c r="M12" i="64" s="1"/>
  <c r="G11" i="64"/>
  <c r="M11" i="64" s="1"/>
  <c r="G10" i="64"/>
  <c r="L10" i="64" s="1"/>
  <c r="G9" i="64"/>
  <c r="M9" i="64" s="1"/>
  <c r="G8" i="64"/>
  <c r="M8" i="64" s="1"/>
  <c r="M18" i="64" l="1"/>
  <c r="L12" i="64"/>
  <c r="N12" i="64" s="1"/>
  <c r="M35" i="64"/>
  <c r="M42" i="64"/>
  <c r="N42" i="64" s="1"/>
  <c r="M10" i="64"/>
  <c r="M25" i="64"/>
  <c r="N25" i="64" s="1"/>
  <c r="M22" i="64"/>
  <c r="N22" i="64" s="1"/>
  <c r="L15" i="64"/>
  <c r="N15" i="64" s="1"/>
  <c r="L21" i="64"/>
  <c r="N21" i="64" s="1"/>
  <c r="L27" i="64"/>
  <c r="N27" i="64" s="1"/>
  <c r="M33" i="64"/>
  <c r="N33" i="64" s="1"/>
  <c r="L9" i="64"/>
  <c r="N9" i="64" s="1"/>
  <c r="M13" i="64"/>
  <c r="M19" i="64"/>
  <c r="N19" i="64" s="1"/>
  <c r="N18" i="64"/>
  <c r="N24" i="64"/>
  <c r="N35" i="64"/>
  <c r="L48" i="64"/>
  <c r="N48" i="64" s="1"/>
  <c r="N10" i="64"/>
  <c r="N16" i="64"/>
  <c r="M51" i="64"/>
  <c r="M54" i="64"/>
  <c r="N54" i="64" s="1"/>
  <c r="M57" i="64"/>
  <c r="M60" i="64"/>
  <c r="M63" i="64"/>
  <c r="N63" i="64" s="1"/>
  <c r="M66" i="64"/>
  <c r="N66" i="64" s="1"/>
  <c r="M69" i="64"/>
  <c r="M72" i="64"/>
  <c r="N72" i="64" s="1"/>
  <c r="M75" i="64"/>
  <c r="N13" i="64"/>
  <c r="L11" i="64"/>
  <c r="L17" i="64"/>
  <c r="N17" i="64" s="1"/>
  <c r="L20" i="64"/>
  <c r="N20" i="64" s="1"/>
  <c r="L23" i="64"/>
  <c r="M36" i="64"/>
  <c r="N36" i="64" s="1"/>
  <c r="M47" i="64"/>
  <c r="N47" i="64" s="1"/>
  <c r="N11" i="64"/>
  <c r="N23" i="64"/>
  <c r="L41" i="64"/>
  <c r="N41" i="64" s="1"/>
  <c r="L8" i="64"/>
  <c r="N8" i="64" s="1"/>
  <c r="L14" i="64"/>
  <c r="N14" i="64" s="1"/>
  <c r="L26" i="64"/>
  <c r="N26" i="64" s="1"/>
  <c r="M29" i="64"/>
  <c r="N29" i="64" s="1"/>
  <c r="M39" i="64"/>
  <c r="N39" i="64" s="1"/>
  <c r="M28" i="64"/>
  <c r="N28" i="64" s="1"/>
  <c r="M38" i="64"/>
  <c r="N38" i="64" s="1"/>
  <c r="M45" i="64"/>
  <c r="N45" i="64" s="1"/>
  <c r="L32" i="64"/>
  <c r="N32" i="64" s="1"/>
  <c r="M46" i="64"/>
  <c r="L46" i="64"/>
  <c r="M43" i="64"/>
  <c r="L43" i="64"/>
  <c r="M40" i="64"/>
  <c r="L40" i="64"/>
  <c r="L30" i="64"/>
  <c r="N30" i="64" s="1"/>
  <c r="L44" i="64"/>
  <c r="N44" i="64" s="1"/>
  <c r="M37" i="64"/>
  <c r="L37" i="64"/>
  <c r="M34" i="64"/>
  <c r="N34" i="64" s="1"/>
  <c r="M31" i="64"/>
  <c r="N31" i="64" s="1"/>
  <c r="N51" i="64"/>
  <c r="N60" i="64"/>
  <c r="N69" i="64"/>
  <c r="N57" i="64"/>
  <c r="N75" i="64"/>
  <c r="L49" i="64"/>
  <c r="N49" i="64" s="1"/>
  <c r="L52" i="64"/>
  <c r="N52" i="64" s="1"/>
  <c r="L55" i="64"/>
  <c r="N55" i="64" s="1"/>
  <c r="L58" i="64"/>
  <c r="N58" i="64" s="1"/>
  <c r="L61" i="64"/>
  <c r="N61" i="64" s="1"/>
  <c r="L64" i="64"/>
  <c r="N64" i="64" s="1"/>
  <c r="L67" i="64"/>
  <c r="N67" i="64" s="1"/>
  <c r="L70" i="64"/>
  <c r="N70" i="64" s="1"/>
  <c r="L73" i="64"/>
  <c r="N73" i="64" s="1"/>
  <c r="L76" i="64"/>
  <c r="N76" i="64" s="1"/>
  <c r="L50" i="64"/>
  <c r="N50" i="64" s="1"/>
  <c r="L53" i="64"/>
  <c r="N53" i="64" s="1"/>
  <c r="L56" i="64"/>
  <c r="N56" i="64" s="1"/>
  <c r="L59" i="64"/>
  <c r="N59" i="64" s="1"/>
  <c r="L62" i="64"/>
  <c r="N62" i="64" s="1"/>
  <c r="L65" i="64"/>
  <c r="N65" i="64" s="1"/>
  <c r="L68" i="64"/>
  <c r="N68" i="64" s="1"/>
  <c r="L71" i="64"/>
  <c r="N71" i="64" s="1"/>
  <c r="L74" i="64"/>
  <c r="N74" i="64" s="1"/>
  <c r="L77" i="64"/>
  <c r="N77" i="64" s="1"/>
  <c r="N43" i="64" l="1"/>
  <c r="N46" i="64"/>
  <c r="N37" i="64"/>
  <c r="N40" i="64"/>
  <c r="N78" i="64" l="1"/>
  <c r="E17" i="62" l="1"/>
  <c r="BD66" i="62" l="1"/>
  <c r="BB62" i="62"/>
  <c r="AZ62" i="62"/>
  <c r="AX62" i="62"/>
  <c r="AV62" i="62"/>
  <c r="AT62" i="62"/>
  <c r="AR62" i="62"/>
  <c r="BB61" i="62"/>
  <c r="AZ61" i="62"/>
  <c r="AX61" i="62"/>
  <c r="AV61" i="62"/>
  <c r="AT61" i="62"/>
  <c r="AR61" i="62"/>
  <c r="BD61" i="62" s="1"/>
  <c r="AO61" i="62"/>
  <c r="BB58" i="62"/>
  <c r="AZ58" i="62"/>
  <c r="AX58" i="62"/>
  <c r="AV58" i="62"/>
  <c r="AT58" i="62"/>
  <c r="AR58" i="62"/>
  <c r="BB57" i="62"/>
  <c r="AZ57" i="62"/>
  <c r="AX57" i="62"/>
  <c r="AV57" i="62"/>
  <c r="AT57" i="62"/>
  <c r="AR57" i="62"/>
  <c r="AO57" i="62"/>
  <c r="BB54" i="62"/>
  <c r="AZ54" i="62"/>
  <c r="AX54" i="62"/>
  <c r="AV54" i="62"/>
  <c r="AT54" i="62"/>
  <c r="AR54" i="62"/>
  <c r="BB53" i="62"/>
  <c r="AZ53" i="62"/>
  <c r="AX53" i="62"/>
  <c r="AV53" i="62"/>
  <c r="AT53" i="62"/>
  <c r="AR53" i="62"/>
  <c r="AO53" i="62"/>
  <c r="BB50" i="62"/>
  <c r="AZ50" i="62"/>
  <c r="AX50" i="62"/>
  <c r="AV50" i="62"/>
  <c r="AT50" i="62"/>
  <c r="AR50" i="62"/>
  <c r="BB49" i="62"/>
  <c r="AZ49" i="62"/>
  <c r="AX49" i="62"/>
  <c r="AV49" i="62"/>
  <c r="AT49" i="62"/>
  <c r="AR49" i="62"/>
  <c r="AO49" i="62"/>
  <c r="BB46" i="62"/>
  <c r="AZ46" i="62"/>
  <c r="AX46" i="62"/>
  <c r="AV46" i="62"/>
  <c r="AT46" i="62"/>
  <c r="AR46" i="62"/>
  <c r="BB45" i="62"/>
  <c r="AZ45" i="62"/>
  <c r="AX45" i="62"/>
  <c r="AV45" i="62"/>
  <c r="AT45" i="62"/>
  <c r="AR45" i="62"/>
  <c r="BD45" i="62" s="1"/>
  <c r="AO45" i="62"/>
  <c r="BB42" i="62"/>
  <c r="AZ42" i="62"/>
  <c r="AX42" i="62"/>
  <c r="AV42" i="62"/>
  <c r="AT42" i="62"/>
  <c r="AR42" i="62"/>
  <c r="BB41" i="62"/>
  <c r="AZ41" i="62"/>
  <c r="AX41" i="62"/>
  <c r="AV41" i="62"/>
  <c r="AT41" i="62"/>
  <c r="AR41" i="62"/>
  <c r="AO41" i="62"/>
  <c r="BB38" i="62"/>
  <c r="AZ38" i="62"/>
  <c r="AX38" i="62"/>
  <c r="AV38" i="62"/>
  <c r="AT38" i="62"/>
  <c r="AR38" i="62"/>
  <c r="BB37" i="62"/>
  <c r="AZ37" i="62"/>
  <c r="AX37" i="62"/>
  <c r="AV37" i="62"/>
  <c r="AT37" i="62"/>
  <c r="AR37" i="62"/>
  <c r="AO37" i="62"/>
  <c r="BB34" i="62"/>
  <c r="AZ34" i="62"/>
  <c r="AX34" i="62"/>
  <c r="AV34" i="62"/>
  <c r="AT34" i="62"/>
  <c r="AR34" i="62"/>
  <c r="BB33" i="62"/>
  <c r="AZ33" i="62"/>
  <c r="AX33" i="62"/>
  <c r="AV33" i="62"/>
  <c r="AT33" i="62"/>
  <c r="AR33" i="62"/>
  <c r="BD33" i="62" s="1"/>
  <c r="AO33" i="62"/>
  <c r="BB30" i="62"/>
  <c r="AZ30" i="62"/>
  <c r="AX30" i="62"/>
  <c r="AV30" i="62"/>
  <c r="AT30" i="62"/>
  <c r="AR30" i="62"/>
  <c r="BB29" i="62"/>
  <c r="AZ29" i="62"/>
  <c r="AX29" i="62"/>
  <c r="AV29" i="62"/>
  <c r="AT29" i="62"/>
  <c r="AR29" i="62"/>
  <c r="AO29" i="62"/>
  <c r="BB26" i="62"/>
  <c r="AZ26" i="62"/>
  <c r="AZ66" i="62" s="1"/>
  <c r="AX26" i="62"/>
  <c r="AV26" i="62"/>
  <c r="AV66" i="62" s="1"/>
  <c r="AT26" i="62"/>
  <c r="AR26" i="62"/>
  <c r="BB25" i="62"/>
  <c r="AZ25" i="62"/>
  <c r="AZ65" i="62" s="1"/>
  <c r="AX25" i="62"/>
  <c r="AV25" i="62"/>
  <c r="AT25" i="62"/>
  <c r="AT65" i="62" s="1"/>
  <c r="AR25" i="62"/>
  <c r="AR65" i="62" s="1"/>
  <c r="AO25" i="62"/>
  <c r="AO61" i="60"/>
  <c r="AO57" i="60"/>
  <c r="AO53" i="60"/>
  <c r="AO49" i="60"/>
  <c r="AO45" i="60"/>
  <c r="AO41" i="60"/>
  <c r="AO37" i="60"/>
  <c r="AO33" i="60"/>
  <c r="AO29" i="60"/>
  <c r="AO25" i="60"/>
  <c r="K7" i="60"/>
  <c r="BD66" i="60"/>
  <c r="BB62" i="60"/>
  <c r="AZ62" i="60"/>
  <c r="AX62" i="60"/>
  <c r="AV62" i="60"/>
  <c r="AT62" i="60"/>
  <c r="AR62" i="60"/>
  <c r="BB61" i="60"/>
  <c r="AZ61" i="60"/>
  <c r="AX61" i="60"/>
  <c r="AV61" i="60"/>
  <c r="AT61" i="60"/>
  <c r="AR61" i="60"/>
  <c r="BB58" i="60"/>
  <c r="AZ58" i="60"/>
  <c r="AX58" i="60"/>
  <c r="AV58" i="60"/>
  <c r="AT58" i="60"/>
  <c r="AR58" i="60"/>
  <c r="BB57" i="60"/>
  <c r="AZ57" i="60"/>
  <c r="AX57" i="60"/>
  <c r="AV57" i="60"/>
  <c r="AT57" i="60"/>
  <c r="AR57" i="60"/>
  <c r="BB54" i="60"/>
  <c r="AZ54" i="60"/>
  <c r="AX54" i="60"/>
  <c r="AV54" i="60"/>
  <c r="AT54" i="60"/>
  <c r="AR54" i="60"/>
  <c r="BB53" i="60"/>
  <c r="AZ53" i="60"/>
  <c r="AX53" i="60"/>
  <c r="AV53" i="60"/>
  <c r="AT53" i="60"/>
  <c r="AR53" i="60"/>
  <c r="BB50" i="60"/>
  <c r="AZ50" i="60"/>
  <c r="AX50" i="60"/>
  <c r="AV50" i="60"/>
  <c r="AT50" i="60"/>
  <c r="AR50" i="60"/>
  <c r="BB49" i="60"/>
  <c r="AZ49" i="60"/>
  <c r="AX49" i="60"/>
  <c r="AV49" i="60"/>
  <c r="AT49" i="60"/>
  <c r="AR49" i="60"/>
  <c r="BB46" i="60"/>
  <c r="AZ46" i="60"/>
  <c r="AX46" i="60"/>
  <c r="AV46" i="60"/>
  <c r="AT46" i="60"/>
  <c r="AR46" i="60"/>
  <c r="BB45" i="60"/>
  <c r="AZ45" i="60"/>
  <c r="AX45" i="60"/>
  <c r="AV45" i="60"/>
  <c r="AT45" i="60"/>
  <c r="AR45" i="60"/>
  <c r="BB42" i="60"/>
  <c r="AZ42" i="60"/>
  <c r="AX42" i="60"/>
  <c r="AV42" i="60"/>
  <c r="AT42" i="60"/>
  <c r="AR42" i="60"/>
  <c r="BB41" i="60"/>
  <c r="AZ41" i="60"/>
  <c r="AX41" i="60"/>
  <c r="AV41" i="60"/>
  <c r="AT41" i="60"/>
  <c r="AR41" i="60"/>
  <c r="BB38" i="60"/>
  <c r="AZ38" i="60"/>
  <c r="AX38" i="60"/>
  <c r="AV38" i="60"/>
  <c r="AT38" i="60"/>
  <c r="AR38" i="60"/>
  <c r="BB37" i="60"/>
  <c r="AZ37" i="60"/>
  <c r="AX37" i="60"/>
  <c r="AV37" i="60"/>
  <c r="AT37" i="60"/>
  <c r="AR37" i="60"/>
  <c r="BB34" i="60"/>
  <c r="AZ34" i="60"/>
  <c r="AX34" i="60"/>
  <c r="AV34" i="60"/>
  <c r="AT34" i="60"/>
  <c r="AR34" i="60"/>
  <c r="BB33" i="60"/>
  <c r="AZ33" i="60"/>
  <c r="AX33" i="60"/>
  <c r="AV33" i="60"/>
  <c r="AT33" i="60"/>
  <c r="AR33" i="60"/>
  <c r="BB30" i="60"/>
  <c r="AZ30" i="60"/>
  <c r="AX30" i="60"/>
  <c r="AV30" i="60"/>
  <c r="AT30" i="60"/>
  <c r="AR30" i="60"/>
  <c r="BB29" i="60"/>
  <c r="AZ29" i="60"/>
  <c r="AX29" i="60"/>
  <c r="AV29" i="60"/>
  <c r="AT29" i="60"/>
  <c r="AR29" i="60"/>
  <c r="BB26" i="60"/>
  <c r="AZ26" i="60"/>
  <c r="AZ66" i="60" s="1"/>
  <c r="AX26" i="60"/>
  <c r="AX66" i="60" s="1"/>
  <c r="AV26" i="60"/>
  <c r="AV66" i="60" s="1"/>
  <c r="AT26" i="60"/>
  <c r="AT66" i="60" s="1"/>
  <c r="AR26" i="60"/>
  <c r="AR66" i="60" s="1"/>
  <c r="BB25" i="60"/>
  <c r="BB65" i="60" s="1"/>
  <c r="AZ25" i="60"/>
  <c r="AZ65" i="60" s="1"/>
  <c r="AX25" i="60"/>
  <c r="AV25" i="60"/>
  <c r="AV65" i="60" s="1"/>
  <c r="AT25" i="60"/>
  <c r="AR25" i="60"/>
  <c r="AR65" i="60" s="1"/>
  <c r="BD37" i="62" l="1"/>
  <c r="BD37" i="60"/>
  <c r="BD61" i="60"/>
  <c r="AX65" i="62"/>
  <c r="AX66" i="62"/>
  <c r="AX65" i="60"/>
  <c r="BB66" i="60"/>
  <c r="AT65" i="60"/>
  <c r="BD29" i="60"/>
  <c r="BB65" i="62"/>
  <c r="BB66" i="62"/>
  <c r="AV65" i="62"/>
  <c r="AT66" i="62"/>
  <c r="AR66" i="62"/>
  <c r="BD41" i="62"/>
  <c r="BD49" i="62"/>
  <c r="BD57" i="62"/>
  <c r="BD41" i="60"/>
  <c r="BD33" i="60"/>
  <c r="BD49" i="60"/>
  <c r="BD57" i="60"/>
  <c r="BD29" i="62"/>
  <c r="BD53" i="62"/>
  <c r="BD45" i="60"/>
  <c r="BD53" i="60"/>
  <c r="M7" i="60"/>
  <c r="BD25" i="62"/>
  <c r="BD25" i="60"/>
  <c r="BD65" i="60" l="1"/>
  <c r="BD65" i="62"/>
  <c r="C15" i="10"/>
  <c r="AI72" i="62" l="1"/>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T64" i="62"/>
  <c r="R64" i="62"/>
  <c r="N64" i="62"/>
  <c r="L64" i="62"/>
  <c r="J64" i="62"/>
  <c r="AX64" i="62" s="1"/>
  <c r="F64" i="62"/>
  <c r="D64" i="62"/>
  <c r="AB63" i="62"/>
  <c r="Z63" i="62"/>
  <c r="X63" i="62"/>
  <c r="T63" i="62"/>
  <c r="R63" i="62"/>
  <c r="N63" i="62"/>
  <c r="L63" i="62"/>
  <c r="J63" i="62"/>
  <c r="AX63" i="62" s="1"/>
  <c r="F63" i="62"/>
  <c r="D63" i="62"/>
  <c r="AD61" i="62"/>
  <c r="P61" i="62"/>
  <c r="AB60" i="62"/>
  <c r="Z60" i="62"/>
  <c r="X60" i="62"/>
  <c r="T60" i="62"/>
  <c r="R60" i="62"/>
  <c r="N60" i="62"/>
  <c r="BB60" i="62" s="1"/>
  <c r="L60" i="62"/>
  <c r="J60" i="62"/>
  <c r="F60" i="62"/>
  <c r="D60" i="62"/>
  <c r="AB59" i="62"/>
  <c r="Z59" i="62"/>
  <c r="X59" i="62"/>
  <c r="T59" i="62"/>
  <c r="R59" i="62"/>
  <c r="N59" i="62"/>
  <c r="BB59" i="62" s="1"/>
  <c r="L59" i="62"/>
  <c r="J59" i="62"/>
  <c r="F59" i="62"/>
  <c r="D59" i="62"/>
  <c r="AD57" i="62"/>
  <c r="P57" i="62"/>
  <c r="AB56" i="62"/>
  <c r="Z56" i="62"/>
  <c r="X56" i="62"/>
  <c r="T56" i="62"/>
  <c r="R56" i="62"/>
  <c r="N56" i="62"/>
  <c r="L56" i="62"/>
  <c r="J56" i="62"/>
  <c r="AX56" i="62" s="1"/>
  <c r="F56" i="62"/>
  <c r="D56" i="62"/>
  <c r="AB55" i="62"/>
  <c r="Z55" i="62"/>
  <c r="X55" i="62"/>
  <c r="T55" i="62"/>
  <c r="R55" i="62"/>
  <c r="N55" i="62"/>
  <c r="L55" i="62"/>
  <c r="J55" i="62"/>
  <c r="AX55" i="62" s="1"/>
  <c r="F55" i="62"/>
  <c r="D55" i="62"/>
  <c r="AD53" i="62"/>
  <c r="P53" i="62"/>
  <c r="AB52" i="62"/>
  <c r="Z52" i="62"/>
  <c r="X52" i="62"/>
  <c r="T52" i="62"/>
  <c r="R52" i="62"/>
  <c r="N52" i="62"/>
  <c r="BB52" i="62" s="1"/>
  <c r="L52" i="62"/>
  <c r="J52" i="62"/>
  <c r="F52" i="62"/>
  <c r="D52" i="62"/>
  <c r="AB51" i="62"/>
  <c r="Z51" i="62"/>
  <c r="X51" i="62"/>
  <c r="T51" i="62"/>
  <c r="R51" i="62"/>
  <c r="N51" i="62"/>
  <c r="BB51" i="62" s="1"/>
  <c r="L51" i="62"/>
  <c r="J51" i="62"/>
  <c r="AV51" i="62"/>
  <c r="F51" i="62"/>
  <c r="AT51" i="62" s="1"/>
  <c r="D51" i="62"/>
  <c r="AD49" i="62"/>
  <c r="P49" i="62"/>
  <c r="AB48" i="62"/>
  <c r="Z48" i="62"/>
  <c r="X48" i="62"/>
  <c r="T48" i="62"/>
  <c r="R48" i="62"/>
  <c r="N48" i="62"/>
  <c r="L48" i="62"/>
  <c r="J48" i="62"/>
  <c r="F48" i="62"/>
  <c r="D48" i="62"/>
  <c r="AB47" i="62"/>
  <c r="Z47" i="62"/>
  <c r="X47" i="62"/>
  <c r="T47" i="62"/>
  <c r="R47" i="62"/>
  <c r="N47" i="62"/>
  <c r="L47" i="62"/>
  <c r="J47" i="62"/>
  <c r="F47" i="62"/>
  <c r="D47" i="62"/>
  <c r="AD45" i="62"/>
  <c r="P45" i="62"/>
  <c r="AB44" i="62"/>
  <c r="Z44" i="62"/>
  <c r="X44" i="62"/>
  <c r="T44" i="62"/>
  <c r="R44" i="62"/>
  <c r="N44" i="62"/>
  <c r="L44" i="62"/>
  <c r="J44" i="62"/>
  <c r="AV44" i="62"/>
  <c r="F44" i="62"/>
  <c r="D44" i="62"/>
  <c r="AB43" i="62"/>
  <c r="Z43" i="62"/>
  <c r="X43" i="62"/>
  <c r="T43" i="62"/>
  <c r="R43" i="62"/>
  <c r="N43" i="62"/>
  <c r="L43" i="62"/>
  <c r="J43" i="62"/>
  <c r="AX43" i="62" s="1"/>
  <c r="AV43" i="62"/>
  <c r="F43" i="62"/>
  <c r="D43" i="62"/>
  <c r="AD41" i="62"/>
  <c r="P41" i="62"/>
  <c r="AB40" i="62"/>
  <c r="Z40" i="62"/>
  <c r="X40" i="62"/>
  <c r="T40" i="62"/>
  <c r="R40" i="62"/>
  <c r="N40" i="62"/>
  <c r="L40" i="62"/>
  <c r="AZ40" i="62" s="1"/>
  <c r="J40" i="62"/>
  <c r="F40" i="62"/>
  <c r="D40" i="62"/>
  <c r="AB39" i="62"/>
  <c r="Z39" i="62"/>
  <c r="X39" i="62"/>
  <c r="T39" i="62"/>
  <c r="R39" i="62"/>
  <c r="N39" i="62"/>
  <c r="L39" i="62"/>
  <c r="J39" i="62"/>
  <c r="F39" i="62"/>
  <c r="D39" i="62"/>
  <c r="AD37" i="62"/>
  <c r="P37" i="62"/>
  <c r="AB36" i="62"/>
  <c r="Z36" i="62"/>
  <c r="X36" i="62"/>
  <c r="T36" i="62"/>
  <c r="R36" i="62"/>
  <c r="N36" i="62"/>
  <c r="L36" i="62"/>
  <c r="J36" i="62"/>
  <c r="AV36" i="62"/>
  <c r="F36" i="62"/>
  <c r="D36" i="62"/>
  <c r="AB35" i="62"/>
  <c r="Z35" i="62"/>
  <c r="X35" i="62"/>
  <c r="T35" i="62"/>
  <c r="R35" i="62"/>
  <c r="N35" i="62"/>
  <c r="L35" i="62"/>
  <c r="J35" i="62"/>
  <c r="AX35" i="62" s="1"/>
  <c r="AV35" i="62"/>
  <c r="F35" i="62"/>
  <c r="D35" i="62"/>
  <c r="AD33" i="62"/>
  <c r="P33" i="62"/>
  <c r="AB32" i="62"/>
  <c r="Z32" i="62"/>
  <c r="X32" i="62"/>
  <c r="T32" i="62"/>
  <c r="R32" i="62"/>
  <c r="N32" i="62"/>
  <c r="L32" i="62"/>
  <c r="AZ32" i="62" s="1"/>
  <c r="J32" i="62"/>
  <c r="F32" i="62"/>
  <c r="D32" i="62"/>
  <c r="AB31" i="62"/>
  <c r="Z31" i="62"/>
  <c r="X31" i="62"/>
  <c r="T31" i="62"/>
  <c r="R31" i="62"/>
  <c r="N31" i="62"/>
  <c r="L31" i="62"/>
  <c r="J31" i="62"/>
  <c r="F31" i="62"/>
  <c r="D31" i="62"/>
  <c r="AD29" i="62"/>
  <c r="P29" i="62"/>
  <c r="AB28" i="62"/>
  <c r="Z28" i="62"/>
  <c r="X28" i="62"/>
  <c r="T28" i="62"/>
  <c r="R28" i="62"/>
  <c r="N28" i="62"/>
  <c r="L28" i="62"/>
  <c r="J28" i="62"/>
  <c r="F28" i="62"/>
  <c r="D28" i="62"/>
  <c r="AB27" i="62"/>
  <c r="Z27" i="62"/>
  <c r="X27" i="62"/>
  <c r="T27" i="62"/>
  <c r="R27" i="62"/>
  <c r="N27" i="62"/>
  <c r="L27" i="62"/>
  <c r="J27" i="62"/>
  <c r="F27" i="62"/>
  <c r="D27" i="62"/>
  <c r="AD25" i="62"/>
  <c r="P25" i="62"/>
  <c r="Q16" i="62"/>
  <c r="P16" i="62"/>
  <c r="N16" i="62"/>
  <c r="M16" i="62"/>
  <c r="K16" i="62"/>
  <c r="J16" i="62"/>
  <c r="I16" i="62"/>
  <c r="G16" i="62"/>
  <c r="Q15" i="62"/>
  <c r="Q14" i="62"/>
  <c r="Q13" i="62"/>
  <c r="Q12" i="62"/>
  <c r="Q11" i="62"/>
  <c r="Q10" i="62"/>
  <c r="Q9" i="62"/>
  <c r="Q8" i="62"/>
  <c r="Q7" i="62"/>
  <c r="Q16" i="60"/>
  <c r="Q15" i="60"/>
  <c r="Q14" i="60"/>
  <c r="Q13" i="60"/>
  <c r="Q12" i="60"/>
  <c r="Q11" i="60"/>
  <c r="Q10" i="60"/>
  <c r="Q9" i="60"/>
  <c r="Q8" i="60"/>
  <c r="Q7" i="60"/>
  <c r="N16" i="60"/>
  <c r="P16" i="60"/>
  <c r="M16" i="60"/>
  <c r="K16" i="60"/>
  <c r="AX27" i="62" l="1"/>
  <c r="AX67" i="62" s="1"/>
  <c r="BB31" i="62"/>
  <c r="BB39" i="62"/>
  <c r="AD43" i="62"/>
  <c r="BB47" i="62"/>
  <c r="AF49" i="62"/>
  <c r="G13" i="62" s="1"/>
  <c r="AT52" i="62"/>
  <c r="AT59" i="62"/>
  <c r="AZ48" i="62"/>
  <c r="AV52" i="62"/>
  <c r="AZ56" i="62"/>
  <c r="AV60" i="62"/>
  <c r="AZ55" i="62"/>
  <c r="AZ63" i="62"/>
  <c r="AZ39" i="62"/>
  <c r="AZ47" i="62"/>
  <c r="AV59" i="62"/>
  <c r="AR31" i="62"/>
  <c r="AZ31" i="62"/>
  <c r="Q17" i="60"/>
  <c r="AR32" i="62"/>
  <c r="AV28" i="62"/>
  <c r="AV68" i="62" s="1"/>
  <c r="AV27" i="62"/>
  <c r="AV67" i="62" s="1"/>
  <c r="AX28" i="62"/>
  <c r="AX68" i="62" s="1"/>
  <c r="AX36" i="62"/>
  <c r="AX44" i="62"/>
  <c r="AZ64" i="62"/>
  <c r="BB32" i="62"/>
  <c r="BB40" i="62"/>
  <c r="BB48" i="62"/>
  <c r="BB64" i="62"/>
  <c r="AT47" i="62"/>
  <c r="AT31" i="62"/>
  <c r="AT39" i="62"/>
  <c r="AR56" i="62"/>
  <c r="BD56" i="62" s="1"/>
  <c r="AT32" i="62"/>
  <c r="AR55" i="62"/>
  <c r="BD55" i="62" s="1"/>
  <c r="AZ27" i="62"/>
  <c r="AZ67" i="62" s="1"/>
  <c r="AR28" i="62"/>
  <c r="AZ35" i="62"/>
  <c r="AR36" i="62"/>
  <c r="BD36" i="62" s="1"/>
  <c r="AZ36" i="62"/>
  <c r="AV39" i="62"/>
  <c r="AZ44" i="62"/>
  <c r="AV47" i="62"/>
  <c r="AX52" i="62"/>
  <c r="BB55" i="62"/>
  <c r="AT56" i="62"/>
  <c r="AX59" i="62"/>
  <c r="AX60" i="62"/>
  <c r="AT63" i="62"/>
  <c r="BB63" i="62"/>
  <c r="AR27" i="62"/>
  <c r="AZ28" i="62"/>
  <c r="AZ68" i="62" s="1"/>
  <c r="AV31" i="62"/>
  <c r="AV32" i="62"/>
  <c r="AR35" i="62"/>
  <c r="BD35" i="62" s="1"/>
  <c r="AD39" i="62"/>
  <c r="AV40" i="62"/>
  <c r="AZ43" i="62"/>
  <c r="AV48" i="62"/>
  <c r="AX51" i="62"/>
  <c r="AT55" i="62"/>
  <c r="BB56" i="62"/>
  <c r="AT27" i="62"/>
  <c r="AT67" i="62" s="1"/>
  <c r="BB27" i="62"/>
  <c r="BB67" i="62" s="1"/>
  <c r="AT28" i="62"/>
  <c r="BB28" i="62"/>
  <c r="BB68" i="62" s="1"/>
  <c r="AX31" i="62"/>
  <c r="AX32" i="62"/>
  <c r="AT35" i="62"/>
  <c r="BB35" i="62"/>
  <c r="AT36" i="62"/>
  <c r="BB36" i="62"/>
  <c r="AX39" i="62"/>
  <c r="AX40" i="62"/>
  <c r="AT43" i="62"/>
  <c r="BB43" i="62"/>
  <c r="BB44" i="62"/>
  <c r="AX47" i="62"/>
  <c r="AX48" i="62"/>
  <c r="AR51" i="62"/>
  <c r="BD51" i="62" s="1"/>
  <c r="AZ51" i="62"/>
  <c r="AR52" i="62"/>
  <c r="BD52" i="62" s="1"/>
  <c r="AZ52" i="62"/>
  <c r="AV55" i="62"/>
  <c r="AV56" i="62"/>
  <c r="AZ59" i="62"/>
  <c r="AR60" i="62"/>
  <c r="BD60" i="62" s="1"/>
  <c r="AZ60" i="62"/>
  <c r="AF61" i="62"/>
  <c r="AV63" i="62"/>
  <c r="AV64" i="62"/>
  <c r="AR59" i="62"/>
  <c r="BD59" i="62" s="1"/>
  <c r="AR40" i="62"/>
  <c r="BD40" i="62" s="1"/>
  <c r="AT60" i="62"/>
  <c r="AT40" i="62"/>
  <c r="AR64" i="62"/>
  <c r="BD64" i="62" s="1"/>
  <c r="AR44" i="62"/>
  <c r="BD44" i="62" s="1"/>
  <c r="AT64" i="62"/>
  <c r="AT44" i="62"/>
  <c r="AR48" i="62"/>
  <c r="BD48" i="62" s="1"/>
  <c r="AT48" i="62"/>
  <c r="Q17" i="62"/>
  <c r="AR39" i="62"/>
  <c r="BD39" i="62" s="1"/>
  <c r="AR63" i="62"/>
  <c r="BD63" i="62" s="1"/>
  <c r="AR43" i="62"/>
  <c r="BD43" i="62" s="1"/>
  <c r="AR47" i="62"/>
  <c r="BD47" i="62" s="1"/>
  <c r="AF45" i="62"/>
  <c r="G12" i="62" s="1"/>
  <c r="AB67" i="62"/>
  <c r="AF57" i="62"/>
  <c r="G15" i="62" s="1"/>
  <c r="AF33" i="62"/>
  <c r="G9" i="62" s="1"/>
  <c r="P64" i="62"/>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P40" i="62"/>
  <c r="AF41" i="62"/>
  <c r="G11" i="62" s="1"/>
  <c r="AD32" i="62"/>
  <c r="P63" i="62"/>
  <c r="AD31" i="62"/>
  <c r="P39" i="62"/>
  <c r="AD52" i="62"/>
  <c r="F67" i="62"/>
  <c r="T68" i="62"/>
  <c r="P65" i="62"/>
  <c r="Z68" i="62"/>
  <c r="V67" i="62"/>
  <c r="V68" i="62"/>
  <c r="AD55" i="62"/>
  <c r="AD65" i="62"/>
  <c r="X67" i="62"/>
  <c r="X68" i="62"/>
  <c r="P44" i="62"/>
  <c r="AF44" i="62" s="1"/>
  <c r="N11" i="62" s="1"/>
  <c r="P11" i="62" s="1"/>
  <c r="P47" i="62"/>
  <c r="P59" i="62"/>
  <c r="AF29" i="62"/>
  <c r="G8" i="62" s="1"/>
  <c r="J8" i="62" s="1"/>
  <c r="Z67" i="62"/>
  <c r="AD36" i="62"/>
  <c r="AD51" i="62"/>
  <c r="AD59" i="62"/>
  <c r="AD60" i="62"/>
  <c r="I13" i="62"/>
  <c r="J13" i="62"/>
  <c r="I14" i="62"/>
  <c r="I9" i="62"/>
  <c r="J9" i="62"/>
  <c r="J12" i="62"/>
  <c r="I12" i="62"/>
  <c r="J10" i="62"/>
  <c r="I15" i="62"/>
  <c r="J15" i="62"/>
  <c r="I11" i="62"/>
  <c r="J11" i="62"/>
  <c r="P27" i="62"/>
  <c r="R68" i="62"/>
  <c r="P28" i="62"/>
  <c r="AF25" i="62"/>
  <c r="G7" i="62" s="1"/>
  <c r="AD27" i="62"/>
  <c r="T67" i="62"/>
  <c r="D67" i="62"/>
  <c r="N68" i="62"/>
  <c r="G16" i="60"/>
  <c r="J28" i="60"/>
  <c r="L28" i="60"/>
  <c r="R28" i="60"/>
  <c r="AB64" i="60"/>
  <c r="Z64" i="60"/>
  <c r="X64" i="60"/>
  <c r="T64" i="60"/>
  <c r="R64" i="60"/>
  <c r="N64" i="60"/>
  <c r="L64" i="60"/>
  <c r="J64" i="60"/>
  <c r="F64" i="60"/>
  <c r="D64" i="60"/>
  <c r="AB63" i="60"/>
  <c r="Z63" i="60"/>
  <c r="X63" i="60"/>
  <c r="T63" i="60"/>
  <c r="R63" i="60"/>
  <c r="N63" i="60"/>
  <c r="L63" i="60"/>
  <c r="J63" i="60"/>
  <c r="F63" i="60"/>
  <c r="D63" i="60"/>
  <c r="AB60" i="60"/>
  <c r="Z60" i="60"/>
  <c r="X60" i="60"/>
  <c r="T60" i="60"/>
  <c r="R60" i="60"/>
  <c r="N60" i="60"/>
  <c r="BB60" i="60" s="1"/>
  <c r="L60" i="60"/>
  <c r="J60" i="60"/>
  <c r="F60" i="60"/>
  <c r="D60" i="60"/>
  <c r="AR60" i="60" s="1"/>
  <c r="BD60" i="60" s="1"/>
  <c r="AB59" i="60"/>
  <c r="Z59" i="60"/>
  <c r="X59" i="60"/>
  <c r="T59" i="60"/>
  <c r="R59" i="60"/>
  <c r="N59" i="60"/>
  <c r="BB59" i="60" s="1"/>
  <c r="L59" i="60"/>
  <c r="J59" i="60"/>
  <c r="F59" i="60"/>
  <c r="D59" i="60"/>
  <c r="AB56" i="60"/>
  <c r="Z56" i="60"/>
  <c r="X56" i="60"/>
  <c r="T56" i="60"/>
  <c r="R56" i="60"/>
  <c r="N56" i="60"/>
  <c r="BB56" i="60" s="1"/>
  <c r="L56" i="60"/>
  <c r="J56" i="60"/>
  <c r="F56" i="60"/>
  <c r="D56" i="60"/>
  <c r="AR56" i="60" s="1"/>
  <c r="BD56" i="60" s="1"/>
  <c r="AB55" i="60"/>
  <c r="Z55" i="60"/>
  <c r="X55" i="60"/>
  <c r="T55" i="60"/>
  <c r="R55" i="60"/>
  <c r="N55" i="60"/>
  <c r="BB55" i="60" s="1"/>
  <c r="L55" i="60"/>
  <c r="J55" i="60"/>
  <c r="F55" i="60"/>
  <c r="D55" i="60"/>
  <c r="AB52" i="60"/>
  <c r="Z52" i="60"/>
  <c r="X52" i="60"/>
  <c r="T52" i="60"/>
  <c r="R52" i="60"/>
  <c r="N52" i="60"/>
  <c r="BB52" i="60" s="1"/>
  <c r="L52" i="60"/>
  <c r="J52" i="60"/>
  <c r="F52" i="60"/>
  <c r="D52" i="60"/>
  <c r="AR52" i="60" s="1"/>
  <c r="BD52" i="60" s="1"/>
  <c r="AB51" i="60"/>
  <c r="Z51" i="60"/>
  <c r="X51" i="60"/>
  <c r="T51" i="60"/>
  <c r="R51" i="60"/>
  <c r="N51" i="60"/>
  <c r="L51" i="60"/>
  <c r="J51" i="60"/>
  <c r="F51" i="60"/>
  <c r="D51" i="60"/>
  <c r="AB48" i="60"/>
  <c r="Z48" i="60"/>
  <c r="X48" i="60"/>
  <c r="T48" i="60"/>
  <c r="R48" i="60"/>
  <c r="N48" i="60"/>
  <c r="L48" i="60"/>
  <c r="J48" i="60"/>
  <c r="F48" i="60"/>
  <c r="D48" i="60"/>
  <c r="AB47" i="60"/>
  <c r="Z47" i="60"/>
  <c r="X47" i="60"/>
  <c r="T47" i="60"/>
  <c r="R47" i="60"/>
  <c r="N47" i="60"/>
  <c r="L47" i="60"/>
  <c r="J47" i="60"/>
  <c r="F47" i="60"/>
  <c r="D47" i="60"/>
  <c r="AB44" i="60"/>
  <c r="Z44" i="60"/>
  <c r="X44" i="60"/>
  <c r="T44" i="60"/>
  <c r="R44" i="60"/>
  <c r="N44" i="60"/>
  <c r="L44" i="60"/>
  <c r="J44" i="60"/>
  <c r="F44" i="60"/>
  <c r="D44" i="60"/>
  <c r="AB43" i="60"/>
  <c r="Z43" i="60"/>
  <c r="X43" i="60"/>
  <c r="T43" i="60"/>
  <c r="R43" i="60"/>
  <c r="N43" i="60"/>
  <c r="L43" i="60"/>
  <c r="J43" i="60"/>
  <c r="F43" i="60"/>
  <c r="D43" i="60"/>
  <c r="AB40" i="60"/>
  <c r="Z40" i="60"/>
  <c r="X40" i="60"/>
  <c r="T40" i="60"/>
  <c r="R40" i="60"/>
  <c r="N40" i="60"/>
  <c r="L40" i="60"/>
  <c r="J40" i="60"/>
  <c r="F40" i="60"/>
  <c r="D40" i="60"/>
  <c r="AB39" i="60"/>
  <c r="Z39" i="60"/>
  <c r="X39" i="60"/>
  <c r="T39" i="60"/>
  <c r="R39" i="60"/>
  <c r="N39" i="60"/>
  <c r="L39" i="60"/>
  <c r="J39" i="60"/>
  <c r="F39" i="60"/>
  <c r="D39" i="60"/>
  <c r="AB36" i="60"/>
  <c r="Z36" i="60"/>
  <c r="X36" i="60"/>
  <c r="T36" i="60"/>
  <c r="R36" i="60"/>
  <c r="N36" i="60"/>
  <c r="L36" i="60"/>
  <c r="J36" i="60"/>
  <c r="F36" i="60"/>
  <c r="D36" i="60"/>
  <c r="AB35" i="60"/>
  <c r="Z35" i="60"/>
  <c r="X35" i="60"/>
  <c r="T35" i="60"/>
  <c r="R35" i="60"/>
  <c r="N35" i="60"/>
  <c r="L35" i="60"/>
  <c r="J35" i="60"/>
  <c r="F35" i="60"/>
  <c r="D35" i="60"/>
  <c r="AB32" i="60"/>
  <c r="Z32" i="60"/>
  <c r="X32" i="60"/>
  <c r="T32" i="60"/>
  <c r="R32" i="60"/>
  <c r="N32" i="60"/>
  <c r="L32" i="60"/>
  <c r="J32" i="60"/>
  <c r="F32" i="60"/>
  <c r="D32" i="60"/>
  <c r="AB31" i="60"/>
  <c r="Z31" i="60"/>
  <c r="X31" i="60"/>
  <c r="T31" i="60"/>
  <c r="R31" i="60"/>
  <c r="N31" i="60"/>
  <c r="L31" i="60"/>
  <c r="J31" i="60"/>
  <c r="F31" i="60"/>
  <c r="D31" i="60"/>
  <c r="AB28" i="60"/>
  <c r="Z28" i="60"/>
  <c r="X28" i="60"/>
  <c r="T28" i="60"/>
  <c r="N28" i="60"/>
  <c r="BB28" i="60" s="1"/>
  <c r="BB68" i="60" s="1"/>
  <c r="N27" i="60"/>
  <c r="L27" i="60"/>
  <c r="J27" i="60"/>
  <c r="F28" i="60"/>
  <c r="F27" i="60"/>
  <c r="D28" i="60"/>
  <c r="AR28" i="60" s="1"/>
  <c r="D27" i="60"/>
  <c r="AZ40" i="60" l="1"/>
  <c r="AZ44" i="60"/>
  <c r="AZ48" i="60"/>
  <c r="AR64" i="60"/>
  <c r="BD64" i="60" s="1"/>
  <c r="BB63" i="60"/>
  <c r="BB64" i="60"/>
  <c r="AZ39" i="60"/>
  <c r="AZ43" i="60"/>
  <c r="AZ47" i="60"/>
  <c r="AZ51" i="60"/>
  <c r="AR35" i="60"/>
  <c r="AR39" i="60"/>
  <c r="BD39" i="60" s="1"/>
  <c r="AR43" i="60"/>
  <c r="BD43" i="60" s="1"/>
  <c r="AR47" i="60"/>
  <c r="BD47" i="60" s="1"/>
  <c r="AR51" i="60"/>
  <c r="BD51" i="60" s="1"/>
  <c r="AT55" i="60"/>
  <c r="AT59" i="60"/>
  <c r="AT63" i="60"/>
  <c r="AR68" i="62"/>
  <c r="AR31" i="60"/>
  <c r="AZ36" i="60"/>
  <c r="AZ35" i="60"/>
  <c r="AZ32" i="60"/>
  <c r="AZ31" i="60"/>
  <c r="AZ52" i="60"/>
  <c r="AZ56" i="60"/>
  <c r="AZ60" i="60"/>
  <c r="AZ64" i="60"/>
  <c r="AX64" i="60"/>
  <c r="AX32" i="60"/>
  <c r="AX36" i="60"/>
  <c r="AX40" i="60"/>
  <c r="AX44" i="60"/>
  <c r="AX48" i="60"/>
  <c r="AR32" i="60"/>
  <c r="AR36" i="60"/>
  <c r="AR40" i="60"/>
  <c r="BD40" i="60" s="1"/>
  <c r="AR44" i="60"/>
  <c r="BD44" i="60" s="1"/>
  <c r="AR48" i="60"/>
  <c r="BD48" i="60" s="1"/>
  <c r="AT56" i="60"/>
  <c r="AT60" i="60"/>
  <c r="AT64" i="60"/>
  <c r="AZ55" i="60"/>
  <c r="AZ59" i="60"/>
  <c r="AZ63" i="60"/>
  <c r="AX31" i="60"/>
  <c r="AX35" i="60"/>
  <c r="AX39" i="60"/>
  <c r="AX43" i="60"/>
  <c r="AX47" i="60"/>
  <c r="AX51" i="60"/>
  <c r="AR55" i="60"/>
  <c r="BD55" i="60" s="1"/>
  <c r="AR59" i="60"/>
  <c r="BD59" i="60" s="1"/>
  <c r="AR63" i="60"/>
  <c r="BD63" i="60" s="1"/>
  <c r="I8" i="62"/>
  <c r="BD31" i="62"/>
  <c r="BD32" i="62"/>
  <c r="AT68" i="62"/>
  <c r="BD27" i="62"/>
  <c r="BD67" i="62" s="1"/>
  <c r="G17" i="62"/>
  <c r="AR67" i="62"/>
  <c r="BD28" i="62"/>
  <c r="BD68" i="62" s="1"/>
  <c r="AF39" i="62"/>
  <c r="K10" i="62" s="1"/>
  <c r="M10" i="62" s="1"/>
  <c r="AR68" i="60"/>
  <c r="BD28" i="60"/>
  <c r="BD68" i="60" s="1"/>
  <c r="AT28" i="60"/>
  <c r="AT68" i="60" s="1"/>
  <c r="AT31" i="60"/>
  <c r="BB31" i="60"/>
  <c r="AT32" i="60"/>
  <c r="BB32" i="60"/>
  <c r="AT35" i="60"/>
  <c r="BB35" i="60"/>
  <c r="AT36" i="60"/>
  <c r="BB36" i="60"/>
  <c r="AT39" i="60"/>
  <c r="BB39" i="60"/>
  <c r="AT40" i="60"/>
  <c r="BB40" i="60"/>
  <c r="AT43" i="60"/>
  <c r="BB43" i="60"/>
  <c r="AT44" i="60"/>
  <c r="BB44" i="60"/>
  <c r="AT47" i="60"/>
  <c r="BB47" i="60"/>
  <c r="AT48" i="60"/>
  <c r="BB48" i="60"/>
  <c r="AT51" i="60"/>
  <c r="BB51" i="60"/>
  <c r="AT52" i="60"/>
  <c r="AV55" i="60"/>
  <c r="AV56" i="60"/>
  <c r="AV59" i="60"/>
  <c r="AV60" i="60"/>
  <c r="AV63" i="60"/>
  <c r="AV64" i="60"/>
  <c r="AZ28" i="60"/>
  <c r="AZ68" i="60" s="1"/>
  <c r="AF32" i="62"/>
  <c r="N8" i="62" s="1"/>
  <c r="P8" i="62" s="1"/>
  <c r="AV31" i="60"/>
  <c r="AV32" i="60"/>
  <c r="AV36" i="60"/>
  <c r="AV39" i="60"/>
  <c r="AV40" i="60"/>
  <c r="AV44" i="60"/>
  <c r="AV48" i="60"/>
  <c r="AX52" i="60"/>
  <c r="AX55" i="60"/>
  <c r="AX56" i="60"/>
  <c r="AX59" i="60"/>
  <c r="AX60" i="60"/>
  <c r="AX63" i="60"/>
  <c r="AX28" i="60"/>
  <c r="AX68" i="60" s="1"/>
  <c r="AV43" i="60"/>
  <c r="AV51" i="60"/>
  <c r="AV35" i="60"/>
  <c r="AV47" i="60"/>
  <c r="AV52" i="60"/>
  <c r="AV28" i="60"/>
  <c r="AV68" i="60" s="1"/>
  <c r="AF64" i="62"/>
  <c r="AF60" i="62"/>
  <c r="N15" i="62" s="1"/>
  <c r="P15" i="62" s="1"/>
  <c r="AF52" i="62"/>
  <c r="N13" i="62" s="1"/>
  <c r="P13" i="62" s="1"/>
  <c r="AF59" i="62"/>
  <c r="K15" i="62" s="1"/>
  <c r="M15" i="62" s="1"/>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N7" i="62" s="1"/>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BD35" i="60" l="1"/>
  <c r="BD36" i="60"/>
  <c r="BD31" i="60"/>
  <c r="BD32" i="60"/>
  <c r="I17" i="62"/>
  <c r="J17" i="62"/>
  <c r="N17" i="62"/>
  <c r="P7" i="62"/>
  <c r="K17" i="62"/>
  <c r="AF28" i="60"/>
  <c r="N7" i="60" s="1"/>
  <c r="AF68" i="62"/>
  <c r="AF67" i="62"/>
  <c r="M7" i="62"/>
  <c r="AF32" i="60"/>
  <c r="N8" i="60" s="1"/>
  <c r="AF59" i="60"/>
  <c r="K15" i="60" s="1"/>
  <c r="M15" i="60" s="1"/>
  <c r="AF31" i="60"/>
  <c r="K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56" i="53"/>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Z27" i="60"/>
  <c r="X27" i="60"/>
  <c r="T27" i="60"/>
  <c r="R27" i="60"/>
  <c r="AR27" i="60" s="1"/>
  <c r="P27" i="60"/>
  <c r="J67" i="60"/>
  <c r="H67" i="60"/>
  <c r="F67" i="60"/>
  <c r="D67" i="60"/>
  <c r="AD25" i="60"/>
  <c r="P25" i="60"/>
  <c r="J16" i="60"/>
  <c r="I16" i="60"/>
  <c r="K17" i="60" l="1"/>
  <c r="M17" i="62"/>
  <c r="P8" i="60"/>
  <c r="P17" i="62"/>
  <c r="AR67" i="60"/>
  <c r="BD27" i="60"/>
  <c r="BD67" i="60" s="1"/>
  <c r="Z67" i="60"/>
  <c r="AZ27" i="60"/>
  <c r="AZ67" i="60" s="1"/>
  <c r="T67" i="60"/>
  <c r="AT27" i="60"/>
  <c r="AT67" i="60" s="1"/>
  <c r="AB67" i="60"/>
  <c r="BB27" i="60"/>
  <c r="BB67" i="60" s="1"/>
  <c r="X67" i="60"/>
  <c r="AX27" i="60"/>
  <c r="AX67" i="60" s="1"/>
  <c r="M8" i="60"/>
  <c r="V67" i="60"/>
  <c r="AV27" i="60"/>
  <c r="AV67" i="60" s="1"/>
  <c r="AF25" i="60"/>
  <c r="P7" i="60"/>
  <c r="N12" i="60"/>
  <c r="P12" i="60" s="1"/>
  <c r="N9" i="60"/>
  <c r="P9" i="60" s="1"/>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P67" i="60"/>
  <c r="R67" i="60"/>
  <c r="G7" i="60"/>
  <c r="N17" i="60" l="1"/>
  <c r="P17" i="60" s="1"/>
  <c r="P10" i="60"/>
  <c r="G15" i="60"/>
  <c r="J15" i="60" s="1"/>
  <c r="I13" i="60"/>
  <c r="J13" i="60"/>
  <c r="I7" i="60"/>
  <c r="AF67" i="60"/>
  <c r="AF27" i="60"/>
  <c r="AF65" i="60"/>
  <c r="G17" i="60" l="1"/>
  <c r="J17" i="60" s="1"/>
  <c r="M17" i="60"/>
  <c r="E12" i="53"/>
  <c r="I15" i="60"/>
  <c r="J8" i="60"/>
  <c r="I8" i="60"/>
  <c r="J12" i="60"/>
  <c r="I12" i="60"/>
  <c r="I9" i="60"/>
  <c r="J9" i="60"/>
  <c r="J7" i="60"/>
  <c r="J11" i="60"/>
  <c r="I11" i="60"/>
  <c r="J14" i="60"/>
  <c r="I14" i="60"/>
  <c r="I10" i="60"/>
  <c r="J10" i="60"/>
  <c r="I17" i="60" l="1"/>
  <c r="AG4" i="60"/>
  <c r="AG6" i="60" s="1"/>
  <c r="AG7" i="60" s="1"/>
  <c r="G29" i="40"/>
  <c r="E13" i="53" l="1"/>
  <c r="F65" i="52"/>
  <c r="D20" i="6" l="1"/>
  <c r="F28" i="59" l="1"/>
  <c r="CE45" i="42" l="1"/>
  <c r="CA45" i="42"/>
  <c r="BW45" i="42"/>
  <c r="BS45" i="42"/>
  <c r="BO45" i="42"/>
  <c r="BK45" i="42"/>
  <c r="BG45" i="42"/>
  <c r="BC45" i="42"/>
  <c r="AW45" i="42"/>
  <c r="AQ45" i="42"/>
  <c r="AM45" i="42"/>
  <c r="AI45" i="42"/>
  <c r="AD45" i="42"/>
  <c r="X45" i="42"/>
  <c r="CI39" i="42"/>
  <c r="CI40" i="42"/>
  <c r="CI41" i="42"/>
  <c r="CI42" i="42"/>
  <c r="CI44" i="42"/>
  <c r="CI43" i="42"/>
  <c r="CI38" i="42"/>
  <c r="CI37" i="42"/>
  <c r="CI45" i="42" l="1"/>
  <c r="F37" i="33" l="1"/>
  <c r="D17" i="6" l="1"/>
  <c r="E10" i="6"/>
  <c r="D5" i="6" s="1"/>
  <c r="O15" i="70" s="1"/>
  <c r="E15" i="70" l="1"/>
  <c r="V15" i="70"/>
  <c r="D24" i="6"/>
  <c r="J37" i="15"/>
  <c r="L40" i="14"/>
  <c r="A10" i="36"/>
  <c r="H33" i="36"/>
  <c r="H8" i="71" l="1"/>
  <c r="O8" i="71" s="1"/>
  <c r="F15" i="70"/>
  <c r="F14" i="70" s="1"/>
  <c r="F26" i="70" s="1"/>
  <c r="E14" i="70"/>
  <c r="Y15" i="70"/>
  <c r="Y25" i="70" s="1"/>
  <c r="V25" i="70"/>
  <c r="L67" i="10"/>
  <c r="H15" i="70" l="1"/>
  <c r="L15" i="70"/>
  <c r="N15" i="70" s="1"/>
  <c r="E53" i="53"/>
  <c r="AG9" i="60"/>
  <c r="E26" i="70"/>
  <c r="H25" i="70"/>
  <c r="K18" i="71" s="1"/>
  <c r="L25" i="70"/>
  <c r="H20" i="71"/>
  <c r="O20" i="71" s="1"/>
  <c r="H7" i="71"/>
  <c r="O7" i="71" s="1"/>
  <c r="I8" i="71"/>
  <c r="P42" i="50"/>
  <c r="F20" i="71" l="1"/>
  <c r="C7" i="10" s="1"/>
  <c r="L14" i="70"/>
  <c r="L26" i="70" s="1"/>
  <c r="E17" i="53" s="1"/>
  <c r="E16" i="53" s="1"/>
  <c r="H14" i="70"/>
  <c r="H26" i="70" s="1"/>
  <c r="K8" i="71"/>
  <c r="K7" i="71" s="1"/>
  <c r="K6" i="71" s="1"/>
  <c r="I20" i="71"/>
  <c r="I19" i="71" s="1"/>
  <c r="I7" i="71"/>
  <c r="I6" i="71" s="1"/>
  <c r="H6" i="71"/>
  <c r="O6" i="71" s="1"/>
  <c r="K31" i="71"/>
  <c r="K30" i="71"/>
  <c r="H19" i="71"/>
  <c r="O19" i="71" s="1"/>
  <c r="E40" i="45"/>
  <c r="G45" i="33"/>
  <c r="E37" i="46"/>
  <c r="D40" i="47"/>
  <c r="D40" i="48"/>
  <c r="H75" i="26"/>
  <c r="M35" i="44"/>
  <c r="D46" i="43"/>
  <c r="L50" i="42"/>
  <c r="I37" i="18"/>
  <c r="I29" i="17"/>
  <c r="I38" i="16"/>
  <c r="J39" i="13"/>
  <c r="O42" i="12"/>
  <c r="O39" i="8"/>
  <c r="H29" i="41"/>
  <c r="F30" i="39"/>
  <c r="P37" i="1"/>
  <c r="G13" i="1"/>
  <c r="P42" i="36"/>
  <c r="X39" i="37"/>
  <c r="F19" i="71" l="1"/>
  <c r="K20" i="71"/>
  <c r="K19" i="71" s="1"/>
  <c r="G53" i="53"/>
</calcChain>
</file>

<file path=xl/comments1.xml><?xml version="1.0" encoding="utf-8"?>
<comments xmlns="http://schemas.openxmlformats.org/spreadsheetml/2006/main">
  <authors>
    <author>作成者</author>
  </authors>
  <commentList>
    <comment ref="G5" authorId="0" shapeId="0">
      <text>
        <r>
          <rPr>
            <b/>
            <sz val="9"/>
            <color indexed="81"/>
            <rFont val="ＭＳ Ｐゴシック"/>
            <family val="3"/>
            <charset val="128"/>
          </rPr>
          <t>提案書提出要請書に記載の番号を記入</t>
        </r>
      </text>
    </comment>
    <comment ref="X39" authorId="0" shape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F6" authorId="0" shapeId="0">
      <text>
        <r>
          <rPr>
            <b/>
            <sz val="9"/>
            <color indexed="81"/>
            <rFont val="ＭＳ Ｐゴシック"/>
            <family val="3"/>
            <charset val="128"/>
          </rPr>
          <t>初年度の記入内容を自動転記</t>
        </r>
      </text>
    </comment>
    <comment ref="H6" authorId="0" shapeId="0">
      <text>
        <r>
          <rPr>
            <b/>
            <sz val="9"/>
            <color indexed="81"/>
            <rFont val="ＭＳ Ｐゴシック"/>
            <family val="3"/>
            <charset val="128"/>
          </rPr>
          <t>初年度の記入内容を自動転記</t>
        </r>
      </text>
    </comment>
    <comment ref="I6" authorId="0" shape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shapeId="0">
      <text>
        <r>
          <rPr>
            <b/>
            <sz val="9"/>
            <color indexed="81"/>
            <rFont val="ＭＳ Ｐゴシック"/>
            <family val="3"/>
            <charset val="128"/>
          </rPr>
          <t>契約終了次年度と同様に自動記入</t>
        </r>
      </text>
    </comment>
    <comment ref="K13" authorId="0" shape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M34" authorId="0" shape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shape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shapeId="0">
      <text>
        <r>
          <rPr>
            <b/>
            <sz val="9"/>
            <color indexed="81"/>
            <rFont val="ＭＳ Ｐゴシック"/>
            <family val="3"/>
            <charset val="128"/>
          </rPr>
          <t>法人税＋ESCO利益収入</t>
        </r>
      </text>
    </comment>
    <comment ref="H30" authorId="0" shapeId="0">
      <text>
        <r>
          <rPr>
            <b/>
            <sz val="9"/>
            <color indexed="81"/>
            <rFont val="ＭＳ Ｐゴシック"/>
            <family val="3"/>
            <charset val="128"/>
          </rPr>
          <t>法人税＋ESCO利益収入</t>
        </r>
      </text>
    </comment>
    <comment ref="P50" authorId="0" shape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shapeId="0">
      <text>
        <r>
          <rPr>
            <b/>
            <sz val="9"/>
            <color indexed="81"/>
            <rFont val="ＭＳ Ｐゴシック"/>
            <family val="3"/>
            <charset val="128"/>
          </rPr>
          <t>様式9-6「設計・工事費」の
記入額を自動転記</t>
        </r>
      </text>
    </comment>
    <comment ref="C15" authorId="0" shape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shape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shape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shape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4" authorId="0" shapeId="0">
      <text>
        <r>
          <rPr>
            <b/>
            <sz val="9"/>
            <color indexed="81"/>
            <rFont val="ＭＳ Ｐゴシック"/>
            <family val="3"/>
            <charset val="128"/>
          </rPr>
          <t>該当する方に
○をつけること</t>
        </r>
      </text>
    </comment>
    <comment ref="A31" authorId="0" shapeId="0">
      <text>
        <r>
          <rPr>
            <b/>
            <sz val="9"/>
            <color indexed="81"/>
            <rFont val="ＭＳ Ｐゴシック"/>
            <family val="3"/>
            <charset val="128"/>
          </rPr>
          <t>複数施設のうち１施設だけ異なる補助率で
申請予定等、特記事項があれば記入</t>
        </r>
      </text>
    </comment>
    <comment ref="L40" authorId="0" shape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shape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shape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shapeId="0">
      <text>
        <r>
          <rPr>
            <b/>
            <sz val="11"/>
            <color indexed="81"/>
            <rFont val="ＭＳ Ｐゴシック"/>
            <family val="3"/>
            <charset val="128"/>
          </rPr>
          <t>様式７「１．事業名称」
を自動転記</t>
        </r>
      </text>
    </comment>
    <comment ref="K33" authorId="0" shapeId="0">
      <text>
        <r>
          <rPr>
            <b/>
            <sz val="11"/>
            <color indexed="81"/>
            <rFont val="ＭＳ Ｐゴシック"/>
            <family val="3"/>
            <charset val="128"/>
          </rPr>
          <t>様式７の提出日
を自動転記</t>
        </r>
      </text>
    </comment>
    <comment ref="P42" authorId="0" shape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I29" authorId="0" shapeId="0">
      <text>
        <r>
          <rPr>
            <b/>
            <sz val="9"/>
            <color indexed="81"/>
            <rFont val="ＭＳ Ｐゴシック"/>
            <family val="3"/>
            <charset val="128"/>
          </rPr>
          <t>様式７「１．事業名称」
より自動転写</t>
        </r>
      </text>
    </comment>
  </commentList>
</comments>
</file>

<file path=xl/comments22.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3.xml><?xml version="1.0" encoding="utf-8"?>
<comments xmlns="http://schemas.openxmlformats.org/spreadsheetml/2006/main">
  <authors>
    <author>作成者</author>
  </authors>
  <commentList>
    <comment ref="B4" authorId="0" shapeId="0">
      <text>
        <r>
          <rPr>
            <b/>
            <sz val="9"/>
            <color indexed="81"/>
            <rFont val="ＭＳ Ｐゴシック"/>
            <family val="3"/>
            <charset val="128"/>
          </rPr>
          <t>様式７「事業名称」を自動転記</t>
        </r>
      </text>
    </comment>
    <comment ref="CI45" authorId="0" shapeId="0">
      <text>
        <r>
          <rPr>
            <b/>
            <sz val="11"/>
            <color indexed="81"/>
            <rFont val="ＭＳ Ｐゴシック"/>
            <family val="3"/>
            <charset val="128"/>
          </rPr>
          <t>自動合算</t>
        </r>
      </text>
    </comment>
    <comment ref="L50" authorId="0" shapeId="0">
      <text>
        <r>
          <rPr>
            <b/>
            <sz val="11"/>
            <color indexed="81"/>
            <rFont val="ＭＳ Ｐゴシック"/>
            <family val="3"/>
            <charset val="128"/>
          </rPr>
          <t>様式７「１．事業名称」
を自動転記</t>
        </r>
      </text>
    </comment>
  </commentList>
</comments>
</file>

<file path=xl/comments24.xml><?xml version="1.0" encoding="utf-8"?>
<comments xmlns="http://schemas.openxmlformats.org/spreadsheetml/2006/main">
  <authors>
    <author>作成者</author>
  </authors>
  <commentList>
    <comment ref="D46" authorId="0" shapeId="0">
      <text>
        <r>
          <rPr>
            <b/>
            <sz val="9"/>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M35" authorId="0" shape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H75" authorId="0" shapeId="0">
      <text>
        <r>
          <rPr>
            <b/>
            <sz val="11"/>
            <color indexed="81"/>
            <rFont val="ＭＳ Ｐゴシック"/>
            <family val="3"/>
            <charset val="128"/>
          </rPr>
          <t>様式７「１．事業名称」
を自動転写</t>
        </r>
      </text>
    </comment>
  </commentList>
</comments>
</file>

<file path=xl/comments27.xml><?xml version="1.0" encoding="utf-8"?>
<comments xmlns="http://schemas.openxmlformats.org/spreadsheetml/2006/main">
  <authors>
    <author>作成者</author>
  </authors>
  <commentList>
    <comment ref="F65" authorId="0" shapeId="0">
      <text>
        <r>
          <rPr>
            <b/>
            <sz val="11"/>
            <color indexed="81"/>
            <rFont val="ＭＳ Ｐゴシック"/>
            <family val="3"/>
            <charset val="128"/>
          </rPr>
          <t>様式７「１．事業名称」
を自動転写</t>
        </r>
      </text>
    </comment>
  </commentList>
</comments>
</file>

<file path=xl/comments28.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Y14" authorId="0" shapeId="0">
      <text>
        <r>
          <rPr>
            <b/>
            <sz val="9"/>
            <color indexed="81"/>
            <rFont val="ＭＳ Ｐゴシック"/>
            <family val="3"/>
            <charset val="128"/>
          </rPr>
          <t>配布したベースライン資料を元に
入力してください</t>
        </r>
      </text>
    </comment>
    <comment ref="AI72" authorId="0" shapeId="0">
      <text>
        <r>
          <rPr>
            <b/>
            <sz val="11"/>
            <color indexed="81"/>
            <rFont val="ＭＳ Ｐゴシック"/>
            <family val="3"/>
            <charset val="128"/>
          </rPr>
          <t>様式７「１．事業名称」
より自動転写</t>
        </r>
      </text>
    </comment>
  </commentList>
</comments>
</file>

<file path=xl/comments29.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AG9" authorId="0" shapeId="0">
      <text>
        <r>
          <rPr>
            <b/>
            <sz val="11"/>
            <color indexed="81"/>
            <rFont val="ＭＳ Ｐゴシック"/>
            <family val="3"/>
            <charset val="128"/>
          </rPr>
          <t xml:space="preserve">様式9-7「ESCOサービス料」の
２年度を自動転記
</t>
        </r>
      </text>
    </comment>
    <comment ref="Y14" authorId="0" shapeId="0">
      <text>
        <r>
          <rPr>
            <b/>
            <sz val="9"/>
            <color indexed="81"/>
            <rFont val="ＭＳ Ｐゴシック"/>
            <family val="3"/>
            <charset val="128"/>
          </rPr>
          <t>配布したベースライン資料を元に
入力してください</t>
        </r>
      </text>
    </comment>
    <comment ref="AI72" authorId="0" shapeId="0">
      <text>
        <r>
          <rPr>
            <b/>
            <sz val="11"/>
            <color indexed="81"/>
            <rFont val="ＭＳ Ｐゴシック"/>
            <family val="3"/>
            <charset val="128"/>
          </rPr>
          <t>様式７「１．事業名称」
より自動転写</t>
        </r>
      </text>
    </comment>
  </commentList>
</comments>
</file>

<file path=xl/comments3.xml><?xml version="1.0" encoding="utf-8"?>
<comments xmlns="http://schemas.openxmlformats.org/spreadsheetml/2006/main">
  <authors>
    <author>作成者</author>
  </authors>
  <commentList>
    <comment ref="B4" authorId="0" shapeId="0">
      <text>
        <r>
          <rPr>
            <b/>
            <sz val="11"/>
            <color indexed="81"/>
            <rFont val="ＭＳ Ｐゴシック"/>
            <family val="3"/>
            <charset val="128"/>
          </rPr>
          <t>文字の大きさ：明朝10ポイント程度
字数：40行×40行程度</t>
        </r>
      </text>
    </comment>
    <comment ref="A41" authorId="0" shape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7" authorId="0" shapeId="0">
      <text>
        <r>
          <rPr>
            <b/>
            <sz val="11"/>
            <color indexed="81"/>
            <rFont val="ＭＳ Ｐゴシック"/>
            <family val="3"/>
            <charset val="128"/>
          </rPr>
          <t>様式9-7「維持管理費」初年度の記入額を自動転記
※記入にあたっては整合を取ること</t>
        </r>
      </text>
    </comment>
    <comment ref="E40" authorId="0" shapeId="0">
      <text>
        <r>
          <rPr>
            <b/>
            <sz val="11"/>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25" authorId="0" shapeId="0">
      <text>
        <r>
          <rPr>
            <b/>
            <sz val="11"/>
            <color indexed="81"/>
            <rFont val="ＭＳ Ｐゴシック"/>
            <family val="3"/>
            <charset val="128"/>
          </rPr>
          <t>様式9-7「計測・検証費」初年度の記入額を自動転記
※記入にあたっては整合を取ること</t>
        </r>
      </text>
    </comment>
    <comment ref="F37" authorId="0" shapeId="0">
      <text>
        <r>
          <rPr>
            <b/>
            <sz val="11"/>
            <color indexed="81"/>
            <rFont val="ＭＳ Ｐゴシック"/>
            <family val="3"/>
            <charset val="128"/>
          </rPr>
          <t>金額欄に記入の額を自動合算
※行数が足りなければ追加の上、適宜修正</t>
        </r>
      </text>
    </comment>
    <comment ref="G45" authorId="0" shapeId="0">
      <text>
        <r>
          <rPr>
            <b/>
            <sz val="9"/>
            <color indexed="81"/>
            <rFont val="ＭＳ Ｐゴシック"/>
            <family val="3"/>
            <charset val="128"/>
          </rPr>
          <t>様式７「１．事業名称」より自動転写</t>
        </r>
      </text>
    </comment>
  </commentList>
</comments>
</file>

<file path=xl/comments32.xml><?xml version="1.0" encoding="utf-8"?>
<comments xmlns="http://schemas.openxmlformats.org/spreadsheetml/2006/main">
  <authors>
    <author>作成者</author>
  </authors>
  <commentList>
    <comment ref="C25" authorId="0" shapeId="0">
      <text>
        <r>
          <rPr>
            <b/>
            <sz val="11"/>
            <color indexed="81"/>
            <rFont val="ＭＳ Ｐゴシック"/>
            <family val="3"/>
            <charset val="128"/>
          </rPr>
          <t>様式9-7「運転管理費」初年度の記入額を自動転記
※記入にあたっては整合を取ること</t>
        </r>
      </text>
    </comment>
    <comment ref="E37" authorId="0" shape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D40" authorId="0" shapeId="0">
      <text>
        <r>
          <rPr>
            <b/>
            <sz val="11"/>
            <color indexed="81"/>
            <rFont val="ＭＳ Ｐゴシック"/>
            <family val="3"/>
            <charset val="128"/>
          </rPr>
          <t>様式７「１．事業名称」を自動転記</t>
        </r>
      </text>
    </comment>
  </commentList>
</comments>
</file>

<file path=xl/comments34.xml><?xml version="1.0" encoding="utf-8"?>
<comments xmlns="http://schemas.openxmlformats.org/spreadsheetml/2006/main">
  <authors>
    <author>作成者</author>
  </authors>
  <commentList>
    <comment ref="D40" authorId="0" shapeId="0">
      <text>
        <r>
          <rPr>
            <b/>
            <sz val="9"/>
            <color indexed="81"/>
            <rFont val="ＭＳ Ｐゴシック"/>
            <family val="3"/>
            <charset val="128"/>
          </rPr>
          <t>様式７「１．事業名称」を自動転記</t>
        </r>
      </text>
    </comment>
  </commentList>
</comments>
</file>

<file path=xl/comments35.xml><?xml version="1.0" encoding="utf-8"?>
<comments xmlns="http://schemas.openxmlformats.org/spreadsheetml/2006/main">
  <authors>
    <author>作成者</author>
  </authors>
  <commentList>
    <comment ref="E12" authorId="0" shapeId="0">
      <text>
        <r>
          <rPr>
            <b/>
            <sz val="9"/>
            <color indexed="81"/>
            <rFont val="ＭＳ Ｐゴシック"/>
            <family val="3"/>
            <charset val="128"/>
          </rPr>
          <t>様式10-4より自動転記</t>
        </r>
      </text>
    </comment>
    <comment ref="E13" authorId="0" shapeId="0">
      <text>
        <r>
          <rPr>
            <b/>
            <sz val="9"/>
            <color indexed="81"/>
            <rFont val="ＭＳ Ｐゴシック"/>
            <family val="3"/>
            <charset val="128"/>
          </rPr>
          <t>様式10-4より自動転記</t>
        </r>
      </text>
    </comment>
    <comment ref="E14" authorId="0" shapeId="0">
      <text>
        <r>
          <rPr>
            <b/>
            <sz val="9"/>
            <color indexed="81"/>
            <rFont val="ＭＳ Ｐゴシック"/>
            <family val="3"/>
            <charset val="128"/>
          </rPr>
          <t>様式10-4より自動転記</t>
        </r>
      </text>
    </comment>
    <comment ref="E16" authorId="0" shapeId="0">
      <text>
        <r>
          <rPr>
            <b/>
            <sz val="9"/>
            <color indexed="81"/>
            <rFont val="ＭＳ Ｐゴシック"/>
            <family val="3"/>
            <charset val="128"/>
          </rPr>
          <t>以下５項目の合計金額を
自動計算</t>
        </r>
      </text>
    </comment>
    <comment ref="E17" authorId="0" shapeId="0">
      <text>
        <r>
          <rPr>
            <b/>
            <sz val="9"/>
            <color indexed="81"/>
            <rFont val="ＭＳ Ｐゴシック"/>
            <family val="3"/>
            <charset val="128"/>
          </rPr>
          <t>様式9-7「本府の利益③」の15年間の
合計金額より自動転記</t>
        </r>
      </text>
    </comment>
    <comment ref="D39" authorId="0" shapeId="0">
      <text>
        <r>
          <rPr>
            <b/>
            <sz val="9"/>
            <color indexed="81"/>
            <rFont val="ＭＳ Ｐゴシック"/>
            <family val="3"/>
            <charset val="128"/>
          </rPr>
          <t>該当する省エネルギー導入手法
を簡潔に記載すること</t>
        </r>
      </text>
    </comment>
    <comment ref="E52" authorId="0" shapeId="0">
      <text>
        <r>
          <rPr>
            <b/>
            <sz val="9"/>
            <color indexed="81"/>
            <rFont val="ＭＳ Ｐゴシック"/>
            <family val="3"/>
            <charset val="128"/>
          </rPr>
          <t>様式9-7「ESCOサービス料」の初年度
を自動転記</t>
        </r>
      </text>
    </comment>
    <comment ref="E53" authorId="0" shapeId="0">
      <text>
        <r>
          <rPr>
            <b/>
            <sz val="9"/>
            <color indexed="81"/>
            <rFont val="MS P ゴシック"/>
            <family val="3"/>
            <charset val="128"/>
          </rPr>
          <t>様式9-7「ESCOサービス料」の初年度
を自動転記</t>
        </r>
      </text>
    </comment>
    <comment ref="G56" authorId="0" shapeId="0">
      <text>
        <r>
          <rPr>
            <b/>
            <sz val="9"/>
            <color indexed="81"/>
            <rFont val="ＭＳ Ｐゴシック"/>
            <family val="3"/>
            <charset val="128"/>
          </rPr>
          <t>様式７「１．事業名称」を自動転記</t>
        </r>
      </text>
    </comment>
  </commentList>
</comments>
</file>

<file path=xl/comments4.xml><?xml version="1.0" encoding="utf-8"?>
<comments xmlns="http://schemas.openxmlformats.org/spreadsheetml/2006/main">
  <authors>
    <author>作成者</author>
  </authors>
  <commentList>
    <comment ref="G13" authorId="0" shapeId="0">
      <text>
        <r>
          <rPr>
            <b/>
            <sz val="9"/>
            <color indexed="81"/>
            <rFont val="ＭＳ Ｐゴシック"/>
            <family val="3"/>
            <charset val="128"/>
          </rPr>
          <t>様式７「１．事業名称」
を自動転記</t>
        </r>
      </text>
    </comment>
    <comment ref="P37" authorId="0" shape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8" authorId="0" shape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shape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shape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shape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5" authorId="0" shapeId="0">
      <text>
        <r>
          <rPr>
            <b/>
            <sz val="9"/>
            <color indexed="81"/>
            <rFont val="ＭＳ Ｐゴシック"/>
            <family val="3"/>
            <charset val="128"/>
          </rPr>
          <t>「Ⅰ.包括的エネルギー管理計画書作成費」、
「Ⅱ.省エネルギー改修工事費」
を自動合算</t>
        </r>
      </text>
    </comment>
    <comment ref="E6" authorId="0" shapeId="0">
      <text>
        <r>
          <rPr>
            <b/>
            <sz val="9"/>
            <color indexed="81"/>
            <rFont val="ＭＳ Ｐゴシック"/>
            <family val="3"/>
            <charset val="128"/>
          </rPr>
          <t>初期設定では、「a.詳細診断費」「b.設計費」「c.その他関連業務」を自動合算
※項目の追加等をする際は適宜修正すること</t>
        </r>
      </text>
    </comment>
    <comment ref="E10" authorId="0" shape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1" authorId="0" shapeId="0">
      <text>
        <r>
          <rPr>
            <b/>
            <sz val="9"/>
            <color indexed="81"/>
            <rFont val="ＭＳ Ｐゴシック"/>
            <family val="3"/>
            <charset val="128"/>
          </rPr>
          <t>補助金有の場合は、直接工事費から補助金額を減じた額を入力すること</t>
        </r>
      </text>
    </comment>
    <comment ref="D17" authorId="0" shapeId="0">
      <text>
        <r>
          <rPr>
            <b/>
            <sz val="9"/>
            <color indexed="81"/>
            <rFont val="ＭＳ Ｐゴシック"/>
            <family val="3"/>
            <charset val="128"/>
          </rPr>
          <t>初期設定では「固定資産税」、「法人税」を自動合算
※項目の追加等をする際は適宜修正すること</t>
        </r>
      </text>
    </comment>
    <comment ref="D20" authorId="0" shapeId="0">
      <text>
        <r>
          <rPr>
            <b/>
            <sz val="9"/>
            <color indexed="81"/>
            <rFont val="ＭＳ Ｐゴシック"/>
            <family val="3"/>
            <charset val="128"/>
          </rPr>
          <t>初期設定では「行政財産使用料」、「保険料」、「その他」を自動合算
※項目の追加をする際は適宜修正すること</t>
        </r>
      </text>
    </comment>
    <comment ref="D24" authorId="0" shapeId="0">
      <text>
        <r>
          <rPr>
            <b/>
            <sz val="9"/>
            <color indexed="81"/>
            <rFont val="ＭＳ Ｐゴシック"/>
            <family val="3"/>
            <charset val="128"/>
          </rPr>
          <t>太枠欄（「設計・工事費」、「を自動合算
※項目の追加及び削除をした場合は、金額があっているか、必ず確認すること※</t>
        </r>
      </text>
    </comment>
    <comment ref="H32" authorId="0" shape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<sst xmlns="http://schemas.openxmlformats.org/spreadsheetml/2006/main" count="1479" uniqueCount="807">
  <si>
    <t>数量</t>
    <rPh sb="0" eb="2">
      <t>スウリョウ</t>
    </rPh>
    <phoneticPr fontId="5"/>
  </si>
  <si>
    <t>単位</t>
    <rPh sb="0" eb="2">
      <t>タンイ</t>
    </rPh>
    <phoneticPr fontId="5"/>
  </si>
  <si>
    <t>備考</t>
    <rPh sb="0" eb="2">
      <t>ビコウ</t>
    </rPh>
    <phoneticPr fontId="5"/>
  </si>
  <si>
    <t>科目名称</t>
    <rPh sb="0" eb="2">
      <t>カモク</t>
    </rPh>
    <phoneticPr fontId="5"/>
  </si>
  <si>
    <t>中科目名称</t>
    <rPh sb="0" eb="1">
      <t>チュウ</t>
    </rPh>
    <rPh sb="1" eb="3">
      <t>カモク</t>
    </rPh>
    <rPh sb="3" eb="5">
      <t>メイショウ</t>
    </rPh>
    <phoneticPr fontId="5"/>
  </si>
  <si>
    <t>摘要</t>
    <rPh sb="0" eb="2">
      <t>テキヨウ</t>
    </rPh>
    <phoneticPr fontId="5"/>
  </si>
  <si>
    <t>項目</t>
    <rPh sb="0" eb="2">
      <t>コウモク</t>
    </rPh>
    <phoneticPr fontId="5"/>
  </si>
  <si>
    <t>金額（円）</t>
    <rPh sb="0" eb="2">
      <t>キンガク</t>
    </rPh>
    <rPh sb="3" eb="4">
      <t>エン</t>
    </rPh>
    <phoneticPr fontId="5"/>
  </si>
  <si>
    <t>設計・工事費（Ⅰ＋Ⅱ）</t>
    <rPh sb="0" eb="2">
      <t>セッケイ</t>
    </rPh>
    <rPh sb="3" eb="6">
      <t>コウジヒ</t>
    </rPh>
    <phoneticPr fontId="5"/>
  </si>
  <si>
    <t>Ⅰ.包括的エネルギー管理計画書作成費（a+b+c）</t>
    <rPh sb="2" eb="5">
      <t>ホウカツテキ</t>
    </rPh>
    <rPh sb="10" eb="12">
      <t>カンリ</t>
    </rPh>
    <rPh sb="12" eb="15">
      <t>ケイカクショ</t>
    </rPh>
    <rPh sb="15" eb="17">
      <t>サクセイ</t>
    </rPh>
    <rPh sb="17" eb="18">
      <t>ヒ</t>
    </rPh>
    <phoneticPr fontId="5"/>
  </si>
  <si>
    <t>　　a.詳細診断費</t>
    <phoneticPr fontId="5"/>
  </si>
  <si>
    <t>　　b.設計費</t>
    <rPh sb="4" eb="6">
      <t>セッケイ</t>
    </rPh>
    <rPh sb="6" eb="7">
      <t>ヒ</t>
    </rPh>
    <phoneticPr fontId="5"/>
  </si>
  <si>
    <t>　　c.その他関連業務</t>
    <rPh sb="6" eb="7">
      <t>タ</t>
    </rPh>
    <rPh sb="7" eb="9">
      <t>カンレン</t>
    </rPh>
    <rPh sb="9" eb="11">
      <t>ギョウム</t>
    </rPh>
    <phoneticPr fontId="5"/>
  </si>
  <si>
    <t>Ⅱ.省エネルギー改修工事費（ｱ+ｲ+ｳ）</t>
    <rPh sb="2" eb="3">
      <t>ショウ</t>
    </rPh>
    <rPh sb="8" eb="10">
      <t>カイシュウ</t>
    </rPh>
    <rPh sb="10" eb="12">
      <t>コウジ</t>
    </rPh>
    <rPh sb="12" eb="13">
      <t>ヒ</t>
    </rPh>
    <phoneticPr fontId="5"/>
  </si>
  <si>
    <t>　　ｱ.直接工事費</t>
    <rPh sb="4" eb="6">
      <t>チョクセツ</t>
    </rPh>
    <rPh sb="6" eb="9">
      <t>コウジヒ</t>
    </rPh>
    <phoneticPr fontId="5"/>
  </si>
  <si>
    <t>　　ｲ.工事監理費</t>
    <rPh sb="4" eb="6">
      <t>コウジ</t>
    </rPh>
    <rPh sb="6" eb="8">
      <t>カンリ</t>
    </rPh>
    <rPh sb="8" eb="9">
      <t>ヒ</t>
    </rPh>
    <phoneticPr fontId="5"/>
  </si>
  <si>
    <t>　　ｳ.その他関連業務</t>
    <phoneticPr fontId="5"/>
  </si>
  <si>
    <t>維持管理費</t>
    <rPh sb="0" eb="2">
      <t>イジ</t>
    </rPh>
    <rPh sb="2" eb="4">
      <t>カンリ</t>
    </rPh>
    <rPh sb="4" eb="5">
      <t>ヒ</t>
    </rPh>
    <phoneticPr fontId="5"/>
  </si>
  <si>
    <t>計測・検証費（計測機器設置費を除く）</t>
    <rPh sb="0" eb="2">
      <t>ケイソク</t>
    </rPh>
    <rPh sb="3" eb="6">
      <t>ケンショウヒ</t>
    </rPh>
    <rPh sb="7" eb="9">
      <t>ケイソク</t>
    </rPh>
    <rPh sb="9" eb="11">
      <t>キキ</t>
    </rPh>
    <rPh sb="11" eb="13">
      <t>セッチ</t>
    </rPh>
    <rPh sb="13" eb="14">
      <t>ヒ</t>
    </rPh>
    <rPh sb="15" eb="16">
      <t>ノゾ</t>
    </rPh>
    <phoneticPr fontId="5"/>
  </si>
  <si>
    <t>運転管理費</t>
    <rPh sb="0" eb="2">
      <t>ウンテン</t>
    </rPh>
    <rPh sb="2" eb="5">
      <t>カンリヒ</t>
    </rPh>
    <phoneticPr fontId="5"/>
  </si>
  <si>
    <t>　　（固定資産税）</t>
    <rPh sb="3" eb="5">
      <t>コテイ</t>
    </rPh>
    <rPh sb="5" eb="8">
      <t>シサンゼイ</t>
    </rPh>
    <phoneticPr fontId="5"/>
  </si>
  <si>
    <t>　　（法人税）</t>
    <rPh sb="3" eb="6">
      <t>ホウジンゼイ</t>
    </rPh>
    <phoneticPr fontId="5"/>
  </si>
  <si>
    <t>合計</t>
    <rPh sb="0" eb="2">
      <t>ゴウケイ</t>
    </rPh>
    <phoneticPr fontId="5"/>
  </si>
  <si>
    <t>（単位：円）</t>
    <rPh sb="4" eb="5">
      <t>エン</t>
    </rPh>
    <phoneticPr fontId="5"/>
  </si>
  <si>
    <t>初年度</t>
    <rPh sb="0" eb="3">
      <t>ショネンド</t>
    </rPh>
    <phoneticPr fontId="5"/>
  </si>
  <si>
    <t>光熱水費</t>
    <rPh sb="0" eb="3">
      <t>コウネツスイ</t>
    </rPh>
    <rPh sb="3" eb="4">
      <t>ヒ</t>
    </rPh>
    <phoneticPr fontId="5"/>
  </si>
  <si>
    <t>設計・工事費償還分</t>
    <rPh sb="0" eb="2">
      <t>セッケイ</t>
    </rPh>
    <rPh sb="3" eb="5">
      <t>コウジ</t>
    </rPh>
    <rPh sb="5" eb="6">
      <t>ヒ</t>
    </rPh>
    <rPh sb="6" eb="9">
      <t>ショウカンブン</t>
    </rPh>
    <phoneticPr fontId="5"/>
  </si>
  <si>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5"/>
  </si>
  <si>
    <t>行政財産使用料</t>
    <rPh sb="0" eb="2">
      <t>ギョウセイ</t>
    </rPh>
    <rPh sb="2" eb="4">
      <t>ザイサン</t>
    </rPh>
    <rPh sb="4" eb="7">
      <t>シヨウリョウ</t>
    </rPh>
    <phoneticPr fontId="5"/>
  </si>
  <si>
    <t>金利償還分</t>
    <rPh sb="0" eb="2">
      <t>キンリ</t>
    </rPh>
    <rPh sb="2" eb="4">
      <t>ショウカン</t>
    </rPh>
    <rPh sb="4" eb="5">
      <t>ブン</t>
    </rPh>
    <phoneticPr fontId="5"/>
  </si>
  <si>
    <t>科目</t>
    <rPh sb="0" eb="2">
      <t>カモク</t>
    </rPh>
    <phoneticPr fontId="5"/>
  </si>
  <si>
    <t>収支計画</t>
    <rPh sb="0" eb="2">
      <t>シュウシ</t>
    </rPh>
    <rPh sb="2" eb="4">
      <t>ケイカク</t>
    </rPh>
    <phoneticPr fontId="5"/>
  </si>
  <si>
    <t>収入計</t>
    <rPh sb="0" eb="2">
      <t>シュウニュウ</t>
    </rPh>
    <rPh sb="2" eb="3">
      <t>ケイ</t>
    </rPh>
    <phoneticPr fontId="5"/>
  </si>
  <si>
    <t>設計・工事費償還分</t>
    <rPh sb="0" eb="2">
      <t>セッケイ</t>
    </rPh>
    <rPh sb="3" eb="6">
      <t>コウジヒ</t>
    </rPh>
    <rPh sb="6" eb="9">
      <t>ショウカンブン</t>
    </rPh>
    <phoneticPr fontId="5"/>
  </si>
  <si>
    <t>維持管理収入</t>
    <rPh sb="0" eb="2">
      <t>イジ</t>
    </rPh>
    <rPh sb="2" eb="4">
      <t>カンリ</t>
    </rPh>
    <rPh sb="4" eb="6">
      <t>シュウニュウ</t>
    </rPh>
    <phoneticPr fontId="5"/>
  </si>
  <si>
    <t>計測・検証収入</t>
    <rPh sb="0" eb="2">
      <t>ケイソク</t>
    </rPh>
    <rPh sb="3" eb="5">
      <t>ケンショウ</t>
    </rPh>
    <rPh sb="5" eb="7">
      <t>シュウニュウ</t>
    </rPh>
    <phoneticPr fontId="5"/>
  </si>
  <si>
    <t>運転管理収入</t>
    <rPh sb="0" eb="2">
      <t>ウンテン</t>
    </rPh>
    <rPh sb="2" eb="4">
      <t>カンリ</t>
    </rPh>
    <rPh sb="4" eb="6">
      <t>シュウニュウ</t>
    </rPh>
    <phoneticPr fontId="5"/>
  </si>
  <si>
    <t>支出計</t>
    <rPh sb="0" eb="2">
      <t>シシュツ</t>
    </rPh>
    <rPh sb="2" eb="3">
      <t>ケイ</t>
    </rPh>
    <phoneticPr fontId="5"/>
  </si>
  <si>
    <t>維持管理費</t>
    <rPh sb="0" eb="2">
      <t>イジ</t>
    </rPh>
    <rPh sb="2" eb="5">
      <t>カンリヒ</t>
    </rPh>
    <phoneticPr fontId="5"/>
  </si>
  <si>
    <t>計測・検証費</t>
    <rPh sb="0" eb="2">
      <t>ケイソク</t>
    </rPh>
    <rPh sb="3" eb="6">
      <t>ケンショウヒ</t>
    </rPh>
    <phoneticPr fontId="5"/>
  </si>
  <si>
    <t>運転管理費</t>
    <rPh sb="0" eb="2">
      <t>ウンテン</t>
    </rPh>
    <rPh sb="2" eb="4">
      <t>カンリ</t>
    </rPh>
    <rPh sb="4" eb="5">
      <t>ヒ</t>
    </rPh>
    <phoneticPr fontId="5"/>
  </si>
  <si>
    <t>税引前当期損益</t>
    <rPh sb="0" eb="3">
      <t>ゼイビキマエ</t>
    </rPh>
    <rPh sb="3" eb="5">
      <t>トウキ</t>
    </rPh>
    <rPh sb="5" eb="7">
      <t>ソンエキ</t>
    </rPh>
    <phoneticPr fontId="5"/>
  </si>
  <si>
    <t>税引後当期損益</t>
    <rPh sb="0" eb="2">
      <t>ゼイビ</t>
    </rPh>
    <rPh sb="2" eb="3">
      <t>ゴ</t>
    </rPh>
    <rPh sb="3" eb="5">
      <t>トウキ</t>
    </rPh>
    <rPh sb="5" eb="7">
      <t>ソンエキ</t>
    </rPh>
    <phoneticPr fontId="5"/>
  </si>
  <si>
    <t>資金計画</t>
    <rPh sb="0" eb="2">
      <t>シキン</t>
    </rPh>
    <rPh sb="2" eb="4">
      <t>ケイカク</t>
    </rPh>
    <phoneticPr fontId="5"/>
  </si>
  <si>
    <t>資金需要</t>
    <rPh sb="0" eb="2">
      <t>シキン</t>
    </rPh>
    <rPh sb="2" eb="4">
      <t>ジュヨウ</t>
    </rPh>
    <phoneticPr fontId="5"/>
  </si>
  <si>
    <t>設計・工事費等</t>
    <rPh sb="0" eb="2">
      <t>セッケイ</t>
    </rPh>
    <rPh sb="3" eb="6">
      <t>コウジヒ</t>
    </rPh>
    <rPh sb="6" eb="7">
      <t>トウ</t>
    </rPh>
    <phoneticPr fontId="5"/>
  </si>
  <si>
    <t>借入金返済</t>
    <rPh sb="0" eb="2">
      <t>カリイレ</t>
    </rPh>
    <rPh sb="2" eb="3">
      <t>キン</t>
    </rPh>
    <rPh sb="3" eb="5">
      <t>ヘンサイ</t>
    </rPh>
    <phoneticPr fontId="5"/>
  </si>
  <si>
    <t>その他</t>
    <rPh sb="2" eb="3">
      <t>ホカ</t>
    </rPh>
    <phoneticPr fontId="5"/>
  </si>
  <si>
    <t>資金調達</t>
    <rPh sb="0" eb="2">
      <t>シキン</t>
    </rPh>
    <rPh sb="2" eb="4">
      <t>チョウタツ</t>
    </rPh>
    <phoneticPr fontId="5"/>
  </si>
  <si>
    <t>当期損益</t>
    <rPh sb="0" eb="2">
      <t>トウキ</t>
    </rPh>
    <rPh sb="2" eb="4">
      <t>ソンエキ</t>
    </rPh>
    <phoneticPr fontId="5"/>
  </si>
  <si>
    <t>借入金</t>
    <rPh sb="0" eb="2">
      <t>カリイレ</t>
    </rPh>
    <rPh sb="2" eb="3">
      <t>キン</t>
    </rPh>
    <phoneticPr fontId="5"/>
  </si>
  <si>
    <t>資本金</t>
    <rPh sb="0" eb="3">
      <t>シホンキン</t>
    </rPh>
    <phoneticPr fontId="5"/>
  </si>
  <si>
    <t>当期資金過不足</t>
    <rPh sb="0" eb="2">
      <t>トウキ</t>
    </rPh>
    <rPh sb="2" eb="3">
      <t>シホン</t>
    </rPh>
    <rPh sb="3" eb="4">
      <t>キン</t>
    </rPh>
    <rPh sb="4" eb="7">
      <t>カフソク</t>
    </rPh>
    <phoneticPr fontId="5"/>
  </si>
  <si>
    <t>資金過不足累計</t>
    <rPh sb="0" eb="2">
      <t>シキン</t>
    </rPh>
    <rPh sb="2" eb="5">
      <t>カフソク</t>
    </rPh>
    <rPh sb="5" eb="7">
      <t>ルイケイ</t>
    </rPh>
    <phoneticPr fontId="5"/>
  </si>
  <si>
    <t>借入残高</t>
    <rPh sb="0" eb="2">
      <t>カリイレ</t>
    </rPh>
    <rPh sb="2" eb="3">
      <t>ザンキン</t>
    </rPh>
    <rPh sb="3" eb="4">
      <t>ダカ</t>
    </rPh>
    <phoneticPr fontId="5"/>
  </si>
  <si>
    <t>資金調達企業主体</t>
    <rPh sb="0" eb="2">
      <t>シキン</t>
    </rPh>
    <rPh sb="2" eb="4">
      <t>チョウタツ</t>
    </rPh>
    <rPh sb="4" eb="6">
      <t>キギョウ</t>
    </rPh>
    <rPh sb="6" eb="8">
      <t>シュタイ</t>
    </rPh>
    <phoneticPr fontId="5"/>
  </si>
  <si>
    <t>事業役割</t>
    <rPh sb="0" eb="2">
      <t>ジギョウ</t>
    </rPh>
    <rPh sb="2" eb="4">
      <t>ヤクワリ</t>
    </rPh>
    <phoneticPr fontId="5"/>
  </si>
  <si>
    <t>設計役割</t>
    <rPh sb="0" eb="2">
      <t>セッケイ</t>
    </rPh>
    <rPh sb="2" eb="4">
      <t>ヤクワリ</t>
    </rPh>
    <phoneticPr fontId="5"/>
  </si>
  <si>
    <t>建設役割</t>
    <rPh sb="0" eb="2">
      <t>ケンセツ</t>
    </rPh>
    <rPh sb="2" eb="4">
      <t>ヤクワリ</t>
    </rPh>
    <phoneticPr fontId="5"/>
  </si>
  <si>
    <t>円</t>
    <rPh sb="0" eb="1">
      <t>エン</t>
    </rPh>
    <phoneticPr fontId="5"/>
  </si>
  <si>
    <t>自己資本</t>
    <rPh sb="0" eb="2">
      <t>ジコ</t>
    </rPh>
    <rPh sb="2" eb="4">
      <t>シホン</t>
    </rPh>
    <phoneticPr fontId="5"/>
  </si>
  <si>
    <t>外部借入等</t>
    <rPh sb="0" eb="2">
      <t>ガイブ</t>
    </rPh>
    <rPh sb="2" eb="4">
      <t>カリイレ</t>
    </rPh>
    <rPh sb="4" eb="5">
      <t>トウ</t>
    </rPh>
    <phoneticPr fontId="5"/>
  </si>
  <si>
    <t>民間金融機関※</t>
    <rPh sb="0" eb="2">
      <t>ミンカン</t>
    </rPh>
    <rPh sb="2" eb="4">
      <t>キンユウ</t>
    </rPh>
    <rPh sb="4" eb="6">
      <t>キカン</t>
    </rPh>
    <phoneticPr fontId="5"/>
  </si>
  <si>
    <t>政府系金融機関※</t>
    <rPh sb="0" eb="3">
      <t>セイフケイ</t>
    </rPh>
    <rPh sb="3" eb="5">
      <t>キンユウ</t>
    </rPh>
    <rPh sb="5" eb="7">
      <t>キカン</t>
    </rPh>
    <phoneticPr fontId="5"/>
  </si>
  <si>
    <t>その他社債等※</t>
    <rPh sb="0" eb="3">
      <t>ソノタ</t>
    </rPh>
    <rPh sb="3" eb="5">
      <t>シャサイ</t>
    </rPh>
    <rPh sb="5" eb="6">
      <t>トウ</t>
    </rPh>
    <phoneticPr fontId="5"/>
  </si>
  <si>
    <t>民間金融機関</t>
    <phoneticPr fontId="5"/>
  </si>
  <si>
    <t>政府系金融機関</t>
    <phoneticPr fontId="5"/>
  </si>
  <si>
    <t>その他社債等</t>
    <phoneticPr fontId="5"/>
  </si>
  <si>
    <t>様式10-2-1</t>
    <rPh sb="0" eb="2">
      <t>ヨウシキ</t>
    </rPh>
    <phoneticPr fontId="5"/>
  </si>
  <si>
    <t>1.　技 術 提 案 基 本 方 針</t>
    <rPh sb="3" eb="4">
      <t>ワザ</t>
    </rPh>
    <rPh sb="5" eb="6">
      <t>ジュツ</t>
    </rPh>
    <rPh sb="7" eb="8">
      <t>ツツミ</t>
    </rPh>
    <rPh sb="9" eb="10">
      <t>アン</t>
    </rPh>
    <rPh sb="11" eb="12">
      <t>モト</t>
    </rPh>
    <rPh sb="13" eb="14">
      <t>ホン</t>
    </rPh>
    <rPh sb="15" eb="16">
      <t>カタ</t>
    </rPh>
    <rPh sb="17" eb="18">
      <t>ハリ</t>
    </rPh>
    <phoneticPr fontId="5"/>
  </si>
  <si>
    <t>様式10-2-3</t>
    <rPh sb="0" eb="2">
      <t>ヨウシキ</t>
    </rPh>
    <phoneticPr fontId="5"/>
  </si>
  <si>
    <t>様式10-2-4</t>
    <rPh sb="0" eb="2">
      <t>ヨウシキ</t>
    </rPh>
    <phoneticPr fontId="5"/>
  </si>
  <si>
    <t>様式10-2-5</t>
    <rPh sb="0" eb="2">
      <t>ヨウシキ</t>
    </rPh>
    <phoneticPr fontId="5"/>
  </si>
  <si>
    <t>様式10-2-6</t>
    <rPh sb="0" eb="2">
      <t>ヨウシキ</t>
    </rPh>
    <phoneticPr fontId="5"/>
  </si>
  <si>
    <t>様式10-2-7</t>
    <rPh sb="0" eb="2">
      <t>ヨウシキ</t>
    </rPh>
    <phoneticPr fontId="5"/>
  </si>
  <si>
    <t>事業名称</t>
    <rPh sb="0" eb="2">
      <t>ジギョウ</t>
    </rPh>
    <rPh sb="2" eb="4">
      <t>メイショウ</t>
    </rPh>
    <phoneticPr fontId="28"/>
  </si>
  <si>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8"/>
  </si>
  <si>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8"/>
  </si>
  <si>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8"/>
  </si>
  <si>
    <t>④　その他アピールポイント</t>
    <rPh sb="4" eb="5">
      <t>ホカ</t>
    </rPh>
    <phoneticPr fontId="28"/>
  </si>
  <si>
    <t>⑤　取替え対象の考え方</t>
    <rPh sb="2" eb="4">
      <t>トリカ</t>
    </rPh>
    <rPh sb="5" eb="7">
      <t>タイショウ</t>
    </rPh>
    <rPh sb="8" eb="9">
      <t>カンガ</t>
    </rPh>
    <rPh sb="10" eb="11">
      <t>カタ</t>
    </rPh>
    <phoneticPr fontId="28"/>
  </si>
  <si>
    <t>単位：本</t>
    <rPh sb="0" eb="2">
      <t>タンイ</t>
    </rPh>
    <rPh sb="3" eb="4">
      <t>ホン</t>
    </rPh>
    <phoneticPr fontId="5"/>
  </si>
  <si>
    <t>必須改修分</t>
    <rPh sb="0" eb="2">
      <t>ヒッス</t>
    </rPh>
    <rPh sb="2" eb="4">
      <t>カイシュウ</t>
    </rPh>
    <rPh sb="4" eb="5">
      <t>ブン</t>
    </rPh>
    <phoneticPr fontId="5"/>
  </si>
  <si>
    <t>任　意　改　修　分</t>
    <rPh sb="0" eb="1">
      <t>ニン</t>
    </rPh>
    <rPh sb="2" eb="3">
      <t>イ</t>
    </rPh>
    <rPh sb="4" eb="5">
      <t>アラタ</t>
    </rPh>
    <rPh sb="6" eb="7">
      <t>オサム</t>
    </rPh>
    <rPh sb="8" eb="9">
      <t>ブン</t>
    </rPh>
    <phoneticPr fontId="5"/>
  </si>
  <si>
    <t>計</t>
    <rPh sb="0" eb="1">
      <t>ケイ</t>
    </rPh>
    <phoneticPr fontId="5"/>
  </si>
  <si>
    <t>蛍光灯
直管形
40形</t>
    <rPh sb="0" eb="2">
      <t>ケイコウ</t>
    </rPh>
    <rPh sb="2" eb="3">
      <t>トウ</t>
    </rPh>
    <rPh sb="4" eb="5">
      <t>チョッ</t>
    </rPh>
    <rPh sb="5" eb="6">
      <t>カン</t>
    </rPh>
    <rPh sb="6" eb="7">
      <t>ガタ</t>
    </rPh>
    <rPh sb="10" eb="11">
      <t>ガタ</t>
    </rPh>
    <phoneticPr fontId="5"/>
  </si>
  <si>
    <t>蛍光灯
直管形
20形</t>
    <rPh sb="0" eb="2">
      <t>ケイコウ</t>
    </rPh>
    <rPh sb="2" eb="3">
      <t>トウ</t>
    </rPh>
    <rPh sb="4" eb="5">
      <t>チョッ</t>
    </rPh>
    <rPh sb="5" eb="6">
      <t>カン</t>
    </rPh>
    <rPh sb="6" eb="7">
      <t>ガタ</t>
    </rPh>
    <rPh sb="10" eb="11">
      <t>ガタ</t>
    </rPh>
    <phoneticPr fontId="5"/>
  </si>
  <si>
    <t>蛍光灯
直管形
10形</t>
    <rPh sb="0" eb="2">
      <t>ケイコウ</t>
    </rPh>
    <rPh sb="2" eb="3">
      <t>トウ</t>
    </rPh>
    <rPh sb="4" eb="5">
      <t>チョッ</t>
    </rPh>
    <rPh sb="5" eb="6">
      <t>カン</t>
    </rPh>
    <rPh sb="6" eb="7">
      <t>ガタ</t>
    </rPh>
    <rPh sb="10" eb="11">
      <t>ガタ</t>
    </rPh>
    <phoneticPr fontId="5"/>
  </si>
  <si>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5"/>
  </si>
  <si>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5"/>
  </si>
  <si>
    <t>蛍光灯
直管形
40形防水</t>
    <rPh sb="0" eb="2">
      <t>ケイコウ</t>
    </rPh>
    <rPh sb="2" eb="3">
      <t>トウ</t>
    </rPh>
    <rPh sb="4" eb="5">
      <t>チョッ</t>
    </rPh>
    <rPh sb="5" eb="6">
      <t>カン</t>
    </rPh>
    <rPh sb="6" eb="7">
      <t>ガタ</t>
    </rPh>
    <rPh sb="10" eb="11">
      <t>ガタ</t>
    </rPh>
    <rPh sb="11" eb="13">
      <t>ボウスイ</t>
    </rPh>
    <phoneticPr fontId="5"/>
  </si>
  <si>
    <t>蛍光灯
直管形
20形防水</t>
  </si>
  <si>
    <t>蛍光灯
直管形
その他</t>
    <rPh sb="0" eb="2">
      <t>ケイコウ</t>
    </rPh>
    <rPh sb="2" eb="3">
      <t>トウ</t>
    </rPh>
    <rPh sb="4" eb="5">
      <t>チョッ</t>
    </rPh>
    <rPh sb="5" eb="6">
      <t>カン</t>
    </rPh>
    <rPh sb="6" eb="7">
      <t>ガタ</t>
    </rPh>
    <rPh sb="10" eb="11">
      <t>タ</t>
    </rPh>
    <phoneticPr fontId="5"/>
  </si>
  <si>
    <t>ｺﾝﾊﾟｸﾄ形
蛍光ﾗﾝﾌﾟ</t>
    <rPh sb="6" eb="7">
      <t xml:space="preserve">
</t>
    </rPh>
    <rPh sb="7" eb="9">
      <t>ケイコウ</t>
    </rPh>
    <rPh sb="9" eb="12">
      <t>ランプ</t>
    </rPh>
    <phoneticPr fontId="5"/>
  </si>
  <si>
    <t>丸形
蛍光ﾗﾝﾌﾟ</t>
    <rPh sb="0" eb="2">
      <t>マルガタ</t>
    </rPh>
    <rPh sb="3" eb="5">
      <t>ケイコウ</t>
    </rPh>
    <phoneticPr fontId="5"/>
  </si>
  <si>
    <t>白熱電球</t>
    <rPh sb="0" eb="2">
      <t>ハクネツ</t>
    </rPh>
    <rPh sb="2" eb="4">
      <t>デンキュウ</t>
    </rPh>
    <phoneticPr fontId="5"/>
  </si>
  <si>
    <t>HIDﾗﾝﾌﾟ</t>
  </si>
  <si>
    <t>その他</t>
    <rPh sb="2" eb="3">
      <t>タ</t>
    </rPh>
    <phoneticPr fontId="5"/>
  </si>
  <si>
    <t>合　計</t>
    <rPh sb="0" eb="1">
      <t>ゴウ</t>
    </rPh>
    <rPh sb="2" eb="3">
      <t>ケイ</t>
    </rPh>
    <phoneticPr fontId="5"/>
  </si>
  <si>
    <t>様式10-2-8</t>
    <rPh sb="0" eb="2">
      <t>ヨウシキ</t>
    </rPh>
    <phoneticPr fontId="5"/>
  </si>
  <si>
    <t>品名</t>
    <rPh sb="0" eb="2">
      <t>ヒンメイ</t>
    </rPh>
    <phoneticPr fontId="5"/>
  </si>
  <si>
    <t>品番</t>
    <rPh sb="0" eb="2">
      <t>ヒンバン</t>
    </rPh>
    <phoneticPr fontId="5"/>
  </si>
  <si>
    <t>記入欄</t>
    <rPh sb="0" eb="2">
      <t>キニュウ</t>
    </rPh>
    <rPh sb="2" eb="3">
      <t>ラン</t>
    </rPh>
    <phoneticPr fontId="5"/>
  </si>
  <si>
    <t>電源部形式（内蔵形・別置形）</t>
    <rPh sb="0" eb="2">
      <t>デンゲン</t>
    </rPh>
    <rPh sb="2" eb="3">
      <t>ブ</t>
    </rPh>
    <rPh sb="3" eb="5">
      <t>ケイシキ</t>
    </rPh>
    <rPh sb="6" eb="8">
      <t>ナイゾウ</t>
    </rPh>
    <rPh sb="8" eb="9">
      <t>ガタ</t>
    </rPh>
    <rPh sb="10" eb="11">
      <t>ベツ</t>
    </rPh>
    <rPh sb="11" eb="12">
      <t>オ</t>
    </rPh>
    <rPh sb="12" eb="13">
      <t>ガタ</t>
    </rPh>
    <phoneticPr fontId="5"/>
  </si>
  <si>
    <t>内蔵形 ・ 別置形（PSEマーク　有・無）</t>
    <rPh sb="0" eb="2">
      <t>ナイゾウ</t>
    </rPh>
    <rPh sb="2" eb="3">
      <t>ガタ</t>
    </rPh>
    <phoneticPr fontId="5"/>
  </si>
  <si>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5"/>
  </si>
  <si>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5"/>
  </si>
  <si>
    <t>ランプ保持部口金（G13・GX16t-5・専用口金）</t>
    <rPh sb="3" eb="5">
      <t>ホジ</t>
    </rPh>
    <rPh sb="5" eb="6">
      <t>ブ</t>
    </rPh>
    <rPh sb="6" eb="8">
      <t>クチガネ</t>
    </rPh>
    <rPh sb="21" eb="23">
      <t>センヨウ</t>
    </rPh>
    <rPh sb="23" eb="25">
      <t>クチガネ</t>
    </rPh>
    <phoneticPr fontId="5"/>
  </si>
  <si>
    <t>G13 ・ GX16t-5 ・ 専用口金</t>
    <rPh sb="16" eb="18">
      <t>センヨウ</t>
    </rPh>
    <rPh sb="18" eb="20">
      <t>クチガネ</t>
    </rPh>
    <phoneticPr fontId="5"/>
  </si>
  <si>
    <t>質量[g]（別置形電源の場合、電源部質量は含まない）</t>
    <rPh sb="0" eb="2">
      <t>シツリョウ</t>
    </rPh>
    <rPh sb="18" eb="20">
      <t>シツリョウ</t>
    </rPh>
    <rPh sb="21" eb="22">
      <t>フク</t>
    </rPh>
    <phoneticPr fontId="5"/>
  </si>
  <si>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5"/>
  </si>
  <si>
    <t>発光面材質：</t>
    <rPh sb="0" eb="2">
      <t>ハッコウ</t>
    </rPh>
    <rPh sb="2" eb="3">
      <t>メン</t>
    </rPh>
    <rPh sb="3" eb="5">
      <t>ザイシツ</t>
    </rPh>
    <phoneticPr fontId="5"/>
  </si>
  <si>
    <t>非発光面材質：</t>
    <rPh sb="0" eb="1">
      <t>ヒ</t>
    </rPh>
    <rPh sb="1" eb="3">
      <t>ハッコウ</t>
    </rPh>
    <rPh sb="3" eb="4">
      <t>メン</t>
    </rPh>
    <rPh sb="4" eb="6">
      <t>ザイシツ</t>
    </rPh>
    <phoneticPr fontId="5"/>
  </si>
  <si>
    <t>口金材質：</t>
    <rPh sb="0" eb="2">
      <t>クチガネ</t>
    </rPh>
    <rPh sb="2" eb="4">
      <t>ザイシツ</t>
    </rPh>
    <phoneticPr fontId="5"/>
  </si>
  <si>
    <t>ピン材質：</t>
    <rPh sb="2" eb="4">
      <t>ザイシツ</t>
    </rPh>
    <phoneticPr fontId="5"/>
  </si>
  <si>
    <t>目立たない色合い ・ その他（　　　　　　　　　　　　　）</t>
    <rPh sb="0" eb="2">
      <t>メダ</t>
    </rPh>
    <rPh sb="5" eb="7">
      <t>イロア</t>
    </rPh>
    <rPh sb="13" eb="14">
      <t>タ</t>
    </rPh>
    <phoneticPr fontId="5"/>
  </si>
  <si>
    <t>全光束[lm]</t>
    <rPh sb="0" eb="1">
      <t>ゼン</t>
    </rPh>
    <rPh sb="1" eb="2">
      <t>コウ</t>
    </rPh>
    <rPh sb="2" eb="3">
      <t>ソク</t>
    </rPh>
    <phoneticPr fontId="5"/>
  </si>
  <si>
    <t>　ランプ本体　　　　　　　　　[Ｗ]
（別置電源部　　　　　　　　[W]）</t>
    <rPh sb="4" eb="6">
      <t>ホンタイ</t>
    </rPh>
    <phoneticPr fontId="5"/>
  </si>
  <si>
    <t>定格電圧[V]</t>
    <rPh sb="0" eb="2">
      <t>テイカク</t>
    </rPh>
    <rPh sb="2" eb="4">
      <t>デンアツ</t>
    </rPh>
    <phoneticPr fontId="5"/>
  </si>
  <si>
    <t>色温度</t>
    <rPh sb="0" eb="1">
      <t>イロ</t>
    </rPh>
    <rPh sb="1" eb="3">
      <t>オンド</t>
    </rPh>
    <phoneticPr fontId="5"/>
  </si>
  <si>
    <t>平均演色評価数</t>
    <rPh sb="0" eb="2">
      <t>ヘイキン</t>
    </rPh>
    <rPh sb="2" eb="3">
      <t>エン</t>
    </rPh>
    <rPh sb="3" eb="4">
      <t>ショク</t>
    </rPh>
    <rPh sb="4" eb="6">
      <t>ヒョウカ</t>
    </rPh>
    <rPh sb="6" eb="7">
      <t>スウ</t>
    </rPh>
    <phoneticPr fontId="5"/>
  </si>
  <si>
    <t>適合　・　不適合</t>
    <rPh sb="0" eb="2">
      <t>テキゴウ</t>
    </rPh>
    <rPh sb="5" eb="8">
      <t>フテキゴウ</t>
    </rPh>
    <phoneticPr fontId="5"/>
  </si>
  <si>
    <t>1/2照度角[°]</t>
    <rPh sb="3" eb="5">
      <t>ショウド</t>
    </rPh>
    <rPh sb="5" eb="6">
      <t>カク</t>
    </rPh>
    <phoneticPr fontId="5"/>
  </si>
  <si>
    <t>寿命[時間]</t>
    <rPh sb="0" eb="2">
      <t>ジュミョウ</t>
    </rPh>
    <rPh sb="3" eb="5">
      <t>ジカン</t>
    </rPh>
    <phoneticPr fontId="5"/>
  </si>
  <si>
    <t>[時間]</t>
    <rPh sb="1" eb="3">
      <t>ジカン</t>
    </rPh>
    <phoneticPr fontId="5"/>
  </si>
  <si>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5"/>
  </si>
  <si>
    <t>高調波はクラスCの基準を満たすこと。
（JIS C 61000-3-2に定めるもの）</t>
    <rPh sb="0" eb="2">
      <t>コウチョウ</t>
    </rPh>
    <rPh sb="2" eb="3">
      <t>ハ</t>
    </rPh>
    <rPh sb="9" eb="11">
      <t>キジュン</t>
    </rPh>
    <rPh sb="12" eb="13">
      <t>ミ</t>
    </rPh>
    <phoneticPr fontId="5"/>
  </si>
  <si>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5"/>
  </si>
  <si>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5"/>
  </si>
  <si>
    <t>提出可能　・　提出不可能</t>
    <rPh sb="0" eb="2">
      <t>テイシュツ</t>
    </rPh>
    <rPh sb="2" eb="4">
      <t>カノウ</t>
    </rPh>
    <rPh sb="7" eb="9">
      <t>テイシュツ</t>
    </rPh>
    <rPh sb="9" eb="12">
      <t>フカノウ</t>
    </rPh>
    <phoneticPr fontId="5"/>
  </si>
  <si>
    <t>パテント説明書の提出</t>
  </si>
  <si>
    <t>品名：</t>
    <rPh sb="0" eb="2">
      <t>ヒンメイ</t>
    </rPh>
    <phoneticPr fontId="5"/>
  </si>
  <si>
    <t>品番：</t>
    <rPh sb="0" eb="2">
      <t>ヒンバン</t>
    </rPh>
    <phoneticPr fontId="5"/>
  </si>
  <si>
    <t>数量：</t>
    <rPh sb="0" eb="2">
      <t>スウリョウ</t>
    </rPh>
    <phoneticPr fontId="5"/>
  </si>
  <si>
    <t>時期：</t>
    <rPh sb="0" eb="2">
      <t>ジキ</t>
    </rPh>
    <phoneticPr fontId="5"/>
  </si>
  <si>
    <t>施設名：</t>
    <rPh sb="0" eb="2">
      <t>シセツ</t>
    </rPh>
    <rPh sb="2" eb="3">
      <t>メイ</t>
    </rPh>
    <phoneticPr fontId="5"/>
  </si>
  <si>
    <t>設置場所：</t>
    <rPh sb="0" eb="2">
      <t>セッチ</t>
    </rPh>
    <rPh sb="2" eb="4">
      <t>バショ</t>
    </rPh>
    <phoneticPr fontId="5"/>
  </si>
  <si>
    <t>様式10-2-9</t>
    <rPh sb="0" eb="2">
      <t>ヨウシキ</t>
    </rPh>
    <phoneticPr fontId="5"/>
  </si>
  <si>
    <t>器具名
（別紙-4より）</t>
    <rPh sb="0" eb="2">
      <t>キグ</t>
    </rPh>
    <rPh sb="2" eb="3">
      <t>メイ</t>
    </rPh>
    <rPh sb="5" eb="7">
      <t>ベッシ</t>
    </rPh>
    <phoneticPr fontId="5"/>
  </si>
  <si>
    <t>改修方法</t>
    <rPh sb="0" eb="2">
      <t>カイシュウ</t>
    </rPh>
    <rPh sb="2" eb="4">
      <t>ホウホウ</t>
    </rPh>
    <phoneticPr fontId="5"/>
  </si>
  <si>
    <t>光源</t>
    <rPh sb="0" eb="2">
      <t>コウゲン</t>
    </rPh>
    <phoneticPr fontId="5"/>
  </si>
  <si>
    <t>消費電力
[W]</t>
    <rPh sb="0" eb="2">
      <t>ショウヒ</t>
    </rPh>
    <rPh sb="2" eb="4">
      <t>デンリョク</t>
    </rPh>
    <phoneticPr fontId="5"/>
  </si>
  <si>
    <t>定格寿命
[時間]</t>
    <rPh sb="0" eb="2">
      <t>テイカク</t>
    </rPh>
    <rPh sb="2" eb="4">
      <t>ジュミョウ</t>
    </rPh>
    <rPh sb="6" eb="8">
      <t>ジカン</t>
    </rPh>
    <phoneticPr fontId="5"/>
  </si>
  <si>
    <t>全光束
[lm]</t>
    <rPh sb="0" eb="1">
      <t>ゼン</t>
    </rPh>
    <rPh sb="1" eb="2">
      <t>コウ</t>
    </rPh>
    <rPh sb="2" eb="3">
      <t>ソク</t>
    </rPh>
    <phoneticPr fontId="5"/>
  </si>
  <si>
    <t>色温度
[K]</t>
    <rPh sb="0" eb="1">
      <t>イロ</t>
    </rPh>
    <rPh sb="1" eb="3">
      <t>オンド</t>
    </rPh>
    <phoneticPr fontId="5"/>
  </si>
  <si>
    <t>大きさ
[mm]</t>
    <rPh sb="0" eb="1">
      <t>オオ</t>
    </rPh>
    <phoneticPr fontId="5"/>
  </si>
  <si>
    <t>質量
[g]</t>
    <rPh sb="0" eb="2">
      <t>シツリョウ</t>
    </rPh>
    <phoneticPr fontId="5"/>
  </si>
  <si>
    <t>口金</t>
    <rPh sb="0" eb="2">
      <t>クチガネ</t>
    </rPh>
    <phoneticPr fontId="5"/>
  </si>
  <si>
    <t>その他
（自由記入欄）</t>
    <rPh sb="2" eb="3">
      <t>タ</t>
    </rPh>
    <rPh sb="5" eb="7">
      <t>ジユウ</t>
    </rPh>
    <rPh sb="7" eb="9">
      <t>キニュウ</t>
    </rPh>
    <rPh sb="9" eb="10">
      <t>ラン</t>
    </rPh>
    <phoneticPr fontId="5"/>
  </si>
  <si>
    <t>改修方法リスト</t>
    <rPh sb="0" eb="2">
      <t>カイシュウ</t>
    </rPh>
    <rPh sb="2" eb="4">
      <t>ホウホウ</t>
    </rPh>
    <phoneticPr fontId="5"/>
  </si>
  <si>
    <t>光源種別</t>
    <rPh sb="0" eb="2">
      <t>コウゲン</t>
    </rPh>
    <rPh sb="2" eb="4">
      <t>シュベツ</t>
    </rPh>
    <phoneticPr fontId="5"/>
  </si>
  <si>
    <t>器具ごと改修</t>
    <rPh sb="0" eb="2">
      <t>キグ</t>
    </rPh>
    <rPh sb="4" eb="6">
      <t>カイシュウ</t>
    </rPh>
    <phoneticPr fontId="5"/>
  </si>
  <si>
    <t>ランプのみ改修</t>
    <rPh sb="5" eb="7">
      <t>カイシュウ</t>
    </rPh>
    <phoneticPr fontId="5"/>
  </si>
  <si>
    <t>光源部、電源部のみ改修</t>
    <rPh sb="0" eb="2">
      <t>コウゲン</t>
    </rPh>
    <rPh sb="2" eb="3">
      <t>ブ</t>
    </rPh>
    <rPh sb="4" eb="6">
      <t>デンゲン</t>
    </rPh>
    <rPh sb="6" eb="7">
      <t>ブ</t>
    </rPh>
    <rPh sb="9" eb="11">
      <t>カイシュウ</t>
    </rPh>
    <phoneticPr fontId="5"/>
  </si>
  <si>
    <t>■</t>
  </si>
  <si>
    <t>備考</t>
  </si>
  <si>
    <t>設備</t>
  </si>
  <si>
    <t>項目</t>
  </si>
  <si>
    <t>内容</t>
  </si>
  <si>
    <t>改修前</t>
    <rPh sb="0" eb="2">
      <t>カイシュウ</t>
    </rPh>
    <rPh sb="2" eb="3">
      <t>マエ</t>
    </rPh>
    <phoneticPr fontId="5"/>
  </si>
  <si>
    <t>改修後</t>
  </si>
  <si>
    <t>単価</t>
  </si>
  <si>
    <t>金額</t>
  </si>
  <si>
    <t>合計</t>
  </si>
  <si>
    <t>【施設名：　　　　　　　　　　　　　　　　　　　　　　】</t>
    <rPh sb="1" eb="3">
      <t>シセツ</t>
    </rPh>
    <rPh sb="3" eb="4">
      <t>メイ</t>
    </rPh>
    <phoneticPr fontId="5"/>
  </si>
  <si>
    <t>■省エネルギー手法導入効果</t>
    <phoneticPr fontId="5"/>
  </si>
  <si>
    <t>改修項目</t>
    <rPh sb="2" eb="4">
      <t>コウモク</t>
    </rPh>
    <phoneticPr fontId="5"/>
  </si>
  <si>
    <t>改修費</t>
    <phoneticPr fontId="5"/>
  </si>
  <si>
    <t>光熱水費
削減額</t>
    <rPh sb="0" eb="3">
      <t>コウネツスイ</t>
    </rPh>
    <rPh sb="3" eb="4">
      <t>ヒ</t>
    </rPh>
    <rPh sb="7" eb="8">
      <t>ガク</t>
    </rPh>
    <phoneticPr fontId="5"/>
  </si>
  <si>
    <t>光熱水費
削減率</t>
    <rPh sb="0" eb="3">
      <t>コウネツスイ</t>
    </rPh>
    <rPh sb="3" eb="4">
      <t>ヒ</t>
    </rPh>
    <phoneticPr fontId="5"/>
  </si>
  <si>
    <t>番号</t>
    <rPh sb="0" eb="2">
      <t>バンゴウ</t>
    </rPh>
    <phoneticPr fontId="5"/>
  </si>
  <si>
    <t>改修内容</t>
    <rPh sb="0" eb="2">
      <t>カイシュウ</t>
    </rPh>
    <rPh sb="2" eb="4">
      <t>ナイヨウ</t>
    </rPh>
    <phoneticPr fontId="5"/>
  </si>
  <si>
    <t>[円]</t>
    <phoneticPr fontId="5"/>
  </si>
  <si>
    <t>[円/年]</t>
    <phoneticPr fontId="5"/>
  </si>
  <si>
    <t>[年]</t>
    <phoneticPr fontId="5"/>
  </si>
  <si>
    <t>[％]</t>
    <phoneticPr fontId="5"/>
  </si>
  <si>
    <t>■改修による光熱水費削減の基本データ</t>
    <phoneticPr fontId="5"/>
  </si>
  <si>
    <t>改修項目
番号</t>
    <rPh sb="0" eb="2">
      <t>カイシュウ</t>
    </rPh>
    <rPh sb="2" eb="4">
      <t>コウモク</t>
    </rPh>
    <rPh sb="5" eb="7">
      <t>バンゴウ</t>
    </rPh>
    <phoneticPr fontId="5"/>
  </si>
  <si>
    <t>各項目</t>
    <rPh sb="0" eb="1">
      <t>カク</t>
    </rPh>
    <rPh sb="1" eb="3">
      <t>コウモク</t>
    </rPh>
    <phoneticPr fontId="5"/>
  </si>
  <si>
    <t>改修前</t>
    <phoneticPr fontId="5"/>
  </si>
  <si>
    <t>改修後</t>
    <rPh sb="0" eb="2">
      <t>カイシュウ</t>
    </rPh>
    <rPh sb="2" eb="3">
      <t>ゴ</t>
    </rPh>
    <phoneticPr fontId="5"/>
  </si>
  <si>
    <t>各削減量</t>
    <rPh sb="0" eb="1">
      <t>カク</t>
    </rPh>
    <rPh sb="1" eb="3">
      <t>サクゲン</t>
    </rPh>
    <rPh sb="3" eb="4">
      <t>リョウ</t>
    </rPh>
    <phoneticPr fontId="5"/>
  </si>
  <si>
    <t>ガス</t>
    <phoneticPr fontId="5"/>
  </si>
  <si>
    <t>水道水</t>
    <phoneticPr fontId="5"/>
  </si>
  <si>
    <t>■省エネルギー対策</t>
    <phoneticPr fontId="5"/>
  </si>
  <si>
    <t>□建物　　　□電気　　　□空調　　　□衛生　　□</t>
  </si>
  <si>
    <t>仕様</t>
    <phoneticPr fontId="5"/>
  </si>
  <si>
    <t>①</t>
  </si>
  <si>
    <t>②</t>
  </si>
  <si>
    <t>③</t>
  </si>
  <si>
    <t>数量</t>
  </si>
  <si>
    <t>省エネルギー効果の測定・検証方法</t>
    <rPh sb="14" eb="16">
      <t>ホウホウ</t>
    </rPh>
    <phoneticPr fontId="17"/>
  </si>
  <si>
    <t>改修項目</t>
  </si>
  <si>
    <t>省エネルギー効果の測定・検証方法</t>
    <rPh sb="14" eb="16">
      <t>ホウホウ</t>
    </rPh>
    <phoneticPr fontId="5"/>
  </si>
  <si>
    <t>※</t>
    <phoneticPr fontId="17"/>
  </si>
  <si>
    <t>[円]</t>
    <phoneticPr fontId="17"/>
  </si>
  <si>
    <t>―</t>
    <phoneticPr fontId="5"/>
  </si>
  <si>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5"/>
  </si>
  <si>
    <t>あれば記載する。</t>
    <phoneticPr fontId="5"/>
  </si>
  <si>
    <t>書式の仕様は原則A4縦（１枚程度）とする。</t>
    <rPh sb="0" eb="2">
      <t>ショシキ</t>
    </rPh>
    <rPh sb="3" eb="5">
      <t>シヨウ</t>
    </rPh>
    <rPh sb="6" eb="8">
      <t>ゲンソク</t>
    </rPh>
    <rPh sb="10" eb="11">
      <t>タテ</t>
    </rPh>
    <rPh sb="13" eb="14">
      <t>マイ</t>
    </rPh>
    <rPh sb="14" eb="16">
      <t>テイド</t>
    </rPh>
    <phoneticPr fontId="5"/>
  </si>
  <si>
    <t>失格条件</t>
    <rPh sb="0" eb="2">
      <t>シッカク</t>
    </rPh>
    <rPh sb="2" eb="4">
      <t>ジョウケン</t>
    </rPh>
    <phoneticPr fontId="5"/>
  </si>
  <si>
    <t>記入欄</t>
    <rPh sb="0" eb="3">
      <t>キニュウラン</t>
    </rPh>
    <phoneticPr fontId="5"/>
  </si>
  <si>
    <t>参照資料</t>
    <rPh sb="0" eb="2">
      <t>サンショウ</t>
    </rPh>
    <rPh sb="2" eb="4">
      <t>シリョウ</t>
    </rPh>
    <phoneticPr fontId="5"/>
  </si>
  <si>
    <t>対象施設の運営・業務への支障</t>
    <rPh sb="0" eb="2">
      <t>タイショウ</t>
    </rPh>
    <rPh sb="2" eb="4">
      <t>シセツ</t>
    </rPh>
    <rPh sb="5" eb="7">
      <t>ウンエイ</t>
    </rPh>
    <rPh sb="8" eb="10">
      <t>ギョウム</t>
    </rPh>
    <rPh sb="12" eb="14">
      <t>シショウ</t>
    </rPh>
    <phoneticPr fontId="5"/>
  </si>
  <si>
    <t>様式15</t>
    <rPh sb="0" eb="2">
      <t>ヨウシキ</t>
    </rPh>
    <phoneticPr fontId="5"/>
  </si>
  <si>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</si>
  <si>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5"/>
  </si>
  <si>
    <t>様式14</t>
    <rPh sb="0" eb="2">
      <t>ヨウシキ</t>
    </rPh>
    <phoneticPr fontId="5"/>
  </si>
  <si>
    <t>(3)</t>
  </si>
  <si>
    <t>工事費用算出の妥当性</t>
    <rPh sb="0" eb="2">
      <t>コウジ</t>
    </rPh>
    <rPh sb="2" eb="4">
      <t>ヒヨウ</t>
    </rPh>
    <rPh sb="4" eb="6">
      <t>サンシュツ</t>
    </rPh>
    <rPh sb="7" eb="10">
      <t>ダトウセイ</t>
    </rPh>
    <phoneticPr fontId="5"/>
  </si>
  <si>
    <t>様式9-1～4</t>
    <rPh sb="0" eb="2">
      <t>ヨウシキ</t>
    </rPh>
    <phoneticPr fontId="5"/>
  </si>
  <si>
    <t>評価項目</t>
    <rPh sb="0" eb="2">
      <t>ヒョウカ</t>
    </rPh>
    <rPh sb="2" eb="4">
      <t>コウモク</t>
    </rPh>
    <phoneticPr fontId="5"/>
  </si>
  <si>
    <t>様式9-7</t>
    <rPh sb="0" eb="2">
      <t>ヨウシキ</t>
    </rPh>
    <phoneticPr fontId="5"/>
  </si>
  <si>
    <t>15年間の利益総額</t>
    <rPh sb="2" eb="4">
      <t>ネンカン</t>
    </rPh>
    <rPh sb="5" eb="7">
      <t>リエキ</t>
    </rPh>
    <rPh sb="7" eb="9">
      <t>ソウガク</t>
    </rPh>
    <phoneticPr fontId="5"/>
  </si>
  <si>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5"/>
  </si>
  <si>
    <t>資金調達計画</t>
    <rPh sb="0" eb="2">
      <t>シキン</t>
    </rPh>
    <rPh sb="2" eb="4">
      <t>チョウタツ</t>
    </rPh>
    <rPh sb="4" eb="6">
      <t>ケイカク</t>
    </rPh>
    <phoneticPr fontId="5"/>
  </si>
  <si>
    <t>自己資金　・　借入</t>
    <rPh sb="0" eb="2">
      <t>ジコ</t>
    </rPh>
    <rPh sb="2" eb="4">
      <t>シキン</t>
    </rPh>
    <rPh sb="7" eb="9">
      <t>カリイレ</t>
    </rPh>
    <phoneticPr fontId="5"/>
  </si>
  <si>
    <t>経営状況</t>
    <rPh sb="0" eb="2">
      <t>ケイエイ</t>
    </rPh>
    <rPh sb="2" eb="4">
      <t>ジョウキョウ</t>
    </rPh>
    <phoneticPr fontId="5"/>
  </si>
  <si>
    <t>（経営事項審査）</t>
    <rPh sb="1" eb="3">
      <t>ケイエイ</t>
    </rPh>
    <rPh sb="3" eb="5">
      <t>ジコウ</t>
    </rPh>
    <rPh sb="5" eb="7">
      <t>シンサ</t>
    </rPh>
    <phoneticPr fontId="5"/>
  </si>
  <si>
    <t>提案項目　（具体的な省エネルギー導入手法項目）</t>
    <rPh sb="0" eb="2">
      <t>テイアン</t>
    </rPh>
    <rPh sb="2" eb="4">
      <t>コウモク</t>
    </rPh>
    <phoneticPr fontId="5"/>
  </si>
  <si>
    <t>具体性・妥当性</t>
    <rPh sb="0" eb="3">
      <t>グタイセイ</t>
    </rPh>
    <rPh sb="4" eb="7">
      <t>ダトウセイ</t>
    </rPh>
    <phoneticPr fontId="5"/>
  </si>
  <si>
    <t>具体性・妥当性・良好な執務環境の確保</t>
    <rPh sb="0" eb="3">
      <t>グタイセイ</t>
    </rPh>
    <rPh sb="4" eb="7">
      <t>ダトウセイ</t>
    </rPh>
    <rPh sb="8" eb="10">
      <t>リョウコウ</t>
    </rPh>
    <rPh sb="11" eb="13">
      <t>シツム</t>
    </rPh>
    <rPh sb="13" eb="15">
      <t>カンキョウ</t>
    </rPh>
    <rPh sb="16" eb="18">
      <t>カクホ</t>
    </rPh>
    <phoneticPr fontId="5"/>
  </si>
  <si>
    <t>NOx、SOx、ばいじん、騒音等の環境性への配慮</t>
    <rPh sb="13" eb="15">
      <t>ソウオン</t>
    </rPh>
    <rPh sb="15" eb="16">
      <t>トウ</t>
    </rPh>
    <rPh sb="17" eb="19">
      <t>カンキョウ</t>
    </rPh>
    <rPh sb="19" eb="20">
      <t>セイ</t>
    </rPh>
    <rPh sb="22" eb="24">
      <t>ハイリョ</t>
    </rPh>
    <phoneticPr fontId="5"/>
  </si>
  <si>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5"/>
  </si>
  <si>
    <t>様式11～13</t>
    <rPh sb="0" eb="2">
      <t>ヨウシキ</t>
    </rPh>
    <phoneticPr fontId="5"/>
  </si>
  <si>
    <t>*</t>
  </si>
  <si>
    <t>提案のバランス</t>
    <rPh sb="0" eb="2">
      <t>テイアン</t>
    </rPh>
    <phoneticPr fontId="5"/>
  </si>
  <si>
    <t>確認事項</t>
    <rPh sb="0" eb="2">
      <t>カクニン</t>
    </rPh>
    <rPh sb="2" eb="4">
      <t>ジコウ</t>
    </rPh>
    <phoneticPr fontId="5"/>
  </si>
  <si>
    <t>　・指定機器の更新の有無</t>
    <rPh sb="2" eb="6">
      <t>シテイキキ</t>
    </rPh>
    <rPh sb="7" eb="9">
      <t>コウシン</t>
    </rPh>
    <rPh sb="10" eb="12">
      <t>ウム</t>
    </rPh>
    <phoneticPr fontId="5"/>
  </si>
  <si>
    <t>有／無</t>
    <rPh sb="0" eb="1">
      <t>アリ</t>
    </rPh>
    <rPh sb="2" eb="3">
      <t>ナ</t>
    </rPh>
    <phoneticPr fontId="5"/>
  </si>
  <si>
    <t>*は応募者では記入しないこと</t>
    <rPh sb="2" eb="5">
      <t>オウボシャ</t>
    </rPh>
    <rPh sb="7" eb="9">
      <t>キニュウ</t>
    </rPh>
    <phoneticPr fontId="5"/>
  </si>
  <si>
    <t>記</t>
    <rPh sb="0" eb="1">
      <t>キ</t>
    </rPh>
    <phoneticPr fontId="5"/>
  </si>
  <si>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5"/>
  </si>
  <si>
    <t>大阪府知事　様</t>
    <rPh sb="0" eb="2">
      <t>オオサカ</t>
    </rPh>
    <rPh sb="2" eb="5">
      <t>フチジ</t>
    </rPh>
    <rPh sb="6" eb="7">
      <t>サマ</t>
    </rPh>
    <phoneticPr fontId="5"/>
  </si>
  <si>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5"/>
  </si>
  <si>
    <t>事務担当責任者氏名</t>
    <rPh sb="0" eb="2">
      <t>ジム</t>
    </rPh>
    <rPh sb="2" eb="4">
      <t>タントウ</t>
    </rPh>
    <rPh sb="4" eb="7">
      <t>セキニンシャ</t>
    </rPh>
    <rPh sb="7" eb="9">
      <t>シメイ</t>
    </rPh>
    <phoneticPr fontId="5"/>
  </si>
  <si>
    <t>提案総括表</t>
    <rPh sb="0" eb="2">
      <t>テイアン</t>
    </rPh>
    <rPh sb="2" eb="4">
      <t>ソウカツ</t>
    </rPh>
    <rPh sb="4" eb="5">
      <t>ヒョウ</t>
    </rPh>
    <phoneticPr fontId="5"/>
  </si>
  <si>
    <t>①</t>
    <phoneticPr fontId="5"/>
  </si>
  <si>
    <t>②</t>
    <phoneticPr fontId="5"/>
  </si>
  <si>
    <t>③</t>
    <phoneticPr fontId="5"/>
  </si>
  <si>
    <t>④</t>
    <phoneticPr fontId="5"/>
  </si>
  <si>
    <t>計測・検証方法提案書</t>
    <rPh sb="0" eb="2">
      <t>ケイソク</t>
    </rPh>
    <rPh sb="3" eb="5">
      <t>ケンショウ</t>
    </rPh>
    <rPh sb="5" eb="7">
      <t>ホウホウ</t>
    </rPh>
    <rPh sb="7" eb="9">
      <t>テイアン</t>
    </rPh>
    <rPh sb="9" eb="10">
      <t>ショ</t>
    </rPh>
    <phoneticPr fontId="5"/>
  </si>
  <si>
    <t>⑤</t>
    <phoneticPr fontId="5"/>
  </si>
  <si>
    <t>運転管理方針提案書</t>
    <rPh sb="0" eb="2">
      <t>ウンテン</t>
    </rPh>
    <rPh sb="2" eb="4">
      <t>カンリ</t>
    </rPh>
    <rPh sb="4" eb="6">
      <t>ホウシン</t>
    </rPh>
    <rPh sb="6" eb="8">
      <t>テイアン</t>
    </rPh>
    <rPh sb="8" eb="9">
      <t>ショ</t>
    </rPh>
    <phoneticPr fontId="5"/>
  </si>
  <si>
    <t>⑥</t>
    <phoneticPr fontId="5"/>
  </si>
  <si>
    <t>緊急時対応方法提案書</t>
    <rPh sb="0" eb="3">
      <t>キンキュウジ</t>
    </rPh>
    <rPh sb="3" eb="5">
      <t>タイオウ</t>
    </rPh>
    <rPh sb="5" eb="7">
      <t>ホウホウ</t>
    </rPh>
    <rPh sb="7" eb="9">
      <t>テイアン</t>
    </rPh>
    <rPh sb="9" eb="10">
      <t>ショ</t>
    </rPh>
    <phoneticPr fontId="5"/>
  </si>
  <si>
    <t>⑦</t>
    <phoneticPr fontId="5"/>
  </si>
  <si>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5"/>
  </si>
  <si>
    <t>以上</t>
    <rPh sb="0" eb="2">
      <t>イジョウ</t>
    </rPh>
    <phoneticPr fontId="5"/>
  </si>
  <si>
    <t>１．　事業費の調達に関する考え方</t>
    <rPh sb="3" eb="6">
      <t>ジギョウヒ</t>
    </rPh>
    <rPh sb="7" eb="9">
      <t>チョウタツ</t>
    </rPh>
    <rPh sb="10" eb="11">
      <t>カン</t>
    </rPh>
    <rPh sb="13" eb="16">
      <t>カンガエカタ</t>
    </rPh>
    <phoneticPr fontId="5"/>
  </si>
  <si>
    <t>２．　外部借入等について</t>
    <rPh sb="3" eb="5">
      <t>ガイブ</t>
    </rPh>
    <rPh sb="5" eb="7">
      <t>カリイレ</t>
    </rPh>
    <rPh sb="7" eb="8">
      <t>トウ</t>
    </rPh>
    <phoneticPr fontId="5"/>
  </si>
  <si>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5"/>
  </si>
  <si>
    <t>円</t>
    <phoneticPr fontId="5"/>
  </si>
  <si>
    <t>円</t>
    <rPh sb="0" eb="1">
      <t>エン</t>
    </rPh>
    <phoneticPr fontId="5"/>
  </si>
  <si>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5"/>
  </si>
  <si>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5"/>
  </si>
  <si>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5"/>
  </si>
  <si>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5"/>
  </si>
  <si>
    <t>※予定する補助金の有無別に示すこと</t>
    <rPh sb="1" eb="3">
      <t>ヨテイ</t>
    </rPh>
    <rPh sb="5" eb="8">
      <t>ホジョキン</t>
    </rPh>
    <rPh sb="9" eb="11">
      <t>ウム</t>
    </rPh>
    <rPh sb="11" eb="12">
      <t>ベツ</t>
    </rPh>
    <rPh sb="13" eb="14">
      <t>シメ</t>
    </rPh>
    <phoneticPr fontId="5"/>
  </si>
  <si>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5"/>
  </si>
  <si>
    <t>種　別</t>
  </si>
  <si>
    <t>MJ/kWh</t>
    <phoneticPr fontId="5"/>
  </si>
  <si>
    <t>提 案 提 出 届</t>
    <rPh sb="0" eb="1">
      <t>ツツミ</t>
    </rPh>
    <rPh sb="2" eb="3">
      <t>アン</t>
    </rPh>
    <rPh sb="4" eb="5">
      <t>ツツミ</t>
    </rPh>
    <rPh sb="6" eb="7">
      <t>デ</t>
    </rPh>
    <rPh sb="8" eb="9">
      <t>トドケ</t>
    </rPh>
    <phoneticPr fontId="5"/>
  </si>
  <si>
    <t>工事名称：</t>
    <rPh sb="0" eb="2">
      <t>コウジ</t>
    </rPh>
    <rPh sb="2" eb="4">
      <t>メイショウ</t>
    </rPh>
    <phoneticPr fontId="5"/>
  </si>
  <si>
    <t>１．事業名称：</t>
    <rPh sb="2" eb="4">
      <t>ジギョウ</t>
    </rPh>
    <rPh sb="4" eb="6">
      <t>メイショウ</t>
    </rPh>
    <phoneticPr fontId="5"/>
  </si>
  <si>
    <t>提案書</t>
    <rPh sb="0" eb="2">
      <t>テイアン</t>
    </rPh>
    <rPh sb="2" eb="3">
      <t>ショ</t>
    </rPh>
    <phoneticPr fontId="5"/>
  </si>
  <si>
    <t>工事場所：</t>
    <rPh sb="0" eb="2">
      <t>コウジ</t>
    </rPh>
    <rPh sb="2" eb="4">
      <t>バショ</t>
    </rPh>
    <phoneticPr fontId="5"/>
  </si>
  <si>
    <t>大阪府○○○市○○○○○</t>
    <rPh sb="0" eb="3">
      <t>オオサカフ</t>
    </rPh>
    <rPh sb="6" eb="7">
      <t>シ</t>
    </rPh>
    <phoneticPr fontId="5"/>
  </si>
  <si>
    <t>○○○（施設名）</t>
    <rPh sb="4" eb="6">
      <t>シセツ</t>
    </rPh>
    <rPh sb="6" eb="7">
      <t>メイ</t>
    </rPh>
    <phoneticPr fontId="5"/>
  </si>
  <si>
    <t>全施設</t>
    <rPh sb="0" eb="1">
      <t>ゼン</t>
    </rPh>
    <rPh sb="1" eb="3">
      <t>シセツ</t>
    </rPh>
    <phoneticPr fontId="5"/>
  </si>
  <si>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5"/>
  </si>
  <si>
    <t>技術提案基本方針</t>
    <rPh sb="0" eb="2">
      <t>ギジュツ</t>
    </rPh>
    <rPh sb="2" eb="4">
      <t>テイアン</t>
    </rPh>
    <rPh sb="4" eb="6">
      <t>キホン</t>
    </rPh>
    <rPh sb="6" eb="8">
      <t>ホウシン</t>
    </rPh>
    <phoneticPr fontId="5"/>
  </si>
  <si>
    <t>省エネルギー手法</t>
    <rPh sb="0" eb="1">
      <t>ショウ</t>
    </rPh>
    <rPh sb="6" eb="8">
      <t>シュホウ</t>
    </rPh>
    <phoneticPr fontId="5"/>
  </si>
  <si>
    <t>・提案の基本方針・概要</t>
    <rPh sb="0" eb="1">
      <t>テイアン</t>
    </rPh>
    <rPh sb="2" eb="4">
      <t>キホン</t>
    </rPh>
    <rPh sb="4" eb="6">
      <t>ホウシン</t>
    </rPh>
    <rPh sb="7" eb="9">
      <t>ガイヨウ</t>
    </rPh>
    <phoneticPr fontId="5"/>
  </si>
  <si>
    <t>口金片側 ・ 口金両端 ・ くぼみ形コンタクト口金</t>
    <phoneticPr fontId="5"/>
  </si>
  <si>
    <t>D：　　　　　　　　[ｍｍ] × A：　　　　　　　　[ｍｍ]</t>
    <phoneticPr fontId="5"/>
  </si>
  <si>
    <t>[ｇ]</t>
    <phoneticPr fontId="5"/>
  </si>
  <si>
    <t>[ｌｍ]</t>
    <phoneticPr fontId="5"/>
  </si>
  <si>
    <t>[Ｖ]</t>
    <phoneticPr fontId="5"/>
  </si>
  <si>
    <t>[Ｋ]</t>
    <phoneticPr fontId="5"/>
  </si>
  <si>
    <t>[Ｒａ]</t>
    <phoneticPr fontId="5"/>
  </si>
  <si>
    <t>[°]</t>
    <phoneticPr fontId="5"/>
  </si>
  <si>
    <t>から　　　　　　　　　　　　　　[℃]</t>
    <phoneticPr fontId="5"/>
  </si>
  <si>
    <t>注記</t>
    <rPh sb="0" eb="2">
      <t>チュウキ</t>
    </rPh>
    <phoneticPr fontId="5"/>
  </si>
  <si>
    <t>１．承認図、カタログ等を併せて添付してください。</t>
    <phoneticPr fontId="5"/>
  </si>
  <si>
    <t>２．提出可能であれば、各項目の試験成績書（自社もしくは第三者機関によるもの）を併せて提出してください。</t>
    <phoneticPr fontId="5"/>
  </si>
  <si>
    <t>No</t>
    <phoneticPr fontId="5"/>
  </si>
  <si>
    <t>LED</t>
    <phoneticPr fontId="5"/>
  </si>
  <si>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5"/>
  </si>
  <si>
    <t>３．「光源」の入力については、リストより「LED」または「その他」を選択してください。</t>
    <rPh sb="3" eb="5">
      <t>コウゲン</t>
    </rPh>
    <rPh sb="7" eb="9">
      <t>ニュウリョク</t>
    </rPh>
    <rPh sb="31" eb="32">
      <t>タ</t>
    </rPh>
    <phoneticPr fontId="5"/>
  </si>
  <si>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5"/>
  </si>
  <si>
    <t>５．承認図、カタログ等を併せて添付してください。</t>
    <phoneticPr fontId="5"/>
  </si>
  <si>
    <t>６．提出可能であれば、各項目の試験成績書（自社もしくは第三者機関によるもの）を併せて提出してください。</t>
    <phoneticPr fontId="5"/>
  </si>
  <si>
    <t>書式の仕様は、原則A4縦（枚数は自由）</t>
  </si>
  <si>
    <t>注1）毎年かかる経費を記入すること</t>
    <phoneticPr fontId="5"/>
  </si>
  <si>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5"/>
  </si>
  <si>
    <t>その他特記事項</t>
  </si>
  <si>
    <t>記載する。</t>
  </si>
  <si>
    <t>書式の仕様は原則A4縦（１枚程度）とする。</t>
  </si>
  <si>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6"/>
  </si>
  <si>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</si>
  <si>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</si>
  <si>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</si>
  <si>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6"/>
  </si>
  <si>
    <t>緊急時対応方法についての考え方を示す。</t>
    <rPh sb="0" eb="2">
      <t>キンキュウ</t>
    </rPh>
    <rPh sb="2" eb="3">
      <t>ジ</t>
    </rPh>
    <rPh sb="3" eb="5">
      <t>タイオウ</t>
    </rPh>
    <rPh sb="5" eb="7">
      <t>ホウホウ</t>
    </rPh>
    <rPh sb="12" eb="15">
      <t>カンガエカタ</t>
    </rPh>
    <phoneticPr fontId="24"/>
  </si>
  <si>
    <t>書式の仕様は、原則A4縦（枚数は自由）</t>
    <phoneticPr fontId="24"/>
  </si>
  <si>
    <t>⑥</t>
    <phoneticPr fontId="24"/>
  </si>
  <si>
    <t>書式の仕様は自由。</t>
    <phoneticPr fontId="24"/>
  </si>
  <si>
    <t>(10)</t>
    <phoneticPr fontId="5"/>
  </si>
  <si>
    <t>(11)</t>
    <phoneticPr fontId="5"/>
  </si>
  <si>
    <t>その他特記事項</t>
    <phoneticPr fontId="17"/>
  </si>
  <si>
    <t>借入条件
（借入時期、期間、金利、見直時期等）</t>
    <rPh sb="0" eb="2">
      <t>カリイレ</t>
    </rPh>
    <rPh sb="2" eb="4">
      <t>ジョウケン</t>
    </rPh>
    <phoneticPr fontId="5"/>
  </si>
  <si>
    <t>発行条件
（発行時期、償還年限、表面利率等）</t>
    <rPh sb="0" eb="2">
      <t>ハッコウ</t>
    </rPh>
    <rPh sb="2" eb="4">
      <t>ジョウケン</t>
    </rPh>
    <phoneticPr fontId="5"/>
  </si>
  <si>
    <t>借入条件
（借入時期、期間、金利、見直時期等）</t>
    <phoneticPr fontId="5"/>
  </si>
  <si>
    <t>発行条件
（発行時期、償還年限、表面利率等）</t>
    <phoneticPr fontId="5"/>
  </si>
  <si>
    <t>円</t>
    <phoneticPr fontId="5"/>
  </si>
  <si>
    <t>４．　過去の主な借入実績</t>
    <rPh sb="3" eb="5">
      <t>カコ</t>
    </rPh>
    <rPh sb="6" eb="7">
      <t>オモ</t>
    </rPh>
    <rPh sb="8" eb="10">
      <t>カリイレ</t>
    </rPh>
    <rPh sb="10" eb="12">
      <t>ジッセキ</t>
    </rPh>
    <phoneticPr fontId="5"/>
  </si>
  <si>
    <t>設計・工事費
償還分</t>
    <rPh sb="0" eb="2">
      <t>セッケイ</t>
    </rPh>
    <rPh sb="3" eb="6">
      <t>コウジヒ</t>
    </rPh>
    <rPh sb="7" eb="9">
      <t>ショウカン</t>
    </rPh>
    <rPh sb="9" eb="10">
      <t>ブン</t>
    </rPh>
    <phoneticPr fontId="5"/>
  </si>
  <si>
    <t>代表者氏名</t>
    <rPh sb="0" eb="3">
      <t>ダイヒョウシャ</t>
    </rPh>
    <rPh sb="3" eb="5">
      <t>シメイ</t>
    </rPh>
    <phoneticPr fontId="5"/>
  </si>
  <si>
    <t>提出日</t>
    <rPh sb="0" eb="2">
      <t>テイシュツ</t>
    </rPh>
    <rPh sb="2" eb="3">
      <t>ビ</t>
    </rPh>
    <phoneticPr fontId="5"/>
  </si>
  <si>
    <t>円/15年）</t>
    <phoneticPr fontId="5"/>
  </si>
  <si>
    <t>）</t>
    <phoneticPr fontId="5"/>
  </si>
  <si>
    <t>省エネ率</t>
    <rPh sb="0" eb="1">
      <t>ショウ</t>
    </rPh>
    <phoneticPr fontId="5"/>
  </si>
  <si>
    <t>施設名</t>
    <rPh sb="0" eb="2">
      <t>シセツ</t>
    </rPh>
    <rPh sb="2" eb="3">
      <t>メイ</t>
    </rPh>
    <phoneticPr fontId="5"/>
  </si>
  <si>
    <t>((</t>
    <phoneticPr fontId="5"/>
  </si>
  <si>
    <t>)</t>
    <phoneticPr fontId="5"/>
  </si>
  <si>
    <t>))</t>
    <phoneticPr fontId="5"/>
  </si>
  <si>
    <t>))</t>
    <phoneticPr fontId="5"/>
  </si>
  <si>
    <t>　(</t>
    <phoneticPr fontId="5"/>
  </si>
  <si>
    <t>　（</t>
    <phoneticPr fontId="5"/>
  </si>
  <si>
    <t>⑦</t>
    <phoneticPr fontId="5"/>
  </si>
  <si>
    <t>[円／年]</t>
    <phoneticPr fontId="5"/>
  </si>
  <si>
    <t>合計</t>
    <phoneticPr fontId="5"/>
  </si>
  <si>
    <t>■</t>
    <phoneticPr fontId="5"/>
  </si>
  <si>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5"/>
  </si>
  <si>
    <t>固定価格買取制度（FIT）の活用</t>
    <rPh sb="0" eb="2">
      <t>コテイ</t>
    </rPh>
    <rPh sb="2" eb="4">
      <t>カカク</t>
    </rPh>
    <rPh sb="4" eb="6">
      <t>カイトリ</t>
    </rPh>
    <rPh sb="6" eb="8">
      <t>セイド</t>
    </rPh>
    <rPh sb="14" eb="16">
      <t>カツヨウ</t>
    </rPh>
    <phoneticPr fontId="5"/>
  </si>
  <si>
    <t>活用する　　・　　活用しない</t>
    <rPh sb="0" eb="2">
      <t>カツヨウ</t>
    </rPh>
    <rPh sb="9" eb="11">
      <t>カツヨウ</t>
    </rPh>
    <phoneticPr fontId="5"/>
  </si>
  <si>
    <t>再生可能エネルギー設備</t>
    <rPh sb="0" eb="2">
      <t>サイセイ</t>
    </rPh>
    <rPh sb="2" eb="4">
      <t>カノウ</t>
    </rPh>
    <rPh sb="9" eb="11">
      <t>セツビ</t>
    </rPh>
    <phoneticPr fontId="5"/>
  </si>
  <si>
    <t>（施設毎で一つの省エネルギー対策毎に本シート一枚を使用する）</t>
    <rPh sb="1" eb="3">
      <t>シセツ</t>
    </rPh>
    <rPh sb="3" eb="4">
      <t>ゴト</t>
    </rPh>
    <phoneticPr fontId="5"/>
  </si>
  <si>
    <t xml:space="preserve">項目   </t>
    <phoneticPr fontId="5"/>
  </si>
  <si>
    <t>仕様　</t>
    <phoneticPr fontId="5"/>
  </si>
  <si>
    <t>発電量</t>
    <rPh sb="0" eb="2">
      <t>ハツデン</t>
    </rPh>
    <rPh sb="2" eb="3">
      <t>リョウ</t>
    </rPh>
    <phoneticPr fontId="5"/>
  </si>
  <si>
    <t>年間発電量（ｋWh)</t>
    <rPh sb="0" eb="2">
      <t>ネンカン</t>
    </rPh>
    <rPh sb="2" eb="4">
      <t>ハツデン</t>
    </rPh>
    <rPh sb="4" eb="5">
      <t>リョウ</t>
    </rPh>
    <phoneticPr fontId="5"/>
  </si>
  <si>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</si>
  <si>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5"/>
  </si>
  <si>
    <t>基礎メーカー名</t>
    <rPh sb="0" eb="2">
      <t>キソ</t>
    </rPh>
    <rPh sb="6" eb="7">
      <t>メイ</t>
    </rPh>
    <phoneticPr fontId="5"/>
  </si>
  <si>
    <t>形式</t>
    <rPh sb="0" eb="2">
      <t>ケイシキ</t>
    </rPh>
    <phoneticPr fontId="5"/>
  </si>
  <si>
    <t>他の自治体での
施工実績</t>
    <rPh sb="0" eb="1">
      <t>タ</t>
    </rPh>
    <rPh sb="2" eb="4">
      <t>ジチ</t>
    </rPh>
    <rPh sb="4" eb="5">
      <t>タイ</t>
    </rPh>
    <rPh sb="8" eb="10">
      <t>セコウ</t>
    </rPh>
    <rPh sb="10" eb="12">
      <t>ジッセキ</t>
    </rPh>
    <phoneticPr fontId="5"/>
  </si>
  <si>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5"/>
  </si>
  <si>
    <t>自家消費量（エネルギー削減量）</t>
    <rPh sb="0" eb="2">
      <t>ジカ</t>
    </rPh>
    <rPh sb="2" eb="4">
      <t>ショウヒ</t>
    </rPh>
    <rPh sb="4" eb="5">
      <t>リョウ</t>
    </rPh>
    <rPh sb="11" eb="13">
      <t>サクゲン</t>
    </rPh>
    <rPh sb="13" eb="14">
      <t>リョウ</t>
    </rPh>
    <phoneticPr fontId="5"/>
  </si>
  <si>
    <t>電気</t>
  </si>
  <si>
    <t>[kWh]</t>
  </si>
  <si>
    <t>①改修前（基準年）</t>
  </si>
  <si>
    <t>②改修後</t>
  </si>
  <si>
    <t>自家消費量（エネルギー削減量）</t>
    <rPh sb="0" eb="2">
      <t>ジカ</t>
    </rPh>
    <rPh sb="2" eb="4">
      <t>ショウヒ</t>
    </rPh>
    <rPh sb="4" eb="5">
      <t>リョウ</t>
    </rPh>
    <phoneticPr fontId="5"/>
  </si>
  <si>
    <t>①ー②</t>
  </si>
  <si>
    <t>余剰電力量等</t>
    <rPh sb="0" eb="2">
      <t>ヨジョウ</t>
    </rPh>
    <rPh sb="2" eb="4">
      <t>デンリョク</t>
    </rPh>
    <rPh sb="4" eb="5">
      <t>リョウ</t>
    </rPh>
    <rPh sb="5" eb="6">
      <t>ナド</t>
    </rPh>
    <phoneticPr fontId="5"/>
  </si>
  <si>
    <t>府の収入見込み額</t>
    <rPh sb="0" eb="1">
      <t>フ</t>
    </rPh>
    <rPh sb="2" eb="4">
      <t>シュウニュウ</t>
    </rPh>
    <rPh sb="4" eb="6">
      <t>ミコ</t>
    </rPh>
    <rPh sb="7" eb="8">
      <t>ガク</t>
    </rPh>
    <phoneticPr fontId="5"/>
  </si>
  <si>
    <t>(円/年間）</t>
    <rPh sb="1" eb="2">
      <t>エン</t>
    </rPh>
    <rPh sb="3" eb="5">
      <t>ネンカン</t>
    </rPh>
    <phoneticPr fontId="5"/>
  </si>
  <si>
    <t>■</t>
    <phoneticPr fontId="5"/>
  </si>
  <si>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5"/>
  </si>
  <si>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5"/>
  </si>
  <si>
    <t>行政財産使用料の単価については、</t>
    <rPh sb="0" eb="2">
      <t>ギョウセイ</t>
    </rPh>
    <rPh sb="2" eb="4">
      <t>ザイサン</t>
    </rPh>
    <rPh sb="4" eb="6">
      <t>シヨウ</t>
    </rPh>
    <rPh sb="6" eb="7">
      <t>リョウ</t>
    </rPh>
    <rPh sb="8" eb="10">
      <t>タンカ</t>
    </rPh>
    <phoneticPr fontId="5"/>
  </si>
  <si>
    <t>行政財産使用料</t>
    <rPh sb="0" eb="2">
      <t>ギョウセイ</t>
    </rPh>
    <rPh sb="2" eb="4">
      <t>ザイサン</t>
    </rPh>
    <rPh sb="4" eb="6">
      <t>シヨウ</t>
    </rPh>
    <rPh sb="6" eb="7">
      <t>リョウ</t>
    </rPh>
    <phoneticPr fontId="5"/>
  </si>
  <si>
    <t>行政財産使用料の単価」による</t>
    <rPh sb="0" eb="2">
      <t>ギョウセイ</t>
    </rPh>
    <rPh sb="2" eb="4">
      <t>ザイサン</t>
    </rPh>
    <rPh sb="4" eb="6">
      <t>シヨウ</t>
    </rPh>
    <rPh sb="6" eb="7">
      <t>リョウ</t>
    </rPh>
    <rPh sb="8" eb="10">
      <t>タンカ</t>
    </rPh>
    <phoneticPr fontId="5"/>
  </si>
  <si>
    <t>(1)</t>
    <phoneticPr fontId="5"/>
  </si>
  <si>
    <t>*</t>
    <phoneticPr fontId="5"/>
  </si>
  <si>
    <t>(2)</t>
    <phoneticPr fontId="5"/>
  </si>
  <si>
    <t>(6)</t>
    <phoneticPr fontId="5"/>
  </si>
  <si>
    <t>（ＬＥＤ照明以外）</t>
    <phoneticPr fontId="5"/>
  </si>
  <si>
    <t>*</t>
    <phoneticPr fontId="5"/>
  </si>
  <si>
    <t>様式10-2-1</t>
    <phoneticPr fontId="5"/>
  </si>
  <si>
    <t>様式9～15</t>
    <phoneticPr fontId="5"/>
  </si>
  <si>
    <t>*</t>
    <phoneticPr fontId="5"/>
  </si>
  <si>
    <t>所在地*1</t>
    <rPh sb="0" eb="3">
      <t>ショザイチ</t>
    </rPh>
    <phoneticPr fontId="5"/>
  </si>
  <si>
    <t>商号又は名称*2</t>
    <rPh sb="0" eb="2">
      <t>ショウゴウ</t>
    </rPh>
    <rPh sb="2" eb="3">
      <t>マタ</t>
    </rPh>
    <rPh sb="4" eb="6">
      <t>メイショウ</t>
    </rPh>
    <phoneticPr fontId="5"/>
  </si>
  <si>
    <t>電話番号</t>
    <rPh sb="0" eb="2">
      <t>デンワ</t>
    </rPh>
    <rPh sb="2" eb="4">
      <t>バンゴウ</t>
    </rPh>
    <phoneticPr fontId="5"/>
  </si>
  <si>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5"/>
  </si>
  <si>
    <t>　*2：グループで参加の場合は、グループの代表企業名</t>
    <rPh sb="9" eb="11">
      <t>サンカ</t>
    </rPh>
    <rPh sb="12" eb="14">
      <t>バアイ</t>
    </rPh>
    <rPh sb="21" eb="23">
      <t>ダイヒョウ</t>
    </rPh>
    <rPh sb="23" eb="25">
      <t>キギョウ</t>
    </rPh>
    <rPh sb="25" eb="26">
      <t>メイ</t>
    </rPh>
    <phoneticPr fontId="5"/>
  </si>
  <si>
    <t>様式9-1</t>
    <rPh sb="0" eb="2">
      <t>ヨウシキ</t>
    </rPh>
    <phoneticPr fontId="5"/>
  </si>
  <si>
    <t>％</t>
    <phoneticPr fontId="5"/>
  </si>
  <si>
    <t>kg-CO2/年</t>
    <phoneticPr fontId="5"/>
  </si>
  <si>
    <t>円/年</t>
    <phoneticPr fontId="5"/>
  </si>
  <si>
    <t>円/年）</t>
    <phoneticPr fontId="5"/>
  </si>
  <si>
    <t>円/15年</t>
    <phoneticPr fontId="5"/>
  </si>
  <si>
    <t>　円/15年）</t>
    <phoneticPr fontId="5"/>
  </si>
  <si>
    <t>円/15年）</t>
    <phoneticPr fontId="5"/>
  </si>
  <si>
    <t xml:space="preserve">（ </t>
    <phoneticPr fontId="5"/>
  </si>
  <si>
    <t>（ 　</t>
  </si>
  <si>
    <t>（ 　</t>
    <phoneticPr fontId="5"/>
  </si>
  <si>
    <t>（金利：　</t>
    <phoneticPr fontId="5"/>
  </si>
  <si>
    <t>％）</t>
    <phoneticPr fontId="5"/>
  </si>
  <si>
    <t>）</t>
    <phoneticPr fontId="5"/>
  </si>
  <si>
    <t>（</t>
    <phoneticPr fontId="5"/>
  </si>
  <si>
    <t>　　　登記簿上の所在地を（）書で上段に記載</t>
    <rPh sb="3" eb="6">
      <t>トウキボ</t>
    </rPh>
    <rPh sb="6" eb="7">
      <t>ジョウ</t>
    </rPh>
    <rPh sb="8" eb="11">
      <t>ショザイチ</t>
    </rPh>
    <rPh sb="14" eb="15">
      <t>カ</t>
    </rPh>
    <rPh sb="16" eb="18">
      <t>ジョウダン</t>
    </rPh>
    <rPh sb="19" eb="21">
      <t>キサイ</t>
    </rPh>
    <phoneticPr fontId="5"/>
  </si>
  <si>
    <t>…</t>
    <phoneticPr fontId="5"/>
  </si>
  <si>
    <t>合計</t>
    <phoneticPr fontId="5"/>
  </si>
  <si>
    <t>契約終了年度</t>
    <rPh sb="0" eb="2">
      <t>ケイヤク</t>
    </rPh>
    <rPh sb="2" eb="4">
      <t>シュウリョウ</t>
    </rPh>
    <rPh sb="4" eb="6">
      <t>ネンド</t>
    </rPh>
    <phoneticPr fontId="5"/>
  </si>
  <si>
    <t>欄は入力不要</t>
    <rPh sb="0" eb="1">
      <t>ラン</t>
    </rPh>
    <rPh sb="2" eb="4">
      <t>ニュウリョク</t>
    </rPh>
    <rPh sb="4" eb="6">
      <t>フヨウ</t>
    </rPh>
    <phoneticPr fontId="5"/>
  </si>
  <si>
    <t>※採択条件が類似の同予算元の補助事業についても記載可</t>
    <phoneticPr fontId="5"/>
  </si>
  <si>
    <t>※地方公共団体の省ｴﾈ事業について記載（なければ民間の省ｴﾈ事業についても記載可）</t>
    <phoneticPr fontId="5"/>
  </si>
  <si>
    <t>　予定する補助事業名称</t>
    <rPh sb="1" eb="3">
      <t>ヨテイ</t>
    </rPh>
    <rPh sb="5" eb="7">
      <t>ホジョ</t>
    </rPh>
    <rPh sb="7" eb="9">
      <t>ジギョウ</t>
    </rPh>
    <rPh sb="9" eb="11">
      <t>メイショウ</t>
    </rPh>
    <phoneticPr fontId="4"/>
  </si>
  <si>
    <t>一次エネルギー換算</t>
    <phoneticPr fontId="5"/>
  </si>
  <si>
    <t>施設名称</t>
    <rPh sb="0" eb="2">
      <t>シセツ</t>
    </rPh>
    <rPh sb="2" eb="4">
      <t>メイショウ</t>
    </rPh>
    <phoneticPr fontId="5"/>
  </si>
  <si>
    <t>■補助金について（全施設）</t>
    <rPh sb="1" eb="4">
      <t>ホジョキン</t>
    </rPh>
    <rPh sb="9" eb="10">
      <t>ゼン</t>
    </rPh>
    <rPh sb="10" eb="12">
      <t>シセツ</t>
    </rPh>
    <phoneticPr fontId="5"/>
  </si>
  <si>
    <t>単価（円）</t>
    <rPh sb="0" eb="2">
      <t>タンカ</t>
    </rPh>
    <rPh sb="3" eb="4">
      <t>エン</t>
    </rPh>
    <phoneticPr fontId="5"/>
  </si>
  <si>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4"/>
  </si>
  <si>
    <t>○採択可能性を高める為の工夫等</t>
    <rPh sb="1" eb="3">
      <t>サイタク</t>
    </rPh>
    <rPh sb="3" eb="6">
      <t>カノウセイ</t>
    </rPh>
    <rPh sb="7" eb="8">
      <t>タカ</t>
    </rPh>
    <rPh sb="10" eb="11">
      <t>タメ</t>
    </rPh>
    <rPh sb="12" eb="14">
      <t>クフウ</t>
    </rPh>
    <rPh sb="14" eb="15">
      <t>トウ</t>
    </rPh>
    <phoneticPr fontId="4"/>
  </si>
  <si>
    <t>直管形LEDランプ仕様報告書</t>
    <phoneticPr fontId="5"/>
  </si>
  <si>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5"/>
  </si>
  <si>
    <t>２．省エネルギー手法</t>
    <phoneticPr fontId="5"/>
  </si>
  <si>
    <t>改修効果の試算</t>
    <phoneticPr fontId="5"/>
  </si>
  <si>
    <t>　過去採択実績の有無</t>
    <rPh sb="1" eb="3">
      <t>カコ</t>
    </rPh>
    <rPh sb="3" eb="5">
      <t>サイタク</t>
    </rPh>
    <rPh sb="5" eb="7">
      <t>ジッセキ</t>
    </rPh>
    <rPh sb="8" eb="10">
      <t>ウム</t>
    </rPh>
    <phoneticPr fontId="4"/>
  </si>
  <si>
    <t xml:space="preserve">  申請年度</t>
    <rPh sb="2" eb="4">
      <t>シンセイ</t>
    </rPh>
    <rPh sb="4" eb="6">
      <t>ネンド</t>
    </rPh>
    <phoneticPr fontId="4"/>
  </si>
  <si>
    <t xml:space="preserve">  補助事業名称</t>
    <rPh sb="2" eb="4">
      <t>ホジョ</t>
    </rPh>
    <rPh sb="4" eb="6">
      <t>ジギョウ</t>
    </rPh>
    <rPh sb="6" eb="8">
      <t>メイショウ</t>
    </rPh>
    <phoneticPr fontId="4"/>
  </si>
  <si>
    <t xml:space="preserve">  対象施設</t>
    <rPh sb="2" eb="4">
      <t>タイショウ</t>
    </rPh>
    <rPh sb="4" eb="6">
      <t>シセツ</t>
    </rPh>
    <phoneticPr fontId="5"/>
  </si>
  <si>
    <t xml:space="preserve">  申請者</t>
    <rPh sb="2" eb="5">
      <t>シンセイシャ</t>
    </rPh>
    <phoneticPr fontId="4"/>
  </si>
  <si>
    <t xml:space="preserve">  補助金額</t>
    <rPh sb="2" eb="4">
      <t>ホジョ</t>
    </rPh>
    <rPh sb="4" eb="6">
      <t>キンガク</t>
    </rPh>
    <phoneticPr fontId="4"/>
  </si>
  <si>
    <t xml:space="preserve">  補助率</t>
    <rPh sb="2" eb="5">
      <t>ホジョリツ</t>
    </rPh>
    <phoneticPr fontId="5"/>
  </si>
  <si>
    <t>※採択実績が有る場合、以下記入</t>
    <rPh sb="1" eb="3">
      <t>サイタク</t>
    </rPh>
    <rPh sb="3" eb="5">
      <t>ジッセキ</t>
    </rPh>
    <rPh sb="6" eb="7">
      <t>ア</t>
    </rPh>
    <phoneticPr fontId="5"/>
  </si>
  <si>
    <t>有　　　　　　　・　　　　　　　無</t>
    <rPh sb="0" eb="1">
      <t>アリ</t>
    </rPh>
    <rPh sb="16" eb="17">
      <t>ナ</t>
    </rPh>
    <phoneticPr fontId="5"/>
  </si>
  <si>
    <t>申請する補助金の補助率</t>
    <rPh sb="0" eb="2">
      <t>シンセイ</t>
    </rPh>
    <rPh sb="4" eb="7">
      <t>ホジョキン</t>
    </rPh>
    <rPh sb="8" eb="11">
      <t>ホジョリツ</t>
    </rPh>
    <phoneticPr fontId="5"/>
  </si>
  <si>
    <t>様式10-1</t>
    <phoneticPr fontId="5"/>
  </si>
  <si>
    <t>　補助金見込額</t>
    <rPh sb="1" eb="4">
      <t>ホジョキン</t>
    </rPh>
    <rPh sb="4" eb="6">
      <t>ミコ</t>
    </rPh>
    <rPh sb="6" eb="7">
      <t>ガク</t>
    </rPh>
    <phoneticPr fontId="5"/>
  </si>
  <si>
    <t>　補助対象経費</t>
    <rPh sb="1" eb="3">
      <t>ホジョ</t>
    </rPh>
    <rPh sb="3" eb="5">
      <t>タイショウ</t>
    </rPh>
    <rPh sb="5" eb="7">
      <t>ケイヒ</t>
    </rPh>
    <phoneticPr fontId="5"/>
  </si>
  <si>
    <t>　補助率</t>
    <rPh sb="1" eb="4">
      <t>ホジョリツ</t>
    </rPh>
    <phoneticPr fontId="5"/>
  </si>
  <si>
    <t>（NO.　　）　</t>
  </si>
  <si>
    <t xml:space="preserve">本文
</t>
    <rPh sb="0" eb="2">
      <t>ホンブン</t>
    </rPh>
    <phoneticPr fontId="5"/>
  </si>
  <si>
    <t>（通し番号）</t>
    <rPh sb="1" eb="2">
      <t>トオ</t>
    </rPh>
    <rPh sb="3" eb="5">
      <t>バンゴウ</t>
    </rPh>
    <phoneticPr fontId="5"/>
  </si>
  <si>
    <t>（リストから選択）</t>
  </si>
  <si>
    <t>-</t>
    <phoneticPr fontId="5"/>
  </si>
  <si>
    <t>所属  　職名</t>
    <rPh sb="0" eb="2">
      <t>ショゾク</t>
    </rPh>
    <rPh sb="5" eb="7">
      <t>ショクメイ</t>
    </rPh>
    <phoneticPr fontId="5"/>
  </si>
  <si>
    <t>・その他アピールポイント（副次効果等）</t>
    <rPh sb="3" eb="4">
      <t>タ</t>
    </rPh>
    <rPh sb="13" eb="15">
      <t>フクジ</t>
    </rPh>
    <rPh sb="15" eb="17">
      <t>コウカ</t>
    </rPh>
    <rPh sb="17" eb="18">
      <t>トウ</t>
    </rPh>
    <phoneticPr fontId="5"/>
  </si>
  <si>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5"/>
  </si>
  <si>
    <t>リップル率
（JEL801:2010「9. 制御装置の要求事項」に定めるもの）</t>
    <rPh sb="33" eb="34">
      <t>サダ</t>
    </rPh>
    <phoneticPr fontId="5"/>
  </si>
  <si>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5"/>
  </si>
  <si>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5"/>
  </si>
  <si>
    <t>電磁波雑音は、国際無線障害特別委員会CISPR15で定める
「蛍光ランプを使用する蛍光灯器具」の基準を満たすこと。</t>
    <rPh sb="0" eb="3">
      <t>デンジハ</t>
    </rPh>
    <rPh sb="3" eb="5">
      <t>ザツオン</t>
    </rPh>
    <phoneticPr fontId="5"/>
  </si>
  <si>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5"/>
  </si>
  <si>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5"/>
  </si>
  <si>
    <t>様式10-4</t>
    <rPh sb="0" eb="2">
      <t>ヨウシキ</t>
    </rPh>
    <phoneticPr fontId="5"/>
  </si>
  <si>
    <t>様式10-3-1</t>
    <phoneticPr fontId="5"/>
  </si>
  <si>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5"/>
  </si>
  <si>
    <t>　　ただし、A4版３枚以内で、簡潔にまとめること。</t>
    <phoneticPr fontId="5"/>
  </si>
  <si>
    <t>提案書（Ａ４版）の体裁</t>
    <rPh sb="0" eb="2">
      <t>テイアン</t>
    </rPh>
    <rPh sb="2" eb="3">
      <t>ショ</t>
    </rPh>
    <rPh sb="6" eb="7">
      <t>バン</t>
    </rPh>
    <rPh sb="9" eb="11">
      <t>テイサイ</t>
    </rPh>
    <phoneticPr fontId="5"/>
  </si>
  <si>
    <t>様式8-2</t>
    <rPh sb="0" eb="2">
      <t>ヨウシキ</t>
    </rPh>
    <phoneticPr fontId="5"/>
  </si>
  <si>
    <t>様式8-1</t>
    <rPh sb="0" eb="2">
      <t>ヨウシキ</t>
    </rPh>
    <phoneticPr fontId="5"/>
  </si>
  <si>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5"/>
  </si>
  <si>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5"/>
  </si>
  <si>
    <t>（ 地方公共団体 ・ 民間 ）</t>
    <rPh sb="2" eb="4">
      <t>チホウ</t>
    </rPh>
    <rPh sb="4" eb="6">
      <t>コウキョウ</t>
    </rPh>
    <rPh sb="6" eb="8">
      <t>ダンタイ</t>
    </rPh>
    <rPh sb="11" eb="13">
      <t>ミンカン</t>
    </rPh>
    <phoneticPr fontId="4"/>
  </si>
  <si>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5"/>
  </si>
  <si>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5"/>
  </si>
  <si>
    <t>　 (</t>
    <phoneticPr fontId="5"/>
  </si>
  <si>
    <t>)</t>
    <phoneticPr fontId="5"/>
  </si>
  <si>
    <t>　　（保険料）</t>
    <rPh sb="3" eb="6">
      <t>ホケンリョウ</t>
    </rPh>
    <phoneticPr fontId="5"/>
  </si>
  <si>
    <t>（</t>
    <phoneticPr fontId="5"/>
  </si>
  <si>
    <t>）</t>
    <phoneticPr fontId="5"/>
  </si>
  <si>
    <t>保険料</t>
    <rPh sb="0" eb="3">
      <t>ホケンリョウ</t>
    </rPh>
    <phoneticPr fontId="5"/>
  </si>
  <si>
    <t>　　（その他）</t>
    <rPh sb="5" eb="6">
      <t>タ</t>
    </rPh>
    <phoneticPr fontId="5"/>
  </si>
  <si>
    <t xml:space="preserve"> ： 様式9-6 「計測・県消費」 より自動転記</t>
    <phoneticPr fontId="5"/>
  </si>
  <si>
    <t xml:space="preserve"> ： 様式9-6 「設計・工事費償還分」 より自動転記</t>
    <phoneticPr fontId="5"/>
  </si>
  <si>
    <t xml:space="preserve"> ： 様式9-6 「維持管理費」 より自動転記</t>
    <phoneticPr fontId="5"/>
  </si>
  <si>
    <t xml:space="preserve"> ： 様式9-6 「運転管理費」 より自動転記</t>
    <phoneticPr fontId="5"/>
  </si>
  <si>
    <t xml:space="preserve"> ： 様式9-6 「固定資産税」 より自動転記</t>
    <phoneticPr fontId="5"/>
  </si>
  <si>
    <t xml:space="preserve"> ： 様式9-6 「法人税」 より自動転記</t>
    <phoneticPr fontId="5"/>
  </si>
  <si>
    <t xml:space="preserve"> ： 様式9-6 「行政財産使用料」 より自動転記</t>
    <phoneticPr fontId="5"/>
  </si>
  <si>
    <t xml:space="preserve"> ： 様式9-6 「保険料」 より自動転記</t>
    <phoneticPr fontId="5"/>
  </si>
  <si>
    <t xml:space="preserve"> ： 様式9-6 「その他」 より自動転記</t>
    <phoneticPr fontId="5"/>
  </si>
  <si>
    <t>　  【様式9-6】と【様式9-7】の整合性確認　（印刷不要）</t>
    <rPh sb="4" eb="6">
      <t>ヨウシキ</t>
    </rPh>
    <rPh sb="12" eb="14">
      <t>ヨウシキ</t>
    </rPh>
    <rPh sb="19" eb="22">
      <t>セイゴウセイ</t>
    </rPh>
    <rPh sb="22" eb="24">
      <t>カクニン</t>
    </rPh>
    <rPh sb="26" eb="28">
      <t>インサツ</t>
    </rPh>
    <rPh sb="28" eb="30">
      <t>フヨウ</t>
    </rPh>
    <phoneticPr fontId="5"/>
  </si>
  <si>
    <t>1年目</t>
    <rPh sb="1" eb="3">
      <t>ネンメ</t>
    </rPh>
    <phoneticPr fontId="5"/>
  </si>
  <si>
    <t>2年目</t>
    <rPh sb="1" eb="3">
      <t>ネンメ</t>
    </rPh>
    <phoneticPr fontId="5"/>
  </si>
  <si>
    <t>欄は様式9-7から転記</t>
    <rPh sb="0" eb="1">
      <t>ラン</t>
    </rPh>
    <rPh sb="2" eb="4">
      <t>ヨウシキ</t>
    </rPh>
    <rPh sb="9" eb="11">
      <t>テンキ</t>
    </rPh>
    <phoneticPr fontId="5"/>
  </si>
  <si>
    <t>-</t>
    <phoneticPr fontId="5"/>
  </si>
  <si>
    <t>電気（昼間）</t>
    <phoneticPr fontId="5"/>
  </si>
  <si>
    <t>電気（夜間）</t>
    <phoneticPr fontId="5"/>
  </si>
  <si>
    <t>-</t>
    <phoneticPr fontId="5"/>
  </si>
  <si>
    <t>■換算係数</t>
  </si>
  <si>
    <t xml:space="preserve"> 電気（昼間）</t>
    <phoneticPr fontId="5"/>
  </si>
  <si>
    <t xml:space="preserve"> 電気（夜間）</t>
    <phoneticPr fontId="5"/>
  </si>
  <si>
    <t xml:space="preserve"> ガス（13Ａ）</t>
    <phoneticPr fontId="5"/>
  </si>
  <si>
    <t xml:space="preserve"> 上水</t>
    <phoneticPr fontId="5"/>
  </si>
  <si>
    <t xml:space="preserve"> 下水</t>
    <phoneticPr fontId="5"/>
  </si>
  <si>
    <t xml:space="preserve"> 重油Ａ</t>
    <phoneticPr fontId="5"/>
  </si>
  <si>
    <t xml:space="preserve"> 灯油</t>
    <phoneticPr fontId="5"/>
  </si>
  <si>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5"/>
  </si>
  <si>
    <t>単純
回収年数</t>
    <phoneticPr fontId="5"/>
  </si>
  <si>
    <t>重油Ａ</t>
    <rPh sb="0" eb="2">
      <t>ジュウユ</t>
    </rPh>
    <phoneticPr fontId="5"/>
  </si>
  <si>
    <t>灯油</t>
    <rPh sb="0" eb="2">
      <t>トウユ</t>
    </rPh>
    <phoneticPr fontId="5"/>
  </si>
  <si>
    <t xml:space="preserve"> 光熱水費 [円/年]</t>
    <rPh sb="1" eb="3">
      <t>コウネツ</t>
    </rPh>
    <rPh sb="3" eb="4">
      <t>スイ</t>
    </rPh>
    <rPh sb="4" eb="5">
      <t>ヒ</t>
    </rPh>
    <rPh sb="7" eb="8">
      <t>エン</t>
    </rPh>
    <rPh sb="9" eb="10">
      <t>トシ</t>
    </rPh>
    <phoneticPr fontId="5"/>
  </si>
  <si>
    <t xml:space="preserve"> 一次エネルギー消費量 [MJ/年]</t>
    <rPh sb="1" eb="3">
      <t>イチジ</t>
    </rPh>
    <rPh sb="8" eb="11">
      <t>ショウヒリョウ</t>
    </rPh>
    <rPh sb="16" eb="17">
      <t>ネン</t>
    </rPh>
    <phoneticPr fontId="5"/>
  </si>
  <si>
    <t>ガス</t>
    <phoneticPr fontId="5"/>
  </si>
  <si>
    <t>GJ/kl</t>
    <phoneticPr fontId="5"/>
  </si>
  <si>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5"/>
  </si>
  <si>
    <t>様式10-4</t>
    <phoneticPr fontId="5"/>
  </si>
  <si>
    <t xml:space="preserve"> ④削減保証率 [％]　（⑤／③）</t>
    <rPh sb="2" eb="4">
      <t>サクゲン</t>
    </rPh>
    <rPh sb="4" eb="6">
      <t>ホショウ</t>
    </rPh>
    <rPh sb="6" eb="7">
      <t>リツ</t>
    </rPh>
    <phoneticPr fontId="5"/>
  </si>
  <si>
    <t>様式10-2-7～9
様式10-3-1</t>
    <rPh sb="0" eb="2">
      <t>ヨウシキ</t>
    </rPh>
    <phoneticPr fontId="5"/>
  </si>
  <si>
    <t>様式10-3-2</t>
    <phoneticPr fontId="5"/>
  </si>
  <si>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5"/>
  </si>
  <si>
    <t>(12)</t>
    <phoneticPr fontId="5"/>
  </si>
  <si>
    <t xml:space="preserve"> ベースライン</t>
    <phoneticPr fontId="5"/>
  </si>
  <si>
    <t>…</t>
  </si>
  <si>
    <t xml:space="preserve"> 本府の利益 ③＝①－②</t>
    <rPh sb="1" eb="2">
      <t>ホン</t>
    </rPh>
    <rPh sb="2" eb="3">
      <t>フ</t>
    </rPh>
    <rPh sb="4" eb="6">
      <t>リエキ</t>
    </rPh>
    <phoneticPr fontId="5"/>
  </si>
  <si>
    <t>欄に入力すること</t>
    <rPh sb="0" eb="1">
      <t>ラン</t>
    </rPh>
    <rPh sb="2" eb="4">
      <t>ニュウリョク</t>
    </rPh>
    <phoneticPr fontId="5"/>
  </si>
  <si>
    <t>（単位：円）</t>
    <phoneticPr fontId="5"/>
  </si>
  <si>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5"/>
  </si>
  <si>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5"/>
  </si>
  <si>
    <t>[MJ/年]</t>
    <phoneticPr fontId="5"/>
  </si>
  <si>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5"/>
  </si>
  <si>
    <t xml:space="preserve"> ※削減保証率は70％以上とすること</t>
    <rPh sb="2" eb="4">
      <t>サクゲン</t>
    </rPh>
    <rPh sb="4" eb="6">
      <t>ホショウ</t>
    </rPh>
    <rPh sb="6" eb="7">
      <t>リツ</t>
    </rPh>
    <rPh sb="11" eb="13">
      <t>イジョウ</t>
    </rPh>
    <phoneticPr fontId="5"/>
  </si>
  <si>
    <t>[kWh/年]</t>
    <phoneticPr fontId="5"/>
  </si>
  <si>
    <t>■ベースライン</t>
    <phoneticPr fontId="5"/>
  </si>
  <si>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5"/>
  </si>
  <si>
    <t>様式10-3-3</t>
    <phoneticPr fontId="5"/>
  </si>
  <si>
    <t>【施設名：　　　　　　　　　　　　　　　　　　　　　　】</t>
    <phoneticPr fontId="5"/>
  </si>
  <si>
    <t>様式10-2-2</t>
    <rPh sb="0" eb="2">
      <t>ヨウシキ</t>
    </rPh>
    <phoneticPr fontId="5"/>
  </si>
  <si>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5"/>
  </si>
  <si>
    <t>様式9-７～10</t>
    <rPh sb="0" eb="2">
      <t>ヨウシキ</t>
    </rPh>
    <phoneticPr fontId="5"/>
  </si>
  <si>
    <t xml:space="preserve"> kg-CO2/kWh（火力平均）</t>
    <rPh sb="12" eb="14">
      <t>カリョク</t>
    </rPh>
    <rPh sb="14" eb="16">
      <t>ヘイキン</t>
    </rPh>
    <phoneticPr fontId="5"/>
  </si>
  <si>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3"/>
  </si>
  <si>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3"/>
  </si>
  <si>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3"/>
  </si>
  <si>
    <t>注4）予定する補助金の有無別に示すこと</t>
    <rPh sb="0" eb="1">
      <t>チュウ</t>
    </rPh>
    <rPh sb="3" eb="5">
      <t>ヨテイ</t>
    </rPh>
    <rPh sb="7" eb="10">
      <t>ホジョキン</t>
    </rPh>
    <rPh sb="11" eb="13">
      <t>ウム</t>
    </rPh>
    <rPh sb="13" eb="14">
      <t>ベツ</t>
    </rPh>
    <rPh sb="15" eb="16">
      <t>シメ</t>
    </rPh>
    <phoneticPr fontId="3"/>
  </si>
  <si>
    <t>注4）予定する補助金の有無別に示すこと</t>
    <rPh sb="0" eb="1">
      <t>チュウ</t>
    </rPh>
    <rPh sb="3" eb="5">
      <t>ヨテイ</t>
    </rPh>
    <rPh sb="7" eb="10">
      <t>ホジョキン</t>
    </rPh>
    <rPh sb="11" eb="13">
      <t>ウム</t>
    </rPh>
    <rPh sb="13" eb="14">
      <t>ベツ</t>
    </rPh>
    <rPh sb="15" eb="16">
      <t>シメ</t>
    </rPh>
    <phoneticPr fontId="5"/>
  </si>
  <si>
    <t>*1：租税については、固定資産税や法人税等、税種別に記載すること</t>
    <rPh sb="3" eb="5">
      <t>ソゼイ</t>
    </rPh>
    <phoneticPr fontId="3"/>
  </si>
  <si>
    <t>*2：その他については、可能な範囲で具体的に記入すること</t>
    <rPh sb="3" eb="6">
      <t>ソノタ</t>
    </rPh>
    <rPh sb="12" eb="14">
      <t>カノウ</t>
    </rPh>
    <rPh sb="15" eb="17">
      <t>ハンイ</t>
    </rPh>
    <rPh sb="18" eb="21">
      <t>グタイテキ</t>
    </rPh>
    <rPh sb="22" eb="24">
      <t>キニュウ</t>
    </rPh>
    <phoneticPr fontId="3"/>
  </si>
  <si>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3"/>
  </si>
  <si>
    <t>租税 *1</t>
    <rPh sb="0" eb="2">
      <t>ソゼイ</t>
    </rPh>
    <phoneticPr fontId="5"/>
  </si>
  <si>
    <t>その他 *2</t>
    <rPh sb="0" eb="3">
      <t>ソノタ</t>
    </rPh>
    <phoneticPr fontId="5"/>
  </si>
  <si>
    <t>　　（行政財産使用料 *3）</t>
    <rPh sb="3" eb="5">
      <t>ギョウセイ</t>
    </rPh>
    <rPh sb="5" eb="7">
      <t>ザイサン</t>
    </rPh>
    <rPh sb="7" eb="10">
      <t>シヨウリョウ</t>
    </rPh>
    <phoneticPr fontId="5"/>
  </si>
  <si>
    <t>指定熱源機器点検費 *1</t>
    <rPh sb="0" eb="2">
      <t>シテイ</t>
    </rPh>
    <rPh sb="2" eb="4">
      <t>ネツゲン</t>
    </rPh>
    <rPh sb="4" eb="5">
      <t>キ</t>
    </rPh>
    <rPh sb="5" eb="6">
      <t>キ</t>
    </rPh>
    <rPh sb="6" eb="8">
      <t>テンケン</t>
    </rPh>
    <rPh sb="8" eb="9">
      <t>ヒ</t>
    </rPh>
    <phoneticPr fontId="5"/>
  </si>
  <si>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5"/>
  </si>
  <si>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5"/>
  </si>
  <si>
    <t>固定資産税 *2</t>
    <rPh sb="0" eb="2">
      <t>コテイ</t>
    </rPh>
    <rPh sb="2" eb="5">
      <t>シサンゼイ</t>
    </rPh>
    <phoneticPr fontId="5"/>
  </si>
  <si>
    <t>法人税 *2</t>
    <rPh sb="0" eb="3">
      <t>ホウジンゼイ</t>
    </rPh>
    <phoneticPr fontId="5"/>
  </si>
  <si>
    <t>*2：固定資産税や法人税等、税種別に記載すること</t>
    <phoneticPr fontId="5"/>
  </si>
  <si>
    <t>注4）予定する補助金の有無別に示すこと</t>
    <phoneticPr fontId="5"/>
  </si>
  <si>
    <t>注1）その他の様式と関連のある項目の数値については整合を図ること</t>
    <phoneticPr fontId="5"/>
  </si>
  <si>
    <t>注2）可能な範囲で詳細に記入すること</t>
    <phoneticPr fontId="5"/>
  </si>
  <si>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5"/>
  </si>
  <si>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5"/>
  </si>
  <si>
    <t>固定資産税 *1</t>
    <rPh sb="0" eb="2">
      <t>コテイ</t>
    </rPh>
    <rPh sb="2" eb="5">
      <t>シサンゼイ</t>
    </rPh>
    <phoneticPr fontId="5"/>
  </si>
  <si>
    <t>法人税 *1</t>
    <rPh sb="0" eb="3">
      <t>ホウジンゼイ</t>
    </rPh>
    <phoneticPr fontId="5"/>
  </si>
  <si>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5"/>
  </si>
  <si>
    <t>その他 *2</t>
    <rPh sb="2" eb="3">
      <t>タ</t>
    </rPh>
    <phoneticPr fontId="5"/>
  </si>
  <si>
    <t>注2）可能な範囲で詳細に記入すること</t>
    <rPh sb="3" eb="5">
      <t>カノウ</t>
    </rPh>
    <rPh sb="6" eb="8">
      <t>ハンイ</t>
    </rPh>
    <rPh sb="9" eb="11">
      <t>ショウサイ</t>
    </rPh>
    <rPh sb="12" eb="14">
      <t>キニュウ</t>
    </rPh>
    <phoneticPr fontId="5"/>
  </si>
  <si>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5"/>
  </si>
  <si>
    <t>追加点検費用等（契約終了後）</t>
    <rPh sb="0" eb="2">
      <t>ツイカ</t>
    </rPh>
    <rPh sb="2" eb="4">
      <t>テンケン</t>
    </rPh>
    <rPh sb="4" eb="7">
      <t>ヒヨウトウ</t>
    </rPh>
    <rPh sb="8" eb="10">
      <t>ケイヤク</t>
    </rPh>
    <rPh sb="10" eb="13">
      <t>シュウリョウゴ</t>
    </rPh>
    <phoneticPr fontId="5"/>
  </si>
  <si>
    <t>注3）EＳＣＯ契約期間と使用する金利を明示すること</t>
    <rPh sb="7" eb="9">
      <t>ケイヤク</t>
    </rPh>
    <rPh sb="9" eb="11">
      <t>キカン</t>
    </rPh>
    <rPh sb="12" eb="14">
      <t>シヨウ</t>
    </rPh>
    <rPh sb="16" eb="18">
      <t>キンリ</t>
    </rPh>
    <rPh sb="19" eb="21">
      <t>メイジ</t>
    </rPh>
    <phoneticPr fontId="5"/>
  </si>
  <si>
    <t>※直近３ヶ年での提案する補助事業の採択実績を記載</t>
    <phoneticPr fontId="5"/>
  </si>
  <si>
    <t>その他</t>
    <rPh sb="0" eb="3">
      <t>ソノタ</t>
    </rPh>
    <phoneticPr fontId="5"/>
  </si>
  <si>
    <t xml:space="preserve"> １次エネルギー
消費量削減量</t>
    <rPh sb="9" eb="12">
      <t>ショウヒリョウ</t>
    </rPh>
    <rPh sb="12" eb="14">
      <t>サクゲン</t>
    </rPh>
    <rPh sb="14" eb="15">
      <t>リョウ</t>
    </rPh>
    <phoneticPr fontId="5"/>
  </si>
  <si>
    <t>契約期間</t>
    <rPh sb="0" eb="2">
      <t>ケイヤク</t>
    </rPh>
    <rPh sb="2" eb="4">
      <t>キカン</t>
    </rPh>
    <phoneticPr fontId="5"/>
  </si>
  <si>
    <t>■削減量（※印刷不要）</t>
    <rPh sb="1" eb="3">
      <t>サクゲン</t>
    </rPh>
    <rPh sb="3" eb="4">
      <t>リョウ</t>
    </rPh>
    <rPh sb="6" eb="8">
      <t>インサツ</t>
    </rPh>
    <rPh sb="8" eb="10">
      <t>フヨウ</t>
    </rPh>
    <phoneticPr fontId="5"/>
  </si>
  <si>
    <t>削減量</t>
    <rPh sb="0" eb="2">
      <t>サクゲン</t>
    </rPh>
    <rPh sb="2" eb="3">
      <t>リョウ</t>
    </rPh>
    <phoneticPr fontId="5"/>
  </si>
  <si>
    <t>改修内容</t>
  </si>
  <si>
    <t>年間</t>
    <rPh sb="0" eb="1">
      <t>ネン</t>
    </rPh>
    <rPh sb="1" eb="2">
      <t>カン</t>
    </rPh>
    <phoneticPr fontId="5"/>
  </si>
  <si>
    <t>→契約最終年に上乗せ</t>
    <rPh sb="1" eb="3">
      <t>ケイヤク</t>
    </rPh>
    <rPh sb="3" eb="6">
      <t>サイシュウネン</t>
    </rPh>
    <rPh sb="7" eb="9">
      <t>ウワノ</t>
    </rPh>
    <phoneticPr fontId="5"/>
  </si>
  <si>
    <t>契約年数で割ったときの端数円／年＝</t>
    <rPh sb="0" eb="2">
      <t>ケイヤク</t>
    </rPh>
    <rPh sb="2" eb="4">
      <t>ネンスウ</t>
    </rPh>
    <rPh sb="5" eb="6">
      <t>ワ</t>
    </rPh>
    <rPh sb="11" eb="13">
      <t>ハスウ</t>
    </rPh>
    <rPh sb="13" eb="14">
      <t>エン</t>
    </rPh>
    <rPh sb="15" eb="16">
      <t>ネン</t>
    </rPh>
    <phoneticPr fontId="5"/>
  </si>
  <si>
    <t>端数処理円／契約年数＝</t>
    <rPh sb="0" eb="2">
      <t>ハスウ</t>
    </rPh>
    <rPh sb="2" eb="4">
      <t>ショリ</t>
    </rPh>
    <rPh sb="4" eb="5">
      <t>エン</t>
    </rPh>
    <rPh sb="6" eb="8">
      <t>ケイヤク</t>
    </rPh>
    <rPh sb="8" eb="10">
      <t>ネンスウ</t>
    </rPh>
    <phoneticPr fontId="5"/>
  </si>
  <si>
    <t>　（印刷不要）</t>
    <rPh sb="2" eb="4">
      <t>インサツ</t>
    </rPh>
    <rPh sb="4" eb="6">
      <t>フヨウ</t>
    </rPh>
    <phoneticPr fontId="5"/>
  </si>
  <si>
    <t>端数調整について　（印刷不要）</t>
    <rPh sb="0" eb="2">
      <t>ハスウ</t>
    </rPh>
    <rPh sb="2" eb="4">
      <t>チョウセイ</t>
    </rPh>
    <rPh sb="10" eb="12">
      <t>インサツ</t>
    </rPh>
    <rPh sb="12" eb="14">
      <t>フヨウ</t>
    </rPh>
    <phoneticPr fontId="5"/>
  </si>
  <si>
    <t>契約関連経費（印紙代を除く）、所有権移転費など</t>
    <phoneticPr fontId="5"/>
  </si>
  <si>
    <r>
      <t>CO</t>
    </r>
    <r>
      <rPr>
        <sz val="9"/>
        <rFont val="ＭＳ Ｐゴシック"/>
        <family val="3"/>
        <charset val="128"/>
      </rPr>
      <t>2</t>
    </r>
    <r>
      <rPr>
        <sz val="12"/>
        <rFont val="ＭＳ Ｐゴシック"/>
        <family val="3"/>
        <charset val="128"/>
      </rPr>
      <t>排出係数</t>
    </r>
    <phoneticPr fontId="5"/>
  </si>
  <si>
    <r>
      <t xml:space="preserve"> kg-CO</t>
    </r>
    <r>
      <rPr>
        <sz val="9"/>
        <rFont val="ＭＳ Ｐゴシック"/>
        <family val="3"/>
        <charset val="128"/>
      </rPr>
      <t>2</t>
    </r>
    <r>
      <rPr>
        <sz val="12"/>
        <rFont val="ＭＳ Ｐゴシック"/>
        <family val="3"/>
        <charset val="128"/>
      </rPr>
      <t>/kWh</t>
    </r>
    <phoneticPr fontId="5"/>
  </si>
  <si>
    <r>
      <t>[kg-CO</t>
    </r>
    <r>
      <rPr>
        <sz val="9"/>
        <rFont val="ＭＳ Ｐゴシック"/>
        <family val="3"/>
        <charset val="128"/>
      </rPr>
      <t>2</t>
    </r>
    <r>
      <rPr>
        <sz val="12"/>
        <rFont val="ＭＳ Ｐゴシック"/>
        <family val="3"/>
        <charset val="128"/>
      </rPr>
      <t>/年]</t>
    </r>
    <phoneticPr fontId="5"/>
  </si>
  <si>
    <r>
      <t>MJ/Nm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</si>
  <si>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</si>
  <si>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</si>
  <si>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/l</t>
    </r>
    <phoneticPr fontId="5"/>
  </si>
  <si>
    <r>
      <t xml:space="preserve"> CO2排出量 [kg-CO</t>
    </r>
    <r>
      <rPr>
        <sz val="9"/>
        <rFont val="ＭＳ Ｐゴシック"/>
        <family val="3"/>
        <charset val="128"/>
      </rPr>
      <t>2</t>
    </r>
    <r>
      <rPr>
        <sz val="12"/>
        <rFont val="ＭＳ Ｐゴシック"/>
        <family val="3"/>
        <charset val="128"/>
      </rPr>
      <t>/年]</t>
    </r>
    <phoneticPr fontId="5"/>
  </si>
  <si>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5"/>
  </si>
  <si>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5"/>
  </si>
  <si>
    <r>
      <t>CO</t>
    </r>
    <r>
      <rPr>
        <sz val="9"/>
        <rFont val="ＭＳ Ｐゴシック"/>
        <family val="3"/>
        <charset val="128"/>
      </rPr>
      <t>2</t>
    </r>
    <r>
      <rPr>
        <sz val="12"/>
        <rFont val="ＭＳ Ｐゴシック"/>
        <family val="3"/>
        <charset val="128"/>
      </rPr>
      <t>排出係数</t>
    </r>
    <phoneticPr fontId="5"/>
  </si>
  <si>
    <r>
      <t xml:space="preserve"> kg-CO</t>
    </r>
    <r>
      <rPr>
        <sz val="9"/>
        <rFont val="ＭＳ Ｐゴシック"/>
        <family val="3"/>
        <charset val="128"/>
      </rPr>
      <t>2</t>
    </r>
    <r>
      <rPr>
        <sz val="12"/>
        <rFont val="ＭＳ Ｐゴシック"/>
        <family val="3"/>
        <charset val="128"/>
      </rPr>
      <t>/kWh</t>
    </r>
    <phoneticPr fontId="5"/>
  </si>
  <si>
    <r>
      <t>[kg-CO</t>
    </r>
    <r>
      <rPr>
        <sz val="9"/>
        <rFont val="ＭＳ Ｐゴシック"/>
        <family val="3"/>
        <charset val="128"/>
      </rPr>
      <t>2</t>
    </r>
    <r>
      <rPr>
        <sz val="12"/>
        <rFont val="ＭＳ Ｐゴシック"/>
        <family val="3"/>
        <charset val="128"/>
      </rPr>
      <t>/年]</t>
    </r>
    <phoneticPr fontId="5"/>
  </si>
  <si>
    <r>
      <t>MJ/Nm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</si>
  <si>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</si>
  <si>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</si>
  <si>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/l</t>
    </r>
    <phoneticPr fontId="5"/>
  </si>
  <si>
    <r>
      <t xml:space="preserve"> CO2排出量 [kg-CO</t>
    </r>
    <r>
      <rPr>
        <sz val="9"/>
        <rFont val="ＭＳ Ｐゴシック"/>
        <family val="3"/>
        <charset val="128"/>
      </rPr>
      <t>2</t>
    </r>
    <r>
      <rPr>
        <sz val="12"/>
        <rFont val="ＭＳ Ｐゴシック"/>
        <family val="3"/>
        <charset val="128"/>
      </rPr>
      <t>/年]</t>
    </r>
    <phoneticPr fontId="5"/>
  </si>
  <si>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5"/>
  </si>
  <si>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5"/>
  </si>
  <si>
    <r>
      <t>直接工事費　（科目別内訳書）　（補助金　</t>
    </r>
    <r>
      <rPr>
        <u/>
        <sz val="11"/>
        <rFont val="ＭＳ Ｐゴシック"/>
        <family val="3"/>
        <charset val="128"/>
      </rPr>
      <t xml:space="preserve"> 有 　／ 無</t>
    </r>
    <r>
      <rPr>
        <sz val="11"/>
        <rFont val="ＭＳ Ｐゴシック"/>
        <family val="3"/>
        <charset val="128"/>
      </rPr>
      <t xml:space="preserve"> )</t>
    </r>
    <rPh sb="7" eb="8">
      <t>カ</t>
    </rPh>
    <phoneticPr fontId="5"/>
  </si>
  <si>
    <t>：有／無、</t>
    <rPh sb="1" eb="2">
      <t>アリ</t>
    </rPh>
    <rPh sb="3" eb="4">
      <t>ナ</t>
    </rPh>
    <phoneticPr fontId="5"/>
  </si>
  <si>
    <t>階数</t>
    <rPh sb="0" eb="2">
      <t>カイスウ</t>
    </rPh>
    <phoneticPr fontId="84"/>
  </si>
  <si>
    <t>No.</t>
    <phoneticPr fontId="84"/>
  </si>
  <si>
    <t>部屋名称</t>
    <rPh sb="0" eb="2">
      <t>ヘヤ</t>
    </rPh>
    <rPh sb="2" eb="4">
      <t>メイショウ</t>
    </rPh>
    <phoneticPr fontId="84"/>
  </si>
  <si>
    <t>使用状況</t>
    <rPh sb="0" eb="2">
      <t>シヨウ</t>
    </rPh>
    <rPh sb="2" eb="4">
      <t>ジョウキョウ</t>
    </rPh>
    <phoneticPr fontId="86"/>
  </si>
  <si>
    <t>改修予定品番</t>
    <rPh sb="0" eb="2">
      <t>カイシュウ</t>
    </rPh>
    <rPh sb="2" eb="4">
      <t>ヨテイ</t>
    </rPh>
    <rPh sb="4" eb="6">
      <t>ヒンバン</t>
    </rPh>
    <phoneticPr fontId="84"/>
  </si>
  <si>
    <t>台数</t>
    <rPh sb="0" eb="2">
      <t>ダイスウ</t>
    </rPh>
    <phoneticPr fontId="84"/>
  </si>
  <si>
    <t>機器消費電力</t>
    <rPh sb="0" eb="2">
      <t>キキ</t>
    </rPh>
    <rPh sb="2" eb="4">
      <t>ショウヒ</t>
    </rPh>
    <rPh sb="4" eb="6">
      <t>デンリョク</t>
    </rPh>
    <phoneticPr fontId="84"/>
  </si>
  <si>
    <t>年間消費電力</t>
    <rPh sb="0" eb="2">
      <t>ネンカン</t>
    </rPh>
    <rPh sb="2" eb="4">
      <t>ショウヒ</t>
    </rPh>
    <rPh sb="4" eb="6">
      <t>デンリョク</t>
    </rPh>
    <phoneticPr fontId="84"/>
  </si>
  <si>
    <t>削減量</t>
    <rPh sb="0" eb="2">
      <t>サクゲン</t>
    </rPh>
    <rPh sb="2" eb="3">
      <t>リョウ</t>
    </rPh>
    <phoneticPr fontId="84"/>
  </si>
  <si>
    <t>1日平均
点灯時間（h）</t>
    <rPh sb="2" eb="4">
      <t>ヘイキン</t>
    </rPh>
    <rPh sb="6" eb="7">
      <t>ヒ</t>
    </rPh>
    <rPh sb="7" eb="9">
      <t>ジカン</t>
    </rPh>
    <phoneticPr fontId="84"/>
  </si>
  <si>
    <t>点灯日数（h）</t>
    <rPh sb="0" eb="2">
      <t>テントウ</t>
    </rPh>
    <rPh sb="2" eb="4">
      <t>ニッスウ</t>
    </rPh>
    <phoneticPr fontId="84"/>
  </si>
  <si>
    <t>年間総点
灯時間（h/年）</t>
    <rPh sb="0" eb="2">
      <t>ネンカン</t>
    </rPh>
    <rPh sb="2" eb="3">
      <t>ソウ</t>
    </rPh>
    <rPh sb="3" eb="4">
      <t>テン</t>
    </rPh>
    <rPh sb="5" eb="6">
      <t>ヒ</t>
    </rPh>
    <rPh sb="6" eb="8">
      <t>ジカン</t>
    </rPh>
    <rPh sb="11" eb="12">
      <t>ネン</t>
    </rPh>
    <phoneticPr fontId="84"/>
  </si>
  <si>
    <t>既設（W/台）</t>
    <rPh sb="0" eb="2">
      <t>キセツ</t>
    </rPh>
    <rPh sb="5" eb="6">
      <t>ダイ</t>
    </rPh>
    <phoneticPr fontId="84"/>
  </si>
  <si>
    <t>新設（W/台）</t>
    <rPh sb="0" eb="2">
      <t>シンセツ</t>
    </rPh>
    <rPh sb="5" eb="6">
      <t>ダイ</t>
    </rPh>
    <phoneticPr fontId="84"/>
  </si>
  <si>
    <t>年間消削減
電力量（kWh/年）</t>
    <rPh sb="0" eb="2">
      <t>ネンカン</t>
    </rPh>
    <rPh sb="3" eb="5">
      <t>サクゲン</t>
    </rPh>
    <rPh sb="6" eb="8">
      <t>デンリョク</t>
    </rPh>
    <rPh sb="8" eb="9">
      <t>リョウ</t>
    </rPh>
    <rPh sb="14" eb="15">
      <t>ネン</t>
    </rPh>
    <phoneticPr fontId="84"/>
  </si>
  <si>
    <t>合計</t>
    <rPh sb="0" eb="2">
      <t>ゴウケイ</t>
    </rPh>
    <phoneticPr fontId="84"/>
  </si>
  <si>
    <t>■行政財産使用料</t>
    <rPh sb="1" eb="3">
      <t>ギョウセイ</t>
    </rPh>
    <rPh sb="3" eb="5">
      <t>ザイサン</t>
    </rPh>
    <rPh sb="5" eb="8">
      <t>シヨウリョウ</t>
    </rPh>
    <phoneticPr fontId="5"/>
  </si>
  <si>
    <t>設置箇所</t>
    <rPh sb="0" eb="2">
      <t>セッチ</t>
    </rPh>
    <rPh sb="2" eb="4">
      <t>カショ</t>
    </rPh>
    <phoneticPr fontId="5"/>
  </si>
  <si>
    <r>
      <t>単価</t>
    </r>
    <r>
      <rPr>
        <vertAlign val="superscript"/>
        <sz val="11"/>
        <rFont val="ＭＳ Ｐゴシック"/>
        <family val="3"/>
        <charset val="128"/>
      </rPr>
      <t>※1</t>
    </r>
    <r>
      <rPr>
        <sz val="11"/>
        <rFont val="ＭＳ Ｐゴシック"/>
        <family val="3"/>
        <charset val="128"/>
      </rPr>
      <t xml:space="preserve">
　（円/㎡）</t>
    </r>
    <rPh sb="0" eb="2">
      <t>タンカ</t>
    </rPh>
    <phoneticPr fontId="5"/>
  </si>
  <si>
    <r>
      <t>占有面積
（㎡）</t>
    </r>
    <r>
      <rPr>
        <vertAlign val="superscript"/>
        <sz val="11"/>
        <rFont val="ＭＳ Ｐゴシック"/>
        <family val="3"/>
        <charset val="128"/>
      </rPr>
      <t>※2</t>
    </r>
    <rPh sb="0" eb="2">
      <t>センユウ</t>
    </rPh>
    <rPh sb="2" eb="4">
      <t>メンセキ</t>
    </rPh>
    <phoneticPr fontId="5"/>
  </si>
  <si>
    <t>行政財産使用料
（円/各年）</t>
    <rPh sb="0" eb="2">
      <t>ギョウセイ</t>
    </rPh>
    <rPh sb="2" eb="4">
      <t>ザイサン</t>
    </rPh>
    <rPh sb="4" eb="7">
      <t>シヨウリョウ</t>
    </rPh>
    <rPh sb="9" eb="10">
      <t>エン</t>
    </rPh>
    <rPh sb="11" eb="12">
      <t>カク</t>
    </rPh>
    <rPh sb="12" eb="13">
      <t>ネン</t>
    </rPh>
    <phoneticPr fontId="5"/>
  </si>
  <si>
    <t>※２　占有面積は、小数第２位まで記入のこと。（小数第３位以下は切り捨て）</t>
    <rPh sb="3" eb="5">
      <t>センユウ</t>
    </rPh>
    <rPh sb="5" eb="7">
      <t>メンセキ</t>
    </rPh>
    <rPh sb="9" eb="11">
      <t>ショウスウ</t>
    </rPh>
    <rPh sb="11" eb="12">
      <t>ダイ</t>
    </rPh>
    <rPh sb="13" eb="14">
      <t>イ</t>
    </rPh>
    <rPh sb="16" eb="18">
      <t>キニュウ</t>
    </rPh>
    <rPh sb="23" eb="25">
      <t>ショウスウ</t>
    </rPh>
    <rPh sb="25" eb="26">
      <t>ダイ</t>
    </rPh>
    <rPh sb="27" eb="28">
      <t>イ</t>
    </rPh>
    <rPh sb="28" eb="30">
      <t>イカ</t>
    </rPh>
    <rPh sb="31" eb="32">
      <t>キ</t>
    </rPh>
    <rPh sb="33" eb="34">
      <t>ス</t>
    </rPh>
    <phoneticPr fontId="5"/>
  </si>
  <si>
    <t>■工事費利益加算額</t>
    <rPh sb="1" eb="4">
      <t>コウジヒ</t>
    </rPh>
    <rPh sb="4" eb="6">
      <t>リエキ</t>
    </rPh>
    <rPh sb="6" eb="9">
      <t>カサンガク</t>
    </rPh>
    <phoneticPr fontId="5"/>
  </si>
  <si>
    <t>＜空調熱源機器＞</t>
    <rPh sb="1" eb="2">
      <t>クウ</t>
    </rPh>
    <rPh sb="2" eb="3">
      <t>チョウ</t>
    </rPh>
    <rPh sb="3" eb="5">
      <t>ネツゲン</t>
    </rPh>
    <rPh sb="5" eb="6">
      <t>キ</t>
    </rPh>
    <rPh sb="6" eb="7">
      <t>キ</t>
    </rPh>
    <phoneticPr fontId="5"/>
  </si>
  <si>
    <r>
      <t>単価　（円/台）</t>
    </r>
    <r>
      <rPr>
        <vertAlign val="superscript"/>
        <sz val="11"/>
        <rFont val="ＭＳ Ｐゴシック"/>
        <family val="3"/>
        <charset val="128"/>
      </rPr>
      <t>※1</t>
    </r>
    <rPh sb="0" eb="2">
      <t>タンカ</t>
    </rPh>
    <rPh sb="6" eb="7">
      <t>ダイ</t>
    </rPh>
    <phoneticPr fontId="5"/>
  </si>
  <si>
    <t>個数
（台）</t>
    <rPh sb="0" eb="2">
      <t>コスウ</t>
    </rPh>
    <rPh sb="4" eb="5">
      <t>ダイ</t>
    </rPh>
    <phoneticPr fontId="5"/>
  </si>
  <si>
    <t>利益加算額
（円/各年）</t>
    <rPh sb="0" eb="2">
      <t>リエキ</t>
    </rPh>
    <rPh sb="2" eb="5">
      <t>カサンガク</t>
    </rPh>
    <rPh sb="7" eb="8">
      <t>エン</t>
    </rPh>
    <rPh sb="9" eb="10">
      <t>カク</t>
    </rPh>
    <rPh sb="10" eb="11">
      <t>ネン</t>
    </rPh>
    <phoneticPr fontId="5"/>
  </si>
  <si>
    <t>利益加算額
（円/15年）</t>
    <rPh sb="0" eb="2">
      <t>リエキ</t>
    </rPh>
    <rPh sb="2" eb="5">
      <t>カサンガク</t>
    </rPh>
    <rPh sb="7" eb="8">
      <t>エン</t>
    </rPh>
    <rPh sb="11" eb="12">
      <t>ネン</t>
    </rPh>
    <phoneticPr fontId="5"/>
  </si>
  <si>
    <t>＜個別空調機＞</t>
    <rPh sb="1" eb="3">
      <t>コベツ</t>
    </rPh>
    <rPh sb="3" eb="4">
      <t>クウ</t>
    </rPh>
    <rPh sb="4" eb="5">
      <t>チョウ</t>
    </rPh>
    <rPh sb="5" eb="6">
      <t>キ</t>
    </rPh>
    <phoneticPr fontId="5"/>
  </si>
  <si>
    <r>
      <t>単価</t>
    </r>
    <r>
      <rPr>
        <vertAlign val="superscript"/>
        <sz val="11"/>
        <rFont val="ＭＳ Ｐゴシック"/>
        <family val="3"/>
        <charset val="128"/>
      </rPr>
      <t>※1</t>
    </r>
    <r>
      <rPr>
        <sz val="11"/>
        <rFont val="ＭＳ Ｐゴシック"/>
        <family val="3"/>
        <charset val="128"/>
      </rPr>
      <t xml:space="preserve">
（円/kW）</t>
    </r>
    <rPh sb="0" eb="2">
      <t>タンカ</t>
    </rPh>
    <rPh sb="6" eb="7">
      <t>エン</t>
    </rPh>
    <phoneticPr fontId="5"/>
  </si>
  <si>
    <t>能力
（kW/台）</t>
    <rPh sb="0" eb="2">
      <t>ノウリョク</t>
    </rPh>
    <rPh sb="7" eb="8">
      <t>ダイ</t>
    </rPh>
    <phoneticPr fontId="5"/>
  </si>
  <si>
    <t>＜その他＞</t>
    <rPh sb="3" eb="4">
      <t>タ</t>
    </rPh>
    <phoneticPr fontId="5"/>
  </si>
  <si>
    <r>
      <t>単価　（円/式）</t>
    </r>
    <r>
      <rPr>
        <vertAlign val="superscript"/>
        <sz val="11"/>
        <rFont val="ＭＳ Ｐゴシック"/>
        <family val="3"/>
        <charset val="128"/>
      </rPr>
      <t>※1</t>
    </r>
    <rPh sb="0" eb="2">
      <t>タンカ</t>
    </rPh>
    <rPh sb="6" eb="7">
      <t>シキ</t>
    </rPh>
    <phoneticPr fontId="5"/>
  </si>
  <si>
    <t>個数
（式）</t>
    <rPh sb="0" eb="2">
      <t>コスウ</t>
    </rPh>
    <rPh sb="4" eb="5">
      <t>シキ</t>
    </rPh>
    <phoneticPr fontId="5"/>
  </si>
  <si>
    <t>３．　その他、検討中の資金調達手法</t>
    <rPh sb="3" eb="6">
      <t>ソノタ</t>
    </rPh>
    <rPh sb="7" eb="10">
      <t>ケントウチュウ</t>
    </rPh>
    <rPh sb="11" eb="13">
      <t>シキン</t>
    </rPh>
    <rPh sb="13" eb="15">
      <t>チョウタツ</t>
    </rPh>
    <rPh sb="15" eb="17">
      <t>シュホウ</t>
    </rPh>
    <phoneticPr fontId="5"/>
  </si>
  <si>
    <t>[円／年]</t>
    <phoneticPr fontId="5"/>
  </si>
  <si>
    <t>維持管理費見積書（税込）</t>
    <rPh sb="0" eb="2">
      <t>イジ</t>
    </rPh>
    <rPh sb="9" eb="11">
      <t>ゼイコ</t>
    </rPh>
    <phoneticPr fontId="6"/>
  </si>
  <si>
    <t>計測・検証費見積書（税込）</t>
    <rPh sb="10" eb="12">
      <t>ゼイコ</t>
    </rPh>
    <phoneticPr fontId="17"/>
  </si>
  <si>
    <t>（参考）計測機器設置費（税込）</t>
    <rPh sb="1" eb="3">
      <t>サンコウ</t>
    </rPh>
    <rPh sb="4" eb="6">
      <t>ケイソク</t>
    </rPh>
    <rPh sb="6" eb="8">
      <t>キキ</t>
    </rPh>
    <rPh sb="8" eb="10">
      <t>セッチ</t>
    </rPh>
    <rPh sb="10" eb="11">
      <t>ヒ</t>
    </rPh>
    <rPh sb="12" eb="14">
      <t>ゼイコ</t>
    </rPh>
    <phoneticPr fontId="17"/>
  </si>
  <si>
    <t>運転管理費見積書（税込）</t>
    <rPh sb="9" eb="11">
      <t>ゼイコ</t>
    </rPh>
    <phoneticPr fontId="5"/>
  </si>
  <si>
    <t>○○○○○○○○○○○ＥＳＣＯ事業</t>
  </si>
  <si>
    <t>ＥＳＣＯ事業資金計画書</t>
    <rPh sb="4" eb="6">
      <t>ジギョウ</t>
    </rPh>
    <rPh sb="6" eb="8">
      <t>シキン</t>
    </rPh>
    <rPh sb="8" eb="11">
      <t>ケイカクショ</t>
    </rPh>
    <phoneticPr fontId="5"/>
  </si>
  <si>
    <t>ＥＳＣＯ技術提案書</t>
    <rPh sb="4" eb="6">
      <t>ギジュツ</t>
    </rPh>
    <rPh sb="6" eb="8">
      <t>テイアン</t>
    </rPh>
    <rPh sb="8" eb="9">
      <t>ショ</t>
    </rPh>
    <phoneticPr fontId="5"/>
  </si>
  <si>
    <t>ＥＳＣＯ設備維持管理提案書</t>
    <rPh sb="4" eb="6">
      <t>セツビ</t>
    </rPh>
    <rPh sb="6" eb="8">
      <t>イジ</t>
    </rPh>
    <rPh sb="8" eb="10">
      <t>カンリ</t>
    </rPh>
    <rPh sb="10" eb="12">
      <t>テイアン</t>
    </rPh>
    <rPh sb="12" eb="13">
      <t>ショ</t>
    </rPh>
    <phoneticPr fontId="5"/>
  </si>
  <si>
    <t>ＥＳＣＯ事業工事費積算書</t>
  </si>
  <si>
    <t>に係るＥＳＣＯ提案</t>
    <rPh sb="1" eb="2">
      <t>カカ</t>
    </rPh>
    <rPh sb="7" eb="9">
      <t>テイアン</t>
    </rPh>
    <phoneticPr fontId="5"/>
  </si>
  <si>
    <t>　　様式9-7において設定した「ＥＳＣＯ利益」の考え方について（設定した利益率が妥当と考えた理由）。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5"/>
  </si>
  <si>
    <t>ＥＳＣＯ技術提案書目次</t>
    <rPh sb="4" eb="5">
      <t>ワザ</t>
    </rPh>
    <rPh sb="5" eb="6">
      <t>ジュツ</t>
    </rPh>
    <rPh sb="6" eb="7">
      <t>ツツミ</t>
    </rPh>
    <rPh sb="7" eb="8">
      <t>アン</t>
    </rPh>
    <rPh sb="8" eb="9">
      <t>ショ</t>
    </rPh>
    <rPh sb="9" eb="10">
      <t>メ</t>
    </rPh>
    <rPh sb="10" eb="11">
      <t>ツギ</t>
    </rPh>
    <phoneticPr fontId="5"/>
  </si>
  <si>
    <t>・本ＥＳＣＯ事業にかかる普及啓発の取り組み</t>
    <rPh sb="0" eb="1">
      <t>ホン</t>
    </rPh>
    <rPh sb="5" eb="7">
      <t>ジギョウ</t>
    </rPh>
    <rPh sb="11" eb="13">
      <t>フキュウ</t>
    </rPh>
    <rPh sb="13" eb="15">
      <t>ケイハツ</t>
    </rPh>
    <rPh sb="16" eb="17">
      <t>ト</t>
    </rPh>
    <rPh sb="18" eb="19">
      <t>ク</t>
    </rPh>
    <phoneticPr fontId="5"/>
  </si>
  <si>
    <t>・ＥＳＣＯ契約期間終了後の対応について</t>
    <rPh sb="5" eb="7">
      <t>キカン</t>
    </rPh>
    <rPh sb="7" eb="10">
      <t>シュウリョウゴ</t>
    </rPh>
    <rPh sb="11" eb="13">
      <t>タイオウ</t>
    </rPh>
    <phoneticPr fontId="4"/>
  </si>
  <si>
    <t xml:space="preserve"> ※指定熱源機器の更新がある場合のみ、特記ＥＳＣＯ提案募集要項に示す額を記入のこと</t>
  </si>
  <si>
    <t xml:space="preserve"> ⑥ＥＳＣＯサービス料 [円/年]　</t>
    <rPh sb="10" eb="11">
      <t>リョウ</t>
    </rPh>
    <phoneticPr fontId="5"/>
  </si>
  <si>
    <t>ＥＳＣＯ設備の維持管理業務に関する計画を示す。</t>
    <rPh sb="7" eb="9">
      <t>イジ</t>
    </rPh>
    <rPh sb="9" eb="11">
      <t>カンリ</t>
    </rPh>
    <rPh sb="11" eb="13">
      <t>ギョウム</t>
    </rPh>
    <rPh sb="17" eb="19">
      <t>ケイカク</t>
    </rPh>
    <phoneticPr fontId="6"/>
  </si>
  <si>
    <t>また、ＥＳＣＯ設備に関する維持管理費用は全てＥＳＣＯ事業者の負担とする。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6"/>
  </si>
  <si>
    <t>ＥＳＣＯ設備及び本府の既存設備に関する適切な運転管理指針（案）を示す。</t>
  </si>
  <si>
    <t>提案するＥＳＣＯ設備等の設置箇所図を示す。</t>
    <rPh sb="8" eb="10">
      <t>セツビ</t>
    </rPh>
    <rPh sb="10" eb="11">
      <t>トウ</t>
    </rPh>
    <rPh sb="12" eb="14">
      <t>セッチ</t>
    </rPh>
    <rPh sb="14" eb="16">
      <t>カショ</t>
    </rPh>
    <rPh sb="16" eb="17">
      <t>ズ</t>
    </rPh>
    <phoneticPr fontId="24"/>
  </si>
  <si>
    <t>　（15年間の利益総額のうち、指定機器の更新による加算利益分
　（特記ＥＳＣＯ提案募集要項による））</t>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5"/>
  </si>
  <si>
    <t>　（15年間の利益総額のうち、行政財産使用料加算利益分
  （特記ＥＳＣＯ提案募集要項による））</t>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5"/>
  </si>
  <si>
    <t>　（15年間の利益総額のうち、太陽光発電設備に係る行政財産使用料
　 加算利益分（特記ＥＳＣＯ提案募集要項による））</t>
  </si>
  <si>
    <t>ＥＳＣＯ契約期間終了後の対応への提案</t>
    <rPh sb="4" eb="6">
      <t>ケイヤク</t>
    </rPh>
    <rPh sb="6" eb="8">
      <t>キカン</t>
    </rPh>
    <rPh sb="8" eb="11">
      <t>シュウリョウゴ</t>
    </rPh>
    <rPh sb="12" eb="14">
      <t>タイオウ</t>
    </rPh>
    <rPh sb="16" eb="18">
      <t>テイアン</t>
    </rPh>
    <phoneticPr fontId="5"/>
  </si>
  <si>
    <t>ＥＳＣＯ普及啓発にかかる配慮</t>
    <rPh sb="4" eb="6">
      <t>フキュウ</t>
    </rPh>
    <rPh sb="6" eb="8">
      <t>ケイハツ</t>
    </rPh>
    <rPh sb="12" eb="14">
      <t>ハイリョ</t>
    </rPh>
    <phoneticPr fontId="5"/>
  </si>
  <si>
    <t>※１　特記ＥＳＣＯ提案募集要項を参照のこと。</t>
    <rPh sb="3" eb="5">
      <t>トッキ</t>
    </rPh>
    <rPh sb="9" eb="11">
      <t>テイアン</t>
    </rPh>
    <rPh sb="11" eb="13">
      <t>ボシュウ</t>
    </rPh>
    <rPh sb="13" eb="15">
      <t>ヨウコウ</t>
    </rPh>
    <rPh sb="16" eb="18">
      <t>サンショウ</t>
    </rPh>
    <phoneticPr fontId="5"/>
  </si>
  <si>
    <t>・ＬＥＤ照明への改修について</t>
    <phoneticPr fontId="5"/>
  </si>
  <si>
    <t>再生可能エネルギー設備に係る省エネルギー手法　</t>
    <phoneticPr fontId="5"/>
  </si>
  <si>
    <t xml:space="preserve"> 機器点検費削減額 [円/年]</t>
    <rPh sb="1" eb="3">
      <t>キキ</t>
    </rPh>
    <rPh sb="3" eb="5">
      <t>テンケン</t>
    </rPh>
    <rPh sb="5" eb="6">
      <t>ヒ</t>
    </rPh>
    <rPh sb="6" eb="8">
      <t>サクゲン</t>
    </rPh>
    <rPh sb="8" eb="9">
      <t>ガク</t>
    </rPh>
    <phoneticPr fontId="5"/>
  </si>
  <si>
    <r>
      <t xml:space="preserve"> ①</t>
    </r>
    <r>
      <rPr>
        <sz val="12"/>
        <color rgb="FFFF0000"/>
        <rFont val="ＭＳ Ｐゴシック"/>
        <family val="3"/>
        <charset val="128"/>
        <scheme val="major"/>
      </rPr>
      <t>光熱水費削減額</t>
    </r>
    <r>
      <rPr>
        <sz val="12"/>
        <rFont val="ＭＳ Ｐゴシック"/>
        <family val="3"/>
        <charset val="128"/>
        <scheme val="major"/>
      </rPr>
      <t xml:space="preserve"> [円/年]</t>
    </r>
    <rPh sb="2" eb="4">
      <t>コウネツ</t>
    </rPh>
    <rPh sb="4" eb="5">
      <t>スイ</t>
    </rPh>
    <rPh sb="5" eb="6">
      <t>ヒ</t>
    </rPh>
    <rPh sb="6" eb="8">
      <t>サクゲン</t>
    </rPh>
    <rPh sb="8" eb="9">
      <t>ガク</t>
    </rPh>
    <phoneticPr fontId="5"/>
  </si>
  <si>
    <r>
      <t xml:space="preserve"> ②</t>
    </r>
    <r>
      <rPr>
        <sz val="12"/>
        <color rgb="FFFF0000"/>
        <rFont val="ＭＳ Ｐゴシック"/>
        <family val="3"/>
        <charset val="128"/>
        <scheme val="major"/>
      </rPr>
      <t>機器点検費削減額</t>
    </r>
    <r>
      <rPr>
        <sz val="12"/>
        <rFont val="ＭＳ Ｐゴシック"/>
        <family val="3"/>
        <charset val="128"/>
        <scheme val="major"/>
      </rPr>
      <t xml:space="preserve"> [円/年]</t>
    </r>
    <rPh sb="2" eb="4">
      <t>キキ</t>
    </rPh>
    <rPh sb="4" eb="6">
      <t>テンケン</t>
    </rPh>
    <rPh sb="6" eb="7">
      <t>ヒ</t>
    </rPh>
    <rPh sb="7" eb="9">
      <t>サクゲン</t>
    </rPh>
    <rPh sb="9" eb="10">
      <t>ガク</t>
    </rPh>
    <phoneticPr fontId="5"/>
  </si>
  <si>
    <r>
      <t xml:space="preserve"> ③</t>
    </r>
    <r>
      <rPr>
        <sz val="12"/>
        <color rgb="FFFF0000"/>
        <rFont val="ＭＳ Ｐゴシック"/>
        <family val="3"/>
        <charset val="128"/>
        <scheme val="major"/>
      </rPr>
      <t>光熱水費等削減予定額</t>
    </r>
    <r>
      <rPr>
        <sz val="12"/>
        <rFont val="ＭＳ Ｐゴシック"/>
        <family val="3"/>
        <charset val="128"/>
        <scheme val="major"/>
      </rPr>
      <t xml:space="preserve"> [円/年]　（①＋②）</t>
    </r>
    <rPh sb="2" eb="6">
      <t>コウネツスイヒ</t>
    </rPh>
    <rPh sb="6" eb="7">
      <t>トウ</t>
    </rPh>
    <rPh sb="7" eb="9">
      <t>サクゲン</t>
    </rPh>
    <rPh sb="9" eb="11">
      <t>ヨテイ</t>
    </rPh>
    <rPh sb="11" eb="12">
      <t>ガク</t>
    </rPh>
    <phoneticPr fontId="5"/>
  </si>
  <si>
    <t>光熱水費削減額</t>
    <rPh sb="0" eb="3">
      <t>コウネツスイ</t>
    </rPh>
    <rPh sb="3" eb="4">
      <t>ヒ</t>
    </rPh>
    <rPh sb="4" eb="6">
      <t>サクゲン</t>
    </rPh>
    <rPh sb="6" eb="7">
      <t>ゲンガク</t>
    </rPh>
    <phoneticPr fontId="5"/>
  </si>
  <si>
    <t>既設（kWh/年）</t>
    <rPh sb="0" eb="2">
      <t>キセツ</t>
    </rPh>
    <rPh sb="7" eb="8">
      <t>ネン</t>
    </rPh>
    <phoneticPr fontId="84"/>
  </si>
  <si>
    <t>新設（kWh/年）</t>
    <rPh sb="0" eb="2">
      <t>シンセツ</t>
    </rPh>
    <rPh sb="7" eb="8">
      <t>ネン</t>
    </rPh>
    <phoneticPr fontId="84"/>
  </si>
  <si>
    <t>○申請を予定する補助事業について</t>
    <rPh sb="1" eb="3">
      <t>シンセイ</t>
    </rPh>
    <rPh sb="4" eb="6">
      <t>ヨテイ</t>
    </rPh>
    <rPh sb="8" eb="10">
      <t>ホジョ</t>
    </rPh>
    <rPh sb="10" eb="12">
      <t>ジギョウ</t>
    </rPh>
    <phoneticPr fontId="4"/>
  </si>
  <si>
    <t>○補助事業の概要（予算、採択条件、近年動向等）、提案理由について</t>
    <rPh sb="1" eb="3">
      <t>ホジョ</t>
    </rPh>
    <rPh sb="3" eb="5">
      <t>ジギョウ</t>
    </rPh>
    <rPh sb="6" eb="8">
      <t>ガイヨウ</t>
    </rPh>
    <rPh sb="9" eb="11">
      <t>ヨサン</t>
    </rPh>
    <rPh sb="12" eb="14">
      <t>サイタク</t>
    </rPh>
    <rPh sb="14" eb="16">
      <t>ジョウケン</t>
    </rPh>
    <rPh sb="17" eb="19">
      <t>キンネン</t>
    </rPh>
    <rPh sb="19" eb="21">
      <t>ドウコウ</t>
    </rPh>
    <rPh sb="21" eb="22">
      <t>ナド</t>
    </rPh>
    <rPh sb="24" eb="26">
      <t>テイアン</t>
    </rPh>
    <rPh sb="26" eb="28">
      <t>リユウ</t>
    </rPh>
    <phoneticPr fontId="4"/>
  </si>
  <si>
    <t>資金調達企業主体［　　　　　　　　　　　　］</t>
    <rPh sb="0" eb="2">
      <t>シキン</t>
    </rPh>
    <rPh sb="2" eb="4">
      <t>チョウタツ</t>
    </rPh>
    <rPh sb="4" eb="6">
      <t>キギョウ</t>
    </rPh>
    <rPh sb="6" eb="8">
      <t>シュタイ</t>
    </rPh>
    <phoneticPr fontId="5"/>
  </si>
  <si>
    <r>
      <t xml:space="preserve">費用等積算表（元金相当費用一覧）　　（補助金　 </t>
    </r>
    <r>
      <rPr>
        <b/>
        <u/>
        <sz val="14"/>
        <rFont val="ＭＳ Ｐゴシック"/>
        <family val="3"/>
        <charset val="128"/>
      </rPr>
      <t>有 ／ 無</t>
    </r>
    <r>
      <rPr>
        <b/>
        <sz val="14"/>
        <rFont val="ＭＳ Ｐゴシック"/>
        <family val="3"/>
        <charset val="128"/>
      </rPr>
      <t xml:space="preserve"> )　（税込）　</t>
    </r>
    <rPh sb="0" eb="2">
      <t>ヒヨウ</t>
    </rPh>
    <rPh sb="2" eb="3">
      <t>トウ</t>
    </rPh>
    <rPh sb="3" eb="5">
      <t>セキサン</t>
    </rPh>
    <rPh sb="5" eb="6">
      <t>ヒョウ</t>
    </rPh>
    <rPh sb="7" eb="9">
      <t>ガンキン</t>
    </rPh>
    <rPh sb="9" eb="11">
      <t>ソウトウガク</t>
    </rPh>
    <rPh sb="11" eb="13">
      <t>ヒヨウ</t>
    </rPh>
    <rPh sb="13" eb="15">
      <t>イチラン</t>
    </rPh>
    <phoneticPr fontId="5"/>
  </si>
  <si>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5"/>
  </si>
  <si>
    <t>・NOx、SOｘ、ばいじん、騒音等（含 光害）についての環境性への配慮について</t>
    <rPh sb="13" eb="15">
      <t>ソウオン</t>
    </rPh>
    <rPh sb="15" eb="16">
      <t>ナド</t>
    </rPh>
    <rPh sb="16" eb="17">
      <t>ナド</t>
    </rPh>
    <rPh sb="18" eb="19">
      <t>フク</t>
    </rPh>
    <rPh sb="20" eb="21">
      <t>ヒカ</t>
    </rPh>
    <rPh sb="21" eb="22">
      <t>ガイ</t>
    </rPh>
    <rPh sb="27" eb="29">
      <t>カンキョウ</t>
    </rPh>
    <rPh sb="29" eb="30">
      <t>セイ</t>
    </rPh>
    <rPh sb="32" eb="34">
      <t>ハイリョ</t>
    </rPh>
    <phoneticPr fontId="4"/>
  </si>
  <si>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5"/>
  </si>
  <si>
    <r>
      <t>1.　技術提案基本方針　（補助金　</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5"/>
  </si>
  <si>
    <r>
      <t>1.技術提案基本方針　（補助金　</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5"/>
  </si>
  <si>
    <r>
      <t>1.技術提案基本方針　（補助金　</t>
    </r>
    <r>
      <rPr>
        <b/>
        <u/>
        <sz val="12"/>
        <rFont val="ＭＳ Ｐゴシック"/>
        <family val="3"/>
        <charset val="128"/>
        <scheme val="minor"/>
      </rPr>
      <t>有／無</t>
    </r>
    <r>
      <rPr>
        <b/>
        <sz val="12"/>
        <rFont val="ＭＳ Ｐゴシック"/>
        <family val="3"/>
        <charset val="128"/>
        <scheme val="minor"/>
      </rPr>
      <t>）</t>
    </r>
    <phoneticPr fontId="28"/>
  </si>
  <si>
    <r>
      <t>３．改修効果の試算（補助金　</t>
    </r>
    <r>
      <rPr>
        <b/>
        <u/>
        <sz val="20"/>
        <rFont val="ＭＳ Ｐゴシック"/>
        <family val="3"/>
        <charset val="128"/>
      </rPr>
      <t>有／無</t>
    </r>
    <r>
      <rPr>
        <b/>
        <sz val="20"/>
        <rFont val="ＭＳ Ｐゴシック"/>
        <family val="3"/>
        <charset val="128"/>
      </rPr>
      <t>）（税込）</t>
    </r>
    <phoneticPr fontId="5"/>
  </si>
  <si>
    <r>
      <t>３．改修効果の試算（補助金　</t>
    </r>
    <r>
      <rPr>
        <b/>
        <u/>
        <sz val="20"/>
        <rFont val="ＭＳ Ｐゴシック"/>
        <family val="3"/>
        <charset val="128"/>
      </rPr>
      <t>有／無</t>
    </r>
    <r>
      <rPr>
        <b/>
        <sz val="20"/>
        <rFont val="ＭＳ Ｐゴシック"/>
        <family val="3"/>
        <charset val="128"/>
      </rPr>
      <t>）（税込）</t>
    </r>
    <phoneticPr fontId="5"/>
  </si>
  <si>
    <r>
      <t>　　　　　　　　　　　ＥＳＣＯ設備維持管理提案書 （補助金：　</t>
    </r>
    <r>
      <rPr>
        <b/>
        <u/>
        <sz val="16"/>
        <rFont val="ＭＳ Ｐゴシック"/>
        <family val="3"/>
        <charset val="128"/>
      </rPr>
      <t>有／無</t>
    </r>
    <r>
      <rPr>
        <b/>
        <sz val="16"/>
        <rFont val="ＭＳ Ｐゴシック"/>
        <family val="3"/>
        <charset val="128"/>
      </rPr>
      <t xml:space="preserve"> ）</t>
    </r>
    <rPh sb="15" eb="17">
      <t>セツビ</t>
    </rPh>
    <rPh sb="17" eb="19">
      <t>イジ</t>
    </rPh>
    <rPh sb="19" eb="21">
      <t>カンリ</t>
    </rPh>
    <rPh sb="26" eb="29">
      <t>ホジョキン</t>
    </rPh>
    <rPh sb="31" eb="32">
      <t>ア</t>
    </rPh>
    <rPh sb="33" eb="34">
      <t>ナ</t>
    </rPh>
    <phoneticPr fontId="6"/>
  </si>
  <si>
    <r>
      <t>計測・検証方法提案書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0" eb="2">
      <t>ケイソク</t>
    </rPh>
    <rPh sb="3" eb="5">
      <t>ケンショウ</t>
    </rPh>
    <rPh sb="5" eb="7">
      <t>ホウホウ</t>
    </rPh>
    <rPh sb="7" eb="10">
      <t>テイアンショ</t>
    </rPh>
    <rPh sb="12" eb="15">
      <t>ホジョキン</t>
    </rPh>
    <rPh sb="17" eb="18">
      <t>ア</t>
    </rPh>
    <rPh sb="19" eb="20">
      <t>ナ</t>
    </rPh>
    <phoneticPr fontId="6"/>
  </si>
  <si>
    <r>
      <t>1.技術提案基本方針　（補助金　</t>
    </r>
    <r>
      <rPr>
        <b/>
        <u/>
        <sz val="14"/>
        <rFont val="ＭＳ Ｐゴシック"/>
        <family val="3"/>
        <charset val="128"/>
      </rPr>
      <t>有／無</t>
    </r>
    <r>
      <rPr>
        <b/>
        <sz val="14"/>
        <rFont val="ＭＳ Ｐゴシック"/>
        <family val="3"/>
        <charset val="128"/>
      </rPr>
      <t>）</t>
    </r>
    <phoneticPr fontId="5"/>
  </si>
  <si>
    <r>
      <t xml:space="preserve">（補助金　 </t>
    </r>
    <r>
      <rPr>
        <b/>
        <u/>
        <sz val="16"/>
        <rFont val="ＭＳ Ｐゴシック"/>
        <family val="3"/>
        <charset val="128"/>
      </rPr>
      <t>有 ／ 無</t>
    </r>
    <r>
      <rPr>
        <b/>
        <sz val="16"/>
        <rFont val="ＭＳ Ｐゴシック"/>
        <family val="3"/>
        <charset val="128"/>
      </rPr>
      <t xml:space="preserve"> ）</t>
    </r>
    <rPh sb="1" eb="4">
      <t>ホジョキン</t>
    </rPh>
    <rPh sb="6" eb="7">
      <t>アリ</t>
    </rPh>
    <rPh sb="10" eb="11">
      <t>ナ</t>
    </rPh>
    <phoneticPr fontId="5"/>
  </si>
  <si>
    <t>　照明改修仕様報告書</t>
    <rPh sb="1" eb="3">
      <t>ショウメイ</t>
    </rPh>
    <rPh sb="3" eb="5">
      <t>カイシュウ</t>
    </rPh>
    <rPh sb="5" eb="7">
      <t>シヨウ</t>
    </rPh>
    <rPh sb="7" eb="9">
      <t>ホウコク</t>
    </rPh>
    <rPh sb="9" eb="10">
      <t>ショ</t>
    </rPh>
    <phoneticPr fontId="5"/>
  </si>
  <si>
    <t>【注記】</t>
    <rPh sb="1" eb="3">
      <t>チュウキ</t>
    </rPh>
    <phoneticPr fontId="5"/>
  </si>
  <si>
    <t>必須箇所</t>
    <rPh sb="0" eb="2">
      <t>ヒッス</t>
    </rPh>
    <rPh sb="2" eb="4">
      <t>カショ</t>
    </rPh>
    <phoneticPr fontId="5"/>
  </si>
  <si>
    <t>任意箇所</t>
    <rPh sb="0" eb="2">
      <t>ニンイ</t>
    </rPh>
    <rPh sb="2" eb="4">
      <t>カショ</t>
    </rPh>
    <phoneticPr fontId="5"/>
  </si>
  <si>
    <t>種別</t>
    <rPh sb="0" eb="2">
      <t>シュベツ</t>
    </rPh>
    <phoneticPr fontId="5"/>
  </si>
  <si>
    <t>直管40W</t>
    <rPh sb="0" eb="2">
      <t>チョッカン</t>
    </rPh>
    <phoneticPr fontId="5"/>
  </si>
  <si>
    <t>直管20W</t>
    <rPh sb="0" eb="2">
      <t>チョッカン</t>
    </rPh>
    <phoneticPr fontId="5"/>
  </si>
  <si>
    <t>蛍光灯</t>
    <rPh sb="0" eb="3">
      <t>ケイコウトウ</t>
    </rPh>
    <phoneticPr fontId="5"/>
  </si>
  <si>
    <t>その他</t>
    <rPh sb="2" eb="3">
      <t>タ</t>
    </rPh>
    <phoneticPr fontId="5"/>
  </si>
  <si>
    <t>直管Hf32W</t>
    <rPh sb="0" eb="2">
      <t>チョッカン</t>
    </rPh>
    <phoneticPr fontId="5"/>
  </si>
  <si>
    <t>ｺﾝﾊﾟｸﾄ型</t>
    <rPh sb="6" eb="7">
      <t>ガタ</t>
    </rPh>
    <phoneticPr fontId="5"/>
  </si>
  <si>
    <t>HID灯</t>
    <rPh sb="3" eb="4">
      <t>トウ</t>
    </rPh>
    <phoneticPr fontId="5"/>
  </si>
  <si>
    <t>【合計】</t>
    <rPh sb="1" eb="3">
      <t>ゴウケイ</t>
    </rPh>
    <phoneticPr fontId="5"/>
  </si>
  <si>
    <t>白熱灯</t>
    <rPh sb="0" eb="2">
      <t>ハクネツ</t>
    </rPh>
    <rPh sb="2" eb="3">
      <t>トウ</t>
    </rPh>
    <phoneticPr fontId="5"/>
  </si>
  <si>
    <t>○取り替え対象の考え方について</t>
    <phoneticPr fontId="5"/>
  </si>
  <si>
    <t>様式10-2-10</t>
    <rPh sb="0" eb="2">
      <t>ヨウシキ</t>
    </rPh>
    <phoneticPr fontId="5"/>
  </si>
  <si>
    <t>様式10-2-11</t>
    <rPh sb="0" eb="2">
      <t>ヨウシキ</t>
    </rPh>
    <phoneticPr fontId="5"/>
  </si>
  <si>
    <t>・事業者の実績を踏まえたESCOサービス提供への信頼性について</t>
    <rPh sb="1" eb="4">
      <t>ジギョウシャ</t>
    </rPh>
    <rPh sb="5" eb="7">
      <t>ジッセキ</t>
    </rPh>
    <rPh sb="8" eb="9">
      <t>フ</t>
    </rPh>
    <rPh sb="20" eb="22">
      <t>テイキョウ</t>
    </rPh>
    <rPh sb="24" eb="27">
      <t>シンライセイ</t>
    </rPh>
    <phoneticPr fontId="5"/>
  </si>
  <si>
    <t>・ＥＳＣＯ事業の事業実績（本府が過去に公募した以外の案件）</t>
    <rPh sb="5" eb="7">
      <t>ジギョウ</t>
    </rPh>
    <rPh sb="8" eb="10">
      <t>ジギョウ</t>
    </rPh>
    <rPh sb="10" eb="12">
      <t>ジッセキ</t>
    </rPh>
    <rPh sb="13" eb="15">
      <t>ホンプ</t>
    </rPh>
    <rPh sb="16" eb="18">
      <t>カコ</t>
    </rPh>
    <rPh sb="19" eb="21">
      <t>コウボ</t>
    </rPh>
    <rPh sb="23" eb="25">
      <t>イガイ</t>
    </rPh>
    <rPh sb="26" eb="28">
      <t>アンケン</t>
    </rPh>
    <phoneticPr fontId="4"/>
  </si>
  <si>
    <t>令和　　年　　月　　日</t>
    <rPh sb="0" eb="2">
      <t>レイワ</t>
    </rPh>
    <rPh sb="4" eb="5">
      <t>ネン</t>
    </rPh>
    <rPh sb="7" eb="8">
      <t>ガツ</t>
    </rPh>
    <rPh sb="10" eb="11">
      <t>ニチ</t>
    </rPh>
    <phoneticPr fontId="5"/>
  </si>
  <si>
    <t xml:space="preserve"> ⑤削減保証額 [円/年]　（③×④）</t>
    <rPh sb="2" eb="4">
      <t>サクゲン</t>
    </rPh>
    <rPh sb="4" eb="6">
      <t>ホショウ</t>
    </rPh>
    <rPh sb="6" eb="7">
      <t>ガク</t>
    </rPh>
    <rPh sb="9" eb="10">
      <t>エン</t>
    </rPh>
    <rPh sb="11" eb="12">
      <t>トシ</t>
    </rPh>
    <phoneticPr fontId="5"/>
  </si>
  <si>
    <r>
      <t>３．別紙２_照明改修仕様書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5"/>
  </si>
  <si>
    <t>７．別紙２_照明改修仕様書により計算した照度計算書を併せて提出してください。</t>
    <phoneticPr fontId="5"/>
  </si>
  <si>
    <t>１．直管形LEDランプの仕様については、様式10-2-10を使用してください。</t>
    <rPh sb="2" eb="3">
      <t>チョッ</t>
    </rPh>
    <rPh sb="3" eb="4">
      <t>カン</t>
    </rPh>
    <rPh sb="4" eb="5">
      <t>ガタ</t>
    </rPh>
    <rPh sb="12" eb="14">
      <t>シヨウ</t>
    </rPh>
    <rPh sb="20" eb="22">
      <t>ヨウシキ</t>
    </rPh>
    <rPh sb="30" eb="32">
      <t>シヨウ</t>
    </rPh>
    <phoneticPr fontId="5"/>
  </si>
  <si>
    <t>特記募集要項「15提案書作成時の</t>
    <rPh sb="0" eb="2">
      <t>トッキ</t>
    </rPh>
    <rPh sb="2" eb="4">
      <t>ボシュウ</t>
    </rPh>
    <rPh sb="4" eb="6">
      <t>ヨウコウ</t>
    </rPh>
    <phoneticPr fontId="5"/>
  </si>
  <si>
    <t>(5)</t>
    <phoneticPr fontId="5"/>
  </si>
  <si>
    <t>既存機器の更新にかかる積極性（ＬＥＤ照明を除く）</t>
    <rPh sb="0" eb="2">
      <t>キソン</t>
    </rPh>
    <rPh sb="2" eb="4">
      <t>キキ</t>
    </rPh>
    <rPh sb="5" eb="7">
      <t>コウシン</t>
    </rPh>
    <rPh sb="11" eb="14">
      <t>セッキョクセイ</t>
    </rPh>
    <rPh sb="18" eb="20">
      <t>ショウメイ</t>
    </rPh>
    <rPh sb="21" eb="22">
      <t>ノゾ</t>
    </rPh>
    <phoneticPr fontId="5"/>
  </si>
  <si>
    <t>ＬＥＤ照明への改修台数</t>
    <rPh sb="3" eb="5">
      <t>ショウメイ</t>
    </rPh>
    <rPh sb="7" eb="9">
      <t>カイシュウ</t>
    </rPh>
    <rPh sb="9" eb="11">
      <t>ダイスウ</t>
    </rPh>
    <phoneticPr fontId="5"/>
  </si>
  <si>
    <t>台</t>
    <rPh sb="0" eb="1">
      <t>ダイ</t>
    </rPh>
    <phoneticPr fontId="5"/>
  </si>
  <si>
    <t>(8)</t>
    <phoneticPr fontId="5"/>
  </si>
  <si>
    <t>(7)</t>
  </si>
  <si>
    <t>(9)</t>
  </si>
  <si>
    <t>技術・提案に具体性・妥当性があること（ＬＥＤ照明を除く）</t>
    <rPh sb="0" eb="2">
      <t>ギジュツ</t>
    </rPh>
    <rPh sb="3" eb="5">
      <t>テイアン</t>
    </rPh>
    <rPh sb="6" eb="9">
      <t>グタイセイ</t>
    </rPh>
    <rPh sb="10" eb="13">
      <t>ダトウセイ</t>
    </rPh>
    <phoneticPr fontId="5"/>
  </si>
  <si>
    <t>様式10-2-5</t>
    <phoneticPr fontId="5"/>
  </si>
  <si>
    <t>ＥＳＣＯ事業を通じての災害対応について</t>
    <rPh sb="4" eb="6">
      <t>ジギョウ</t>
    </rPh>
    <rPh sb="7" eb="8">
      <t>ツウ</t>
    </rPh>
    <rPh sb="11" eb="13">
      <t>サイガイ</t>
    </rPh>
    <rPh sb="13" eb="15">
      <t>タイオウ</t>
    </rPh>
    <phoneticPr fontId="5"/>
  </si>
  <si>
    <t>ＥＳＣＯサービス提供に信頼性がある</t>
    <rPh sb="8" eb="10">
      <t>テイキョウ</t>
    </rPh>
    <rPh sb="11" eb="14">
      <t>シンライセイ</t>
    </rPh>
    <phoneticPr fontId="5"/>
  </si>
  <si>
    <t xml:space="preserve">・ＥＳＣＯ事業を通じての災害対応について </t>
    <rPh sb="5" eb="7">
      <t>ジギョウ</t>
    </rPh>
    <rPh sb="8" eb="9">
      <t>ツウ</t>
    </rPh>
    <rPh sb="12" eb="14">
      <t>サイガイ</t>
    </rPh>
    <rPh sb="14" eb="16">
      <t>タイオウ</t>
    </rPh>
    <phoneticPr fontId="4"/>
  </si>
  <si>
    <t>　(提案内容に基づく安全性、信頼性、対応柔軟性について）</t>
  </si>
  <si>
    <t>２．提案要請番号：</t>
    <rPh sb="2" eb="4">
      <t>テイアン</t>
    </rPh>
    <rPh sb="4" eb="6">
      <t>ヨウセイ</t>
    </rPh>
    <rPh sb="6" eb="8">
      <t>バンゴウ</t>
    </rPh>
    <phoneticPr fontId="5"/>
  </si>
  <si>
    <t>メールアドレス</t>
    <phoneticPr fontId="5"/>
  </si>
  <si>
    <t>・品質管理、工事完了期限、設備引渡への信頼性について</t>
    <rPh sb="0" eb="2">
      <t>ヒンシツ</t>
    </rPh>
    <rPh sb="2" eb="3">
      <t>カン</t>
    </rPh>
    <rPh sb="3" eb="5">
      <t>カンリ</t>
    </rPh>
    <rPh sb="6" eb="8">
      <t>コウジ</t>
    </rPh>
    <rPh sb="8" eb="10">
      <t>カンリョウ</t>
    </rPh>
    <rPh sb="10" eb="12">
      <t>キゲン</t>
    </rPh>
    <rPh sb="13" eb="15">
      <t>セツビ</t>
    </rPh>
    <rPh sb="15" eb="17">
      <t>ヒキワタシ</t>
    </rPh>
    <rPh sb="19" eb="21">
      <t>シンライ</t>
    </rPh>
    <rPh sb="21" eb="22">
      <t>セイ</t>
    </rPh>
    <phoneticPr fontId="4"/>
  </si>
  <si>
    <t>２年度</t>
    <rPh sb="1" eb="3">
      <t>ネンド</t>
    </rPh>
    <phoneticPr fontId="5"/>
  </si>
  <si>
    <t>補助金見込額</t>
    <rPh sb="0" eb="3">
      <t>ホジョキン</t>
    </rPh>
    <rPh sb="3" eb="5">
      <t>ミコミ</t>
    </rPh>
    <rPh sb="5" eb="6">
      <t>ガク</t>
    </rPh>
    <phoneticPr fontId="5"/>
  </si>
  <si>
    <t>（単位：円 ）</t>
    <rPh sb="1" eb="3">
      <t>タンイ</t>
    </rPh>
    <rPh sb="4" eb="5">
      <t>エン</t>
    </rPh>
    <phoneticPr fontId="5"/>
  </si>
  <si>
    <t>積算根拠</t>
    <phoneticPr fontId="5"/>
  </si>
  <si>
    <t>　 設計・工事費償還分～金利償還分までの端数を、ESCO利益にて相殺する。</t>
    <phoneticPr fontId="5"/>
  </si>
  <si>
    <t>*1：指定熱源機器点検費削減額及び指定熱源機器点検費は同額とし、その額は特記ESCO提案募集要項で示す額をいう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5"/>
  </si>
  <si>
    <t>※本府の利益・ESCOサービス料は毎年固定額とするため、端数が出る場合（サービス料内訳の項目が契約年数で割り切れない場合）は契約終了年度にて調整を行う。</t>
    <rPh sb="1" eb="2">
      <t>ホン</t>
    </rPh>
    <rPh sb="2" eb="3">
      <t>フ</t>
    </rPh>
    <rPh sb="4" eb="6">
      <t>リエキ</t>
    </rPh>
    <rPh sb="15" eb="16">
      <t>リョウ</t>
    </rPh>
    <rPh sb="17" eb="19">
      <t>マイトシ</t>
    </rPh>
    <rPh sb="19" eb="21">
      <t>コテイ</t>
    </rPh>
    <rPh sb="21" eb="22">
      <t>ガク</t>
    </rPh>
    <rPh sb="28" eb="30">
      <t>ハスウ</t>
    </rPh>
    <rPh sb="31" eb="32">
      <t>デ</t>
    </rPh>
    <rPh sb="33" eb="35">
      <t>バアイ</t>
    </rPh>
    <rPh sb="40" eb="41">
      <t>リョウ</t>
    </rPh>
    <rPh sb="41" eb="43">
      <t>ウチワケ</t>
    </rPh>
    <rPh sb="44" eb="46">
      <t>コウモク</t>
    </rPh>
    <rPh sb="47" eb="49">
      <t>ケイヤク</t>
    </rPh>
    <rPh sb="49" eb="51">
      <t>ネンスウ</t>
    </rPh>
    <rPh sb="52" eb="53">
      <t>ワ</t>
    </rPh>
    <rPh sb="54" eb="55">
      <t>キ</t>
    </rPh>
    <rPh sb="58" eb="60">
      <t>バアイ</t>
    </rPh>
    <rPh sb="62" eb="64">
      <t>ケイヤク</t>
    </rPh>
    <rPh sb="64" eb="66">
      <t>シュウリョウ</t>
    </rPh>
    <rPh sb="66" eb="68">
      <t>ネンド</t>
    </rPh>
    <rPh sb="70" eb="72">
      <t>チョウセイ</t>
    </rPh>
    <rPh sb="73" eb="74">
      <t>オコナ</t>
    </rPh>
    <phoneticPr fontId="5"/>
  </si>
  <si>
    <t>ESCO利益</t>
    <rPh sb="4" eb="6">
      <t>リエキ</t>
    </rPh>
    <phoneticPr fontId="5"/>
  </si>
  <si>
    <t xml:space="preserve"> ESCOサービス料 ②</t>
    <phoneticPr fontId="5"/>
  </si>
  <si>
    <t xml:space="preserve"> 光熱水費等削減額 ①</t>
    <phoneticPr fontId="5"/>
  </si>
  <si>
    <t>ESCO契約期間：</t>
    <phoneticPr fontId="5"/>
  </si>
  <si>
    <t>金利：</t>
    <phoneticPr fontId="5"/>
  </si>
  <si>
    <t>補助金</t>
    <phoneticPr fontId="5"/>
  </si>
  <si>
    <t>ESCO事業収支計画表　　（消費税込み、</t>
    <rPh sb="4" eb="6">
      <t>ジギョウ</t>
    </rPh>
    <rPh sb="6" eb="8">
      <t>シュウシ</t>
    </rPh>
    <rPh sb="8" eb="11">
      <t>ケイカクヒョウ</t>
    </rPh>
    <rPh sb="14" eb="17">
      <t>ショウヒゼイ</t>
    </rPh>
    <rPh sb="17" eb="18">
      <t>コ</t>
    </rPh>
    <phoneticPr fontId="5"/>
  </si>
  <si>
    <r>
      <t>長 期 収 支 計 画 表</t>
    </r>
    <r>
      <rPr>
        <b/>
        <sz val="14"/>
        <rFont val="ＭＳ Ｐゴシック"/>
        <family val="3"/>
        <charset val="128"/>
      </rPr>
      <t>　　　　　　（消費税込み）　</t>
    </r>
    <rPh sb="0" eb="1">
      <t>チョウ</t>
    </rPh>
    <rPh sb="2" eb="3">
      <t>キ</t>
    </rPh>
    <rPh sb="4" eb="5">
      <t>オサム</t>
    </rPh>
    <rPh sb="6" eb="7">
      <t>ササ</t>
    </rPh>
    <rPh sb="8" eb="9">
      <t>ケイ</t>
    </rPh>
    <rPh sb="10" eb="11">
      <t>ガ</t>
    </rPh>
    <rPh sb="12" eb="13">
      <t>オモテ</t>
    </rPh>
    <phoneticPr fontId="5"/>
  </si>
  <si>
    <t>　（補助金：</t>
    <phoneticPr fontId="5"/>
  </si>
  <si>
    <t>有／無、</t>
    <phoneticPr fontId="5"/>
  </si>
  <si>
    <t>3年目</t>
    <rPh sb="1" eb="3">
      <t>ネンメ</t>
    </rPh>
    <phoneticPr fontId="5"/>
  </si>
  <si>
    <t>ESCOサービス料収入</t>
    <rPh sb="4" eb="9">
      <t>サービスリョウ</t>
    </rPh>
    <rPh sb="9" eb="10">
      <t>シュウ</t>
    </rPh>
    <rPh sb="10" eb="11">
      <t>シュウニュウ</t>
    </rPh>
    <phoneticPr fontId="5"/>
  </si>
  <si>
    <t>ESCO利益収入</t>
    <phoneticPr fontId="5"/>
  </si>
  <si>
    <t>備考</t>
    <rPh sb="0" eb="2">
      <t>ビコウ</t>
    </rPh>
    <phoneticPr fontId="5"/>
  </si>
  <si>
    <t>うち、消費税相当額</t>
    <rPh sb="3" eb="6">
      <t>ショウヒゼイ</t>
    </rPh>
    <rPh sb="6" eb="8">
      <t>ソウトウ</t>
    </rPh>
    <rPh sb="8" eb="9">
      <t>ガク</t>
    </rPh>
    <phoneticPr fontId="5"/>
  </si>
  <si>
    <r>
      <t>　　　　　　　主要機器等の設置箇所図提案書</t>
    </r>
    <r>
      <rPr>
        <sz val="16"/>
        <rFont val="ＭＳ ゴシック"/>
        <family val="3"/>
        <charset val="128"/>
      </rPr>
      <t xml:space="preserve"> </t>
    </r>
    <r>
      <rPr>
        <sz val="14"/>
        <rFont val="ＭＳ ゴシック"/>
        <family val="3"/>
        <charset val="128"/>
      </rPr>
      <t>（補助金：　</t>
    </r>
    <r>
      <rPr>
        <u/>
        <sz val="14"/>
        <rFont val="ＭＳ ゴシック"/>
        <family val="3"/>
        <charset val="128"/>
      </rPr>
      <t>有／無</t>
    </r>
    <r>
      <rPr>
        <sz val="14"/>
        <rFont val="ＭＳ 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6"/>
  </si>
  <si>
    <t>（本提案総括表に記載された内容については、後日公表されることがありますので、ご了承下さい。）</t>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5"/>
  </si>
  <si>
    <r>
      <t>　　　　　　提 案 総 括 表　　　（補助金　</t>
    </r>
    <r>
      <rPr>
        <b/>
        <u/>
        <sz val="16"/>
        <rFont val="ＭＳ ゴシック"/>
        <family val="3"/>
        <charset val="128"/>
      </rPr>
      <t>有／無</t>
    </r>
    <r>
      <rPr>
        <b/>
        <sz val="16"/>
        <rFont val="ＭＳ ゴシック"/>
        <family val="3"/>
        <charset val="128"/>
      </rPr>
      <t>）　　　（税込）</t>
    </r>
    <rPh sb="6" eb="9">
      <t>テイアン</t>
    </rPh>
    <rPh sb="10" eb="13">
      <t>ソウカツ</t>
    </rPh>
    <rPh sb="14" eb="15">
      <t>ヒョウ</t>
    </rPh>
    <rPh sb="19" eb="22">
      <t>ホジョキン</t>
    </rPh>
    <rPh sb="23" eb="24">
      <t>ア</t>
    </rPh>
    <rPh sb="25" eb="26">
      <t>ナ</t>
    </rPh>
    <rPh sb="31" eb="33">
      <t>ゼイコミ</t>
    </rPh>
    <phoneticPr fontId="5"/>
  </si>
  <si>
    <t>令和（年度）</t>
    <rPh sb="0" eb="2">
      <t>レイワ</t>
    </rPh>
    <rPh sb="3" eb="5">
      <t>ネンド</t>
    </rPh>
    <phoneticPr fontId="5"/>
  </si>
  <si>
    <r>
      <rPr>
        <sz val="11"/>
        <rFont val="ＭＳ ゴシック"/>
        <family val="3"/>
        <charset val="128"/>
      </rPr>
      <t>（</t>
    </r>
    <r>
      <rPr>
        <sz val="9"/>
        <rFont val="ＭＳ ゴシック"/>
        <family val="3"/>
        <charset val="128"/>
      </rPr>
      <t>借入先：</t>
    </r>
    <phoneticPr fontId="5"/>
  </si>
  <si>
    <t>※補助金有り提案を提出しない場合は本様式の提出は不要</t>
    <rPh sb="1" eb="4">
      <t>ホジョキン</t>
    </rPh>
    <rPh sb="4" eb="5">
      <t>ア</t>
    </rPh>
    <rPh sb="6" eb="8">
      <t>テイアン</t>
    </rPh>
    <rPh sb="9" eb="11">
      <t>テイシュツ</t>
    </rPh>
    <rPh sb="14" eb="16">
      <t>バアイ</t>
    </rPh>
    <rPh sb="17" eb="18">
      <t>ホン</t>
    </rPh>
    <rPh sb="18" eb="20">
      <t>ヨウシキ</t>
    </rPh>
    <rPh sb="21" eb="23">
      <t>テイシュツ</t>
    </rPh>
    <rPh sb="24" eb="26">
      <t>フヨウ</t>
    </rPh>
    <phoneticPr fontId="5"/>
  </si>
  <si>
    <t>○ＬＥＤ取替え台数一覧　※下表にＬＥＤ照明への取替え台数を記載のこと</t>
    <rPh sb="4" eb="6">
      <t>トリカ</t>
    </rPh>
    <rPh sb="7" eb="9">
      <t>ダイスウ</t>
    </rPh>
    <rPh sb="9" eb="11">
      <t>イチラン</t>
    </rPh>
    <rPh sb="13" eb="15">
      <t>カヒョウ</t>
    </rPh>
    <rPh sb="19" eb="21">
      <t>ショウメイ</t>
    </rPh>
    <rPh sb="23" eb="25">
      <t>トリカ</t>
    </rPh>
    <rPh sb="26" eb="28">
      <t>ダイスウ</t>
    </rPh>
    <rPh sb="29" eb="31">
      <t>キサイ</t>
    </rPh>
    <phoneticPr fontId="5"/>
  </si>
  <si>
    <t>単位：台</t>
    <rPh sb="0" eb="2">
      <t>タンイ</t>
    </rPh>
    <rPh sb="3" eb="4">
      <t>ダイ</t>
    </rPh>
    <phoneticPr fontId="5"/>
  </si>
  <si>
    <t>器具更新</t>
    <rPh sb="0" eb="2">
      <t>キグ</t>
    </rPh>
    <rPh sb="2" eb="4">
      <t>コウシン</t>
    </rPh>
    <phoneticPr fontId="5"/>
  </si>
  <si>
    <t>ランプ交換</t>
    <rPh sb="3" eb="5">
      <t>コウカン</t>
    </rPh>
    <phoneticPr fontId="5"/>
  </si>
  <si>
    <t>その他（　　　　）</t>
    <rPh sb="2" eb="3">
      <t>タ</t>
    </rPh>
    <phoneticPr fontId="5"/>
  </si>
  <si>
    <t>1年目</t>
    <rPh sb="1" eb="2">
      <t>ネン</t>
    </rPh>
    <rPh sb="2" eb="3">
      <t>メ</t>
    </rPh>
    <phoneticPr fontId="5"/>
  </si>
  <si>
    <t>ESCOサービス</t>
    <phoneticPr fontId="5"/>
  </si>
  <si>
    <t>終了年度</t>
    <phoneticPr fontId="5"/>
  </si>
  <si>
    <t>ＥＳＣＯサービス</t>
    <phoneticPr fontId="5"/>
  </si>
  <si>
    <t>令和（年度）</t>
    <phoneticPr fontId="5"/>
  </si>
  <si>
    <t>3年目</t>
    <rPh sb="1" eb="2">
      <t>ネン</t>
    </rPh>
    <rPh sb="2" eb="3">
      <t>メ</t>
    </rPh>
    <phoneticPr fontId="5"/>
  </si>
  <si>
    <t>1年目金額</t>
    <rPh sb="1" eb="2">
      <t>ネン</t>
    </rPh>
    <rPh sb="2" eb="3">
      <t>メ</t>
    </rPh>
    <phoneticPr fontId="5"/>
  </si>
  <si>
    <t>２年目以降金額</t>
    <rPh sb="1" eb="3">
      <t>ネンメ</t>
    </rPh>
    <rPh sb="3" eb="5">
      <t>イコウ</t>
    </rPh>
    <rPh sb="5" eb="7">
      <t>キンガク</t>
    </rPh>
    <phoneticPr fontId="5"/>
  </si>
  <si>
    <t>１年目金額</t>
    <rPh sb="1" eb="2">
      <t>ネン</t>
    </rPh>
    <rPh sb="2" eb="3">
      <t>メ</t>
    </rPh>
    <phoneticPr fontId="5"/>
  </si>
  <si>
    <t>１年目金額</t>
    <rPh sb="1" eb="2">
      <t>ネン</t>
    </rPh>
    <rPh sb="2" eb="3">
      <t>メ</t>
    </rPh>
    <rPh sb="3" eb="5">
      <t>キンガク</t>
    </rPh>
    <phoneticPr fontId="5"/>
  </si>
  <si>
    <t>省エネルギー率（ＥＳＣＯサービス２年目以降）</t>
    <rPh sb="0" eb="1">
      <t>ショウ</t>
    </rPh>
    <rPh sb="6" eb="7">
      <t>リツ</t>
    </rPh>
    <rPh sb="17" eb="19">
      <t>ネンメ</t>
    </rPh>
    <rPh sb="19" eb="21">
      <t>イコウ</t>
    </rPh>
    <phoneticPr fontId="5"/>
  </si>
  <si>
    <r>
      <t>CO</t>
    </r>
    <r>
      <rPr>
        <sz val="8"/>
        <rFont val="ＭＳ ゴシック"/>
        <family val="3"/>
        <charset val="128"/>
      </rPr>
      <t>２</t>
    </r>
    <r>
      <rPr>
        <sz val="11"/>
        <rFont val="ＭＳ ゴシック"/>
        <family val="3"/>
        <charset val="128"/>
      </rPr>
      <t>削減率（ＥＳＣＯサービス２年目以降）</t>
    </r>
    <rPh sb="5" eb="6">
      <t>リツ</t>
    </rPh>
    <phoneticPr fontId="5"/>
  </si>
  <si>
    <r>
      <t>CO</t>
    </r>
    <r>
      <rPr>
        <sz val="8"/>
        <rFont val="ＭＳ ゴシック"/>
        <family val="3"/>
        <charset val="128"/>
      </rPr>
      <t>２</t>
    </r>
    <r>
      <rPr>
        <sz val="11"/>
        <rFont val="ＭＳ ゴシック"/>
        <family val="3"/>
        <charset val="128"/>
      </rPr>
      <t>削減量（ＥＳＣＯサービス２年目以降）</t>
    </r>
    <rPh sb="3" eb="6">
      <t>サクゲンリョウ</t>
    </rPh>
    <phoneticPr fontId="5"/>
  </si>
  <si>
    <t>(4)</t>
    <phoneticPr fontId="5"/>
  </si>
  <si>
    <t>(3)</t>
    <phoneticPr fontId="5"/>
  </si>
  <si>
    <t>削減保証額（ＥＳＣＯサービス２年目以降）</t>
    <phoneticPr fontId="5"/>
  </si>
  <si>
    <t>様式10-4</t>
    <phoneticPr fontId="5"/>
  </si>
  <si>
    <t>[円/年]　</t>
    <phoneticPr fontId="5"/>
  </si>
  <si>
    <t>ＬＥＤ照明について器具更新に積極性があること</t>
    <rPh sb="3" eb="5">
      <t>ショウメイ</t>
    </rPh>
    <rPh sb="9" eb="11">
      <t>キグ</t>
    </rPh>
    <rPh sb="11" eb="13">
      <t>コウシン</t>
    </rPh>
    <rPh sb="14" eb="17">
      <t>セッキョクセイ</t>
    </rPh>
    <phoneticPr fontId="5"/>
  </si>
  <si>
    <t>提案項目</t>
    <rPh sb="0" eb="2">
      <t>テイアン</t>
    </rPh>
    <rPh sb="2" eb="4">
      <t>コウモク</t>
    </rPh>
    <phoneticPr fontId="5"/>
  </si>
  <si>
    <t>・器具更新台数</t>
    <rPh sb="1" eb="3">
      <t>キグ</t>
    </rPh>
    <rPh sb="3" eb="5">
      <t>コウシン</t>
    </rPh>
    <rPh sb="5" eb="7">
      <t>ダイスウ</t>
    </rPh>
    <phoneticPr fontId="5"/>
  </si>
  <si>
    <t>・ランプ交換台数</t>
    <rPh sb="4" eb="6">
      <t>コウカン</t>
    </rPh>
    <rPh sb="6" eb="8">
      <t>ダイスウ</t>
    </rPh>
    <phoneticPr fontId="5"/>
  </si>
  <si>
    <t>先端性のある技術、独自性や特殊なノウハウ
要求を上回る意欲的な提案</t>
    <rPh sb="0" eb="3">
      <t>センタンセイ</t>
    </rPh>
    <rPh sb="6" eb="8">
      <t>ギジュツ</t>
    </rPh>
    <rPh sb="9" eb="12">
      <t>ドクジセイ</t>
    </rPh>
    <rPh sb="13" eb="15">
      <t>トクシュ</t>
    </rPh>
    <rPh sb="21" eb="23">
      <t>ヨウキュウ</t>
    </rPh>
    <rPh sb="24" eb="26">
      <t>ウワマワ</t>
    </rPh>
    <rPh sb="27" eb="30">
      <t>イヨクテキ</t>
    </rPh>
    <rPh sb="31" eb="33">
      <t>テイアン</t>
    </rPh>
    <phoneticPr fontId="5"/>
  </si>
  <si>
    <t>(13)</t>
    <phoneticPr fontId="5"/>
  </si>
  <si>
    <t>(14)</t>
    <phoneticPr fontId="5"/>
  </si>
  <si>
    <t>(15)</t>
    <phoneticPr fontId="5"/>
  </si>
  <si>
    <t>品質管理、工事完了期限、設備引き渡しへの信頼性
施設の運営・業務に配慮がある</t>
    <rPh sb="0" eb="2">
      <t>ヒンシツ</t>
    </rPh>
    <rPh sb="2" eb="4">
      <t>カンリ</t>
    </rPh>
    <rPh sb="5" eb="7">
      <t>コウジ</t>
    </rPh>
    <rPh sb="7" eb="9">
      <t>カンリョウ</t>
    </rPh>
    <rPh sb="9" eb="11">
      <t>キゲン</t>
    </rPh>
    <rPh sb="12" eb="14">
      <t>セツビ</t>
    </rPh>
    <rPh sb="14" eb="17">
      <t>ヒキワタ</t>
    </rPh>
    <rPh sb="20" eb="23">
      <t>シンライセイ</t>
    </rPh>
    <rPh sb="24" eb="26">
      <t>シセツ</t>
    </rPh>
    <rPh sb="27" eb="29">
      <t>ウンエイ</t>
    </rPh>
    <rPh sb="30" eb="32">
      <t>ギョウム</t>
    </rPh>
    <rPh sb="33" eb="35">
      <t>ハイリョ</t>
    </rPh>
    <phoneticPr fontId="5"/>
  </si>
  <si>
    <t>(16)</t>
    <phoneticPr fontId="5"/>
  </si>
  <si>
    <t>(17)</t>
    <phoneticPr fontId="5"/>
  </si>
  <si>
    <t>(18)</t>
    <phoneticPr fontId="5"/>
  </si>
  <si>
    <t>　・ESCOサービス料（ＥＳＣＯサービス２年目以降）　　　　　　　　　　　　　　　　　</t>
    <rPh sb="10" eb="11">
      <t>リョウ</t>
    </rPh>
    <phoneticPr fontId="5"/>
  </si>
  <si>
    <t>　・ESCOサービス料（ＥＳＣＯサービス１年目）　　　　　　　　　　　</t>
    <rPh sb="10" eb="11">
      <t>リョウ</t>
    </rPh>
    <phoneticPr fontId="5"/>
  </si>
  <si>
    <t>■　ＬＥＤ照明　消費電力削減量計算シート</t>
    <rPh sb="5" eb="7">
      <t>ショウメイ</t>
    </rPh>
    <rPh sb="8" eb="10">
      <t>ショウヒ</t>
    </rPh>
    <rPh sb="10" eb="12">
      <t>デンリョク</t>
    </rPh>
    <rPh sb="12" eb="14">
      <t>サクゲン</t>
    </rPh>
    <rPh sb="14" eb="15">
      <t>リョウ</t>
    </rPh>
    <rPh sb="15" eb="17">
      <t>ケイサン</t>
    </rPh>
    <phoneticPr fontId="84"/>
  </si>
  <si>
    <t>２年度工事分</t>
    <rPh sb="1" eb="3">
      <t>ネンド</t>
    </rPh>
    <rPh sb="3" eb="5">
      <t>コウジ</t>
    </rPh>
    <rPh sb="5" eb="6">
      <t>ブン</t>
    </rPh>
    <phoneticPr fontId="5"/>
  </si>
  <si>
    <t>初年度工事分</t>
    <rPh sb="0" eb="3">
      <t>ショネンド</t>
    </rPh>
    <rPh sb="3" eb="5">
      <t>コウジ</t>
    </rPh>
    <rPh sb="5" eb="6">
      <t>ブン</t>
    </rPh>
    <phoneticPr fontId="5"/>
  </si>
  <si>
    <t>計（税抜）</t>
    <rPh sb="0" eb="1">
      <t>ケイ</t>
    </rPh>
    <rPh sb="3" eb="4">
      <t>ヌ</t>
    </rPh>
    <phoneticPr fontId="5"/>
  </si>
  <si>
    <t>計（税抜）</t>
    <rPh sb="0" eb="1">
      <t>ケイ</t>
    </rPh>
    <rPh sb="2" eb="3">
      <t>ゼイ</t>
    </rPh>
    <rPh sb="3" eb="4">
      <t>ヌ</t>
    </rPh>
    <phoneticPr fontId="5"/>
  </si>
  <si>
    <t>小計（税込）</t>
    <rPh sb="0" eb="2">
      <t>ショウケイ</t>
    </rPh>
    <rPh sb="3" eb="5">
      <t>ゼイコミ</t>
    </rPh>
    <rPh sb="4" eb="5">
      <t>コ</t>
    </rPh>
    <phoneticPr fontId="5"/>
  </si>
  <si>
    <t>計（税込）</t>
    <phoneticPr fontId="5"/>
  </si>
  <si>
    <t>補助金対象経費（税抜）</t>
    <rPh sb="8" eb="9">
      <t>ゼイ</t>
    </rPh>
    <rPh sb="9" eb="10">
      <t>ヌ</t>
    </rPh>
    <phoneticPr fontId="5"/>
  </si>
  <si>
    <t>⑤</t>
    <phoneticPr fontId="5"/>
  </si>
  <si>
    <t>④</t>
    <phoneticPr fontId="5"/>
  </si>
  <si>
    <t>③</t>
    <phoneticPr fontId="5"/>
  </si>
  <si>
    <t>②</t>
    <phoneticPr fontId="5"/>
  </si>
  <si>
    <t>①</t>
    <phoneticPr fontId="5"/>
  </si>
  <si>
    <t>特記ESCO募集要項
11,16ページによる</t>
    <rPh sb="0" eb="2">
      <t>トッキ</t>
    </rPh>
    <rPh sb="6" eb="8">
      <t>ボシュウ</t>
    </rPh>
    <rPh sb="8" eb="10">
      <t>ヨウコウ</t>
    </rPh>
    <phoneticPr fontId="5"/>
  </si>
  <si>
    <t>特記ESCO募集要項
9,16ページによる</t>
    <rPh sb="0" eb="2">
      <t>トッキ</t>
    </rPh>
    <rPh sb="6" eb="8">
      <t>ボシュウ</t>
    </rPh>
    <rPh sb="8" eb="10">
      <t>ヨウコウ</t>
    </rPh>
    <phoneticPr fontId="5"/>
  </si>
  <si>
    <t>特記ESCO募集要項
9,16ページによる</t>
    <phoneticPr fontId="5"/>
  </si>
  <si>
    <t>・先端性のある技術や独自性、特殊なノウハウ、また、要求仕様を上回る</t>
    <rPh sb="1" eb="4">
      <t>センタンセイ</t>
    </rPh>
    <rPh sb="7" eb="9">
      <t>ギジュツ</t>
    </rPh>
    <rPh sb="10" eb="13">
      <t>ドクジセイ</t>
    </rPh>
    <rPh sb="14" eb="16">
      <t>トクシュ</t>
    </rPh>
    <phoneticPr fontId="4"/>
  </si>
  <si>
    <t>意欲的な提案について</t>
    <phoneticPr fontId="5"/>
  </si>
  <si>
    <t>維持管理業務を行う上で、コスト削減及びサービス水準の向上等の視点でアピールポイントを記載する。</t>
    <rPh sb="0" eb="2">
      <t>イジ</t>
    </rPh>
    <rPh sb="42" eb="44">
      <t>キサイ</t>
    </rPh>
    <phoneticPr fontId="6"/>
  </si>
  <si>
    <t>上記合計金額の内</t>
    <rPh sb="0" eb="2">
      <t>ジョウキ</t>
    </rPh>
    <rPh sb="2" eb="4">
      <t>ゴウケイ</t>
    </rPh>
    <rPh sb="4" eb="6">
      <t>キンガク</t>
    </rPh>
    <rPh sb="7" eb="8">
      <t>ウチ</t>
    </rPh>
    <phoneticPr fontId="5"/>
  </si>
  <si>
    <t>補助金対象外経費（税抜）</t>
    <rPh sb="9" eb="10">
      <t>ゼイ</t>
    </rPh>
    <rPh sb="10" eb="11">
      <t>ヌ</t>
    </rPh>
    <phoneticPr fontId="5"/>
  </si>
  <si>
    <t>■光熱水費等削減保証</t>
    <phoneticPr fontId="5"/>
  </si>
  <si>
    <t>【全施設のまとめ】</t>
    <rPh sb="1" eb="4">
      <t>ゼンシセツ</t>
    </rPh>
    <phoneticPr fontId="5"/>
  </si>
  <si>
    <t>【施設名：　　　　　　　　　　　　　　　　　　】</t>
    <rPh sb="1" eb="3">
      <t>シセツ</t>
    </rPh>
    <rPh sb="3" eb="4">
      <t>メイ</t>
    </rPh>
    <phoneticPr fontId="5"/>
  </si>
  <si>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t>
    </r>
    <r>
      <rPr>
        <sz val="11"/>
        <color rgb="FFFF0000"/>
        <rFont val="ＭＳ Ｐゴシック"/>
        <family val="3"/>
        <charset val="128"/>
        <scheme val="minor"/>
      </rPr>
      <t xml:space="preserve"> m</t>
    </r>
    <r>
      <rPr>
        <vertAlign val="superscript"/>
        <sz val="11"/>
        <color rgb="FFFF0000"/>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5"/>
  </si>
  <si>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5"/>
  </si>
  <si>
    <t>※改修項目番号は様式10-3-1,2と整合をとること。</t>
    <phoneticPr fontId="5"/>
  </si>
  <si>
    <t>※改修項目番号は様式10-3-1,2と整合をとること。</t>
    <rPh sb="1" eb="3">
      <t>カイシュウ</t>
    </rPh>
    <rPh sb="3" eb="5">
      <t>コウモク</t>
    </rPh>
    <rPh sb="5" eb="7">
      <t>バンゴウ</t>
    </rPh>
    <rPh sb="8" eb="10">
      <t>ヨウシキ</t>
    </rPh>
    <rPh sb="19" eb="21">
      <t>セイゴウ</t>
    </rPh>
    <phoneticPr fontId="5"/>
  </si>
  <si>
    <t>m3 = 1 Nm3にて換算</t>
    <phoneticPr fontId="5"/>
  </si>
  <si>
    <t>ガスは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</si>
</sst>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_);[Red]\(#,##0\)"/>
    <numFmt numFmtId="178" formatCode="#,##0.000;[Red]\-#,##0.000"/>
    <numFmt numFmtId="179" formatCode="0_ "/>
    <numFmt numFmtId="180" formatCode="#,##0.0;[Red]\-#,##0.0"/>
    <numFmt numFmtId="181" formatCode="#,##0_ ;[Red]\-#,##0\ "/>
    <numFmt numFmtId="182" formatCode="#,##0.0_ ;[Red]\-#,##0.0\ "/>
    <numFmt numFmtId="183" formatCode="0_);[Red]\(0\)"/>
    <numFmt numFmtId="184" formatCode="0.00_);[Red]\(0.00\)"/>
    <numFmt numFmtId="185" formatCode="#,##0.00_ ;[Red]\-#,##0.00\ "/>
    <numFmt numFmtId="186" formatCode="0.00&quot; %、&quot;"/>
    <numFmt numFmtId="187" formatCode="#,##0&quot; 年）&quot;"/>
    <numFmt numFmtId="188" formatCode="0.0_);[Red]\(0.0\)"/>
    <numFmt numFmtId="189" formatCode="#,##0\ &quot;円/年&quot;"/>
    <numFmt numFmtId="190" formatCode="#,##0.000_ ;[Red]\-#,##0.000\ "/>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sz val="11"/>
      <color theme="4"/>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9.5"/>
      <name val="ＭＳ Ｐゴシック"/>
      <family val="3"/>
      <charset val="128"/>
    </font>
    <font>
      <sz val="11"/>
      <color theme="1"/>
      <name val="ＭＳ Ｐゴシック"/>
      <family val="3"/>
      <charset val="128"/>
    </font>
    <font>
      <sz val="11"/>
      <color theme="1"/>
      <name val="ＭＳ Ｐゴシック"/>
      <family val="2"/>
      <scheme val="minor"/>
    </font>
    <font>
      <sz val="14"/>
      <color theme="1"/>
      <name val="ＭＳ Ｐゴシック"/>
      <family val="2"/>
      <charset val="128"/>
      <scheme val="minor"/>
    </font>
    <font>
      <sz val="9"/>
      <color theme="1"/>
      <name val="ＭＳ Ｐゴシック"/>
      <family val="2"/>
      <charset val="128"/>
      <scheme val="minor"/>
    </font>
    <font>
      <sz val="6"/>
      <name val="ＭＳ Ｐゴシック"/>
      <family val="3"/>
      <charset val="128"/>
      <scheme val="minor"/>
    </font>
    <font>
      <sz val="8"/>
      <name val="ＭＳ Ｐゴシック"/>
      <family val="3"/>
      <charset val="128"/>
      <scheme val="minor"/>
    </font>
    <font>
      <sz val="6"/>
      <name val="ＭＳ Ｐ明朝"/>
      <family val="1"/>
      <charset val="128"/>
    </font>
    <font>
      <sz val="9"/>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color theme="0"/>
      <name val="ＭＳ Ｐゴシック"/>
      <family val="3"/>
      <charset val="128"/>
      <scheme val="minor"/>
    </font>
    <font>
      <vertAlign val="superscript"/>
      <sz val="11"/>
      <name val="ＭＳ Ｐゴシック"/>
      <family val="3"/>
      <charset val="128"/>
    </font>
    <font>
      <b/>
      <sz val="12"/>
      <name val="ＭＳ Ｐゴシック"/>
      <family val="3"/>
      <charset val="128"/>
      <scheme val="minor"/>
    </font>
    <font>
      <b/>
      <u/>
      <sz val="12"/>
      <name val="ＭＳ Ｐゴシック"/>
      <family val="3"/>
      <charset val="128"/>
      <scheme val="minor"/>
    </font>
    <font>
      <sz val="12"/>
      <color rgb="FFFF0000"/>
      <name val="ＭＳ Ｐゴシック"/>
      <family val="3"/>
      <charset val="128"/>
      <scheme val="major"/>
    </font>
    <font>
      <b/>
      <u/>
      <sz val="20"/>
      <name val="ＭＳ Ｐゴシック"/>
      <family val="3"/>
      <charset val="128"/>
    </font>
    <font>
      <sz val="10.5"/>
      <color rgb="FFFF0000"/>
      <name val="ＭＳ 明朝"/>
      <family val="1"/>
      <charset val="128"/>
    </font>
    <font>
      <sz val="11"/>
      <color theme="0"/>
      <name val="ＭＳ ゴシック"/>
      <family val="3"/>
      <charset val="128"/>
    </font>
    <font>
      <sz val="14"/>
      <color theme="1"/>
      <name val="ＭＳ Ｐゴシック"/>
      <family val="3"/>
      <charset val="128"/>
    </font>
    <font>
      <sz val="11"/>
      <color theme="1"/>
      <name val="ＭＳ ゴシック"/>
      <family val="3"/>
      <charset val="128"/>
    </font>
    <font>
      <sz val="12"/>
      <color theme="1"/>
      <name val="ＭＳ Ｐ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
      <b/>
      <sz val="16"/>
      <name val="ＭＳ ゴシック"/>
      <family val="3"/>
      <charset val="128"/>
    </font>
    <font>
      <sz val="16"/>
      <name val="ＭＳ ゴシック"/>
      <family val="3"/>
      <charset val="128"/>
    </font>
    <font>
      <u/>
      <sz val="14"/>
      <name val="ＭＳ ゴシック"/>
      <family val="3"/>
      <charset val="128"/>
    </font>
    <font>
      <b/>
      <u/>
      <sz val="16"/>
      <name val="ＭＳ ゴシック"/>
      <family val="3"/>
      <charset val="128"/>
    </font>
    <font>
      <sz val="8"/>
      <name val="ＭＳ ゴシック"/>
      <family val="3"/>
      <charset val="128"/>
    </font>
    <font>
      <sz val="11"/>
      <color rgb="FFFF0000"/>
      <name val="ＭＳ Ｐゴシック"/>
      <family val="3"/>
      <charset val="128"/>
      <scheme val="minor"/>
    </font>
    <font>
      <vertAlign val="superscript"/>
      <sz val="11"/>
      <color rgb="FFFF0000"/>
      <name val="ＭＳ Ｐゴシック"/>
      <family val="3"/>
      <charset val="128"/>
      <scheme val="minor"/>
    </font>
  </fonts>
  <fills count="1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28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hair">
        <color indexed="64"/>
      </right>
      <top style="double">
        <color indexed="64"/>
      </top>
      <bottom style="thin">
        <color indexed="64"/>
      </bottom>
      <diagonal style="thin">
        <color indexed="64"/>
      </diagonal>
    </border>
    <border diagonalUp="1">
      <left style="hair">
        <color indexed="64"/>
      </left>
      <right style="hair">
        <color indexed="64"/>
      </right>
      <top style="double">
        <color indexed="64"/>
      </top>
      <bottom style="thin">
        <color indexed="64"/>
      </bottom>
      <diagonal style="thin">
        <color indexed="64"/>
      </diagonal>
    </border>
    <border diagonalUp="1">
      <left style="hair">
        <color indexed="64"/>
      </left>
      <right style="thin">
        <color indexed="64"/>
      </right>
      <top style="double">
        <color indexed="64"/>
      </top>
      <bottom style="thin">
        <color indexed="64"/>
      </bottom>
      <diagonal style="thin">
        <color indexed="64"/>
      </diagonal>
    </border>
    <border diagonalUp="1">
      <left style="hair">
        <color indexed="64"/>
      </left>
      <right/>
      <top style="double">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diagonalUp="1">
      <left/>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medium">
        <color indexed="64"/>
      </right>
      <top style="thin">
        <color indexed="64"/>
      </top>
      <bottom style="double">
        <color indexed="64"/>
      </bottom>
      <diagonal/>
    </border>
    <border>
      <left style="thin">
        <color indexed="64"/>
      </left>
      <right/>
      <top style="thin">
        <color theme="1"/>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bottom/>
      <diagonal/>
    </border>
    <border>
      <left style="hair">
        <color indexed="64"/>
      </left>
      <right/>
      <top/>
      <bottom/>
      <diagonal/>
    </border>
  </borders>
  <cellStyleXfs count="26">
    <xf numFmtId="0" fontId="0"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20" fillId="0" borderId="0" applyFont="0" applyFill="0" applyBorder="0" applyAlignment="0" applyProtection="0"/>
    <xf numFmtId="0" fontId="21" fillId="0" borderId="0">
      <alignment vertical="center"/>
    </xf>
    <xf numFmtId="0" fontId="2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81" fillId="0" borderId="0"/>
    <xf numFmtId="0" fontId="4"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95">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3" xfId="0" applyBorder="1"/>
    <xf numFmtId="0" fontId="0" fillId="0" borderId="0" xfId="0" applyFill="1" applyBorder="1"/>
    <xf numFmtId="0" fontId="0" fillId="0" borderId="0" xfId="0" applyFont="1" applyFill="1" applyBorder="1"/>
    <xf numFmtId="0" fontId="4" fillId="0" borderId="0" xfId="0" applyFont="1" applyFill="1" applyBorder="1"/>
    <xf numFmtId="0" fontId="0" fillId="0" borderId="8" xfId="0" applyBorder="1"/>
    <xf numFmtId="0" fontId="6" fillId="0" borderId="0" xfId="0" applyFont="1" applyAlignment="1">
      <alignment horizontal="right"/>
    </xf>
    <xf numFmtId="0" fontId="6" fillId="0" borderId="0" xfId="0" applyFont="1" applyAlignment="1">
      <alignment horizontal="centerContinuous"/>
    </xf>
    <xf numFmtId="0" fontId="0" fillId="0" borderId="0" xfId="0" applyAlignment="1">
      <alignment horizontal="centerContinuous"/>
    </xf>
    <xf numFmtId="0" fontId="7" fillId="0" borderId="0" xfId="0" applyFont="1"/>
    <xf numFmtId="0" fontId="6" fillId="0" borderId="0" xfId="0" quotePrefix="1" applyFont="1" applyAlignment="1">
      <alignment horizontal="right"/>
    </xf>
    <xf numFmtId="0" fontId="6"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6" fillId="0" borderId="0" xfId="0" applyFont="1" applyBorder="1" applyAlignment="1">
      <alignment horizontal="right"/>
    </xf>
    <xf numFmtId="0" fontId="6"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8" fillId="0" borderId="0" xfId="0" applyFont="1" applyFill="1" applyBorder="1"/>
    <xf numFmtId="0" fontId="8" fillId="0" borderId="35" xfId="0" applyFont="1" applyFill="1" applyBorder="1"/>
    <xf numFmtId="0" fontId="8" fillId="0" borderId="35" xfId="0" applyFont="1" applyBorder="1"/>
    <xf numFmtId="0" fontId="8" fillId="0" borderId="36" xfId="0" applyFont="1" applyBorder="1"/>
    <xf numFmtId="38" fontId="0" fillId="0" borderId="0" xfId="0" applyNumberFormat="1"/>
    <xf numFmtId="0" fontId="8" fillId="0" borderId="5" xfId="0" applyFont="1" applyBorder="1"/>
    <xf numFmtId="0" fontId="8" fillId="0" borderId="36" xfId="0" applyFont="1" applyFill="1" applyBorder="1"/>
    <xf numFmtId="0" fontId="8" fillId="0" borderId="0" xfId="0" applyFont="1" applyFill="1" applyBorder="1" applyAlignment="1">
      <alignment horizontal="right"/>
    </xf>
    <xf numFmtId="0" fontId="4" fillId="0" borderId="0" xfId="0" applyFont="1"/>
    <xf numFmtId="0" fontId="4" fillId="0" borderId="0" xfId="0" applyFont="1" applyBorder="1"/>
    <xf numFmtId="0" fontId="10" fillId="0" borderId="0" xfId="0" applyFont="1" applyBorder="1"/>
    <xf numFmtId="0" fontId="10" fillId="0" borderId="0" xfId="0" applyFont="1"/>
    <xf numFmtId="0" fontId="4" fillId="0" borderId="0" xfId="0" applyFont="1" applyAlignment="1">
      <alignment horizontal="centerContinuous"/>
    </xf>
    <xf numFmtId="0" fontId="13" fillId="0" borderId="0" xfId="0" applyFont="1" applyBorder="1"/>
    <xf numFmtId="0" fontId="10" fillId="0" borderId="4" xfId="0" applyFont="1" applyBorder="1"/>
    <xf numFmtId="0" fontId="0" fillId="0" borderId="0" xfId="0" applyAlignment="1">
      <alignment horizontal="right"/>
    </xf>
    <xf numFmtId="0" fontId="10" fillId="0" borderId="10" xfId="0" applyFont="1" applyBorder="1"/>
    <xf numFmtId="0" fontId="10" fillId="0" borderId="11" xfId="0" applyFont="1" applyBorder="1"/>
    <xf numFmtId="0" fontId="10" fillId="0" borderId="71" xfId="0" applyFont="1" applyFill="1" applyBorder="1" applyAlignment="1">
      <alignment horizontal="center"/>
    </xf>
    <xf numFmtId="0" fontId="10" fillId="0" borderId="49" xfId="0" applyFont="1" applyBorder="1" applyAlignment="1">
      <alignment horizontal="center"/>
    </xf>
    <xf numFmtId="0" fontId="10" fillId="0" borderId="40" xfId="0" applyFont="1" applyBorder="1"/>
    <xf numFmtId="0" fontId="10" fillId="0" borderId="41" xfId="0" applyFont="1" applyBorder="1"/>
    <xf numFmtId="0" fontId="10" fillId="0" borderId="53" xfId="0" applyFont="1" applyFill="1" applyBorder="1" applyAlignment="1">
      <alignment horizontal="center"/>
    </xf>
    <xf numFmtId="0" fontId="10" fillId="0" borderId="55" xfId="0" applyFont="1" applyBorder="1" applyAlignment="1">
      <alignment horizontal="center"/>
    </xf>
    <xf numFmtId="0" fontId="10" fillId="0" borderId="75" xfId="0" applyFont="1" applyBorder="1"/>
    <xf numFmtId="0" fontId="10" fillId="0" borderId="76" xfId="0" applyFont="1" applyBorder="1"/>
    <xf numFmtId="0" fontId="10" fillId="0" borderId="1" xfId="0" applyFont="1" applyBorder="1"/>
    <xf numFmtId="0" fontId="10" fillId="0" borderId="4" xfId="0" applyFont="1" applyFill="1" applyBorder="1"/>
    <xf numFmtId="0" fontId="10" fillId="0" borderId="65" xfId="0" applyFont="1" applyFill="1" applyBorder="1"/>
    <xf numFmtId="0" fontId="10" fillId="0" borderId="1" xfId="0" applyFont="1" applyFill="1" applyBorder="1"/>
    <xf numFmtId="0" fontId="10" fillId="0" borderId="2" xfId="0" applyFont="1" applyFill="1" applyBorder="1"/>
    <xf numFmtId="0" fontId="10" fillId="0" borderId="83" xfId="0" applyFont="1" applyFill="1" applyBorder="1"/>
    <xf numFmtId="0" fontId="10" fillId="0" borderId="63" xfId="0" applyFont="1" applyFill="1" applyBorder="1"/>
    <xf numFmtId="0" fontId="10" fillId="0" borderId="86" xfId="0" applyFont="1" applyFill="1" applyBorder="1"/>
    <xf numFmtId="0" fontId="10" fillId="0" borderId="58" xfId="0" applyFont="1" applyFill="1" applyBorder="1"/>
    <xf numFmtId="0" fontId="10" fillId="0" borderId="7" xfId="0" applyFont="1" applyBorder="1"/>
    <xf numFmtId="0" fontId="10" fillId="0" borderId="87" xfId="0" applyFont="1" applyBorder="1"/>
    <xf numFmtId="0" fontId="10" fillId="0" borderId="91" xfId="0" applyFont="1" applyBorder="1"/>
    <xf numFmtId="0" fontId="10" fillId="0" borderId="92" xfId="0" applyFont="1" applyBorder="1"/>
    <xf numFmtId="0" fontId="10" fillId="0" borderId="84" xfId="0" applyFont="1" applyBorder="1"/>
    <xf numFmtId="0" fontId="10" fillId="0" borderId="63" xfId="0" applyFont="1" applyBorder="1"/>
    <xf numFmtId="0" fontId="10" fillId="0" borderId="2" xfId="0" applyFont="1" applyBorder="1"/>
    <xf numFmtId="0" fontId="10" fillId="0" borderId="81" xfId="0" applyFont="1" applyBorder="1"/>
    <xf numFmtId="0" fontId="10" fillId="0" borderId="33" xfId="0" applyFont="1" applyBorder="1"/>
    <xf numFmtId="0" fontId="6"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6" fillId="0" borderId="0" xfId="0" applyFont="1" applyFill="1" applyAlignment="1">
      <alignment horizontal="right"/>
    </xf>
    <xf numFmtId="0" fontId="0" fillId="0" borderId="0" xfId="0" applyFill="1" applyBorder="1" applyAlignment="1">
      <alignment horizontal="right"/>
    </xf>
    <xf numFmtId="0" fontId="7" fillId="0" borderId="0" xfId="0" applyFont="1" applyBorder="1"/>
    <xf numFmtId="0" fontId="7" fillId="0" borderId="0" xfId="0" applyFont="1" applyBorder="1" applyAlignment="1">
      <alignment horizontal="centerContinuous"/>
    </xf>
    <xf numFmtId="0" fontId="8" fillId="0" borderId="0" xfId="0" applyFont="1" applyBorder="1"/>
    <xf numFmtId="0" fontId="8" fillId="0" borderId="0" xfId="0" applyFont="1" applyBorder="1" applyAlignment="1">
      <alignment horizontal="centerContinuous"/>
    </xf>
    <xf numFmtId="0" fontId="0" fillId="0" borderId="0" xfId="0" applyFont="1"/>
    <xf numFmtId="0" fontId="10" fillId="0" borderId="0" xfId="4" applyFont="1">
      <alignment vertical="center"/>
    </xf>
    <xf numFmtId="0" fontId="25" fillId="0" borderId="0" xfId="4" applyFont="1" applyBorder="1">
      <alignment vertical="center"/>
    </xf>
    <xf numFmtId="0" fontId="25" fillId="0" borderId="105" xfId="4" applyFont="1" applyBorder="1" applyAlignment="1">
      <alignment vertical="center"/>
    </xf>
    <xf numFmtId="0" fontId="25" fillId="0" borderId="103" xfId="4" applyFont="1" applyBorder="1" applyAlignment="1">
      <alignment vertical="center"/>
    </xf>
    <xf numFmtId="0" fontId="26" fillId="0" borderId="107" xfId="4" applyFont="1" applyBorder="1">
      <alignment vertical="center"/>
    </xf>
    <xf numFmtId="0" fontId="25" fillId="0" borderId="48" xfId="4" applyFont="1" applyBorder="1">
      <alignment vertical="center"/>
    </xf>
    <xf numFmtId="0" fontId="25" fillId="0" borderId="37" xfId="4" applyFont="1" applyBorder="1" applyAlignment="1">
      <alignment vertical="top"/>
    </xf>
    <xf numFmtId="0" fontId="25" fillId="0" borderId="2" xfId="4" applyFont="1" applyBorder="1" applyAlignment="1">
      <alignment vertical="top"/>
    </xf>
    <xf numFmtId="0" fontId="25" fillId="0" borderId="39" xfId="4" applyFont="1" applyBorder="1" applyAlignment="1">
      <alignment vertical="top"/>
    </xf>
    <xf numFmtId="0" fontId="25" fillId="0" borderId="21" xfId="4" applyFont="1" applyBorder="1" applyAlignment="1">
      <alignment vertical="top"/>
    </xf>
    <xf numFmtId="0" fontId="25" fillId="0" borderId="0" xfId="4" applyFont="1" applyBorder="1" applyAlignment="1">
      <alignment vertical="top"/>
    </xf>
    <xf numFmtId="0" fontId="25" fillId="0" borderId="22" xfId="4" applyFont="1" applyBorder="1" applyAlignment="1">
      <alignment vertical="top"/>
    </xf>
    <xf numFmtId="0" fontId="25" fillId="0" borderId="21" xfId="4" applyFont="1" applyBorder="1" applyAlignment="1">
      <alignment vertical="center"/>
    </xf>
    <xf numFmtId="0" fontId="25" fillId="0" borderId="0" xfId="4" applyFont="1" applyBorder="1" applyAlignment="1">
      <alignment vertical="center"/>
    </xf>
    <xf numFmtId="0" fontId="26" fillId="0" borderId="25" xfId="4" applyFont="1" applyBorder="1">
      <alignment vertical="center"/>
    </xf>
    <xf numFmtId="0" fontId="25" fillId="0" borderId="26" xfId="4" applyFont="1" applyBorder="1" applyAlignment="1">
      <alignment vertical="center"/>
    </xf>
    <xf numFmtId="0" fontId="25" fillId="0" borderId="25" xfId="4" applyFont="1" applyBorder="1" applyAlignment="1">
      <alignment vertical="center"/>
    </xf>
    <xf numFmtId="0" fontId="25" fillId="0" borderId="48" xfId="4" applyFont="1" applyBorder="1" applyAlignment="1">
      <alignment vertical="center"/>
    </xf>
    <xf numFmtId="0" fontId="25" fillId="0" borderId="108" xfId="4" applyFont="1" applyBorder="1">
      <alignment vertical="center"/>
    </xf>
    <xf numFmtId="0" fontId="25" fillId="0" borderId="26" xfId="4" applyFont="1" applyFill="1" applyBorder="1" applyAlignment="1">
      <alignment vertical="center"/>
    </xf>
    <xf numFmtId="0" fontId="25" fillId="0" borderId="0" xfId="4" applyFont="1" applyFill="1" applyBorder="1" applyAlignment="1">
      <alignment vertical="top"/>
    </xf>
    <xf numFmtId="0" fontId="22" fillId="0" borderId="0" xfId="5"/>
    <xf numFmtId="0" fontId="22" fillId="0" borderId="5" xfId="5" applyFill="1" applyBorder="1" applyAlignment="1">
      <alignment horizontal="center" vertical="center"/>
    </xf>
    <xf numFmtId="0" fontId="22" fillId="0" borderId="111" xfId="5" applyBorder="1" applyAlignment="1">
      <alignment horizontal="center"/>
    </xf>
    <xf numFmtId="0" fontId="22" fillId="0" borderId="18" xfId="5" applyBorder="1" applyAlignment="1">
      <alignment horizontal="center"/>
    </xf>
    <xf numFmtId="0" fontId="22" fillId="0" borderId="15" xfId="5" applyBorder="1" applyAlignment="1">
      <alignment vertical="center"/>
    </xf>
    <xf numFmtId="0" fontId="22" fillId="0" borderId="16" xfId="5" applyBorder="1" applyAlignment="1">
      <alignment vertical="center"/>
    </xf>
    <xf numFmtId="0" fontId="22"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31" fillId="0" borderId="0" xfId="5" applyFont="1" applyBorder="1" applyAlignment="1">
      <alignment vertical="center"/>
    </xf>
    <xf numFmtId="0" fontId="31" fillId="0" borderId="0" xfId="5" applyFont="1" applyBorder="1" applyAlignment="1">
      <alignment horizontal="center" vertical="center"/>
    </xf>
    <xf numFmtId="176" fontId="0" fillId="0" borderId="0" xfId="0" applyNumberFormat="1" applyAlignment="1">
      <alignment horizontal="center" vertical="center"/>
    </xf>
    <xf numFmtId="0" fontId="24"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7" fillId="0" borderId="0" xfId="0" applyFont="1" applyBorder="1"/>
    <xf numFmtId="38" fontId="17" fillId="0" borderId="0" xfId="6" applyFont="1" applyAlignment="1">
      <alignment vertical="center"/>
    </xf>
    <xf numFmtId="38" fontId="17" fillId="0" borderId="0" xfId="6" applyFont="1" applyAlignment="1">
      <alignment horizontal="centerContinuous" vertical="center"/>
    </xf>
    <xf numFmtId="38" fontId="17" fillId="0" borderId="4" xfId="6" applyFont="1" applyBorder="1" applyAlignment="1">
      <alignment vertical="center"/>
    </xf>
    <xf numFmtId="0" fontId="8" fillId="0" borderId="0" xfId="0" applyFont="1" applyAlignment="1">
      <alignment horizontal="centerContinuous"/>
    </xf>
    <xf numFmtId="0" fontId="19" fillId="0" borderId="0" xfId="0" applyFont="1" applyFill="1" applyBorder="1" applyAlignment="1">
      <alignment horizontal="centerContinuous"/>
    </xf>
    <xf numFmtId="38" fontId="17"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7" fillId="0" borderId="0" xfId="0" applyFont="1" applyBorder="1" applyAlignment="1">
      <alignment horizontal="left"/>
    </xf>
    <xf numFmtId="0" fontId="17" fillId="0" borderId="0" xfId="0" applyFont="1" applyBorder="1" applyAlignment="1">
      <alignment horizontal="left"/>
    </xf>
    <xf numFmtId="38" fontId="17" fillId="0" borderId="0" xfId="7" applyFont="1" applyAlignment="1">
      <alignment vertical="center"/>
    </xf>
    <xf numFmtId="38" fontId="17" fillId="0" borderId="2" xfId="7" applyFont="1" applyBorder="1" applyAlignment="1">
      <alignment vertical="center"/>
    </xf>
    <xf numFmtId="38" fontId="17" fillId="0" borderId="4" xfId="7" applyFont="1" applyBorder="1" applyAlignment="1">
      <alignment vertical="center"/>
    </xf>
    <xf numFmtId="38" fontId="17" fillId="0" borderId="0" xfId="7" applyFont="1" applyBorder="1" applyAlignment="1">
      <alignment vertical="center"/>
    </xf>
    <xf numFmtId="38" fontId="17" fillId="0" borderId="6" xfId="7" applyFont="1" applyBorder="1" applyAlignment="1">
      <alignment vertical="center"/>
    </xf>
    <xf numFmtId="38" fontId="18" fillId="0" borderId="0" xfId="7" applyFont="1" applyBorder="1" applyAlignment="1">
      <alignment vertical="center"/>
    </xf>
    <xf numFmtId="38" fontId="17" fillId="0" borderId="0" xfId="7" applyFont="1" applyFill="1" applyAlignment="1">
      <alignment vertical="center"/>
    </xf>
    <xf numFmtId="38" fontId="17" fillId="0" borderId="8" xfId="7" applyFont="1" applyBorder="1" applyAlignment="1">
      <alignment vertical="center"/>
    </xf>
    <xf numFmtId="38" fontId="32" fillId="0" borderId="7" xfId="7" applyFont="1" applyBorder="1" applyAlignment="1">
      <alignment vertical="center"/>
    </xf>
    <xf numFmtId="38" fontId="32" fillId="0" borderId="4" xfId="7" applyFont="1" applyBorder="1" applyAlignment="1">
      <alignment vertical="center"/>
    </xf>
    <xf numFmtId="38" fontId="32" fillId="0" borderId="37" xfId="7" applyFont="1" applyBorder="1" applyAlignment="1">
      <alignment vertical="center"/>
    </xf>
    <xf numFmtId="38" fontId="32" fillId="0" borderId="5" xfId="7" applyFont="1" applyBorder="1" applyAlignment="1">
      <alignment vertical="center"/>
    </xf>
    <xf numFmtId="38" fontId="32" fillId="0" borderId="1" xfId="7" applyFont="1" applyBorder="1" applyAlignment="1">
      <alignment vertical="center"/>
    </xf>
    <xf numFmtId="38" fontId="17" fillId="0" borderId="7" xfId="7" applyFont="1" applyBorder="1" applyAlignment="1">
      <alignment vertical="center"/>
    </xf>
    <xf numFmtId="38" fontId="17" fillId="0" borderId="9" xfId="7" applyFont="1" applyBorder="1" applyAlignment="1">
      <alignment vertical="center"/>
    </xf>
    <xf numFmtId="38" fontId="17" fillId="0" borderId="0" xfId="7" applyFont="1" applyFill="1" applyBorder="1" applyAlignment="1">
      <alignment vertical="center"/>
    </xf>
    <xf numFmtId="38" fontId="32" fillId="0" borderId="30" xfId="7" applyFont="1" applyBorder="1" applyAlignment="1">
      <alignment horizontal="center" vertical="center"/>
    </xf>
    <xf numFmtId="38" fontId="32" fillId="0" borderId="43" xfId="7" applyFont="1" applyBorder="1" applyAlignment="1">
      <alignment horizontal="center" vertical="center"/>
    </xf>
    <xf numFmtId="38" fontId="32" fillId="0" borderId="67" xfId="7" applyFont="1" applyBorder="1" applyAlignment="1">
      <alignment vertical="center"/>
    </xf>
    <xf numFmtId="38" fontId="32" fillId="0" borderId="17" xfId="7" applyFont="1" applyBorder="1" applyAlignment="1">
      <alignment vertical="center"/>
    </xf>
    <xf numFmtId="38" fontId="32" fillId="0" borderId="24" xfId="7" applyFont="1" applyBorder="1" applyAlignment="1">
      <alignment vertical="center"/>
    </xf>
    <xf numFmtId="38" fontId="32" fillId="0" borderId="32" xfId="7" applyFont="1" applyBorder="1" applyAlignment="1">
      <alignment vertical="center"/>
    </xf>
    <xf numFmtId="38" fontId="32" fillId="0" borderId="21" xfId="7" applyFont="1" applyBorder="1" applyAlignment="1">
      <alignment vertical="center"/>
    </xf>
    <xf numFmtId="38" fontId="32" fillId="0" borderId="142" xfId="7" applyFont="1" applyBorder="1" applyAlignment="1">
      <alignment vertical="center"/>
    </xf>
    <xf numFmtId="0" fontId="17" fillId="0" borderId="1" xfId="0" applyFont="1" applyBorder="1" applyAlignment="1">
      <alignment horizontal="left"/>
    </xf>
    <xf numFmtId="0" fontId="17" fillId="0" borderId="3" xfId="0" applyFont="1" applyBorder="1"/>
    <xf numFmtId="0" fontId="17" fillId="0" borderId="4" xfId="0" applyFont="1" applyBorder="1" applyAlignment="1">
      <alignment horizontal="left"/>
    </xf>
    <xf numFmtId="0" fontId="17" fillId="0" borderId="6" xfId="0" applyFont="1" applyBorder="1"/>
    <xf numFmtId="38" fontId="32" fillId="0" borderId="0" xfId="7" applyFont="1" applyBorder="1" applyAlignment="1">
      <alignment horizontal="center" vertical="center"/>
    </xf>
    <xf numFmtId="0" fontId="6" fillId="0" borderId="0" xfId="0" applyFont="1"/>
    <xf numFmtId="38" fontId="33" fillId="0" borderId="0" xfId="7" applyFont="1" applyBorder="1" applyAlignment="1">
      <alignment vertical="center"/>
    </xf>
    <xf numFmtId="38" fontId="17" fillId="0" borderId="0" xfId="7" applyFont="1" applyAlignment="1">
      <alignment horizontal="center" vertical="center"/>
    </xf>
    <xf numFmtId="38" fontId="17" fillId="0" borderId="0" xfId="7" applyFont="1" applyAlignment="1">
      <alignment vertical="center" wrapText="1"/>
    </xf>
    <xf numFmtId="38" fontId="17" fillId="0" borderId="5" xfId="7" applyFont="1" applyBorder="1" applyAlignment="1">
      <alignment horizontal="center" vertical="center"/>
    </xf>
    <xf numFmtId="38" fontId="17" fillId="0" borderId="5" xfId="7" applyFont="1" applyBorder="1" applyAlignment="1">
      <alignment vertical="center"/>
    </xf>
    <xf numFmtId="38" fontId="17" fillId="0" borderId="0" xfId="7" applyFont="1" applyAlignment="1">
      <alignment horizontal="left" vertical="center" wrapText="1"/>
    </xf>
    <xf numFmtId="38" fontId="17" fillId="0" borderId="16" xfId="7" applyFont="1" applyBorder="1" applyAlignment="1">
      <alignment horizontal="center" vertical="center"/>
    </xf>
    <xf numFmtId="38" fontId="17" fillId="0" borderId="23" xfId="7" applyFont="1" applyBorder="1" applyAlignment="1">
      <alignment horizontal="center" vertical="center"/>
    </xf>
    <xf numFmtId="38" fontId="34" fillId="0" borderId="5" xfId="7" applyFont="1" applyBorder="1" applyAlignment="1"/>
    <xf numFmtId="38" fontId="34" fillId="0" borderId="0" xfId="7" applyFont="1" applyBorder="1" applyAlignment="1">
      <alignment vertical="center"/>
    </xf>
    <xf numFmtId="38" fontId="36" fillId="0" borderId="5" xfId="7" applyFont="1" applyBorder="1" applyAlignment="1">
      <alignment horizontal="left" wrapText="1"/>
    </xf>
    <xf numFmtId="38" fontId="38" fillId="0" borderId="5" xfId="7" applyFont="1" applyBorder="1" applyAlignment="1">
      <alignment wrapText="1"/>
    </xf>
    <xf numFmtId="38" fontId="36" fillId="0" borderId="5" xfId="7" applyFont="1" applyBorder="1" applyAlignment="1">
      <alignment horizontal="left"/>
    </xf>
    <xf numFmtId="0" fontId="0" fillId="0" borderId="0" xfId="0" applyAlignment="1">
      <alignment wrapText="1"/>
    </xf>
    <xf numFmtId="38" fontId="17" fillId="0" borderId="0" xfId="7" applyFont="1" applyBorder="1" applyAlignment="1">
      <alignment horizontal="center" vertical="center"/>
    </xf>
    <xf numFmtId="0" fontId="0" fillId="0" borderId="0" xfId="0" applyAlignment="1">
      <alignment horizontal="center"/>
    </xf>
    <xf numFmtId="0" fontId="40" fillId="0" borderId="0" xfId="0" applyFont="1" applyFill="1" applyAlignment="1">
      <alignment vertical="center"/>
    </xf>
    <xf numFmtId="0" fontId="0" fillId="0" borderId="0" xfId="0" applyFill="1" applyAlignment="1">
      <alignment vertical="center"/>
    </xf>
    <xf numFmtId="0" fontId="42" fillId="0" borderId="0" xfId="0" applyFont="1"/>
    <xf numFmtId="0" fontId="42" fillId="0" borderId="0" xfId="0" applyFont="1" applyAlignment="1">
      <alignment horizontal="center" vertical="center"/>
    </xf>
    <xf numFmtId="0" fontId="44" fillId="0" borderId="0" xfId="0" applyFont="1" applyBorder="1" applyAlignment="1">
      <alignment horizontal="center" vertical="center"/>
    </xf>
    <xf numFmtId="0" fontId="46" fillId="0" borderId="0" xfId="0" applyFont="1"/>
    <xf numFmtId="0" fontId="45" fillId="0" borderId="0" xfId="0" applyFont="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47"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47" fillId="0" borderId="0" xfId="0" applyFont="1" applyAlignment="1">
      <alignment vertical="center"/>
    </xf>
    <xf numFmtId="0" fontId="21" fillId="0" borderId="0" xfId="0" applyFont="1" applyBorder="1" applyAlignment="1">
      <alignment horizontal="left" vertical="center"/>
    </xf>
    <xf numFmtId="0" fontId="21" fillId="0" borderId="0" xfId="0" applyFont="1" applyAlignment="1">
      <alignment horizontal="right" vertical="center"/>
    </xf>
    <xf numFmtId="0" fontId="20" fillId="0" borderId="0" xfId="0" applyFont="1" applyBorder="1" applyAlignment="1">
      <alignment vertical="center"/>
    </xf>
    <xf numFmtId="0" fontId="45" fillId="0" borderId="0" xfId="0" applyFont="1" applyBorder="1" applyAlignment="1">
      <alignment vertical="center"/>
    </xf>
    <xf numFmtId="0" fontId="48" fillId="0" borderId="0" xfId="0" applyFont="1" applyAlignment="1">
      <alignment vertical="center"/>
    </xf>
    <xf numFmtId="0" fontId="45" fillId="0" borderId="0" xfId="0" applyFont="1" applyAlignment="1">
      <alignment horizontal="right" vertical="center"/>
    </xf>
    <xf numFmtId="0" fontId="21" fillId="0" borderId="0" xfId="0" applyFont="1" applyBorder="1" applyAlignment="1">
      <alignment horizontal="right" vertical="center"/>
    </xf>
    <xf numFmtId="0" fontId="5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51"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3" fontId="21" fillId="0" borderId="0" xfId="0" applyNumberFormat="1" applyFont="1" applyBorder="1" applyAlignment="1">
      <alignment horizontal="center" vertical="center"/>
    </xf>
    <xf numFmtId="3" fontId="21" fillId="0" borderId="0" xfId="0" applyNumberFormat="1" applyFont="1" applyBorder="1" applyAlignment="1">
      <alignment horizontal="left" vertical="center"/>
    </xf>
    <xf numFmtId="0" fontId="10" fillId="0" borderId="0" xfId="0" applyNumberFormat="1" applyFont="1" applyBorder="1" applyAlignment="1">
      <alignment vertical="center"/>
    </xf>
    <xf numFmtId="0" fontId="43" fillId="0" borderId="0" xfId="0" applyFont="1" applyBorder="1" applyAlignment="1">
      <alignment horizontal="right" vertical="center"/>
    </xf>
    <xf numFmtId="0" fontId="43" fillId="0" borderId="0" xfId="0" applyFont="1" applyBorder="1" applyAlignment="1">
      <alignment vertical="center"/>
    </xf>
    <xf numFmtId="0" fontId="54" fillId="0" borderId="0" xfId="0" applyFont="1" applyBorder="1" applyAlignment="1">
      <alignment horizontal="center" vertical="top"/>
    </xf>
    <xf numFmtId="0" fontId="45" fillId="0" borderId="0" xfId="0" applyFont="1" applyBorder="1" applyAlignment="1">
      <alignment horizontal="center" vertical="top"/>
    </xf>
    <xf numFmtId="0" fontId="49" fillId="0" borderId="0" xfId="0" applyFont="1"/>
    <xf numFmtId="0" fontId="49" fillId="0" borderId="0" xfId="0" applyFont="1" applyAlignment="1"/>
    <xf numFmtId="0" fontId="13"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10" fillId="0" borderId="0" xfId="0" applyFont="1" applyAlignment="1">
      <alignment vertical="top"/>
    </xf>
    <xf numFmtId="0" fontId="0" fillId="0" borderId="0" xfId="0" applyFont="1" applyBorder="1" applyAlignment="1">
      <alignment vertical="center"/>
    </xf>
    <xf numFmtId="3" fontId="21" fillId="0" borderId="0" xfId="0" applyNumberFormat="1" applyFont="1" applyBorder="1" applyAlignment="1">
      <alignment vertical="center"/>
    </xf>
    <xf numFmtId="0" fontId="21" fillId="0" borderId="0" xfId="0" applyNumberFormat="1" applyFont="1" applyBorder="1" applyAlignment="1">
      <alignment vertical="center"/>
    </xf>
    <xf numFmtId="0" fontId="21" fillId="0" borderId="0" xfId="0" applyNumberFormat="1" applyFont="1" applyBorder="1" applyAlignment="1">
      <alignment horizontal="right" vertical="center"/>
    </xf>
    <xf numFmtId="0" fontId="55" fillId="0" borderId="0" xfId="0" applyFont="1" applyAlignment="1"/>
    <xf numFmtId="0" fontId="52" fillId="0" borderId="0" xfId="0" applyFont="1" applyAlignment="1"/>
    <xf numFmtId="0" fontId="55"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4" fillId="0" borderId="0" xfId="0" applyFont="1" applyFill="1" applyBorder="1" applyAlignment="1">
      <alignment vertical="center"/>
    </xf>
    <xf numFmtId="0" fontId="24" fillId="0" borderId="0" xfId="0" applyFont="1" applyFill="1" applyBorder="1"/>
    <xf numFmtId="0" fontId="10" fillId="0" borderId="51" xfId="0" applyFont="1" applyFill="1" applyBorder="1" applyAlignment="1">
      <alignment horizontal="center"/>
    </xf>
    <xf numFmtId="0" fontId="10" fillId="0" borderId="42" xfId="0" applyFont="1" applyFill="1" applyBorder="1" applyAlignment="1">
      <alignment horizontal="center"/>
    </xf>
    <xf numFmtId="0" fontId="10" fillId="0" borderId="164" xfId="0" applyFont="1" applyBorder="1" applyAlignment="1">
      <alignment horizontal="right"/>
    </xf>
    <xf numFmtId="0" fontId="10" fillId="0" borderId="166" xfId="0" applyFont="1" applyBorder="1"/>
    <xf numFmtId="0" fontId="10" fillId="0" borderId="167" xfId="0" applyFont="1" applyBorder="1"/>
    <xf numFmtId="0" fontId="10" fillId="0" borderId="168" xfId="0" applyFont="1" applyBorder="1"/>
    <xf numFmtId="0" fontId="10" fillId="0" borderId="169" xfId="0" applyFont="1" applyFill="1" applyBorder="1"/>
    <xf numFmtId="0" fontId="10" fillId="0" borderId="170" xfId="0" applyFont="1" applyFill="1" applyBorder="1"/>
    <xf numFmtId="0" fontId="10" fillId="0" borderId="167" xfId="0" applyFont="1" applyFill="1" applyBorder="1"/>
    <xf numFmtId="0" fontId="10" fillId="0" borderId="168" xfId="0" applyFont="1" applyFill="1" applyBorder="1"/>
    <xf numFmtId="0" fontId="10" fillId="0" borderId="171" xfId="0" applyFont="1" applyFill="1" applyBorder="1"/>
    <xf numFmtId="0" fontId="10" fillId="0" borderId="172" xfId="0" applyFont="1" applyFill="1" applyBorder="1"/>
    <xf numFmtId="0" fontId="10" fillId="0" borderId="173" xfId="0" applyFont="1" applyBorder="1"/>
    <xf numFmtId="0" fontId="10" fillId="0" borderId="174" xfId="0" applyFont="1" applyBorder="1"/>
    <xf numFmtId="0" fontId="10" fillId="0" borderId="175" xfId="0" applyFont="1" applyBorder="1"/>
    <xf numFmtId="0" fontId="10" fillId="0" borderId="164" xfId="0" applyFont="1" applyBorder="1"/>
    <xf numFmtId="0" fontId="10" fillId="0" borderId="176" xfId="0" applyFont="1" applyBorder="1"/>
    <xf numFmtId="0" fontId="10" fillId="0" borderId="171" xfId="0" applyFont="1" applyBorder="1"/>
    <xf numFmtId="0" fontId="10" fillId="0" borderId="177"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9" fillId="0" borderId="0" xfId="0" applyFont="1" applyBorder="1"/>
    <xf numFmtId="0" fontId="8" fillId="0" borderId="0" xfId="0" quotePrefix="1" applyFont="1" applyBorder="1" applyAlignment="1">
      <alignment horizontal="left" vertical="center"/>
    </xf>
    <xf numFmtId="0" fontId="24" fillId="0" borderId="0" xfId="0" applyFont="1" applyBorder="1" applyAlignment="1">
      <alignment horizontal="centerContinuous" vertical="center"/>
    </xf>
    <xf numFmtId="0" fontId="25" fillId="0" borderId="0" xfId="4" applyFont="1">
      <alignment vertical="center"/>
    </xf>
    <xf numFmtId="0" fontId="27" fillId="0" borderId="0" xfId="4" applyFont="1">
      <alignment vertical="center"/>
    </xf>
    <xf numFmtId="0" fontId="10" fillId="0" borderId="0" xfId="4" applyFont="1" applyFill="1">
      <alignment vertical="center"/>
    </xf>
    <xf numFmtId="0" fontId="25" fillId="0" borderId="0" xfId="4" applyFont="1" applyFill="1">
      <alignment vertical="center"/>
    </xf>
    <xf numFmtId="38" fontId="17" fillId="0" borderId="0" xfId="7" applyFont="1" applyAlignment="1"/>
    <xf numFmtId="38" fontId="17"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4"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40"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40" fillId="0" borderId="0" xfId="0" applyFont="1" applyFill="1" applyAlignment="1">
      <alignment horizontal="left" vertical="center"/>
    </xf>
    <xf numFmtId="0" fontId="0" fillId="0" borderId="15" xfId="0" applyBorder="1"/>
    <xf numFmtId="0" fontId="0" fillId="0" borderId="16" xfId="0" applyBorder="1"/>
    <xf numFmtId="0" fontId="0" fillId="0" borderId="17" xfId="0" applyBorder="1"/>
    <xf numFmtId="0" fontId="0" fillId="0" borderId="191" xfId="0" applyBorder="1"/>
    <xf numFmtId="0" fontId="0" fillId="0" borderId="192" xfId="0" applyBorder="1"/>
    <xf numFmtId="0" fontId="0" fillId="0" borderId="190" xfId="0" applyBorder="1" applyAlignment="1">
      <alignment horizontal="center"/>
    </xf>
    <xf numFmtId="0" fontId="0" fillId="0" borderId="191"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8" fillId="0" borderId="5" xfId="0" applyFont="1" applyFill="1" applyBorder="1"/>
    <xf numFmtId="0" fontId="8" fillId="0" borderId="23" xfId="0" applyFont="1" applyFill="1" applyBorder="1"/>
    <xf numFmtId="0" fontId="8" fillId="0" borderId="13" xfId="0" applyFont="1" applyFill="1" applyBorder="1"/>
    <xf numFmtId="0" fontId="8" fillId="0" borderId="13" xfId="0" applyFont="1" applyBorder="1"/>
    <xf numFmtId="0" fontId="8" fillId="0" borderId="190" xfId="0" applyFont="1" applyFill="1" applyBorder="1" applyAlignment="1">
      <alignment horizontal="centerContinuous"/>
    </xf>
    <xf numFmtId="0" fontId="8" fillId="0" borderId="191" xfId="0" applyFont="1" applyFill="1" applyBorder="1" applyAlignment="1">
      <alignment horizontal="centerContinuous"/>
    </xf>
    <xf numFmtId="38" fontId="11" fillId="0" borderId="81" xfId="2" applyFont="1" applyFill="1" applyBorder="1" applyAlignment="1">
      <alignment horizontal="right"/>
    </xf>
    <xf numFmtId="38" fontId="11" fillId="0" borderId="81" xfId="2" applyFont="1" applyBorder="1" applyAlignment="1">
      <alignment horizontal="right"/>
    </xf>
    <xf numFmtId="0" fontId="8" fillId="0" borderId="7" xfId="0" applyFont="1" applyFill="1" applyBorder="1"/>
    <xf numFmtId="0" fontId="8" fillId="0" borderId="81" xfId="0" applyFont="1" applyBorder="1"/>
    <xf numFmtId="0" fontId="8" fillId="0" borderId="81" xfId="0" applyFont="1" applyFill="1" applyBorder="1"/>
    <xf numFmtId="0" fontId="8" fillId="0" borderId="28" xfId="0" applyFont="1" applyFill="1" applyBorder="1"/>
    <xf numFmtId="0" fontId="8" fillId="0" borderId="28" xfId="0" applyFont="1" applyBorder="1"/>
    <xf numFmtId="38" fontId="32" fillId="0" borderId="13" xfId="7" applyFont="1" applyBorder="1" applyAlignment="1">
      <alignment vertical="center"/>
    </xf>
    <xf numFmtId="38" fontId="32" fillId="0" borderId="14" xfId="7" applyFont="1" applyBorder="1" applyAlignment="1">
      <alignment vertical="center"/>
    </xf>
    <xf numFmtId="38" fontId="17" fillId="0" borderId="11" xfId="7" applyFont="1" applyBorder="1" applyAlignment="1">
      <alignment vertical="center"/>
    </xf>
    <xf numFmtId="38" fontId="32" fillId="0" borderId="190" xfId="7" applyFont="1" applyBorder="1" applyAlignment="1">
      <alignment horizontal="center" vertical="center"/>
    </xf>
    <xf numFmtId="0" fontId="17" fillId="0" borderId="0" xfId="0" applyFont="1" applyFill="1" applyBorder="1" applyAlignment="1">
      <alignment horizontal="left" vertical="center"/>
    </xf>
    <xf numFmtId="0" fontId="17" fillId="0" borderId="0" xfId="0" applyFont="1" applyBorder="1" applyAlignment="1">
      <alignment horizontal="left" vertical="center"/>
    </xf>
    <xf numFmtId="38" fontId="32" fillId="0" borderId="196" xfId="7" applyFont="1" applyBorder="1" applyAlignment="1">
      <alignment vertical="center"/>
    </xf>
    <xf numFmtId="38" fontId="32" fillId="0" borderId="4" xfId="7" applyFont="1" applyBorder="1" applyAlignment="1">
      <alignment horizontal="right" vertical="center"/>
    </xf>
    <xf numFmtId="38" fontId="32" fillId="0" borderId="5" xfId="7" applyFont="1" applyBorder="1" applyAlignment="1">
      <alignment horizontal="right" vertical="center"/>
    </xf>
    <xf numFmtId="38" fontId="32" fillId="0" borderId="7" xfId="7" applyFont="1" applyBorder="1" applyAlignment="1">
      <alignment horizontal="right" vertical="center"/>
    </xf>
    <xf numFmtId="38" fontId="32" fillId="0" borderId="1" xfId="7" applyFont="1" applyBorder="1" applyAlignment="1">
      <alignment horizontal="right" vertical="center"/>
    </xf>
    <xf numFmtId="38" fontId="32" fillId="0" borderId="51" xfId="7" applyFont="1" applyBorder="1" applyAlignment="1">
      <alignment horizontal="right" vertical="center"/>
    </xf>
    <xf numFmtId="38" fontId="32" fillId="0" borderId="191" xfId="7" applyFont="1" applyBorder="1" applyAlignment="1">
      <alignment horizontal="right" vertical="center"/>
    </xf>
    <xf numFmtId="38" fontId="49" fillId="0" borderId="0" xfId="6" applyFont="1" applyAlignment="1">
      <alignment vertical="center"/>
    </xf>
    <xf numFmtId="38" fontId="49" fillId="0" borderId="0" xfId="6" applyFont="1" applyFill="1" applyAlignment="1">
      <alignment vertical="center"/>
    </xf>
    <xf numFmtId="38" fontId="10" fillId="0" borderId="16" xfId="7" applyFont="1" applyFill="1" applyBorder="1" applyAlignment="1">
      <alignment vertical="center" shrinkToFit="1"/>
    </xf>
    <xf numFmtId="38" fontId="17" fillId="0" borderId="4" xfId="7" applyFont="1" applyFill="1" applyBorder="1" applyAlignment="1">
      <alignment vertical="center"/>
    </xf>
    <xf numFmtId="38" fontId="10" fillId="0" borderId="38" xfId="7" applyFont="1" applyFill="1" applyBorder="1" applyAlignment="1">
      <alignment vertical="center"/>
    </xf>
    <xf numFmtId="38" fontId="10" fillId="0" borderId="38" xfId="7" applyFont="1" applyFill="1" applyBorder="1" applyAlignment="1">
      <alignment vertical="center" shrinkToFit="1"/>
    </xf>
    <xf numFmtId="38" fontId="10" fillId="0" borderId="23" xfId="7" applyFont="1" applyFill="1" applyBorder="1" applyAlignment="1">
      <alignment vertical="center"/>
    </xf>
    <xf numFmtId="38" fontId="17" fillId="0" borderId="0" xfId="7" applyFont="1" applyAlignment="1">
      <alignment horizontal="center" vertical="center"/>
    </xf>
    <xf numFmtId="0" fontId="0" fillId="0" borderId="0" xfId="0" applyFont="1" applyFill="1" applyAlignment="1">
      <alignment vertical="center"/>
    </xf>
    <xf numFmtId="0" fontId="56" fillId="0" borderId="0" xfId="0" applyFont="1" applyBorder="1" applyAlignment="1">
      <alignment vertical="center"/>
    </xf>
    <xf numFmtId="0" fontId="52" fillId="0" borderId="0" xfId="0" applyFont="1" applyBorder="1" applyAlignment="1">
      <alignment vertical="center"/>
    </xf>
    <xf numFmtId="38" fontId="32" fillId="0" borderId="45" xfId="7" applyFont="1" applyBorder="1" applyAlignment="1">
      <alignment horizontal="center" vertical="center"/>
    </xf>
    <xf numFmtId="38" fontId="32" fillId="0" borderId="50" xfId="7" applyFont="1" applyBorder="1" applyAlignment="1">
      <alignment horizontal="center" vertical="center"/>
    </xf>
    <xf numFmtId="38" fontId="32" fillId="0" borderId="101" xfId="7" applyFont="1" applyBorder="1" applyAlignment="1">
      <alignment horizontal="center" vertical="center"/>
    </xf>
    <xf numFmtId="38" fontId="32" fillId="0" borderId="140" xfId="7" applyFont="1" applyBorder="1" applyAlignment="1">
      <alignment horizontal="center" vertical="center"/>
    </xf>
    <xf numFmtId="0" fontId="62" fillId="0" borderId="0" xfId="0" applyFont="1" applyAlignment="1">
      <alignment horizontal="right"/>
    </xf>
    <xf numFmtId="0" fontId="6" fillId="0" borderId="0" xfId="0" applyFont="1" applyBorder="1" applyAlignment="1">
      <alignment horizontal="right" vertical="center"/>
    </xf>
    <xf numFmtId="0" fontId="6" fillId="0" borderId="0" xfId="4" applyFont="1" applyAlignment="1">
      <alignment horizontal="right" vertical="center"/>
    </xf>
    <xf numFmtId="0" fontId="63" fillId="0" borderId="0" xfId="5" applyFont="1" applyAlignment="1">
      <alignment horizontal="right"/>
    </xf>
    <xf numFmtId="0" fontId="64" fillId="0" borderId="0" xfId="5" applyFont="1" applyBorder="1" applyAlignment="1">
      <alignment horizontal="right" vertical="center"/>
    </xf>
    <xf numFmtId="38" fontId="62" fillId="0" borderId="0" xfId="7" applyFont="1" applyAlignment="1">
      <alignment horizontal="right" vertical="center"/>
    </xf>
    <xf numFmtId="38" fontId="62" fillId="0" borderId="0" xfId="7" applyFont="1" applyBorder="1" applyAlignment="1">
      <alignment horizontal="right" vertical="center"/>
    </xf>
    <xf numFmtId="0" fontId="52" fillId="0" borderId="0" xfId="0" applyFont="1" applyBorder="1" applyAlignment="1">
      <alignment horizontal="left" vertical="center"/>
    </xf>
    <xf numFmtId="38" fontId="32" fillId="0" borderId="218" xfId="7" applyFont="1" applyBorder="1" applyAlignment="1">
      <alignment vertical="center"/>
    </xf>
    <xf numFmtId="38" fontId="32" fillId="0" borderId="219" xfId="7" applyFont="1" applyBorder="1" applyAlignment="1">
      <alignment vertical="center"/>
    </xf>
    <xf numFmtId="38" fontId="32" fillId="0" borderId="220" xfId="7" applyFont="1" applyBorder="1" applyAlignment="1">
      <alignment vertical="center"/>
    </xf>
    <xf numFmtId="38" fontId="32" fillId="0" borderId="221" xfId="7" applyFont="1" applyBorder="1" applyAlignment="1">
      <alignment vertical="center"/>
    </xf>
    <xf numFmtId="38" fontId="32" fillId="0" borderId="222" xfId="7" applyFont="1" applyBorder="1" applyAlignment="1">
      <alignment vertical="center"/>
    </xf>
    <xf numFmtId="38" fontId="32" fillId="0" borderId="223" xfId="7" applyFont="1" applyBorder="1" applyAlignment="1">
      <alignment vertical="center"/>
    </xf>
    <xf numFmtId="0" fontId="10" fillId="0" borderId="0" xfId="0" applyFont="1" applyAlignment="1">
      <alignment horizontal="right" vertical="center"/>
    </xf>
    <xf numFmtId="0" fontId="10" fillId="0" borderId="0" xfId="0" quotePrefix="1" applyFont="1" applyAlignment="1">
      <alignment horizontal="right"/>
    </xf>
    <xf numFmtId="0" fontId="10" fillId="0" borderId="0" xfId="0" applyFont="1" applyAlignment="1">
      <alignment horizontal="right"/>
    </xf>
    <xf numFmtId="38" fontId="32" fillId="0" borderId="80" xfId="7" applyFont="1" applyBorder="1" applyAlignment="1">
      <alignment vertical="center"/>
    </xf>
    <xf numFmtId="38" fontId="32" fillId="0" borderId="15" xfId="7" applyFont="1" applyBorder="1" applyAlignment="1">
      <alignment vertical="center"/>
    </xf>
    <xf numFmtId="38" fontId="32" fillId="0" borderId="16" xfId="7" applyFont="1" applyBorder="1" applyAlignment="1">
      <alignment vertical="center"/>
    </xf>
    <xf numFmtId="38" fontId="32" fillId="0" borderId="163" xfId="7" applyFont="1" applyBorder="1" applyAlignment="1">
      <alignment vertical="center"/>
    </xf>
    <xf numFmtId="38" fontId="32" fillId="0" borderId="192" xfId="7" applyFont="1" applyBorder="1" applyAlignment="1">
      <alignment vertical="center"/>
    </xf>
    <xf numFmtId="38" fontId="11" fillId="0" borderId="1" xfId="2" applyFont="1" applyFill="1" applyBorder="1" applyAlignment="1">
      <alignment horizontal="right"/>
    </xf>
    <xf numFmtId="38" fontId="11" fillId="0" borderId="7" xfId="2" applyFont="1" applyFill="1" applyBorder="1" applyAlignment="1">
      <alignment horizontal="right"/>
    </xf>
    <xf numFmtId="38" fontId="11" fillId="0" borderId="0" xfId="2" applyFont="1" applyFill="1" applyBorder="1" applyAlignment="1">
      <alignment horizontal="right"/>
    </xf>
    <xf numFmtId="38" fontId="11" fillId="0" borderId="33" xfId="2" applyFont="1" applyBorder="1" applyAlignment="1">
      <alignment horizontal="right"/>
    </xf>
    <xf numFmtId="38" fontId="11" fillId="0" borderId="71" xfId="2" applyFont="1" applyFill="1" applyBorder="1" applyAlignment="1">
      <alignment horizontal="right"/>
    </xf>
    <xf numFmtId="38" fontId="11" fillId="0" borderId="9" xfId="2" applyFont="1" applyFill="1" applyBorder="1" applyAlignment="1">
      <alignment horizontal="left"/>
    </xf>
    <xf numFmtId="38" fontId="11" fillId="0" borderId="28" xfId="2" applyFont="1" applyFill="1" applyBorder="1" applyAlignment="1">
      <alignment horizontal="left"/>
    </xf>
    <xf numFmtId="38" fontId="11" fillId="0" borderId="28" xfId="2" applyFont="1" applyBorder="1" applyAlignment="1">
      <alignment horizontal="left"/>
    </xf>
    <xf numFmtId="38" fontId="11" fillId="0" borderId="3" xfId="2" applyFont="1" applyFill="1" applyBorder="1" applyAlignment="1">
      <alignment horizontal="left"/>
    </xf>
    <xf numFmtId="38" fontId="11" fillId="0" borderId="97" xfId="2" applyFont="1" applyFill="1" applyBorder="1" applyAlignment="1">
      <alignment horizontal="left"/>
    </xf>
    <xf numFmtId="0" fontId="0" fillId="0" borderId="0" xfId="0" applyFont="1" applyBorder="1"/>
    <xf numFmtId="0" fontId="0" fillId="0" borderId="0" xfId="0" applyBorder="1" applyAlignment="1">
      <alignment horizontal="right"/>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21" fillId="0" borderId="0" xfId="0" quotePrefix="1" applyFont="1" applyAlignment="1">
      <alignment horizontal="right" vertical="center"/>
    </xf>
    <xf numFmtId="0" fontId="19" fillId="0" borderId="0" xfId="0" applyFont="1" applyFill="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0" fillId="0" borderId="0" xfId="0" applyFont="1" applyBorder="1"/>
    <xf numFmtId="0" fontId="24" fillId="0" borderId="0" xfId="0" applyFont="1"/>
    <xf numFmtId="0" fontId="24" fillId="0" borderId="0" xfId="0" applyFont="1" applyBorder="1" applyAlignment="1">
      <alignment horizontal="center"/>
    </xf>
    <xf numFmtId="0" fontId="14" fillId="0" borderId="0" xfId="0" applyFont="1" applyBorder="1"/>
    <xf numFmtId="0" fontId="7"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40" fillId="0" borderId="0" xfId="0" applyFont="1" applyBorder="1" applyAlignment="1"/>
    <xf numFmtId="0" fontId="16"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6" fillId="0" borderId="0" xfId="0" applyFont="1" applyBorder="1" applyAlignment="1">
      <alignment horizontal="left" wrapText="1"/>
    </xf>
    <xf numFmtId="0" fontId="0" fillId="0" borderId="0" xfId="0" applyFont="1" applyBorder="1" applyAlignment="1">
      <alignment vertical="top"/>
    </xf>
    <xf numFmtId="0" fontId="0" fillId="0" borderId="5" xfId="0" applyFont="1" applyFill="1" applyBorder="1" applyAlignment="1">
      <alignment horizontal="center" vertical="center"/>
    </xf>
    <xf numFmtId="0" fontId="10" fillId="0" borderId="0" xfId="0" applyFont="1" applyBorder="1" applyAlignment="1">
      <alignment horizontal="left" vertical="top" wrapText="1"/>
    </xf>
    <xf numFmtId="0" fontId="8"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4" fillId="0" borderId="0" xfId="6" applyFont="1" applyAlignment="1">
      <alignment vertical="center"/>
    </xf>
    <xf numFmtId="38" fontId="6" fillId="0" borderId="0" xfId="6" applyFont="1" applyAlignment="1">
      <alignment horizontal="right" vertical="center"/>
    </xf>
    <xf numFmtId="38" fontId="4" fillId="0" borderId="0" xfId="6" applyFont="1" applyBorder="1" applyAlignment="1">
      <alignment vertical="center"/>
    </xf>
    <xf numFmtId="38" fontId="13" fillId="0" borderId="0" xfId="6" applyFont="1" applyBorder="1" applyAlignment="1">
      <alignment vertical="center"/>
    </xf>
    <xf numFmtId="38" fontId="4" fillId="0" borderId="0" xfId="6" applyFont="1" applyFill="1" applyBorder="1" applyAlignment="1">
      <alignment horizontal="left" vertical="center"/>
    </xf>
    <xf numFmtId="0" fontId="4" fillId="0" borderId="0" xfId="0" applyFont="1" applyFill="1" applyAlignment="1">
      <alignment horizontal="centerContinuous"/>
    </xf>
    <xf numFmtId="38" fontId="40" fillId="0" borderId="0" xfId="6" applyFont="1" applyFill="1" applyBorder="1" applyAlignment="1">
      <alignment horizontal="left" vertical="center"/>
    </xf>
    <xf numFmtId="38" fontId="19" fillId="0" borderId="0" xfId="6" applyFont="1" applyFill="1" applyBorder="1" applyAlignment="1">
      <alignment horizontal="center" vertical="center"/>
    </xf>
    <xf numFmtId="38" fontId="40" fillId="0" borderId="0" xfId="6" applyFont="1" applyAlignment="1">
      <alignment vertical="center"/>
    </xf>
    <xf numFmtId="38" fontId="4" fillId="0" borderId="0" xfId="6" applyFont="1" applyFill="1" applyAlignment="1">
      <alignment vertical="center"/>
    </xf>
    <xf numFmtId="0" fontId="4" fillId="0" borderId="0" xfId="0" applyFont="1" applyFill="1"/>
    <xf numFmtId="38" fontId="4" fillId="0" borderId="0" xfId="6" applyFont="1" applyFill="1" applyAlignment="1">
      <alignment horizontal="right" vertical="center"/>
    </xf>
    <xf numFmtId="0" fontId="4" fillId="0" borderId="0" xfId="0" quotePrefix="1" applyFont="1" applyAlignment="1">
      <alignment horizontal="center"/>
    </xf>
    <xf numFmtId="0" fontId="4" fillId="0" borderId="81" xfId="0" applyFont="1" applyBorder="1" applyAlignment="1">
      <alignment horizontal="center"/>
    </xf>
    <xf numFmtId="38" fontId="4" fillId="0" borderId="81" xfId="6" applyFont="1" applyBorder="1" applyAlignment="1">
      <alignment vertical="center"/>
    </xf>
    <xf numFmtId="38" fontId="4" fillId="0" borderId="33" xfId="6" applyFont="1" applyFill="1" applyBorder="1" applyAlignment="1">
      <alignment vertical="center"/>
    </xf>
    <xf numFmtId="38" fontId="4" fillId="0" borderId="28" xfId="6" applyFont="1" applyFill="1" applyBorder="1" applyAlignment="1">
      <alignment vertical="center"/>
    </xf>
    <xf numFmtId="0" fontId="4" fillId="0" borderId="1" xfId="0" applyFont="1" applyBorder="1" applyAlignment="1">
      <alignment horizontal="center"/>
    </xf>
    <xf numFmtId="0" fontId="4" fillId="0" borderId="1" xfId="0" applyFont="1" applyBorder="1" applyAlignment="1">
      <alignment horizontal="left"/>
    </xf>
    <xf numFmtId="38" fontId="4" fillId="0" borderId="2" xfId="6" applyFont="1" applyBorder="1" applyAlignment="1">
      <alignment horizontal="centerContinuous" vertical="center"/>
    </xf>
    <xf numFmtId="38" fontId="4" fillId="0" borderId="2" xfId="6" applyFont="1" applyFill="1" applyBorder="1" applyAlignment="1">
      <alignment horizontal="centerContinuous" vertical="center"/>
    </xf>
    <xf numFmtId="38" fontId="4" fillId="0" borderId="3" xfId="6" applyFont="1" applyFill="1" applyBorder="1" applyAlignment="1">
      <alignment horizontal="centerContinuous" vertical="center"/>
    </xf>
    <xf numFmtId="0" fontId="4" fillId="0" borderId="7" xfId="0" applyFont="1" applyBorder="1" applyAlignment="1">
      <alignment horizontal="left"/>
    </xf>
    <xf numFmtId="38" fontId="4" fillId="0" borderId="8" xfId="6" applyFont="1" applyBorder="1" applyAlignment="1">
      <alignment horizontal="centerContinuous" vertical="center"/>
    </xf>
    <xf numFmtId="38" fontId="4" fillId="0" borderId="8" xfId="6" applyFont="1" applyFill="1" applyBorder="1" applyAlignment="1">
      <alignment horizontal="centerContinuous" vertical="center"/>
    </xf>
    <xf numFmtId="38" fontId="4" fillId="0" borderId="9" xfId="6" applyFont="1" applyFill="1" applyBorder="1" applyAlignment="1">
      <alignment horizontal="centerContinuous" vertical="center"/>
    </xf>
    <xf numFmtId="0" fontId="4" fillId="0" borderId="4" xfId="0" applyFont="1" applyBorder="1" applyAlignment="1">
      <alignment horizontal="center"/>
    </xf>
    <xf numFmtId="38" fontId="4" fillId="0" borderId="3" xfId="6" applyFont="1" applyBorder="1" applyAlignment="1">
      <alignment horizontal="centerContinuous" vertical="center"/>
    </xf>
    <xf numFmtId="0" fontId="4" fillId="0" borderId="4" xfId="0" applyFont="1" applyBorder="1"/>
    <xf numFmtId="0" fontId="4" fillId="0" borderId="7" xfId="0" applyFont="1" applyBorder="1"/>
    <xf numFmtId="0" fontId="4" fillId="0" borderId="8" xfId="0" applyFont="1" applyBorder="1"/>
    <xf numFmtId="38" fontId="4" fillId="0" borderId="8" xfId="6" applyFont="1" applyBorder="1" applyAlignment="1">
      <alignment vertical="center"/>
    </xf>
    <xf numFmtId="38" fontId="4" fillId="0" borderId="9" xfId="6" applyFont="1" applyBorder="1" applyAlignment="1">
      <alignment vertical="center"/>
    </xf>
    <xf numFmtId="38" fontId="4" fillId="0" borderId="4" xfId="6" applyFont="1" applyBorder="1" applyAlignment="1">
      <alignment vertical="center"/>
    </xf>
    <xf numFmtId="38" fontId="4" fillId="0" borderId="6" xfId="6" applyFont="1" applyBorder="1" applyAlignment="1">
      <alignment vertical="center"/>
    </xf>
    <xf numFmtId="38" fontId="4" fillId="0" borderId="7" xfId="6" applyFont="1" applyBorder="1" applyAlignment="1">
      <alignment vertical="center"/>
    </xf>
    <xf numFmtId="38" fontId="4" fillId="0" borderId="1" xfId="6" applyFont="1" applyBorder="1" applyAlignment="1">
      <alignment horizontal="center" vertical="center"/>
    </xf>
    <xf numFmtId="38" fontId="4" fillId="0" borderId="1" xfId="6" applyFont="1" applyBorder="1" applyAlignment="1">
      <alignment vertical="center"/>
    </xf>
    <xf numFmtId="38" fontId="4" fillId="0" borderId="2" xfId="6" applyFont="1" applyBorder="1" applyAlignment="1">
      <alignment vertical="center"/>
    </xf>
    <xf numFmtId="38" fontId="4" fillId="0" borderId="3" xfId="6" applyFont="1" applyBorder="1" applyAlignment="1">
      <alignment vertical="center"/>
    </xf>
    <xf numFmtId="38" fontId="40" fillId="0" borderId="0" xfId="6" applyFont="1" applyBorder="1" applyAlignment="1">
      <alignment vertical="center"/>
    </xf>
    <xf numFmtId="38" fontId="4" fillId="0" borderId="0" xfId="7" applyFont="1" applyAlignment="1">
      <alignment vertical="center"/>
    </xf>
    <xf numFmtId="38" fontId="4" fillId="0" borderId="0" xfId="7" applyFont="1" applyBorder="1" applyAlignment="1">
      <alignment vertical="center"/>
    </xf>
    <xf numFmtId="38" fontId="14" fillId="0" borderId="0" xfId="7" applyFont="1" applyBorder="1" applyAlignment="1">
      <alignment horizontal="centerContinuous" vertical="center"/>
    </xf>
    <xf numFmtId="38" fontId="7" fillId="0" borderId="0" xfId="7" applyFont="1" applyBorder="1" applyAlignment="1">
      <alignment horizontal="centerContinuous" vertical="center"/>
    </xf>
    <xf numFmtId="38" fontId="4" fillId="0" borderId="0" xfId="7" applyFont="1" applyAlignment="1">
      <alignment horizontal="centerContinuous" vertical="center"/>
    </xf>
    <xf numFmtId="38" fontId="40" fillId="0" borderId="0" xfId="7" applyFont="1" applyBorder="1" applyAlignment="1">
      <alignment horizontal="left" vertical="center"/>
    </xf>
    <xf numFmtId="38" fontId="4" fillId="0" borderId="0" xfId="7" applyFont="1" applyBorder="1" applyAlignment="1">
      <alignment horizontal="center" vertical="center"/>
    </xf>
    <xf numFmtId="38" fontId="40" fillId="0" borderId="0" xfId="7" applyFont="1" applyAlignment="1">
      <alignment vertical="center"/>
    </xf>
    <xf numFmtId="38" fontId="4" fillId="0" borderId="81" xfId="7" applyFont="1" applyBorder="1" applyAlignment="1">
      <alignment vertical="center"/>
    </xf>
    <xf numFmtId="38" fontId="4" fillId="0" borderId="33" xfId="7" applyFont="1" applyBorder="1" applyAlignment="1">
      <alignment vertical="center"/>
    </xf>
    <xf numFmtId="38" fontId="4" fillId="0" borderId="28" xfId="7" applyFont="1" applyBorder="1" applyAlignment="1">
      <alignment vertical="center"/>
    </xf>
    <xf numFmtId="38" fontId="4" fillId="0" borderId="1" xfId="7" applyFont="1" applyBorder="1" applyAlignment="1">
      <alignment horizontal="centerContinuous" vertical="center"/>
    </xf>
    <xf numFmtId="38" fontId="4" fillId="0" borderId="2" xfId="7" applyFont="1" applyBorder="1" applyAlignment="1">
      <alignment horizontal="centerContinuous" vertical="center"/>
    </xf>
    <xf numFmtId="38" fontId="4" fillId="0" borderId="3" xfId="7" applyFont="1" applyBorder="1" applyAlignment="1">
      <alignment horizontal="centerContinuous" vertical="center"/>
    </xf>
    <xf numFmtId="38" fontId="4" fillId="0" borderId="7" xfId="7" applyFont="1" applyBorder="1" applyAlignment="1">
      <alignment horizontal="centerContinuous" vertical="center"/>
    </xf>
    <xf numFmtId="38" fontId="4" fillId="0" borderId="8" xfId="7" applyFont="1" applyBorder="1" applyAlignment="1">
      <alignment horizontal="centerContinuous" vertical="center"/>
    </xf>
    <xf numFmtId="38" fontId="4" fillId="0" borderId="9" xfId="7" applyFont="1" applyBorder="1" applyAlignment="1">
      <alignment horizontal="centerContinuous" vertical="center"/>
    </xf>
    <xf numFmtId="0" fontId="4" fillId="0" borderId="4" xfId="0" applyFont="1" applyBorder="1" applyAlignment="1">
      <alignment horizontal="left"/>
    </xf>
    <xf numFmtId="38" fontId="4" fillId="0" borderId="4" xfId="7" applyFont="1" applyBorder="1" applyAlignment="1">
      <alignment horizontal="centerContinuous" vertical="center"/>
    </xf>
    <xf numFmtId="38" fontId="4" fillId="0" borderId="0" xfId="7" applyFont="1" applyBorder="1" applyAlignment="1">
      <alignment horizontal="centerContinuous" vertical="center"/>
    </xf>
    <xf numFmtId="38" fontId="4" fillId="0" borderId="6" xfId="7" applyFont="1" applyBorder="1" applyAlignment="1">
      <alignment horizontal="centerContinuous" vertical="center"/>
    </xf>
    <xf numFmtId="38" fontId="4" fillId="0" borderId="6" xfId="7" applyFont="1" applyBorder="1" applyAlignment="1">
      <alignment vertical="center"/>
    </xf>
    <xf numFmtId="38" fontId="4" fillId="0" borderId="4" xfId="7" applyFont="1" applyBorder="1" applyAlignment="1">
      <alignment vertical="center"/>
    </xf>
    <xf numFmtId="38" fontId="4" fillId="0" borderId="7" xfId="7" applyFont="1" applyBorder="1" applyAlignment="1">
      <alignment vertical="center"/>
    </xf>
    <xf numFmtId="38" fontId="4" fillId="0" borderId="8" xfId="7" applyFont="1" applyBorder="1" applyAlignment="1">
      <alignment vertical="center"/>
    </xf>
    <xf numFmtId="38" fontId="4" fillId="0" borderId="9" xfId="7" applyFont="1" applyBorder="1" applyAlignment="1">
      <alignment vertical="center"/>
    </xf>
    <xf numFmtId="38" fontId="4" fillId="0" borderId="1" xfId="7" applyFont="1" applyBorder="1" applyAlignment="1">
      <alignment vertical="center"/>
    </xf>
    <xf numFmtId="38" fontId="4" fillId="0" borderId="2" xfId="7" applyFont="1" applyBorder="1" applyAlignment="1">
      <alignment vertical="center"/>
    </xf>
    <xf numFmtId="38" fontId="4" fillId="0" borderId="3" xfId="7" applyFont="1" applyBorder="1" applyAlignment="1">
      <alignment vertical="center"/>
    </xf>
    <xf numFmtId="38" fontId="40" fillId="0" borderId="0" xfId="7" applyFont="1" applyBorder="1" applyAlignment="1">
      <alignment vertical="center"/>
    </xf>
    <xf numFmtId="38" fontId="4" fillId="0" borderId="0" xfId="7" applyFont="1" applyFill="1" applyAlignment="1">
      <alignment vertical="center"/>
    </xf>
    <xf numFmtId="38" fontId="40" fillId="0" borderId="0" xfId="7" applyFont="1" applyFill="1" applyAlignment="1">
      <alignment vertical="center"/>
    </xf>
    <xf numFmtId="38" fontId="4" fillId="0" borderId="0" xfId="7" applyFont="1" applyFill="1" applyBorder="1" applyAlignment="1">
      <alignment vertical="center"/>
    </xf>
    <xf numFmtId="38" fontId="4" fillId="0" borderId="5" xfId="7" applyFont="1" applyFill="1" applyBorder="1" applyAlignment="1">
      <alignment horizontal="left" vertical="center"/>
    </xf>
    <xf numFmtId="38" fontId="4" fillId="0" borderId="5" xfId="7" applyFont="1" applyFill="1" applyBorder="1" applyAlignment="1">
      <alignment vertical="center"/>
    </xf>
    <xf numFmtId="38" fontId="4" fillId="0" borderId="5" xfId="7" applyFont="1" applyFill="1" applyBorder="1" applyAlignment="1">
      <alignment vertical="center" wrapText="1"/>
    </xf>
    <xf numFmtId="38" fontId="4" fillId="0" borderId="16" xfId="7" applyFont="1" applyFill="1" applyBorder="1" applyAlignment="1">
      <alignment horizontal="center" vertical="center"/>
    </xf>
    <xf numFmtId="0" fontId="4" fillId="0" borderId="23" xfId="0" applyFont="1" applyFill="1" applyBorder="1"/>
    <xf numFmtId="38" fontId="4" fillId="0" borderId="23" xfId="7" applyFont="1" applyFill="1" applyBorder="1" applyAlignment="1">
      <alignment horizontal="center" vertical="center"/>
    </xf>
    <xf numFmtId="38" fontId="4" fillId="0" borderId="16" xfId="7" applyFont="1" applyFill="1" applyBorder="1" applyAlignment="1">
      <alignment vertical="center"/>
    </xf>
    <xf numFmtId="38" fontId="4" fillId="0" borderId="38" xfId="7" applyFont="1" applyFill="1" applyBorder="1" applyAlignment="1">
      <alignment vertical="center"/>
    </xf>
    <xf numFmtId="38" fontId="4" fillId="0" borderId="23" xfId="7" applyFont="1" applyFill="1" applyBorder="1" applyAlignment="1">
      <alignment vertical="center"/>
    </xf>
    <xf numFmtId="38" fontId="4" fillId="0" borderId="3" xfId="7" applyFont="1" applyFill="1" applyBorder="1" applyAlignment="1">
      <alignment horizontal="center"/>
    </xf>
    <xf numFmtId="38" fontId="16" fillId="0" borderId="16" xfId="7" applyFont="1" applyFill="1" applyBorder="1" applyAlignment="1">
      <alignment horizontal="center" vertical="center"/>
    </xf>
    <xf numFmtId="38" fontId="10" fillId="0" borderId="9" xfId="7" applyFont="1" applyFill="1" applyBorder="1" applyAlignment="1">
      <alignment horizontal="center"/>
    </xf>
    <xf numFmtId="38" fontId="16" fillId="0" borderId="23" xfId="7" applyFont="1" applyFill="1" applyBorder="1" applyAlignment="1">
      <alignment horizontal="center" vertical="center"/>
    </xf>
    <xf numFmtId="38" fontId="4"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4" fillId="0" borderId="0" xfId="6" applyFont="1" applyFill="1" applyBorder="1" applyAlignment="1">
      <alignment vertical="center"/>
    </xf>
    <xf numFmtId="38" fontId="8" fillId="0" borderId="121" xfId="6" applyFont="1" applyBorder="1" applyAlignment="1">
      <alignment horizontal="center" vertical="center"/>
    </xf>
    <xf numFmtId="38" fontId="8" fillId="0" borderId="123" xfId="6" applyFont="1" applyBorder="1" applyAlignment="1">
      <alignment horizontal="center" vertical="center"/>
    </xf>
    <xf numFmtId="38" fontId="8" fillId="0" borderId="127" xfId="6" applyFont="1" applyBorder="1" applyAlignment="1">
      <alignment horizontal="center" vertical="center"/>
    </xf>
    <xf numFmtId="38" fontId="8" fillId="0" borderId="129" xfId="6" applyFont="1" applyBorder="1" applyAlignment="1">
      <alignment horizontal="center" vertical="center"/>
    </xf>
    <xf numFmtId="38" fontId="0" fillId="0" borderId="0" xfId="6" applyFont="1" applyFill="1" applyBorder="1" applyAlignment="1">
      <alignment vertical="center" shrinkToFit="1"/>
    </xf>
    <xf numFmtId="38" fontId="8" fillId="0" borderId="208" xfId="6" applyFont="1" applyBorder="1" applyAlignment="1">
      <alignment horizontal="center" vertical="center"/>
    </xf>
    <xf numFmtId="0" fontId="1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68" fillId="0" borderId="0" xfId="0" applyFont="1" applyAlignment="1"/>
    <xf numFmtId="0" fontId="19" fillId="0" borderId="0" xfId="0" applyFont="1" applyAlignment="1"/>
    <xf numFmtId="0" fontId="7" fillId="0" borderId="0" xfId="0" applyFont="1" applyAlignment="1"/>
    <xf numFmtId="0" fontId="7" fillId="0" borderId="0" xfId="0" applyFont="1" applyAlignment="1">
      <alignment vertical="center"/>
    </xf>
    <xf numFmtId="0" fontId="13" fillId="0" borderId="0" xfId="0" applyFont="1" applyAlignment="1"/>
    <xf numFmtId="0" fontId="0" fillId="0" borderId="0" xfId="0" applyFont="1" applyAlignment="1"/>
    <xf numFmtId="0" fontId="68" fillId="0" borderId="0" xfId="0" applyFont="1" applyAlignment="1">
      <alignment vertical="center"/>
    </xf>
    <xf numFmtId="0" fontId="16" fillId="0" borderId="0" xfId="0" applyFont="1" applyAlignment="1"/>
    <xf numFmtId="38" fontId="19" fillId="0" borderId="0" xfId="6" applyFont="1" applyBorder="1" applyAlignment="1">
      <alignment horizontal="left" vertical="center"/>
    </xf>
    <xf numFmtId="38" fontId="8" fillId="0" borderId="0" xfId="6" applyFont="1" applyAlignment="1">
      <alignment horizontal="right" vertical="center"/>
    </xf>
    <xf numFmtId="38" fontId="8" fillId="0" borderId="0" xfId="6" applyFont="1" applyFill="1" applyBorder="1" applyAlignment="1">
      <alignment vertical="center"/>
    </xf>
    <xf numFmtId="38" fontId="17" fillId="0" borderId="0" xfId="6" applyFont="1" applyFill="1" applyBorder="1" applyAlignment="1">
      <alignment vertical="center"/>
    </xf>
    <xf numFmtId="38" fontId="8" fillId="0" borderId="35" xfId="6" applyFont="1" applyFill="1" applyBorder="1" applyAlignment="1">
      <alignment vertical="center"/>
    </xf>
    <xf numFmtId="38" fontId="8" fillId="0" borderId="33" xfId="6" applyFont="1" applyFill="1" applyBorder="1" applyAlignment="1">
      <alignment vertical="center"/>
    </xf>
    <xf numFmtId="38" fontId="8" fillId="0" borderId="32" xfId="6" applyFont="1" applyFill="1" applyBorder="1" applyAlignment="1">
      <alignment vertical="center"/>
    </xf>
    <xf numFmtId="38" fontId="8" fillId="0" borderId="8" xfId="6" applyFont="1" applyFill="1" applyBorder="1" applyAlignment="1">
      <alignment vertical="center"/>
    </xf>
    <xf numFmtId="38" fontId="14" fillId="0" borderId="0" xfId="6" applyFont="1" applyBorder="1" applyAlignment="1">
      <alignment horizontal="center" vertical="center"/>
    </xf>
    <xf numFmtId="38" fontId="69" fillId="0" borderId="0" xfId="6" applyFont="1" applyFill="1" applyBorder="1" applyAlignment="1">
      <alignment horizontal="center" vertical="center"/>
    </xf>
    <xf numFmtId="38" fontId="8" fillId="0" borderId="73" xfId="6" applyFont="1" applyFill="1" applyBorder="1" applyAlignment="1">
      <alignment horizontal="center" vertical="center"/>
    </xf>
    <xf numFmtId="38" fontId="11" fillId="0" borderId="4" xfId="2" applyFont="1" applyFill="1" applyBorder="1" applyAlignment="1">
      <alignment horizontal="right"/>
    </xf>
    <xf numFmtId="38" fontId="11" fillId="0" borderId="6" xfId="2" applyFont="1" applyFill="1" applyBorder="1" applyAlignment="1">
      <alignment horizontal="left"/>
    </xf>
    <xf numFmtId="179" fontId="10" fillId="0" borderId="51" xfId="0" applyNumberFormat="1" applyFont="1" applyFill="1" applyBorder="1" applyAlignment="1">
      <alignment horizontal="center" shrinkToFit="1"/>
    </xf>
    <xf numFmtId="0" fontId="49" fillId="0" borderId="0" xfId="0" applyFont="1" applyBorder="1" applyAlignment="1">
      <alignment vertical="center"/>
    </xf>
    <xf numFmtId="0" fontId="10" fillId="2" borderId="48" xfId="0" applyFont="1" applyFill="1" applyBorder="1" applyAlignment="1">
      <alignment horizontal="center"/>
    </xf>
    <xf numFmtId="38" fontId="8" fillId="2" borderId="139" xfId="6" applyFont="1" applyFill="1" applyBorder="1" applyAlignment="1">
      <alignment horizontal="left" vertical="center"/>
    </xf>
    <xf numFmtId="38" fontId="8" fillId="2" borderId="28" xfId="6" applyFont="1" applyFill="1" applyBorder="1" applyAlignment="1">
      <alignment horizontal="left" vertical="center"/>
    </xf>
    <xf numFmtId="38" fontId="8" fillId="2" borderId="29" xfId="6" applyFont="1" applyFill="1" applyBorder="1" applyAlignment="1">
      <alignment horizontal="left" vertical="center"/>
    </xf>
    <xf numFmtId="38" fontId="13" fillId="0" borderId="0" xfId="6" applyFont="1" applyFill="1" applyBorder="1" applyAlignment="1">
      <alignment vertical="center"/>
    </xf>
    <xf numFmtId="38" fontId="14" fillId="0" borderId="0" xfId="6" applyFont="1" applyBorder="1" applyAlignment="1">
      <alignment vertical="center"/>
    </xf>
    <xf numFmtId="177" fontId="10" fillId="0" borderId="139" xfId="0" applyNumberFormat="1" applyFont="1" applyBorder="1" applyAlignment="1">
      <alignment horizontal="center" shrinkToFit="1"/>
    </xf>
    <xf numFmtId="177" fontId="10" fillId="0" borderId="23" xfId="0" applyNumberFormat="1" applyFont="1" applyBorder="1" applyAlignment="1">
      <alignment shrinkToFit="1"/>
    </xf>
    <xf numFmtId="177" fontId="10" fillId="0" borderId="78" xfId="0" applyNumberFormat="1" applyFont="1" applyBorder="1" applyAlignment="1">
      <alignment shrinkToFit="1"/>
    </xf>
    <xf numFmtId="177" fontId="10" fillId="0" borderId="79" xfId="0" applyNumberFormat="1" applyFont="1" applyBorder="1" applyAlignment="1">
      <alignment shrinkToFit="1"/>
    </xf>
    <xf numFmtId="177" fontId="10" fillId="0" borderId="28" xfId="0" applyNumberFormat="1" applyFont="1" applyBorder="1" applyAlignment="1">
      <alignment horizontal="center" shrinkToFit="1"/>
    </xf>
    <xf numFmtId="177" fontId="10" fillId="0" borderId="5" xfId="0" applyNumberFormat="1" applyFont="1" applyBorder="1" applyAlignment="1">
      <alignment shrinkToFit="1"/>
    </xf>
    <xf numFmtId="177" fontId="10" fillId="0" borderId="5" xfId="0" applyNumberFormat="1" applyFont="1" applyFill="1" applyBorder="1" applyAlignment="1">
      <alignment shrinkToFit="1"/>
    </xf>
    <xf numFmtId="177" fontId="10" fillId="0" borderId="81" xfId="0" applyNumberFormat="1" applyFont="1" applyFill="1" applyBorder="1" applyAlignment="1">
      <alignment shrinkToFit="1"/>
    </xf>
    <xf numFmtId="177" fontId="10" fillId="0" borderId="82" xfId="0" applyNumberFormat="1" applyFont="1" applyBorder="1" applyAlignment="1">
      <alignment shrinkToFit="1"/>
    </xf>
    <xf numFmtId="177" fontId="10" fillId="0" borderId="68" xfId="0" applyNumberFormat="1" applyFont="1" applyBorder="1" applyAlignment="1">
      <alignment horizontal="center" shrinkToFit="1"/>
    </xf>
    <xf numFmtId="177" fontId="10" fillId="0" borderId="83" xfId="0" applyNumberFormat="1" applyFont="1" applyFill="1" applyBorder="1" applyAlignment="1">
      <alignment shrinkToFit="1"/>
    </xf>
    <xf numFmtId="177" fontId="10" fillId="0" borderId="84" xfId="0" applyNumberFormat="1" applyFont="1" applyFill="1" applyBorder="1" applyAlignment="1">
      <alignment shrinkToFit="1"/>
    </xf>
    <xf numFmtId="177" fontId="10" fillId="0" borderId="85" xfId="0" applyNumberFormat="1" applyFont="1" applyBorder="1" applyAlignment="1">
      <alignment shrinkToFit="1"/>
    </xf>
    <xf numFmtId="177" fontId="10" fillId="0" borderId="227" xfId="0" applyNumberFormat="1" applyFont="1" applyBorder="1" applyAlignment="1">
      <alignment horizontal="center" shrinkToFit="1"/>
    </xf>
    <xf numFmtId="177" fontId="10" fillId="0" borderId="60" xfId="0" applyNumberFormat="1" applyFont="1" applyFill="1" applyBorder="1" applyAlignment="1">
      <alignment shrinkToFit="1"/>
    </xf>
    <xf numFmtId="177" fontId="10" fillId="0" borderId="214" xfId="0" applyNumberFormat="1" applyFont="1" applyFill="1" applyBorder="1" applyAlignment="1">
      <alignment shrinkToFit="1"/>
    </xf>
    <xf numFmtId="177" fontId="10" fillId="0" borderId="63" xfId="0" applyNumberFormat="1" applyFont="1" applyFill="1" applyBorder="1" applyAlignment="1">
      <alignment shrinkToFit="1"/>
    </xf>
    <xf numFmtId="177" fontId="10" fillId="0" borderId="64" xfId="0" applyNumberFormat="1" applyFont="1" applyBorder="1" applyAlignment="1">
      <alignment shrinkToFit="1"/>
    </xf>
    <xf numFmtId="177" fontId="10" fillId="0" borderId="215" xfId="0" applyNumberFormat="1" applyFont="1" applyFill="1" applyBorder="1" applyAlignment="1">
      <alignment shrinkToFit="1"/>
    </xf>
    <xf numFmtId="177" fontId="10" fillId="0" borderId="56" xfId="0" applyNumberFormat="1" applyFont="1" applyFill="1" applyBorder="1" applyAlignment="1">
      <alignment shrinkToFit="1"/>
    </xf>
    <xf numFmtId="177" fontId="10" fillId="0" borderId="65" xfId="0" applyNumberFormat="1" applyFont="1" applyFill="1" applyBorder="1" applyAlignment="1">
      <alignment shrinkToFit="1"/>
    </xf>
    <xf numFmtId="177" fontId="10" fillId="0" borderId="86" xfId="0" applyNumberFormat="1" applyFont="1" applyFill="1" applyBorder="1" applyAlignment="1">
      <alignment shrinkToFit="1"/>
    </xf>
    <xf numFmtId="177" fontId="10" fillId="0" borderId="66" xfId="0" applyNumberFormat="1" applyFont="1" applyBorder="1" applyAlignment="1">
      <alignment shrinkToFit="1"/>
    </xf>
    <xf numFmtId="177" fontId="10" fillId="0" borderId="57" xfId="0" applyNumberFormat="1" applyFont="1" applyBorder="1" applyAlignment="1">
      <alignment horizontal="center" shrinkToFit="1"/>
    </xf>
    <xf numFmtId="177" fontId="10" fillId="0" borderId="23" xfId="0" applyNumberFormat="1" applyFont="1" applyFill="1" applyBorder="1" applyAlignment="1">
      <alignment shrinkToFit="1"/>
    </xf>
    <xf numFmtId="177" fontId="10" fillId="0" borderId="28" xfId="0" applyNumberFormat="1" applyFont="1" applyFill="1" applyBorder="1" applyAlignment="1">
      <alignment shrinkToFit="1"/>
    </xf>
    <xf numFmtId="177" fontId="10" fillId="0" borderId="16" xfId="0" applyNumberFormat="1" applyFont="1" applyFill="1" applyBorder="1" applyAlignment="1">
      <alignment shrinkToFit="1"/>
    </xf>
    <xf numFmtId="177" fontId="10" fillId="0" borderId="61" xfId="0" applyNumberFormat="1" applyFont="1" applyBorder="1" applyAlignment="1">
      <alignment horizontal="center" shrinkToFit="1"/>
    </xf>
    <xf numFmtId="177" fontId="10" fillId="0" borderId="216" xfId="0" applyNumberFormat="1" applyFont="1" applyFill="1" applyBorder="1" applyAlignment="1">
      <alignment shrinkToFit="1"/>
    </xf>
    <xf numFmtId="177" fontId="10" fillId="0" borderId="89" xfId="0" applyNumberFormat="1" applyFont="1" applyBorder="1" applyAlignment="1">
      <alignment shrinkToFit="1"/>
    </xf>
    <xf numFmtId="177" fontId="10" fillId="0" borderId="29" xfId="0" applyNumberFormat="1" applyFont="1" applyBorder="1" applyAlignment="1">
      <alignment horizontal="center" shrinkToFit="1"/>
    </xf>
    <xf numFmtId="177" fontId="10" fillId="0" borderId="19" xfId="0" applyNumberFormat="1" applyFont="1" applyBorder="1" applyAlignment="1">
      <alignment shrinkToFit="1"/>
    </xf>
    <xf numFmtId="177" fontId="10" fillId="0" borderId="19" xfId="0" applyNumberFormat="1" applyFont="1" applyFill="1" applyBorder="1" applyAlignment="1">
      <alignment shrinkToFit="1"/>
    </xf>
    <xf numFmtId="177" fontId="10" fillId="0" borderId="91" xfId="0" applyNumberFormat="1" applyFont="1" applyFill="1" applyBorder="1" applyAlignment="1">
      <alignment shrinkToFit="1"/>
    </xf>
    <xf numFmtId="177" fontId="10" fillId="0" borderId="93" xfId="0" applyNumberFormat="1" applyFont="1" applyBorder="1" applyAlignment="1">
      <alignment shrinkToFit="1"/>
    </xf>
    <xf numFmtId="177" fontId="10" fillId="0" borderId="9" xfId="0" applyNumberFormat="1" applyFont="1" applyBorder="1" applyAlignment="1">
      <alignment shrinkToFit="1"/>
    </xf>
    <xf numFmtId="177" fontId="10" fillId="0" borderId="7" xfId="0" applyNumberFormat="1" applyFont="1" applyFill="1" applyBorder="1" applyAlignment="1">
      <alignment shrinkToFit="1"/>
    </xf>
    <xf numFmtId="177" fontId="10" fillId="0" borderId="96" xfId="0" applyNumberFormat="1" applyFont="1" applyFill="1" applyBorder="1" applyAlignment="1">
      <alignment shrinkToFit="1"/>
    </xf>
    <xf numFmtId="177" fontId="10" fillId="0" borderId="87" xfId="0" applyNumberFormat="1" applyFont="1" applyFill="1" applyBorder="1" applyAlignment="1">
      <alignment shrinkToFit="1"/>
    </xf>
    <xf numFmtId="177" fontId="10" fillId="0" borderId="28" xfId="0" applyNumberFormat="1" applyFont="1" applyBorder="1" applyAlignment="1">
      <alignment shrinkToFit="1"/>
    </xf>
    <xf numFmtId="177" fontId="10" fillId="0" borderId="82" xfId="0" applyNumberFormat="1" applyFont="1" applyBorder="1" applyAlignment="1">
      <alignment horizontal="center" shrinkToFit="1"/>
    </xf>
    <xf numFmtId="177" fontId="10" fillId="0" borderId="93" xfId="0" applyNumberFormat="1" applyFont="1" applyBorder="1" applyAlignment="1">
      <alignment horizontal="center" shrinkToFit="1"/>
    </xf>
    <xf numFmtId="0" fontId="4"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16" fillId="0" borderId="52" xfId="0" applyFont="1" applyFill="1" applyBorder="1" applyAlignment="1">
      <alignment horizontal="center" vertical="center"/>
    </xf>
    <xf numFmtId="0" fontId="0" fillId="2" borderId="15" xfId="0" applyFont="1" applyFill="1" applyBorder="1" applyAlignment="1">
      <alignment vertical="center"/>
    </xf>
    <xf numFmtId="0" fontId="4" fillId="0" borderId="33" xfId="0" applyFont="1" applyBorder="1" applyAlignment="1">
      <alignment vertical="center"/>
    </xf>
    <xf numFmtId="0" fontId="4" fillId="0" borderId="83" xfId="0" applyFont="1" applyFill="1" applyBorder="1" applyAlignment="1">
      <alignment vertical="center"/>
    </xf>
    <xf numFmtId="0" fontId="0" fillId="0" borderId="96" xfId="0" applyFont="1" applyFill="1" applyBorder="1" applyAlignment="1">
      <alignment vertical="center" shrinkToFit="1"/>
    </xf>
    <xf numFmtId="38" fontId="0" fillId="0" borderId="56" xfId="0" applyNumberFormat="1"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0" fontId="73" fillId="0" borderId="0" xfId="0" applyFont="1" applyAlignment="1">
      <alignment vertical="center"/>
    </xf>
    <xf numFmtId="0" fontId="0" fillId="0" borderId="56" xfId="0" applyFont="1" applyFill="1" applyBorder="1" applyAlignment="1">
      <alignment vertical="center"/>
    </xf>
    <xf numFmtId="0" fontId="0" fillId="0" borderId="60" xfId="0" applyFont="1" applyFill="1" applyBorder="1" applyAlignment="1">
      <alignment vertical="center"/>
    </xf>
    <xf numFmtId="0" fontId="4" fillId="0" borderId="96" xfId="0" applyFont="1" applyFill="1" applyBorder="1" applyAlignment="1">
      <alignment vertical="center"/>
    </xf>
    <xf numFmtId="0" fontId="0" fillId="0" borderId="2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0" xfId="0" applyFont="1" applyBorder="1" applyAlignment="1">
      <alignment shrinkToFit="1"/>
    </xf>
    <xf numFmtId="38" fontId="69" fillId="0" borderId="0" xfId="6" applyFont="1" applyFill="1" applyBorder="1" applyAlignment="1">
      <alignment vertical="center"/>
    </xf>
    <xf numFmtId="40" fontId="17" fillId="0" borderId="0" xfId="6" applyNumberFormat="1" applyFont="1" applyAlignment="1">
      <alignment vertical="center"/>
    </xf>
    <xf numFmtId="0" fontId="8" fillId="0" borderId="0" xfId="0" applyFont="1" applyFill="1" applyBorder="1" applyAlignment="1">
      <alignment horizontal="center" vertical="center" wrapText="1"/>
    </xf>
    <xf numFmtId="38" fontId="8" fillId="0" borderId="0" xfId="6" applyFont="1" applyFill="1" applyBorder="1" applyAlignment="1">
      <alignment horizontal="center" vertical="center"/>
    </xf>
    <xf numFmtId="38" fontId="8" fillId="0" borderId="0" xfId="6" applyFont="1" applyBorder="1" applyAlignment="1">
      <alignment horizontal="left" vertical="center"/>
    </xf>
    <xf numFmtId="0" fontId="16" fillId="0" borderId="87" xfId="0" applyFont="1" applyBorder="1"/>
    <xf numFmtId="0" fontId="24" fillId="0" borderId="0" xfId="0" applyFont="1" applyBorder="1" applyAlignment="1">
      <alignment vertical="center"/>
    </xf>
    <xf numFmtId="0" fontId="0" fillId="0" borderId="5" xfId="0" applyFont="1" applyBorder="1" applyAlignment="1">
      <alignment vertical="center" shrinkToFit="1"/>
    </xf>
    <xf numFmtId="38" fontId="8" fillId="0" borderId="0" xfId="6" applyFont="1" applyBorder="1" applyAlignment="1">
      <alignment vertical="center"/>
    </xf>
    <xf numFmtId="38" fontId="8" fillId="0" borderId="0" xfId="7" applyFont="1" applyBorder="1" applyAlignment="1">
      <alignment horizontal="left" vertical="center"/>
    </xf>
    <xf numFmtId="177" fontId="10" fillId="3" borderId="83" xfId="0" applyNumberFormat="1" applyFont="1" applyFill="1" applyBorder="1" applyAlignment="1">
      <alignment shrinkToFit="1"/>
    </xf>
    <xf numFmtId="177" fontId="10" fillId="3" borderId="60" xfId="0" applyNumberFormat="1" applyFont="1" applyFill="1" applyBorder="1" applyAlignment="1">
      <alignment shrinkToFit="1"/>
    </xf>
    <xf numFmtId="177" fontId="10" fillId="3" borderId="61" xfId="0" applyNumberFormat="1" applyFont="1" applyFill="1" applyBorder="1" applyAlignment="1">
      <alignment shrinkToFit="1"/>
    </xf>
    <xf numFmtId="38" fontId="8" fillId="2" borderId="76" xfId="6" applyFont="1" applyFill="1" applyBorder="1" applyAlignment="1">
      <alignment vertical="center"/>
    </xf>
    <xf numFmtId="38" fontId="8" fillId="2" borderId="236" xfId="6" applyFont="1" applyFill="1" applyBorder="1" applyAlignment="1">
      <alignment vertical="center"/>
    </xf>
    <xf numFmtId="38" fontId="8" fillId="2" borderId="34" xfId="6" applyFont="1" applyFill="1" applyBorder="1" applyAlignment="1">
      <alignment vertical="center"/>
    </xf>
    <xf numFmtId="0" fontId="0" fillId="3" borderId="5" xfId="0" applyFont="1" applyFill="1" applyBorder="1"/>
    <xf numFmtId="0" fontId="0" fillId="3" borderId="5" xfId="0" applyFill="1" applyBorder="1"/>
    <xf numFmtId="38" fontId="79" fillId="2" borderId="8" xfId="6" applyFont="1" applyFill="1" applyBorder="1" applyAlignment="1">
      <alignment vertical="center"/>
    </xf>
    <xf numFmtId="0" fontId="10" fillId="0" borderId="0" xfId="0" applyFont="1" applyFill="1"/>
    <xf numFmtId="0" fontId="4" fillId="0" borderId="0" xfId="0" applyFont="1" applyAlignment="1"/>
    <xf numFmtId="0" fontId="10" fillId="0" borderId="0" xfId="0" applyFont="1" applyAlignment="1"/>
    <xf numFmtId="0" fontId="16" fillId="0" borderId="0" xfId="0" applyFont="1"/>
    <xf numFmtId="0" fontId="0" fillId="0" borderId="38" xfId="0" applyFont="1" applyFill="1" applyBorder="1" applyAlignment="1">
      <alignment vertical="center" shrinkToFit="1"/>
    </xf>
    <xf numFmtId="38" fontId="0" fillId="5" borderId="96" xfId="2" applyFont="1" applyFill="1" applyBorder="1" applyAlignment="1">
      <alignment horizontal="center" vertical="center" shrinkToFit="1"/>
    </xf>
    <xf numFmtId="177" fontId="10" fillId="0" borderId="94" xfId="0" applyNumberFormat="1" applyFont="1" applyBorder="1" applyAlignment="1">
      <alignment horizontal="center" shrinkToFit="1"/>
    </xf>
    <xf numFmtId="177" fontId="10" fillId="2" borderId="82" xfId="0" applyNumberFormat="1" applyFont="1" applyFill="1" applyBorder="1" applyAlignment="1">
      <alignment horizontal="center" shrinkToFit="1"/>
    </xf>
    <xf numFmtId="177" fontId="72" fillId="0" borderId="0" xfId="0" applyNumberFormat="1" applyFont="1" applyAlignment="1">
      <alignment horizontal="center" vertical="center" shrinkToFit="1"/>
    </xf>
    <xf numFmtId="0" fontId="72" fillId="0" borderId="0" xfId="0" applyFont="1" applyAlignment="1">
      <alignment horizontal="left" vertical="center"/>
    </xf>
    <xf numFmtId="0" fontId="73" fillId="0" borderId="0" xfId="0" applyFont="1" applyAlignment="1">
      <alignment horizontal="right" vertical="center"/>
    </xf>
    <xf numFmtId="177" fontId="10" fillId="3" borderId="214" xfId="0" applyNumberFormat="1" applyFont="1" applyFill="1" applyBorder="1" applyAlignment="1">
      <alignment shrinkToFit="1"/>
    </xf>
    <xf numFmtId="177" fontId="10" fillId="3" borderId="23" xfId="0" applyNumberFormat="1" applyFont="1" applyFill="1" applyBorder="1" applyAlignment="1">
      <alignment shrinkToFit="1"/>
    </xf>
    <xf numFmtId="0" fontId="73" fillId="0" borderId="0" xfId="0" applyFont="1"/>
    <xf numFmtId="177" fontId="73" fillId="0" borderId="0" xfId="0" applyNumberFormat="1" applyFont="1" applyAlignment="1">
      <alignment shrinkToFit="1"/>
    </xf>
    <xf numFmtId="177" fontId="73" fillId="0" borderId="0" xfId="0" applyNumberFormat="1" applyFont="1" applyAlignment="1">
      <alignment vertical="center" shrinkToFit="1"/>
    </xf>
    <xf numFmtId="0" fontId="73" fillId="0" borderId="0" xfId="0" applyFont="1" applyAlignment="1">
      <alignment horizontal="left"/>
    </xf>
    <xf numFmtId="0" fontId="73" fillId="0" borderId="0" xfId="0" applyFont="1" applyAlignment="1">
      <alignment horizontal="left" vertical="center"/>
    </xf>
    <xf numFmtId="177" fontId="73" fillId="0" borderId="0" xfId="0" applyNumberFormat="1" applyFont="1" applyAlignment="1"/>
    <xf numFmtId="38" fontId="8" fillId="0" borderId="28" xfId="6" applyFont="1" applyFill="1" applyBorder="1" applyAlignment="1">
      <alignment horizontal="left" vertical="center"/>
    </xf>
    <xf numFmtId="38" fontId="8" fillId="0" borderId="29" xfId="6" applyFont="1" applyFill="1" applyBorder="1" applyAlignment="1">
      <alignment horizontal="left" vertical="center"/>
    </xf>
    <xf numFmtId="38" fontId="60" fillId="0" borderId="0" xfId="6" applyFont="1" applyFill="1" applyBorder="1" applyAlignment="1">
      <alignment horizontal="center" vertical="center"/>
    </xf>
    <xf numFmtId="180" fontId="8" fillId="0" borderId="163" xfId="6" applyNumberFormat="1" applyFont="1" applyFill="1" applyBorder="1" applyAlignment="1">
      <alignment vertical="center"/>
    </xf>
    <xf numFmtId="184" fontId="8" fillId="0" borderId="163" xfId="6" applyNumberFormat="1" applyFont="1" applyFill="1" applyBorder="1" applyAlignment="1">
      <alignment vertical="center"/>
    </xf>
    <xf numFmtId="185" fontId="8" fillId="0" borderId="163" xfId="6" applyNumberFormat="1" applyFont="1" applyFill="1" applyBorder="1" applyAlignment="1">
      <alignment vertical="center"/>
    </xf>
    <xf numFmtId="0" fontId="0" fillId="6" borderId="5" xfId="0" applyFont="1" applyFill="1" applyBorder="1"/>
    <xf numFmtId="180" fontId="8" fillId="0" borderId="63" xfId="6" applyNumberFormat="1" applyFont="1" applyFill="1" applyBorder="1" applyAlignment="1">
      <alignment vertical="center"/>
    </xf>
    <xf numFmtId="184" fontId="8" fillId="0" borderId="75" xfId="6" applyNumberFormat="1" applyFont="1" applyFill="1" applyBorder="1" applyAlignment="1">
      <alignment vertical="center"/>
    </xf>
    <xf numFmtId="184" fontId="8" fillId="0" borderId="253" xfId="6" applyNumberFormat="1" applyFont="1" applyFill="1" applyBorder="1" applyAlignment="1">
      <alignment vertical="center"/>
    </xf>
    <xf numFmtId="185" fontId="8" fillId="0" borderId="161" xfId="6" applyNumberFormat="1" applyFont="1" applyFill="1" applyBorder="1" applyAlignment="1">
      <alignment vertical="center"/>
    </xf>
    <xf numFmtId="184" fontId="8" fillId="0" borderId="60" xfId="6" applyNumberFormat="1" applyFont="1" applyFill="1" applyBorder="1" applyAlignment="1">
      <alignment vertical="center"/>
    </xf>
    <xf numFmtId="185" fontId="8" fillId="0" borderId="63" xfId="6" applyNumberFormat="1" applyFont="1" applyFill="1" applyBorder="1" applyAlignment="1">
      <alignment vertical="center"/>
    </xf>
    <xf numFmtId="184" fontId="8" fillId="0" borderId="58" xfId="6" applyNumberFormat="1" applyFont="1" applyFill="1" applyBorder="1" applyAlignment="1">
      <alignment vertical="center"/>
    </xf>
    <xf numFmtId="184" fontId="8" fillId="0" borderId="4" xfId="6" applyNumberFormat="1" applyFont="1" applyFill="1" applyBorder="1" applyAlignment="1">
      <alignment vertical="center"/>
    </xf>
    <xf numFmtId="185" fontId="8" fillId="0" borderId="135" xfId="6" applyNumberFormat="1" applyFont="1" applyFill="1" applyBorder="1" applyAlignment="1">
      <alignment vertical="center"/>
    </xf>
    <xf numFmtId="38" fontId="26" fillId="0" borderId="76" xfId="6" applyFont="1" applyFill="1" applyBorder="1" applyAlignment="1">
      <alignment horizontal="center" vertical="center"/>
    </xf>
    <xf numFmtId="38" fontId="26" fillId="0" borderId="0" xfId="6" applyFont="1" applyFill="1" applyBorder="1" applyAlignment="1">
      <alignment horizontal="center" vertical="center"/>
    </xf>
    <xf numFmtId="38" fontId="26" fillId="0" borderId="26" xfId="6" applyFont="1" applyFill="1" applyBorder="1" applyAlignment="1">
      <alignment horizontal="center" vertical="center"/>
    </xf>
    <xf numFmtId="40" fontId="8" fillId="6" borderId="78" xfId="6" applyNumberFormat="1" applyFont="1" applyFill="1" applyBorder="1" applyAlignment="1">
      <alignment horizontal="right" vertical="center"/>
    </xf>
    <xf numFmtId="178" fontId="8" fillId="6" borderId="75" xfId="6" applyNumberFormat="1" applyFont="1" applyFill="1" applyBorder="1" applyAlignment="1">
      <alignment vertical="center"/>
    </xf>
    <xf numFmtId="40" fontId="8" fillId="6" borderId="81" xfId="6" applyNumberFormat="1" applyFont="1" applyFill="1" applyBorder="1" applyAlignment="1">
      <alignment horizontal="right" vertical="center"/>
    </xf>
    <xf numFmtId="178" fontId="8" fillId="6" borderId="7" xfId="6" applyNumberFormat="1" applyFont="1" applyFill="1" applyBorder="1" applyAlignment="1">
      <alignment vertical="center"/>
    </xf>
    <xf numFmtId="182" fontId="8" fillId="0" borderId="0" xfId="6" applyNumberFormat="1" applyFont="1" applyFill="1" applyBorder="1" applyAlignment="1">
      <alignment vertical="center"/>
    </xf>
    <xf numFmtId="38" fontId="8" fillId="6" borderId="81" xfId="6" applyNumberFormat="1" applyFont="1" applyFill="1" applyBorder="1" applyAlignment="1">
      <alignment horizontal="right" vertical="center"/>
    </xf>
    <xf numFmtId="40" fontId="8" fillId="6" borderId="33" xfId="6" applyNumberFormat="1" applyFont="1" applyFill="1" applyBorder="1" applyAlignment="1">
      <alignment vertical="center"/>
    </xf>
    <xf numFmtId="178" fontId="8" fillId="6" borderId="33" xfId="6" applyNumberFormat="1" applyFont="1" applyFill="1" applyBorder="1" applyAlignment="1">
      <alignment vertical="center"/>
    </xf>
    <xf numFmtId="180" fontId="8" fillId="6" borderId="81" xfId="6" applyNumberFormat="1" applyFont="1" applyFill="1" applyBorder="1" applyAlignment="1">
      <alignment horizontal="right" vertical="center"/>
    </xf>
    <xf numFmtId="180" fontId="8" fillId="6" borderId="91" xfId="6" applyNumberFormat="1" applyFont="1" applyFill="1" applyBorder="1" applyAlignment="1">
      <alignment horizontal="right" vertical="center"/>
    </xf>
    <xf numFmtId="40" fontId="8" fillId="6" borderId="92" xfId="6" applyNumberFormat="1" applyFont="1" applyFill="1" applyBorder="1" applyAlignment="1">
      <alignment vertical="center"/>
    </xf>
    <xf numFmtId="38" fontId="0" fillId="0" borderId="0" xfId="6" applyFont="1" applyFill="1" applyBorder="1" applyAlignment="1">
      <alignment horizontal="centerContinuous" vertical="center"/>
    </xf>
    <xf numFmtId="0" fontId="0" fillId="0" borderId="0" xfId="0" applyFont="1" applyFill="1" applyBorder="1" applyAlignment="1">
      <alignment vertical="center"/>
    </xf>
    <xf numFmtId="0" fontId="13" fillId="0" borderId="0" xfId="0" applyFont="1" applyFill="1" applyAlignment="1">
      <alignment vertical="center"/>
    </xf>
    <xf numFmtId="38" fontId="18" fillId="0" borderId="0" xfId="6" applyFont="1" applyFill="1" applyAlignment="1">
      <alignment vertical="center"/>
    </xf>
    <xf numFmtId="38" fontId="8" fillId="0" borderId="139" xfId="6" applyFont="1" applyFill="1" applyBorder="1" applyAlignment="1">
      <alignment horizontal="left" vertical="center"/>
    </xf>
    <xf numFmtId="38" fontId="8" fillId="0" borderId="76" xfId="6" applyFont="1" applyFill="1" applyBorder="1" applyAlignment="1">
      <alignment vertical="center"/>
    </xf>
    <xf numFmtId="38" fontId="8" fillId="0" borderId="236" xfId="6" applyFont="1" applyFill="1" applyBorder="1" applyAlignment="1">
      <alignment vertical="center"/>
    </xf>
    <xf numFmtId="38" fontId="8" fillId="0" borderId="121" xfId="6" applyFont="1" applyFill="1" applyBorder="1" applyAlignment="1">
      <alignment horizontal="center" vertical="center"/>
    </xf>
    <xf numFmtId="38" fontId="79" fillId="0" borderId="8" xfId="6" applyFont="1" applyFill="1" applyBorder="1" applyAlignment="1">
      <alignment vertical="center"/>
    </xf>
    <xf numFmtId="38" fontId="8" fillId="0" borderId="34" xfId="6" applyFont="1" applyFill="1" applyBorder="1" applyAlignment="1">
      <alignment vertical="center"/>
    </xf>
    <xf numFmtId="38" fontId="8" fillId="0" borderId="123" xfId="6" applyFont="1" applyFill="1" applyBorder="1" applyAlignment="1">
      <alignment horizontal="center" vertical="center"/>
    </xf>
    <xf numFmtId="185" fontId="8" fillId="0" borderId="75" xfId="6" applyNumberFormat="1" applyFont="1" applyFill="1" applyBorder="1" applyAlignment="1">
      <alignment vertical="center"/>
    </xf>
    <xf numFmtId="38" fontId="8" fillId="0" borderId="0" xfId="6" applyFont="1" applyFill="1" applyAlignment="1">
      <alignment vertical="center"/>
    </xf>
    <xf numFmtId="38" fontId="8" fillId="0" borderId="127" xfId="6" applyFont="1" applyFill="1" applyBorder="1" applyAlignment="1">
      <alignment horizontal="center" vertical="center"/>
    </xf>
    <xf numFmtId="185" fontId="8" fillId="0" borderId="60" xfId="6" applyNumberFormat="1" applyFont="1" applyFill="1" applyBorder="1" applyAlignment="1">
      <alignment vertical="center"/>
    </xf>
    <xf numFmtId="38" fontId="8" fillId="0" borderId="129" xfId="6" applyFont="1" applyFill="1" applyBorder="1" applyAlignment="1">
      <alignment horizontal="center" vertical="center"/>
    </xf>
    <xf numFmtId="0" fontId="13" fillId="0" borderId="0" xfId="0" applyFont="1" applyFill="1" applyBorder="1" applyAlignment="1">
      <alignment vertical="center"/>
    </xf>
    <xf numFmtId="38" fontId="8" fillId="0" borderId="208" xfId="6" applyFont="1" applyFill="1" applyBorder="1" applyAlignment="1">
      <alignment horizontal="center" vertical="center"/>
    </xf>
    <xf numFmtId="40" fontId="17" fillId="0" borderId="0" xfId="6" applyNumberFormat="1" applyFont="1" applyFill="1" applyAlignment="1">
      <alignment vertical="center"/>
    </xf>
    <xf numFmtId="185" fontId="8" fillId="0" borderId="58" xfId="6" applyNumberFormat="1" applyFont="1" applyFill="1" applyBorder="1" applyAlignment="1">
      <alignment vertical="center"/>
    </xf>
    <xf numFmtId="38" fontId="8" fillId="0" borderId="0" xfId="6" applyFont="1" applyFill="1" applyBorder="1" applyAlignment="1">
      <alignment horizontal="left" vertical="center"/>
    </xf>
    <xf numFmtId="38" fontId="14" fillId="0" borderId="0" xfId="6" applyFont="1" applyFill="1" applyBorder="1" applyAlignment="1">
      <alignment horizontal="center" vertical="center"/>
    </xf>
    <xf numFmtId="38" fontId="14" fillId="0" borderId="0" xfId="6" applyFont="1" applyFill="1" applyBorder="1" applyAlignment="1">
      <alignment vertical="center"/>
    </xf>
    <xf numFmtId="38" fontId="8" fillId="0" borderId="0" xfId="6" applyFont="1" applyFill="1" applyAlignment="1">
      <alignment horizontal="right" vertical="center"/>
    </xf>
    <xf numFmtId="0" fontId="4" fillId="6" borderId="5" xfId="0" applyFont="1" applyFill="1" applyBorder="1"/>
    <xf numFmtId="38" fontId="12" fillId="6" borderId="33" xfId="2" applyFont="1" applyFill="1" applyBorder="1" applyAlignment="1">
      <alignment horizontal="right"/>
    </xf>
    <xf numFmtId="38" fontId="12" fillId="6" borderId="0" xfId="2" applyFont="1" applyFill="1" applyBorder="1" applyAlignment="1">
      <alignment horizontal="right"/>
    </xf>
    <xf numFmtId="38" fontId="12" fillId="6" borderId="8" xfId="2" applyFont="1" applyFill="1" applyBorder="1" applyAlignment="1">
      <alignment horizontal="right"/>
    </xf>
    <xf numFmtId="38" fontId="12" fillId="6" borderId="2" xfId="2" applyFont="1" applyFill="1" applyBorder="1" applyAlignment="1">
      <alignment horizontal="right"/>
    </xf>
    <xf numFmtId="38" fontId="12" fillId="6" borderId="48" xfId="2" applyFont="1" applyFill="1" applyBorder="1" applyAlignment="1">
      <alignment horizontal="right"/>
    </xf>
    <xf numFmtId="177" fontId="74" fillId="6" borderId="95" xfId="0" applyNumberFormat="1" applyFont="1" applyFill="1" applyBorder="1" applyAlignment="1">
      <alignment shrinkToFit="1"/>
    </xf>
    <xf numFmtId="177" fontId="74" fillId="6" borderId="61" xfId="0" applyNumberFormat="1" applyFont="1" applyFill="1" applyBorder="1" applyAlignment="1">
      <alignment shrinkToFit="1"/>
    </xf>
    <xf numFmtId="177" fontId="74" fillId="6" borderId="60" xfId="0" applyNumberFormat="1" applyFont="1" applyFill="1" applyBorder="1" applyAlignment="1">
      <alignment shrinkToFit="1"/>
    </xf>
    <xf numFmtId="177" fontId="74" fillId="6" borderId="88" xfId="0" applyNumberFormat="1" applyFont="1" applyFill="1" applyBorder="1" applyAlignment="1">
      <alignment shrinkToFit="1"/>
    </xf>
    <xf numFmtId="177" fontId="74" fillId="6" borderId="96" xfId="0" applyNumberFormat="1" applyFont="1" applyFill="1" applyBorder="1" applyAlignment="1">
      <alignment shrinkToFit="1"/>
    </xf>
    <xf numFmtId="177" fontId="74" fillId="6" borderId="28" xfId="0" applyNumberFormat="1" applyFont="1" applyFill="1" applyBorder="1" applyAlignment="1">
      <alignment shrinkToFit="1"/>
    </xf>
    <xf numFmtId="177" fontId="74" fillId="6" borderId="5" xfId="0" applyNumberFormat="1" applyFont="1" applyFill="1" applyBorder="1" applyAlignment="1">
      <alignment shrinkToFit="1"/>
    </xf>
    <xf numFmtId="177" fontId="74" fillId="6" borderId="178" xfId="0" applyNumberFormat="1" applyFont="1" applyFill="1" applyBorder="1" applyAlignment="1">
      <alignment shrinkToFit="1"/>
    </xf>
    <xf numFmtId="177" fontId="74" fillId="6" borderId="19" xfId="0" applyNumberFormat="1" applyFont="1" applyFill="1" applyBorder="1" applyAlignment="1">
      <alignment shrinkToFit="1"/>
    </xf>
    <xf numFmtId="177" fontId="74" fillId="6" borderId="83" xfId="0" applyNumberFormat="1" applyFont="1" applyFill="1" applyBorder="1" applyAlignment="1">
      <alignment shrinkToFit="1"/>
    </xf>
    <xf numFmtId="177" fontId="74" fillId="6" borderId="85" xfId="0" applyNumberFormat="1" applyFont="1" applyFill="1" applyBorder="1" applyAlignment="1">
      <alignment shrinkToFit="1"/>
    </xf>
    <xf numFmtId="177" fontId="74" fillId="6" borderId="64" xfId="0" applyNumberFormat="1" applyFont="1" applyFill="1" applyBorder="1" applyAlignment="1">
      <alignment shrinkToFit="1"/>
    </xf>
    <xf numFmtId="177" fontId="74" fillId="6" borderId="89" xfId="0" applyNumberFormat="1" applyFont="1" applyFill="1" applyBorder="1" applyAlignment="1">
      <alignment shrinkToFit="1"/>
    </xf>
    <xf numFmtId="0" fontId="25" fillId="6" borderId="32" xfId="4" applyFont="1" applyFill="1" applyBorder="1">
      <alignment vertical="center"/>
    </xf>
    <xf numFmtId="0" fontId="25" fillId="6" borderId="8" xfId="4" applyFont="1" applyFill="1" applyBorder="1">
      <alignment vertical="center"/>
    </xf>
    <xf numFmtId="0" fontId="25" fillId="6" borderId="9" xfId="4" applyFont="1" applyFill="1" applyBorder="1">
      <alignment vertical="center"/>
    </xf>
    <xf numFmtId="0" fontId="25" fillId="6" borderId="35" xfId="4" applyFont="1" applyFill="1" applyBorder="1" applyAlignment="1">
      <alignment vertical="center"/>
    </xf>
    <xf numFmtId="0" fontId="25" fillId="6" borderId="33" xfId="4" applyFont="1" applyFill="1" applyBorder="1" applyAlignment="1">
      <alignment vertical="center"/>
    </xf>
    <xf numFmtId="0" fontId="25" fillId="6" borderId="28" xfId="4" applyFont="1" applyFill="1" applyBorder="1" applyAlignment="1">
      <alignment vertical="center"/>
    </xf>
    <xf numFmtId="0" fontId="25" fillId="6" borderId="110" xfId="4" applyFont="1" applyFill="1" applyBorder="1" applyAlignment="1">
      <alignment vertical="center"/>
    </xf>
    <xf numFmtId="0" fontId="25" fillId="6" borderId="42" xfId="4" applyFont="1" applyFill="1" applyBorder="1" applyAlignment="1">
      <alignment vertical="center"/>
    </xf>
    <xf numFmtId="0" fontId="25" fillId="6" borderId="52" xfId="4" applyFont="1" applyFill="1" applyBorder="1" applyAlignment="1">
      <alignment vertical="center"/>
    </xf>
    <xf numFmtId="186" fontId="24" fillId="0" borderId="0" xfId="9" applyNumberFormat="1" applyFont="1" applyBorder="1" applyAlignment="1">
      <alignment horizontal="left" vertical="center"/>
    </xf>
    <xf numFmtId="187" fontId="24" fillId="0" borderId="0" xfId="0" applyNumberFormat="1" applyFont="1" applyBorder="1" applyAlignment="1">
      <alignment horizontal="left" vertical="center"/>
    </xf>
    <xf numFmtId="0" fontId="24" fillId="0" borderId="0" xfId="0" applyFont="1" applyAlignment="1"/>
    <xf numFmtId="0" fontId="24" fillId="0" borderId="0" xfId="0" applyFont="1" applyAlignment="1">
      <alignment horizontal="right"/>
    </xf>
    <xf numFmtId="187" fontId="24" fillId="0" borderId="0" xfId="0" applyNumberFormat="1" applyFont="1" applyAlignment="1">
      <alignment horizontal="left"/>
    </xf>
    <xf numFmtId="0" fontId="82" fillId="0" borderId="0" xfId="10" applyFont="1" applyAlignment="1">
      <alignment vertical="center"/>
    </xf>
    <xf numFmtId="0" fontId="83" fillId="0" borderId="0" xfId="10" applyFont="1" applyAlignment="1">
      <alignment vertical="center"/>
    </xf>
    <xf numFmtId="0" fontId="83" fillId="0" borderId="0" xfId="10" applyFont="1" applyFill="1" applyBorder="1" applyAlignment="1">
      <alignment vertical="center"/>
    </xf>
    <xf numFmtId="0" fontId="85" fillId="7" borderId="95" xfId="11" applyFont="1" applyFill="1" applyBorder="1" applyAlignment="1">
      <alignment horizontal="center" vertical="center"/>
    </xf>
    <xf numFmtId="183" fontId="85" fillId="0" borderId="60" xfId="11" applyNumberFormat="1" applyFont="1" applyFill="1" applyBorder="1" applyAlignment="1">
      <alignment horizontal="center" vertical="center" shrinkToFit="1"/>
    </xf>
    <xf numFmtId="183" fontId="85" fillId="0" borderId="61" xfId="11" applyNumberFormat="1" applyFont="1" applyFill="1" applyBorder="1" applyAlignment="1">
      <alignment vertical="center" shrinkToFit="1"/>
    </xf>
    <xf numFmtId="0" fontId="85" fillId="0" borderId="134" xfId="11" applyNumberFormat="1" applyFont="1" applyFill="1" applyBorder="1" applyAlignment="1">
      <alignment vertical="center"/>
    </xf>
    <xf numFmtId="183" fontId="85" fillId="0" borderId="153" xfId="11" applyNumberFormat="1" applyFont="1" applyFill="1" applyBorder="1" applyAlignment="1">
      <alignment vertical="center"/>
    </xf>
    <xf numFmtId="181" fontId="85" fillId="0" borderId="242" xfId="11" applyNumberFormat="1" applyFont="1" applyFill="1" applyBorder="1" applyAlignment="1">
      <alignment vertical="center"/>
    </xf>
    <xf numFmtId="183" fontId="85" fillId="0" borderId="242" xfId="11" applyNumberFormat="1" applyFont="1" applyFill="1" applyBorder="1" applyAlignment="1">
      <alignment vertical="center"/>
    </xf>
    <xf numFmtId="0" fontId="87" fillId="2" borderId="60" xfId="10" applyFont="1" applyFill="1" applyBorder="1" applyAlignment="1">
      <alignment vertical="center"/>
    </xf>
    <xf numFmtId="183" fontId="85" fillId="2" borderId="60" xfId="11" applyNumberFormat="1" applyFont="1" applyFill="1" applyBorder="1" applyAlignment="1">
      <alignment horizontal="center" vertical="center" shrinkToFit="1"/>
    </xf>
    <xf numFmtId="183" fontId="85" fillId="8" borderId="61" xfId="11" applyNumberFormat="1" applyFont="1" applyFill="1" applyBorder="1" applyAlignment="1">
      <alignment vertical="center" shrinkToFit="1"/>
    </xf>
    <xf numFmtId="0" fontId="85" fillId="8" borderId="134" xfId="11" applyNumberFormat="1" applyFont="1" applyFill="1" applyBorder="1" applyAlignment="1">
      <alignment vertical="center"/>
    </xf>
    <xf numFmtId="183" fontId="85" fillId="8" borderId="153" xfId="11" applyNumberFormat="1" applyFont="1" applyFill="1" applyBorder="1" applyAlignment="1">
      <alignment vertical="center"/>
    </xf>
    <xf numFmtId="181" fontId="85" fillId="8" borderId="242" xfId="11" applyNumberFormat="1" applyFont="1" applyFill="1" applyBorder="1" applyAlignment="1">
      <alignment vertical="center"/>
    </xf>
    <xf numFmtId="183" fontId="85" fillId="8" borderId="242" xfId="11" applyNumberFormat="1" applyFont="1" applyFill="1" applyBorder="1" applyAlignment="1">
      <alignment vertical="center"/>
    </xf>
    <xf numFmtId="0" fontId="87" fillId="2" borderId="262" xfId="10" applyFont="1" applyFill="1" applyBorder="1" applyAlignment="1">
      <alignment vertical="center"/>
    </xf>
    <xf numFmtId="183" fontId="85" fillId="0" borderId="263" xfId="11" applyNumberFormat="1" applyFont="1" applyFill="1" applyBorder="1" applyAlignment="1">
      <alignment horizontal="center" vertical="center" shrinkToFit="1"/>
    </xf>
    <xf numFmtId="183" fontId="85" fillId="0" borderId="264" xfId="11" applyNumberFormat="1" applyFont="1" applyFill="1" applyBorder="1" applyAlignment="1">
      <alignment vertical="center" shrinkToFit="1"/>
    </xf>
    <xf numFmtId="0" fontId="85" fillId="0" borderId="265" xfId="11" applyNumberFormat="1" applyFont="1" applyFill="1" applyBorder="1" applyAlignment="1">
      <alignment vertical="center"/>
    </xf>
    <xf numFmtId="183" fontId="85" fillId="0" borderId="266" xfId="11" applyNumberFormat="1" applyFont="1" applyFill="1" applyBorder="1" applyAlignment="1">
      <alignment vertical="center"/>
    </xf>
    <xf numFmtId="181" fontId="85" fillId="0" borderId="267" xfId="11" applyNumberFormat="1" applyFont="1" applyFill="1" applyBorder="1" applyAlignment="1">
      <alignment vertical="center"/>
    </xf>
    <xf numFmtId="183" fontId="85" fillId="0" borderId="268" xfId="11" applyNumberFormat="1" applyFont="1" applyFill="1" applyBorder="1" applyAlignment="1">
      <alignment vertical="center"/>
    </xf>
    <xf numFmtId="184" fontId="85" fillId="0" borderId="263" xfId="11" applyNumberFormat="1" applyFont="1" applyFill="1" applyBorder="1" applyAlignment="1">
      <alignment vertical="center"/>
    </xf>
    <xf numFmtId="183" fontId="85" fillId="0" borderId="139" xfId="11" applyNumberFormat="1" applyFont="1" applyFill="1" applyBorder="1" applyAlignment="1">
      <alignment vertical="center"/>
    </xf>
    <xf numFmtId="0" fontId="87" fillId="0" borderId="0" xfId="10" applyFont="1" applyBorder="1" applyAlignment="1">
      <alignment vertical="center"/>
    </xf>
    <xf numFmtId="0" fontId="87" fillId="0" borderId="0" xfId="10" applyFont="1" applyBorder="1" applyAlignment="1">
      <alignment horizontal="right" vertical="center"/>
    </xf>
    <xf numFmtId="0" fontId="27" fillId="0" borderId="0" xfId="11" applyFont="1" applyFill="1" applyBorder="1" applyAlignment="1">
      <alignment vertical="center"/>
    </xf>
    <xf numFmtId="0" fontId="87" fillId="0" borderId="0" xfId="10" applyFont="1" applyFill="1" applyAlignment="1">
      <alignment vertical="center"/>
    </xf>
    <xf numFmtId="0" fontId="88" fillId="0" borderId="0" xfId="10" applyFont="1" applyFill="1" applyAlignment="1">
      <alignment vertical="center"/>
    </xf>
    <xf numFmtId="0" fontId="89" fillId="0" borderId="0" xfId="10" applyFont="1" applyFill="1" applyAlignment="1">
      <alignment vertical="center"/>
    </xf>
    <xf numFmtId="0" fontId="90" fillId="0" borderId="0" xfId="11" applyFont="1" applyFill="1" applyBorder="1" applyAlignment="1">
      <alignment vertical="center"/>
    </xf>
    <xf numFmtId="181" fontId="85" fillId="0" borderId="60" xfId="11" applyNumberFormat="1" applyFont="1" applyFill="1" applyBorder="1" applyAlignment="1">
      <alignment vertical="center"/>
    </xf>
    <xf numFmtId="181" fontId="85" fillId="8" borderId="60" xfId="11" applyNumberFormat="1" applyFont="1" applyFill="1" applyBorder="1" applyAlignment="1">
      <alignment vertical="center"/>
    </xf>
    <xf numFmtId="181" fontId="85" fillId="8" borderId="269" xfId="11" applyNumberFormat="1" applyFont="1" applyFill="1" applyBorder="1" applyAlignment="1">
      <alignment vertical="center"/>
    </xf>
    <xf numFmtId="181" fontId="85" fillId="0" borderId="263" xfId="11" applyNumberFormat="1" applyFont="1" applyFill="1" applyBorder="1" applyAlignment="1">
      <alignment vertical="center"/>
    </xf>
    <xf numFmtId="183" fontId="85" fillId="8" borderId="237" xfId="11" applyNumberFormat="1" applyFont="1" applyFill="1" applyBorder="1" applyAlignment="1">
      <alignment vertical="center"/>
    </xf>
    <xf numFmtId="183" fontId="85" fillId="0" borderId="237" xfId="11" applyNumberFormat="1" applyFont="1" applyFill="1" applyBorder="1" applyAlignment="1">
      <alignment vertical="center"/>
    </xf>
    <xf numFmtId="181" fontId="85" fillId="0" borderId="270" xfId="11" applyNumberFormat="1" applyFont="1" applyFill="1" applyBorder="1" applyAlignment="1">
      <alignment vertical="center"/>
    </xf>
    <xf numFmtId="183" fontId="85" fillId="0" borderId="265" xfId="11" applyNumberFormat="1" applyFont="1" applyFill="1" applyBorder="1" applyAlignment="1">
      <alignment vertical="center"/>
    </xf>
    <xf numFmtId="183" fontId="85" fillId="8" borderId="158" xfId="11" applyNumberFormat="1" applyFont="1" applyFill="1" applyBorder="1" applyAlignment="1">
      <alignment vertical="center"/>
    </xf>
    <xf numFmtId="183" fontId="85" fillId="0" borderId="61" xfId="11" applyNumberFormat="1" applyFont="1" applyFill="1" applyBorder="1" applyAlignment="1">
      <alignment vertical="center"/>
    </xf>
    <xf numFmtId="183" fontId="85" fillId="8" borderId="61" xfId="11" applyNumberFormat="1" applyFont="1" applyFill="1" applyBorder="1" applyAlignment="1">
      <alignment vertical="center"/>
    </xf>
    <xf numFmtId="0" fontId="0" fillId="9" borderId="5" xfId="0" applyFill="1" applyBorder="1" applyAlignment="1">
      <alignment horizontal="center" vertical="center"/>
    </xf>
    <xf numFmtId="0" fontId="0" fillId="9" borderId="81" xfId="0" applyFill="1" applyBorder="1" applyAlignment="1">
      <alignment horizontal="center" vertical="center" wrapText="1"/>
    </xf>
    <xf numFmtId="0" fontId="0" fillId="9" borderId="5" xfId="0" applyFill="1" applyBorder="1" applyAlignment="1">
      <alignment horizontal="center" vertical="center" wrapText="1"/>
    </xf>
    <xf numFmtId="0" fontId="0" fillId="0" borderId="5" xfId="0" applyBorder="1" applyAlignment="1">
      <alignment horizontal="center" vertical="center" shrinkToFit="1"/>
    </xf>
    <xf numFmtId="38" fontId="0" fillId="0" borderId="81" xfId="8" applyFont="1" applyBorder="1" applyAlignment="1">
      <alignment horizontal="center" vertical="center" shrinkToFit="1"/>
    </xf>
    <xf numFmtId="38" fontId="0" fillId="3" borderId="5" xfId="8" applyFont="1" applyFill="1" applyBorder="1" applyAlignment="1">
      <alignment horizontal="center" vertical="center" shrinkToFit="1"/>
    </xf>
    <xf numFmtId="0" fontId="8" fillId="0" borderId="0" xfId="0" applyFont="1" applyAlignment="1">
      <alignment vertical="center"/>
    </xf>
    <xf numFmtId="0" fontId="0" fillId="10" borderId="5" xfId="0" applyFill="1" applyBorder="1" applyAlignment="1">
      <alignment horizontal="center" vertical="center"/>
    </xf>
    <xf numFmtId="0" fontId="0" fillId="10" borderId="5" xfId="0" applyFill="1" applyBorder="1" applyAlignment="1">
      <alignment horizontal="center" vertical="center" wrapText="1"/>
    </xf>
    <xf numFmtId="0" fontId="0" fillId="11" borderId="5" xfId="0" applyFill="1" applyBorder="1" applyAlignment="1">
      <alignment horizontal="center" vertical="center"/>
    </xf>
    <xf numFmtId="0" fontId="0" fillId="11" borderId="5" xfId="0" applyFill="1" applyBorder="1" applyAlignment="1">
      <alignment horizontal="center" vertical="center" wrapText="1"/>
    </xf>
    <xf numFmtId="38" fontId="0" fillId="0" borderId="5" xfId="8" applyFont="1" applyBorder="1" applyAlignment="1">
      <alignment horizontal="center" vertical="center" shrinkToFit="1"/>
    </xf>
    <xf numFmtId="0" fontId="0" fillId="12" borderId="5" xfId="0" applyFill="1" applyBorder="1" applyAlignment="1">
      <alignment horizontal="center" vertical="center"/>
    </xf>
    <xf numFmtId="0" fontId="0" fillId="12" borderId="5" xfId="0" applyFill="1" applyBorder="1" applyAlignment="1">
      <alignment horizontal="center" vertical="center" wrapText="1"/>
    </xf>
    <xf numFmtId="0" fontId="0" fillId="13" borderId="5" xfId="0" applyFill="1" applyBorder="1" applyAlignment="1">
      <alignment horizontal="center" vertical="center" shrinkToFit="1"/>
    </xf>
    <xf numFmtId="38" fontId="0" fillId="13" borderId="5" xfId="8" applyFont="1" applyFill="1" applyBorder="1" applyAlignment="1">
      <alignment horizontal="center" vertical="center" shrinkToFit="1"/>
    </xf>
    <xf numFmtId="0" fontId="0" fillId="14" borderId="5" xfId="0" applyFill="1" applyBorder="1" applyAlignment="1">
      <alignment horizontal="center" vertical="center" shrinkToFit="1"/>
    </xf>
    <xf numFmtId="38" fontId="0" fillId="14" borderId="5" xfId="8" applyFont="1" applyFill="1" applyBorder="1" applyAlignment="1">
      <alignment horizontal="center" vertical="center" shrinkToFit="1"/>
    </xf>
    <xf numFmtId="0" fontId="0" fillId="15" borderId="5" xfId="0" applyFill="1" applyBorder="1" applyAlignment="1">
      <alignment horizontal="center" vertical="center" shrinkToFit="1"/>
    </xf>
    <xf numFmtId="38" fontId="0" fillId="15" borderId="5" xfId="8" applyFont="1" applyFill="1" applyBorder="1" applyAlignment="1">
      <alignment horizontal="center" vertical="center" shrinkToFit="1"/>
    </xf>
    <xf numFmtId="0" fontId="0" fillId="16" borderId="5" xfId="0" applyFill="1" applyBorder="1" applyAlignment="1">
      <alignment horizontal="center" vertical="center" shrinkToFit="1"/>
    </xf>
    <xf numFmtId="38" fontId="0" fillId="16" borderId="81" xfId="8" applyFont="1" applyFill="1" applyBorder="1" applyAlignment="1">
      <alignment horizontal="center" vertical="center" shrinkToFit="1"/>
    </xf>
    <xf numFmtId="38" fontId="0" fillId="16" borderId="5" xfId="8" applyFont="1" applyFill="1" applyBorder="1" applyAlignment="1">
      <alignment horizontal="center" vertical="center" shrinkToFit="1"/>
    </xf>
    <xf numFmtId="0" fontId="87" fillId="2" borderId="56" xfId="10" applyFont="1" applyFill="1" applyBorder="1" applyAlignment="1">
      <alignment vertical="center"/>
    </xf>
    <xf numFmtId="0" fontId="24" fillId="0" borderId="0" xfId="0" applyFont="1" applyAlignment="1">
      <alignment vertical="center"/>
    </xf>
    <xf numFmtId="0" fontId="13" fillId="0" borderId="5" xfId="0" applyFont="1" applyFill="1" applyBorder="1" applyAlignment="1">
      <alignment horizontal="center" vertical="center" shrinkToFit="1"/>
    </xf>
    <xf numFmtId="0" fontId="25" fillId="0" borderId="106" xfId="4" applyFont="1" applyBorder="1" applyAlignment="1">
      <alignment vertical="center"/>
    </xf>
    <xf numFmtId="0" fontId="25" fillId="0" borderId="22" xfId="4" applyFont="1" applyBorder="1" applyAlignment="1">
      <alignment vertical="center"/>
    </xf>
    <xf numFmtId="0" fontId="25" fillId="0" borderId="27" xfId="4" applyFont="1" applyBorder="1" applyAlignment="1">
      <alignment vertical="center"/>
    </xf>
    <xf numFmtId="0" fontId="25" fillId="0" borderId="108" xfId="4" applyFont="1" applyBorder="1" applyAlignment="1">
      <alignment vertical="center"/>
    </xf>
    <xf numFmtId="0" fontId="10" fillId="0" borderId="0" xfId="4" applyFont="1" applyBorder="1">
      <alignment vertical="center"/>
    </xf>
    <xf numFmtId="0" fontId="10" fillId="0" borderId="22" xfId="4" applyFont="1" applyBorder="1">
      <alignment vertical="center"/>
    </xf>
    <xf numFmtId="0" fontId="25" fillId="0" borderId="0" xfId="4" applyFont="1" applyBorder="1" applyAlignment="1">
      <alignment horizontal="center" vertical="center"/>
    </xf>
    <xf numFmtId="0" fontId="10" fillId="0" borderId="0" xfId="4" applyFont="1" applyAlignment="1">
      <alignment horizontal="center" vertical="center"/>
    </xf>
    <xf numFmtId="0" fontId="10" fillId="0" borderId="0" xfId="4" applyFont="1" applyBorder="1" applyAlignment="1">
      <alignment horizontal="center" vertical="center"/>
    </xf>
    <xf numFmtId="0" fontId="25" fillId="0" borderId="0" xfId="4" applyFont="1" applyAlignment="1">
      <alignment vertical="center" wrapText="1"/>
    </xf>
    <xf numFmtId="0" fontId="25" fillId="0" borderId="0" xfId="4" applyFont="1" applyFill="1" applyBorder="1" applyAlignment="1">
      <alignment vertical="center"/>
    </xf>
    <xf numFmtId="0" fontId="0" fillId="0" borderId="0" xfId="0" applyFont="1" applyBorder="1" applyAlignment="1">
      <alignment horizontal="left" vertical="top" wrapText="1"/>
    </xf>
    <xf numFmtId="0" fontId="26" fillId="0" borderId="5" xfId="0" applyFont="1" applyFill="1" applyBorder="1" applyAlignment="1">
      <alignment vertical="center" shrinkToFit="1"/>
    </xf>
    <xf numFmtId="0" fontId="25" fillId="6" borderId="19" xfId="4" applyFont="1" applyFill="1" applyBorder="1" applyAlignment="1">
      <alignment horizontal="center" vertical="center"/>
    </xf>
    <xf numFmtId="0" fontId="25" fillId="6" borderId="20" xfId="4" applyFont="1" applyFill="1" applyBorder="1" applyAlignment="1">
      <alignment horizontal="center" vertical="center"/>
    </xf>
    <xf numFmtId="0" fontId="25" fillId="6" borderId="29" xfId="4" applyFont="1" applyFill="1" applyBorder="1" applyAlignment="1">
      <alignment horizontal="center" vertical="center"/>
    </xf>
    <xf numFmtId="0" fontId="10" fillId="6" borderId="24" xfId="4" applyFont="1" applyFill="1" applyBorder="1" applyAlignment="1">
      <alignment horizontal="center" vertical="center" shrinkToFit="1"/>
    </xf>
    <xf numFmtId="0" fontId="10" fillId="6" borderId="14" xfId="4" applyFont="1" applyFill="1" applyBorder="1" applyAlignment="1">
      <alignment horizontal="center" vertical="center" shrinkToFit="1"/>
    </xf>
    <xf numFmtId="0" fontId="10" fillId="6" borderId="14" xfId="4" applyFont="1" applyFill="1" applyBorder="1" applyAlignment="1">
      <alignment horizontal="center" vertical="center"/>
    </xf>
    <xf numFmtId="0" fontId="0" fillId="0" borderId="4" xfId="0" applyFont="1" applyBorder="1" applyAlignment="1">
      <alignment vertical="top" wrapText="1"/>
    </xf>
    <xf numFmtId="0" fontId="8" fillId="0" borderId="8" xfId="0" quotePrefix="1" applyFont="1" applyBorder="1" applyAlignment="1">
      <alignment horizontal="left" vertical="center"/>
    </xf>
    <xf numFmtId="0" fontId="0" fillId="0" borderId="8" xfId="0" applyFont="1" applyBorder="1" applyAlignment="1">
      <alignment horizontal="centerContinuous" vertical="center"/>
    </xf>
    <xf numFmtId="0" fontId="0" fillId="0" borderId="5" xfId="0" applyBorder="1" applyAlignment="1">
      <alignment horizontal="right"/>
    </xf>
    <xf numFmtId="0" fontId="4" fillId="2" borderId="116" xfId="0" applyFont="1" applyFill="1" applyBorder="1" applyAlignment="1">
      <alignment horizontal="center" vertical="center"/>
    </xf>
    <xf numFmtId="0" fontId="24" fillId="0" borderId="0" xfId="0" applyFont="1" applyBorder="1" applyAlignment="1">
      <alignment horizontal="right" vertical="center"/>
    </xf>
    <xf numFmtId="0" fontId="10" fillId="0" borderId="0" xfId="0" applyFont="1" applyAlignment="1">
      <alignment horizontal="center"/>
    </xf>
    <xf numFmtId="0" fontId="96" fillId="0" borderId="0" xfId="0" applyFont="1" applyAlignment="1">
      <alignment horizontal="center" vertical="center"/>
    </xf>
    <xf numFmtId="0" fontId="0" fillId="0" borderId="13" xfId="0" applyFont="1" applyFill="1" applyBorder="1"/>
    <xf numFmtId="0" fontId="0" fillId="0" borderId="13" xfId="0" applyFont="1" applyFill="1" applyBorder="1" applyAlignment="1">
      <alignment horizontal="center"/>
    </xf>
    <xf numFmtId="0" fontId="0" fillId="0" borderId="191" xfId="0" applyFill="1" applyBorder="1" applyAlignment="1">
      <alignment horizontal="right"/>
    </xf>
    <xf numFmtId="0" fontId="8" fillId="0" borderId="272" xfId="0" applyFont="1" applyFill="1" applyBorder="1"/>
    <xf numFmtId="0" fontId="0" fillId="0" borderId="22" xfId="0" applyBorder="1"/>
    <xf numFmtId="0" fontId="8" fillId="6" borderId="16" xfId="0" applyFont="1" applyFill="1" applyBorder="1" applyAlignment="1">
      <alignment horizontal="right"/>
    </xf>
    <xf numFmtId="0" fontId="12" fillId="0" borderId="273" xfId="0" applyFont="1" applyFill="1" applyBorder="1"/>
    <xf numFmtId="0" fontId="8" fillId="0" borderId="274" xfId="0" applyFont="1" applyFill="1" applyBorder="1"/>
    <xf numFmtId="0" fontId="8" fillId="0" borderId="274" xfId="0" applyFont="1" applyBorder="1"/>
    <xf numFmtId="0" fontId="9" fillId="0" borderId="275" xfId="0" applyFont="1" applyBorder="1" applyAlignment="1">
      <alignment vertical="center" wrapText="1"/>
    </xf>
    <xf numFmtId="0" fontId="9" fillId="0" borderId="275" xfId="0" applyFont="1" applyBorder="1" applyAlignment="1">
      <alignment vertical="center"/>
    </xf>
    <xf numFmtId="0" fontId="8" fillId="0" borderId="275" xfId="0" applyFont="1" applyFill="1" applyBorder="1"/>
    <xf numFmtId="0" fontId="8" fillId="0" borderId="4" xfId="0" applyFont="1" applyFill="1" applyBorder="1" applyAlignment="1">
      <alignment horizontal="left" vertical="center"/>
    </xf>
    <xf numFmtId="0" fontId="0" fillId="0" borderId="276" xfId="0" applyBorder="1"/>
    <xf numFmtId="0" fontId="0" fillId="0" borderId="277" xfId="0" applyBorder="1"/>
    <xf numFmtId="0" fontId="0" fillId="0" borderId="278" xfId="0" applyBorder="1"/>
    <xf numFmtId="0" fontId="8" fillId="0" borderId="280" xfId="0" applyFont="1" applyFill="1" applyBorder="1" applyAlignment="1">
      <alignment horizontal="center"/>
    </xf>
    <xf numFmtId="0" fontId="8" fillId="0" borderId="157" xfId="0" applyFont="1" applyBorder="1" applyAlignment="1">
      <alignment horizontal="center" vertical="center"/>
    </xf>
    <xf numFmtId="0" fontId="8" fillId="0" borderId="281" xfId="0" applyFont="1" applyFill="1" applyBorder="1"/>
    <xf numFmtId="0" fontId="8" fillId="0" borderId="279" xfId="0" applyFont="1" applyFill="1" applyBorder="1"/>
    <xf numFmtId="0" fontId="0" fillId="0" borderId="282" xfId="0" applyBorder="1"/>
    <xf numFmtId="177" fontId="73" fillId="0" borderId="0" xfId="0" applyNumberFormat="1" applyFont="1" applyAlignment="1">
      <alignment vertical="center"/>
    </xf>
    <xf numFmtId="38" fontId="0" fillId="0" borderId="70" xfId="2" applyFont="1" applyBorder="1" applyAlignment="1">
      <alignment vertical="center" shrinkToFit="1"/>
    </xf>
    <xf numFmtId="38" fontId="0" fillId="0" borderId="69" xfId="2" applyFont="1" applyBorder="1" applyAlignment="1">
      <alignment vertical="center" shrinkToFit="1"/>
    </xf>
    <xf numFmtId="38" fontId="0" fillId="0" borderId="44" xfId="2" applyFont="1" applyFill="1" applyBorder="1" applyAlignment="1">
      <alignment vertical="center" shrinkToFit="1"/>
    </xf>
    <xf numFmtId="0" fontId="73" fillId="0" borderId="0" xfId="0" applyFont="1" applyAlignment="1">
      <alignment horizontal="center" vertical="center"/>
    </xf>
    <xf numFmtId="38" fontId="0" fillId="2" borderId="89" xfId="2" applyFont="1" applyFill="1" applyBorder="1" applyAlignment="1">
      <alignment vertical="center" shrinkToFit="1"/>
    </xf>
    <xf numFmtId="38" fontId="0" fillId="0" borderId="87" xfId="2" applyFont="1" applyBorder="1" applyAlignment="1">
      <alignment vertical="center" shrinkToFit="1"/>
    </xf>
    <xf numFmtId="38" fontId="0" fillId="0" borderId="88" xfId="2" applyFont="1" applyBorder="1" applyAlignment="1">
      <alignment vertical="center" shrinkToFit="1"/>
    </xf>
    <xf numFmtId="38" fontId="0" fillId="0" borderId="88" xfId="2" applyFont="1" applyFill="1" applyBorder="1" applyAlignment="1">
      <alignment vertical="center" shrinkToFit="1"/>
    </xf>
    <xf numFmtId="38" fontId="0" fillId="0" borderId="96" xfId="2" applyFont="1" applyFill="1" applyBorder="1" applyAlignment="1">
      <alignment vertical="center" shrinkToFit="1"/>
    </xf>
    <xf numFmtId="38" fontId="0" fillId="6" borderId="96" xfId="2" applyFont="1" applyFill="1" applyBorder="1" applyAlignment="1">
      <alignment vertical="center" shrinkToFit="1"/>
    </xf>
    <xf numFmtId="38" fontId="0" fillId="6" borderId="96" xfId="8" applyFont="1" applyFill="1" applyBorder="1" applyAlignment="1">
      <alignment vertical="center"/>
    </xf>
    <xf numFmtId="177" fontId="72" fillId="4" borderId="0" xfId="0" applyNumberFormat="1" applyFont="1" applyFill="1" applyAlignment="1">
      <alignment vertical="center" shrinkToFit="1"/>
    </xf>
    <xf numFmtId="38" fontId="0" fillId="6" borderId="64" xfId="2" applyFont="1" applyFill="1" applyBorder="1" applyAlignment="1">
      <alignment vertical="center" shrinkToFit="1"/>
    </xf>
    <xf numFmtId="38" fontId="0" fillId="0" borderId="63" xfId="2" applyFont="1" applyFill="1" applyBorder="1" applyAlignment="1">
      <alignment vertical="center" shrinkToFit="1"/>
    </xf>
    <xf numFmtId="38" fontId="0" fillId="0" borderId="61" xfId="2" applyFont="1" applyFill="1" applyBorder="1" applyAlignment="1">
      <alignment vertical="center" shrinkToFit="1"/>
    </xf>
    <xf numFmtId="38" fontId="0" fillId="0" borderId="60" xfId="2" applyFont="1" applyFill="1" applyBorder="1" applyAlignment="1">
      <alignment vertical="center" shrinkToFit="1"/>
    </xf>
    <xf numFmtId="38" fontId="0" fillId="6" borderId="60" xfId="8" applyFont="1" applyFill="1" applyBorder="1" applyAlignment="1">
      <alignment vertical="center"/>
    </xf>
    <xf numFmtId="177" fontId="73" fillId="0" borderId="0" xfId="2" applyNumberFormat="1" applyFont="1" applyBorder="1" applyAlignment="1">
      <alignment vertical="center" shrinkToFit="1"/>
    </xf>
    <xf numFmtId="38" fontId="72" fillId="0" borderId="0" xfId="0" applyNumberFormat="1" applyFont="1" applyFill="1" applyAlignment="1">
      <alignment horizontal="right" vertical="center"/>
    </xf>
    <xf numFmtId="38" fontId="0" fillId="2" borderId="64" xfId="2" applyFont="1" applyFill="1" applyBorder="1" applyAlignment="1">
      <alignment vertical="center" shrinkToFit="1"/>
    </xf>
    <xf numFmtId="38" fontId="0" fillId="0" borderId="63" xfId="2" applyFont="1" applyBorder="1" applyAlignment="1">
      <alignment vertical="center" shrinkToFit="1"/>
    </xf>
    <xf numFmtId="38" fontId="0" fillId="0" borderId="61" xfId="2" applyFont="1" applyBorder="1" applyAlignment="1">
      <alignment vertical="center" shrinkToFit="1"/>
    </xf>
    <xf numFmtId="38" fontId="0" fillId="0" borderId="56" xfId="2" applyFont="1" applyFill="1" applyBorder="1" applyAlignment="1">
      <alignment vertical="center" shrinkToFit="1"/>
    </xf>
    <xf numFmtId="177" fontId="73" fillId="0" borderId="0" xfId="2" applyNumberFormat="1" applyFont="1" applyFill="1" applyBorder="1" applyAlignment="1">
      <alignment vertical="center" shrinkToFit="1"/>
    </xf>
    <xf numFmtId="0" fontId="73" fillId="0" borderId="0" xfId="0" applyFont="1" applyFill="1" applyBorder="1" applyAlignment="1">
      <alignment vertical="center"/>
    </xf>
    <xf numFmtId="38" fontId="0" fillId="2" borderId="59" xfId="2" applyFont="1" applyFill="1" applyBorder="1" applyAlignment="1">
      <alignment vertical="center" shrinkToFit="1"/>
    </xf>
    <xf numFmtId="38" fontId="0" fillId="0" borderId="58" xfId="2" applyFont="1" applyFill="1" applyBorder="1" applyAlignment="1">
      <alignment vertical="center" shrinkToFit="1"/>
    </xf>
    <xf numFmtId="38" fontId="0" fillId="0" borderId="57" xfId="2" applyFont="1" applyFill="1" applyBorder="1" applyAlignment="1">
      <alignment vertical="center" shrinkToFit="1"/>
    </xf>
    <xf numFmtId="38" fontId="0" fillId="0" borderId="6" xfId="2" applyFont="1" applyFill="1" applyBorder="1" applyAlignment="1">
      <alignment vertical="center" shrinkToFit="1"/>
    </xf>
    <xf numFmtId="38" fontId="0" fillId="6" borderId="6" xfId="8" applyFont="1" applyFill="1" applyBorder="1" applyAlignment="1">
      <alignment vertical="center"/>
    </xf>
    <xf numFmtId="38" fontId="0" fillId="2" borderId="82" xfId="2" applyFont="1" applyFill="1" applyBorder="1" applyAlignment="1">
      <alignment vertical="center" shrinkToFit="1"/>
    </xf>
    <xf numFmtId="38" fontId="0" fillId="0" borderId="81" xfId="2" applyFont="1" applyFill="1" applyBorder="1" applyAlignment="1">
      <alignment vertical="center" shrinkToFit="1"/>
    </xf>
    <xf numFmtId="38" fontId="0" fillId="0" borderId="28" xfId="2" applyFont="1" applyFill="1" applyBorder="1" applyAlignment="1">
      <alignment vertical="center" shrinkToFit="1"/>
    </xf>
    <xf numFmtId="38" fontId="0" fillId="2" borderId="28" xfId="2" applyFont="1" applyFill="1" applyBorder="1" applyAlignment="1">
      <alignment vertical="center" shrinkToFit="1"/>
    </xf>
    <xf numFmtId="38" fontId="0" fillId="6" borderId="87" xfId="2" applyFont="1" applyFill="1" applyBorder="1" applyAlignment="1">
      <alignment vertical="center" shrinkToFit="1"/>
    </xf>
    <xf numFmtId="38" fontId="0" fillId="5" borderId="88" xfId="2" applyFont="1" applyFill="1" applyBorder="1" applyAlignment="1">
      <alignment vertical="center" shrinkToFit="1"/>
    </xf>
    <xf numFmtId="38" fontId="0" fillId="2" borderId="239" xfId="2" applyFont="1" applyFill="1" applyBorder="1" applyAlignment="1">
      <alignment vertical="center" shrinkToFit="1"/>
    </xf>
    <xf numFmtId="38" fontId="0" fillId="0" borderId="4" xfId="2" applyFont="1" applyFill="1" applyBorder="1" applyAlignment="1">
      <alignment vertical="center" shrinkToFit="1"/>
    </xf>
    <xf numFmtId="38" fontId="0" fillId="0" borderId="38" xfId="2" applyFont="1" applyFill="1" applyBorder="1" applyAlignment="1">
      <alignment vertical="center" shrinkToFit="1"/>
    </xf>
    <xf numFmtId="38" fontId="0" fillId="6" borderId="6" xfId="2" applyFont="1" applyFill="1" applyBorder="1" applyAlignment="1">
      <alignment vertical="center" shrinkToFit="1"/>
    </xf>
    <xf numFmtId="38" fontId="0" fillId="6" borderId="6" xfId="8" applyFont="1" applyFill="1" applyBorder="1" applyAlignment="1">
      <alignment vertical="center" shrinkToFit="1"/>
    </xf>
    <xf numFmtId="38" fontId="0" fillId="6" borderId="57" xfId="2" applyFont="1" applyFill="1" applyBorder="1" applyAlignment="1">
      <alignment vertical="center" shrinkToFit="1"/>
    </xf>
    <xf numFmtId="38" fontId="0" fillId="6" borderId="57" xfId="8" applyFont="1" applyFill="1" applyBorder="1" applyAlignment="1">
      <alignment vertical="center"/>
    </xf>
    <xf numFmtId="38" fontId="0" fillId="0" borderId="94" xfId="0" applyNumberFormat="1" applyFont="1" applyFill="1" applyBorder="1" applyAlignment="1">
      <alignment vertical="center" shrinkToFit="1"/>
    </xf>
    <xf numFmtId="38" fontId="0" fillId="0" borderId="23" xfId="0" applyNumberFormat="1" applyFont="1" applyFill="1" applyBorder="1" applyAlignment="1">
      <alignment vertical="center" shrinkToFit="1"/>
    </xf>
    <xf numFmtId="38" fontId="0" fillId="0" borderId="87" xfId="2" applyFont="1" applyFill="1" applyBorder="1" applyAlignment="1">
      <alignment vertical="center" shrinkToFit="1"/>
    </xf>
    <xf numFmtId="38" fontId="0" fillId="6" borderId="96" xfId="8" applyFont="1" applyFill="1" applyBorder="1" applyAlignment="1">
      <alignment vertical="center" shrinkToFit="1"/>
    </xf>
    <xf numFmtId="38" fontId="0" fillId="2" borderId="85" xfId="2" applyFont="1" applyFill="1" applyBorder="1" applyAlignment="1">
      <alignment vertical="center" shrinkToFit="1"/>
    </xf>
    <xf numFmtId="38" fontId="0" fillId="0" borderId="84" xfId="2" applyFont="1" applyFill="1" applyBorder="1" applyAlignment="1">
      <alignment vertical="center" shrinkToFit="1"/>
    </xf>
    <xf numFmtId="38" fontId="0" fillId="0" borderId="95" xfId="2" applyFont="1" applyFill="1" applyBorder="1" applyAlignment="1">
      <alignment vertical="center" shrinkToFit="1"/>
    </xf>
    <xf numFmtId="38" fontId="0" fillId="0" borderId="83" xfId="2" applyFont="1" applyFill="1" applyBorder="1" applyAlignment="1">
      <alignment vertical="center" shrinkToFit="1"/>
    </xf>
    <xf numFmtId="38" fontId="0" fillId="6" borderId="83" xfId="8" applyFont="1" applyFill="1" applyBorder="1" applyAlignment="1">
      <alignment vertical="center"/>
    </xf>
    <xf numFmtId="38" fontId="0" fillId="0" borderId="5" xfId="2" applyFont="1" applyFill="1" applyBorder="1" applyAlignment="1">
      <alignment vertical="center" shrinkToFit="1"/>
    </xf>
    <xf numFmtId="0" fontId="0" fillId="0" borderId="5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0" fillId="6"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6" borderId="46" xfId="0" applyFont="1" applyFill="1" applyBorder="1" applyAlignment="1">
      <alignment horizontal="center" vertical="center"/>
    </xf>
    <xf numFmtId="0" fontId="7" fillId="0" borderId="0" xfId="0" applyFont="1" applyFill="1" applyAlignment="1"/>
    <xf numFmtId="0" fontId="24" fillId="0" borderId="0" xfId="0" applyFont="1" applyFill="1" applyAlignment="1"/>
    <xf numFmtId="0" fontId="10" fillId="2" borderId="46" xfId="0" applyFont="1" applyFill="1" applyBorder="1" applyAlignment="1">
      <alignment horizontal="center"/>
    </xf>
    <xf numFmtId="0" fontId="10" fillId="3" borderId="46" xfId="0" applyFont="1" applyFill="1" applyBorder="1" applyAlignment="1">
      <alignment horizontal="center"/>
    </xf>
    <xf numFmtId="0" fontId="10" fillId="0" borderId="46" xfId="0" applyFont="1" applyFill="1" applyBorder="1" applyAlignment="1">
      <alignment horizontal="center"/>
    </xf>
    <xf numFmtId="177" fontId="74" fillId="6" borderId="29" xfId="0" applyNumberFormat="1" applyFont="1" applyFill="1" applyBorder="1" applyAlignment="1">
      <alignment shrinkToFit="1"/>
    </xf>
    <xf numFmtId="12" fontId="0" fillId="0" borderId="2" xfId="0" applyNumberFormat="1" applyFont="1" applyFill="1" applyBorder="1" applyAlignment="1">
      <alignment horizontal="center" vertical="center"/>
    </xf>
    <xf numFmtId="38" fontId="97" fillId="0" borderId="0" xfId="6" applyFont="1" applyAlignment="1">
      <alignment vertical="center"/>
    </xf>
    <xf numFmtId="38" fontId="73" fillId="0" borderId="0" xfId="6" applyFont="1" applyBorder="1" applyAlignment="1">
      <alignment vertical="center"/>
    </xf>
    <xf numFmtId="38" fontId="73" fillId="0" borderId="0" xfId="6" applyFont="1" applyAlignment="1">
      <alignment vertical="center"/>
    </xf>
    <xf numFmtId="0" fontId="9" fillId="0" borderId="11" xfId="0" applyFont="1" applyFill="1" applyBorder="1" applyAlignment="1">
      <alignment vertical="center"/>
    </xf>
    <xf numFmtId="38" fontId="98" fillId="0" borderId="0" xfId="6" applyFont="1" applyFill="1" applyBorder="1" applyAlignment="1">
      <alignment vertical="center"/>
    </xf>
    <xf numFmtId="38" fontId="99" fillId="0" borderId="0" xfId="6" applyFont="1" applyAlignment="1">
      <alignment vertical="center"/>
    </xf>
    <xf numFmtId="0" fontId="80" fillId="0" borderId="0" xfId="0" applyFont="1" applyAlignment="1">
      <alignment vertical="center"/>
    </xf>
    <xf numFmtId="38" fontId="100" fillId="0" borderId="0" xfId="6" applyFont="1" applyFill="1" applyBorder="1" applyAlignment="1">
      <alignment vertical="center"/>
    </xf>
    <xf numFmtId="38" fontId="32" fillId="0" borderId="81" xfId="7" applyFont="1" applyBorder="1" applyAlignment="1">
      <alignment vertical="center"/>
    </xf>
    <xf numFmtId="38" fontId="32" fillId="0" borderId="283" xfId="7" applyFont="1" applyBorder="1" applyAlignment="1">
      <alignment vertical="center"/>
    </xf>
    <xf numFmtId="38" fontId="17" fillId="0" borderId="81" xfId="7" applyFont="1" applyBorder="1" applyAlignment="1">
      <alignment vertical="center"/>
    </xf>
    <xf numFmtId="38" fontId="102" fillId="0" borderId="30" xfId="7" applyFont="1" applyBorder="1" applyAlignment="1">
      <alignment horizontal="center" vertical="center"/>
    </xf>
    <xf numFmtId="38" fontId="32" fillId="0" borderId="81" xfId="7" applyFont="1" applyBorder="1" applyAlignment="1">
      <alignment horizontal="right" vertical="center"/>
    </xf>
    <xf numFmtId="38" fontId="102" fillId="0" borderId="16" xfId="7" applyFont="1" applyBorder="1" applyAlignment="1">
      <alignment horizontal="center" vertical="center"/>
    </xf>
    <xf numFmtId="38" fontId="102" fillId="0" borderId="38" xfId="7" applyFont="1" applyBorder="1" applyAlignment="1">
      <alignment horizontal="center" vertical="center"/>
    </xf>
    <xf numFmtId="0" fontId="104" fillId="0" borderId="0" xfId="0" applyFont="1" applyBorder="1" applyAlignment="1">
      <alignment horizontal="left"/>
    </xf>
    <xf numFmtId="0" fontId="17" fillId="0" borderId="0" xfId="0" applyFont="1"/>
    <xf numFmtId="0" fontId="62" fillId="0" borderId="0" xfId="0" quotePrefix="1" applyFont="1" applyAlignment="1">
      <alignment horizontal="right" vertical="center"/>
    </xf>
    <xf numFmtId="0" fontId="32" fillId="0" borderId="0" xfId="0" applyFont="1" applyAlignment="1">
      <alignment horizontal="centerContinuous"/>
    </xf>
    <xf numFmtId="0" fontId="17" fillId="0" borderId="0" xfId="0" applyFont="1" applyAlignment="1">
      <alignment horizontal="centerContinuous"/>
    </xf>
    <xf numFmtId="0" fontId="62" fillId="0" borderId="0" xfId="0" applyFont="1"/>
    <xf numFmtId="0" fontId="17" fillId="0" borderId="0" xfId="0" applyFont="1" applyFill="1"/>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Alignment="1">
      <alignment horizontal="center"/>
    </xf>
    <xf numFmtId="0" fontId="104" fillId="0" borderId="0" xfId="0" applyFont="1" applyFill="1"/>
    <xf numFmtId="0" fontId="17" fillId="0" borderId="0" xfId="0" applyFont="1" applyFill="1" applyBorder="1" applyAlignment="1">
      <alignment horizontal="left"/>
    </xf>
    <xf numFmtId="0" fontId="101" fillId="0" borderId="0" xfId="0" applyFont="1" applyFill="1" applyBorder="1" applyAlignment="1">
      <alignment horizontal="left"/>
    </xf>
    <xf numFmtId="0" fontId="17" fillId="0" borderId="0" xfId="0" applyFont="1" applyFill="1" applyBorder="1"/>
    <xf numFmtId="0" fontId="33" fillId="0" borderId="0" xfId="0" applyFont="1" applyFill="1" applyAlignment="1">
      <alignment vertical="center"/>
    </xf>
    <xf numFmtId="0" fontId="33" fillId="0" borderId="118" xfId="0" applyFont="1" applyFill="1" applyBorder="1" applyAlignment="1">
      <alignment vertical="center" wrapText="1"/>
    </xf>
    <xf numFmtId="0" fontId="33" fillId="0" borderId="114" xfId="0" applyFont="1" applyFill="1" applyBorder="1" applyAlignment="1">
      <alignment horizontal="center" vertical="center" wrapText="1"/>
    </xf>
    <xf numFmtId="0" fontId="33" fillId="0" borderId="115" xfId="0" applyFont="1" applyFill="1" applyBorder="1" applyAlignment="1">
      <alignment horizontal="center" vertical="center" wrapText="1"/>
    </xf>
    <xf numFmtId="0" fontId="17" fillId="0" borderId="0" xfId="0" applyFont="1" applyFill="1" applyAlignment="1">
      <alignment vertical="center"/>
    </xf>
    <xf numFmtId="0" fontId="17" fillId="0" borderId="116" xfId="0" quotePrefix="1" applyFont="1" applyFill="1" applyBorder="1" applyAlignment="1">
      <alignment horizontal="center" vertical="center" wrapText="1"/>
    </xf>
    <xf numFmtId="0" fontId="17" fillId="0" borderId="23" xfId="0" applyFont="1" applyFill="1" applyBorder="1" applyAlignment="1">
      <alignment vertical="center" wrapText="1"/>
    </xf>
    <xf numFmtId="0" fontId="17" fillId="0" borderId="24" xfId="0" applyFont="1" applyFill="1" applyBorder="1" applyAlignment="1">
      <alignment horizontal="center" vertical="center" wrapText="1"/>
    </xf>
    <xf numFmtId="0" fontId="17" fillId="0" borderId="13" xfId="0" quotePrefix="1" applyFont="1" applyFill="1" applyBorder="1" applyAlignment="1">
      <alignment horizontal="center" vertical="center" wrapText="1"/>
    </xf>
    <xf numFmtId="0" fontId="17" fillId="0" borderId="5" xfId="0" applyFont="1" applyFill="1" applyBorder="1" applyAlignment="1">
      <alignment vertical="center" wrapText="1"/>
    </xf>
    <xf numFmtId="0" fontId="17" fillId="0" borderId="14" xfId="0" applyFont="1" applyFill="1" applyBorder="1" applyAlignment="1">
      <alignment horizontal="center" vertical="center" wrapText="1"/>
    </xf>
    <xf numFmtId="0" fontId="17" fillId="0" borderId="18" xfId="0" quotePrefix="1" applyFont="1" applyFill="1" applyBorder="1" applyAlignment="1">
      <alignment horizontal="center"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right"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78" xfId="0" applyFont="1" applyFill="1" applyBorder="1" applyAlignment="1">
      <alignment horizontal="right" vertical="center" wrapText="1"/>
    </xf>
    <xf numFmtId="180" fontId="17" fillId="3" borderId="31" xfId="0" applyNumberFormat="1" applyFont="1" applyFill="1" applyBorder="1" applyAlignment="1">
      <alignment horizontal="right" vertical="center" wrapText="1"/>
    </xf>
    <xf numFmtId="0" fontId="17" fillId="0" borderId="33" xfId="0" applyFont="1" applyFill="1" applyBorder="1" applyAlignment="1">
      <alignment horizontal="left" vertical="center" wrapText="1"/>
    </xf>
    <xf numFmtId="0" fontId="17" fillId="0" borderId="15" xfId="0" quotePrefix="1" applyFont="1" applyFill="1" applyBorder="1" applyAlignment="1">
      <alignment horizontal="center" vertical="center" wrapText="1"/>
    </xf>
    <xf numFmtId="0" fontId="17" fillId="0" borderId="16" xfId="0" applyFont="1" applyFill="1" applyBorder="1" applyAlignment="1">
      <alignment vertical="center" wrapText="1"/>
    </xf>
    <xf numFmtId="0" fontId="17" fillId="0" borderId="1" xfId="0" applyFont="1" applyFill="1" applyBorder="1" applyAlignment="1">
      <alignment horizontal="right" vertical="center" wrapText="1"/>
    </xf>
    <xf numFmtId="180" fontId="17" fillId="3" borderId="2" xfId="0" applyNumberFormat="1" applyFont="1" applyFill="1" applyBorder="1" applyAlignment="1">
      <alignment horizontal="right" vertical="center" wrapText="1"/>
    </xf>
    <xf numFmtId="0" fontId="17" fillId="0" borderId="2" xfId="0" applyFont="1" applyFill="1" applyBorder="1" applyAlignment="1">
      <alignment horizontal="left" vertical="center" wrapText="1"/>
    </xf>
    <xf numFmtId="0" fontId="17" fillId="0" borderId="143" xfId="0" applyFont="1" applyFill="1" applyBorder="1" applyAlignment="1">
      <alignment vertical="center" wrapText="1"/>
    </xf>
    <xf numFmtId="0" fontId="17" fillId="0" borderId="182" xfId="0" applyFont="1" applyFill="1" applyBorder="1" applyAlignment="1">
      <alignment horizontal="right" vertical="center" wrapText="1"/>
    </xf>
    <xf numFmtId="177" fontId="17" fillId="3" borderId="186" xfId="0" applyNumberFormat="1" applyFont="1" applyFill="1" applyBorder="1" applyAlignment="1">
      <alignment horizontal="right" vertical="center" wrapText="1"/>
    </xf>
    <xf numFmtId="0" fontId="17" fillId="0" borderId="8" xfId="0" applyFont="1" applyFill="1" applyBorder="1" applyAlignment="1">
      <alignment horizontal="left" vertical="center" wrapText="1"/>
    </xf>
    <xf numFmtId="0" fontId="17" fillId="0" borderId="81" xfId="0" applyFont="1" applyFill="1" applyBorder="1" applyAlignment="1">
      <alignment horizontal="right" vertical="center" wrapText="1"/>
    </xf>
    <xf numFmtId="177" fontId="17" fillId="0" borderId="33" xfId="0" applyNumberFormat="1" applyFont="1" applyFill="1" applyBorder="1" applyAlignment="1">
      <alignment horizontal="right" vertical="center" wrapText="1"/>
    </xf>
    <xf numFmtId="0" fontId="17" fillId="0" borderId="144" xfId="0" applyFont="1" applyFill="1" applyBorder="1" applyAlignment="1">
      <alignment horizontal="left" vertical="center" wrapText="1"/>
    </xf>
    <xf numFmtId="0" fontId="17" fillId="0" borderId="179" xfId="0" applyFont="1" applyFill="1" applyBorder="1" applyAlignment="1">
      <alignment horizontal="right" vertical="center" wrapText="1"/>
    </xf>
    <xf numFmtId="177" fontId="17" fillId="3" borderId="183" xfId="0" applyNumberFormat="1" applyFont="1" applyFill="1" applyBorder="1" applyAlignment="1">
      <alignment horizontal="right" vertical="center" wrapText="1"/>
    </xf>
    <xf numFmtId="0" fontId="17" fillId="0" borderId="183" xfId="0" applyFont="1" applyFill="1" applyBorder="1" applyAlignment="1">
      <alignment horizontal="left" vertical="center" wrapText="1"/>
    </xf>
    <xf numFmtId="0" fontId="17" fillId="0" borderId="145" xfId="0" applyFont="1" applyFill="1" applyBorder="1" applyAlignment="1">
      <alignment horizontal="center" vertical="center" wrapText="1"/>
    </xf>
    <xf numFmtId="0" fontId="17" fillId="0" borderId="146" xfId="0" applyFont="1" applyFill="1" applyBorder="1" applyAlignment="1">
      <alignment vertical="center" wrapText="1"/>
    </xf>
    <xf numFmtId="0" fontId="17" fillId="0" borderId="180" xfId="0" applyFont="1" applyFill="1" applyBorder="1" applyAlignment="1">
      <alignment horizontal="right" vertical="center" wrapText="1"/>
    </xf>
    <xf numFmtId="177" fontId="17" fillId="0" borderId="184" xfId="0" applyNumberFormat="1" applyFont="1" applyFill="1" applyBorder="1" applyAlignment="1">
      <alignment horizontal="right" vertical="center" wrapText="1"/>
    </xf>
    <xf numFmtId="0" fontId="17" fillId="0" borderId="184" xfId="0" applyFont="1" applyFill="1" applyBorder="1" applyAlignment="1">
      <alignment horizontal="left" vertical="center" wrapText="1"/>
    </xf>
    <xf numFmtId="0" fontId="17" fillId="0" borderId="147" xfId="0" applyFont="1" applyFill="1" applyBorder="1" applyAlignment="1">
      <alignment horizontal="center" vertical="center" wrapText="1"/>
    </xf>
    <xf numFmtId="0" fontId="17" fillId="0" borderId="148" xfId="0" applyFont="1" applyFill="1" applyBorder="1" applyAlignment="1">
      <alignment vertical="center" wrapText="1"/>
    </xf>
    <xf numFmtId="0" fontId="17" fillId="0" borderId="181" xfId="0" applyFont="1" applyFill="1" applyBorder="1" applyAlignment="1">
      <alignment horizontal="right" vertical="center" wrapText="1"/>
    </xf>
    <xf numFmtId="177" fontId="17" fillId="6" borderId="185" xfId="0" applyNumberFormat="1" applyFont="1" applyFill="1" applyBorder="1" applyAlignment="1">
      <alignment horizontal="right" vertical="center" wrapText="1"/>
    </xf>
    <xf numFmtId="0" fontId="17" fillId="0" borderId="185" xfId="0" applyFont="1" applyFill="1" applyBorder="1" applyAlignment="1">
      <alignment horizontal="left" vertical="center" wrapText="1"/>
    </xf>
    <xf numFmtId="0" fontId="17" fillId="0" borderId="149" xfId="0" applyFont="1" applyFill="1" applyBorder="1" applyAlignment="1">
      <alignment horizontal="center" vertical="center" wrapText="1"/>
    </xf>
    <xf numFmtId="177" fontId="17" fillId="0" borderId="185" xfId="0" applyNumberFormat="1" applyFont="1" applyFill="1" applyBorder="1" applyAlignment="1">
      <alignment horizontal="right" vertical="center" wrapText="1"/>
    </xf>
    <xf numFmtId="0" fontId="17" fillId="0" borderId="7" xfId="0" applyFont="1" applyFill="1" applyBorder="1" applyAlignment="1">
      <alignment horizontal="right" vertical="center" wrapText="1"/>
    </xf>
    <xf numFmtId="177" fontId="17" fillId="0" borderId="8" xfId="0" applyNumberFormat="1" applyFont="1" applyFill="1" applyBorder="1" applyAlignment="1">
      <alignment horizontal="right" vertical="center" wrapText="1"/>
    </xf>
    <xf numFmtId="0" fontId="17" fillId="0" borderId="17" xfId="0" applyFont="1" applyFill="1" applyBorder="1" applyAlignment="1">
      <alignment horizontal="center" vertical="center" wrapText="1"/>
    </xf>
    <xf numFmtId="0" fontId="17" fillId="0" borderId="80" xfId="0" quotePrefix="1" applyFont="1" applyFill="1" applyBorder="1" applyAlignment="1">
      <alignment horizontal="center" vertical="center" wrapText="1"/>
    </xf>
    <xf numFmtId="0" fontId="17" fillId="0" borderId="38" xfId="0" applyFont="1" applyFill="1" applyBorder="1" applyAlignment="1">
      <alignment vertical="center" wrapText="1"/>
    </xf>
    <xf numFmtId="0" fontId="17" fillId="0" borderId="4" xfId="0" applyFont="1" applyFill="1" applyBorder="1" applyAlignment="1">
      <alignment horizontal="right" vertical="center" wrapText="1"/>
    </xf>
    <xf numFmtId="0" fontId="17" fillId="6"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7" fillId="6" borderId="189" xfId="0" applyFont="1" applyFill="1" applyBorder="1" applyAlignment="1">
      <alignment horizontal="right" vertical="center" wrapText="1"/>
    </xf>
    <xf numFmtId="0" fontId="17" fillId="0" borderId="150"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3" borderId="33" xfId="0" applyFont="1" applyFill="1" applyBorder="1" applyAlignment="1">
      <alignment horizontal="right" vertical="center" wrapText="1"/>
    </xf>
    <xf numFmtId="0" fontId="17" fillId="0" borderId="11" xfId="0" applyFont="1" applyFill="1" applyBorder="1" applyAlignment="1">
      <alignment horizontal="right"/>
    </xf>
    <xf numFmtId="0" fontId="17" fillId="0" borderId="103" xfId="0" applyFont="1" applyFill="1" applyBorder="1" applyAlignment="1">
      <alignment horizontal="left"/>
    </xf>
    <xf numFmtId="0" fontId="17" fillId="0" borderId="103" xfId="0" applyFont="1" applyFill="1" applyBorder="1" applyAlignment="1">
      <alignment horizontal="center"/>
    </xf>
    <xf numFmtId="0" fontId="17" fillId="0" borderId="112" xfId="0" applyFont="1" applyFill="1" applyBorder="1" applyAlignment="1">
      <alignment vertical="center"/>
    </xf>
    <xf numFmtId="0" fontId="17" fillId="0" borderId="113" xfId="0" applyFont="1" applyFill="1" applyBorder="1" applyAlignment="1">
      <alignment vertical="center" wrapText="1"/>
    </xf>
    <xf numFmtId="0" fontId="17" fillId="0" borderId="115" xfId="0" applyFont="1" applyFill="1" applyBorder="1" applyAlignment="1">
      <alignment horizontal="center" vertical="center" wrapText="1"/>
    </xf>
    <xf numFmtId="0" fontId="17" fillId="0" borderId="141" xfId="0" applyFont="1" applyFill="1" applyBorder="1" applyAlignment="1">
      <alignment vertical="center"/>
    </xf>
    <xf numFmtId="0" fontId="17" fillId="0" borderId="77" xfId="0" applyFont="1" applyFill="1" applyBorder="1" applyAlignment="1">
      <alignment vertical="center" wrapText="1"/>
    </xf>
    <xf numFmtId="0" fontId="17" fillId="0" borderId="211" xfId="0" applyFont="1" applyFill="1" applyBorder="1" applyAlignment="1">
      <alignment horizontal="right" vertical="center" wrapText="1"/>
    </xf>
    <xf numFmtId="38" fontId="17" fillId="3" borderId="212" xfId="0" applyNumberFormat="1" applyFont="1" applyFill="1" applyBorder="1" applyAlignment="1">
      <alignment horizontal="right" vertical="center" wrapText="1"/>
    </xf>
    <xf numFmtId="0" fontId="17" fillId="0" borderId="213" xfId="0" applyFont="1" applyFill="1" applyBorder="1" applyAlignment="1">
      <alignment horizontal="left" vertical="center" wrapText="1"/>
    </xf>
    <xf numFmtId="189" fontId="17" fillId="3" borderId="210" xfId="0" applyNumberFormat="1" applyFont="1" applyFill="1" applyBorder="1" applyAlignment="1">
      <alignment horizontal="center" vertical="center" wrapText="1"/>
    </xf>
    <xf numFmtId="0" fontId="17" fillId="0" borderId="21" xfId="0" applyFont="1" applyFill="1" applyBorder="1" applyAlignment="1">
      <alignment vertical="center"/>
    </xf>
    <xf numFmtId="0" fontId="17" fillId="0" borderId="187" xfId="0" applyFont="1" applyFill="1" applyBorder="1" applyAlignment="1">
      <alignment vertical="center" wrapText="1"/>
    </xf>
    <xf numFmtId="0" fontId="17" fillId="0" borderId="0" xfId="0" applyFont="1" applyFill="1" applyBorder="1" applyAlignment="1">
      <alignment horizontal="right" vertical="center" wrapText="1"/>
    </xf>
    <xf numFmtId="38" fontId="17" fillId="0" borderId="186" xfId="0" applyNumberFormat="1" applyFont="1" applyFill="1" applyBorder="1" applyAlignment="1">
      <alignment horizontal="right" vertical="center" wrapText="1"/>
    </xf>
    <xf numFmtId="0" fontId="17" fillId="0" borderId="187" xfId="0" applyFont="1" applyFill="1" applyBorder="1" applyAlignment="1">
      <alignment horizontal="left" vertical="center" wrapText="1"/>
    </xf>
    <xf numFmtId="189" fontId="17" fillId="3" borderId="34" xfId="0" applyNumberFormat="1" applyFont="1" applyFill="1" applyBorder="1" applyAlignment="1">
      <alignment horizontal="center" vertical="center" wrapText="1"/>
    </xf>
    <xf numFmtId="0" fontId="17" fillId="0" borderId="151" xfId="0" applyFont="1" applyFill="1" applyBorder="1" applyAlignment="1">
      <alignment vertical="center"/>
    </xf>
    <xf numFmtId="0" fontId="17" fillId="0" borderId="29" xfId="0" applyFont="1" applyFill="1" applyBorder="1" applyAlignment="1">
      <alignment vertical="center" wrapText="1"/>
    </xf>
    <xf numFmtId="0" fontId="17" fillId="0" borderId="152" xfId="0" applyFont="1" applyFill="1" applyBorder="1" applyAlignment="1">
      <alignment horizontal="center" vertical="center" wrapText="1"/>
    </xf>
    <xf numFmtId="0" fontId="62" fillId="0" borderId="0" xfId="0" quotePrefix="1" applyFont="1" applyFill="1" applyAlignment="1"/>
    <xf numFmtId="0" fontId="0" fillId="0" borderId="10" xfId="0" applyFont="1" applyFill="1" applyBorder="1" applyAlignment="1">
      <alignment horizontal="center" vertical="center"/>
    </xf>
    <xf numFmtId="0" fontId="4" fillId="0" borderId="40" xfId="0" applyFont="1" applyFill="1" applyBorder="1" applyAlignment="1">
      <alignment horizontal="center" vertical="center"/>
    </xf>
    <xf numFmtId="0" fontId="101" fillId="0" borderId="188" xfId="0" applyFont="1" applyFill="1" applyBorder="1" applyAlignment="1">
      <alignment horizontal="right" vertical="center" wrapText="1"/>
    </xf>
    <xf numFmtId="0" fontId="17" fillId="0" borderId="24" xfId="0" applyFont="1" applyFill="1" applyBorder="1" applyAlignment="1">
      <alignment horizontal="center" vertical="center" wrapText="1"/>
    </xf>
    <xf numFmtId="179" fontId="8" fillId="4" borderId="271" xfId="4" applyNumberFormat="1" applyFont="1" applyFill="1" applyBorder="1" applyAlignment="1">
      <alignment vertical="center"/>
    </xf>
    <xf numFmtId="0" fontId="10" fillId="0" borderId="165" xfId="0" applyFont="1" applyBorder="1" applyAlignment="1">
      <alignment horizontal="right"/>
    </xf>
    <xf numFmtId="0" fontId="0" fillId="0" borderId="72" xfId="0" applyFont="1" applyFill="1" applyBorder="1" applyAlignment="1">
      <alignment horizontal="right" vertical="center"/>
    </xf>
    <xf numFmtId="0" fontId="0" fillId="0" borderId="47" xfId="0" applyFont="1" applyFill="1" applyBorder="1" applyAlignment="1">
      <alignment horizontal="right" vertical="center"/>
    </xf>
    <xf numFmtId="177" fontId="17" fillId="3" borderId="8" xfId="0" applyNumberFormat="1" applyFont="1" applyFill="1" applyBorder="1" applyAlignment="1">
      <alignment horizontal="right" vertical="center" wrapText="1"/>
    </xf>
    <xf numFmtId="0" fontId="17" fillId="6" borderId="1" xfId="0" applyFont="1" applyFill="1" applyBorder="1" applyAlignment="1">
      <alignment vertical="top" wrapText="1"/>
    </xf>
    <xf numFmtId="0" fontId="17" fillId="6" borderId="2" xfId="0" applyFont="1" applyFill="1" applyBorder="1" applyAlignment="1">
      <alignment vertical="top" wrapText="1"/>
    </xf>
    <xf numFmtId="0" fontId="17" fillId="6" borderId="3" xfId="0" applyFont="1" applyFill="1" applyBorder="1" applyAlignment="1">
      <alignment vertical="top" wrapText="1"/>
    </xf>
    <xf numFmtId="0" fontId="17" fillId="6" borderId="4" xfId="0" applyFont="1" applyFill="1" applyBorder="1" applyAlignment="1">
      <alignment vertical="top" wrapText="1"/>
    </xf>
    <xf numFmtId="0" fontId="17" fillId="6" borderId="0" xfId="0" applyFont="1" applyFill="1" applyBorder="1" applyAlignment="1">
      <alignment vertical="top" wrapText="1"/>
    </xf>
    <xf numFmtId="0" fontId="17" fillId="6" borderId="6" xfId="0" applyFont="1" applyFill="1" applyBorder="1" applyAlignment="1">
      <alignment vertical="top" wrapText="1"/>
    </xf>
    <xf numFmtId="0" fontId="0" fillId="0" borderId="107" xfId="0" applyBorder="1" applyAlignment="1">
      <alignment horizontal="center"/>
    </xf>
    <xf numFmtId="0" fontId="0" fillId="0" borderId="35" xfId="0" applyBorder="1" applyAlignment="1">
      <alignment horizontal="center"/>
    </xf>
    <xf numFmtId="188" fontId="12" fillId="0" borderId="0" xfId="0" applyNumberFormat="1" applyFont="1" applyFill="1" applyBorder="1" applyAlignment="1">
      <alignment vertical="center"/>
    </xf>
    <xf numFmtId="184" fontId="12" fillId="0" borderId="0" xfId="0" applyNumberFormat="1" applyFont="1" applyFill="1" applyBorder="1" applyAlignment="1">
      <alignment vertical="center"/>
    </xf>
    <xf numFmtId="38" fontId="19" fillId="0" borderId="0" xfId="6" applyFont="1" applyFill="1" applyBorder="1" applyAlignment="1">
      <alignment vertical="center"/>
    </xf>
    <xf numFmtId="0" fontId="9" fillId="0" borderId="0" xfId="0" applyFont="1" applyFill="1" applyBorder="1" applyAlignment="1">
      <alignment vertical="center"/>
    </xf>
    <xf numFmtId="38" fontId="8" fillId="0" borderId="21" xfId="6" applyFont="1" applyFill="1" applyBorder="1" applyAlignment="1">
      <alignment horizontal="center" vertical="center"/>
    </xf>
    <xf numFmtId="185" fontId="8" fillId="0" borderId="21" xfId="6" applyNumberFormat="1" applyFont="1" applyFill="1" applyBorder="1" applyAlignment="1">
      <alignment vertical="center"/>
    </xf>
    <xf numFmtId="38" fontId="18" fillId="0" borderId="0" xfId="6" applyFont="1" applyFill="1" applyBorder="1" applyAlignment="1">
      <alignment vertical="center"/>
    </xf>
    <xf numFmtId="38" fontId="76" fillId="0" borderId="0" xfId="6" applyFont="1" applyFill="1" applyBorder="1" applyAlignment="1">
      <alignment vertical="center" shrinkToFit="1"/>
    </xf>
    <xf numFmtId="181" fontId="76" fillId="0" borderId="0" xfId="6" applyNumberFormat="1" applyFont="1" applyFill="1" applyBorder="1" applyAlignment="1">
      <alignment vertical="center"/>
    </xf>
    <xf numFmtId="182" fontId="76" fillId="0" borderId="0" xfId="6" applyNumberFormat="1" applyFont="1" applyFill="1" applyBorder="1" applyAlignment="1">
      <alignment vertical="center"/>
    </xf>
    <xf numFmtId="182" fontId="12" fillId="0" borderId="0" xfId="6" applyNumberFormat="1" applyFont="1" applyFill="1" applyBorder="1" applyAlignment="1">
      <alignment vertical="center"/>
    </xf>
    <xf numFmtId="179" fontId="8" fillId="0" borderId="111" xfId="4" applyNumberFormat="1" applyFont="1" applyBorder="1" applyAlignment="1">
      <alignment vertical="center"/>
    </xf>
    <xf numFmtId="179" fontId="8" fillId="0" borderId="46" xfId="4" applyNumberFormat="1" applyFont="1" applyBorder="1" applyAlignment="1">
      <alignment vertical="center"/>
    </xf>
    <xf numFmtId="179" fontId="8" fillId="0" borderId="98" xfId="4" applyNumberFormat="1" applyFont="1" applyBorder="1" applyAlignment="1">
      <alignment vertical="center"/>
    </xf>
    <xf numFmtId="179" fontId="8" fillId="0" borderId="5" xfId="4" applyNumberFormat="1" applyFont="1" applyBorder="1" applyAlignment="1">
      <alignment vertical="center"/>
    </xf>
    <xf numFmtId="179" fontId="8" fillId="0" borderId="14" xfId="4" applyNumberFormat="1" applyFont="1" applyBorder="1" applyAlignment="1">
      <alignment vertical="center"/>
    </xf>
    <xf numFmtId="179" fontId="8" fillId="0" borderId="16" xfId="4" applyNumberFormat="1" applyFont="1" applyBorder="1" applyAlignment="1">
      <alignment vertical="center"/>
    </xf>
    <xf numFmtId="179" fontId="8" fillId="0" borderId="17" xfId="4" applyNumberFormat="1" applyFont="1" applyBorder="1" applyAlignment="1">
      <alignment vertical="center"/>
    </xf>
    <xf numFmtId="179" fontId="8" fillId="4" borderId="18" xfId="4" applyNumberFormat="1" applyFont="1" applyFill="1" applyBorder="1" applyAlignment="1">
      <alignment vertical="center"/>
    </xf>
    <xf numFmtId="179" fontId="8" fillId="4" borderId="19" xfId="4" applyNumberFormat="1" applyFont="1" applyFill="1" applyBorder="1" applyAlignment="1">
      <alignment vertical="center"/>
    </xf>
    <xf numFmtId="179" fontId="8" fillId="4" borderId="91" xfId="4" applyNumberFormat="1" applyFont="1" applyFill="1" applyBorder="1" applyAlignment="1">
      <alignment vertical="center"/>
    </xf>
    <xf numFmtId="182" fontId="8" fillId="0" borderId="0" xfId="6" applyNumberFormat="1" applyFont="1" applyFill="1" applyBorder="1" applyAlignment="1">
      <alignment horizontal="right" vertical="center"/>
    </xf>
    <xf numFmtId="190" fontId="8" fillId="6" borderId="0" xfId="6" applyNumberFormat="1" applyFont="1" applyFill="1" applyBorder="1" applyAlignment="1">
      <alignment horizontal="center" vertical="center"/>
    </xf>
    <xf numFmtId="0" fontId="42" fillId="0" borderId="0" xfId="0" applyFont="1" applyBorder="1" applyAlignment="1">
      <alignment horizontal="distributed" vertical="center"/>
    </xf>
    <xf numFmtId="0" fontId="53" fillId="0" borderId="0" xfId="0" applyFont="1" applyBorder="1" applyAlignment="1">
      <alignment vertical="center"/>
    </xf>
    <xf numFmtId="3" fontId="53" fillId="0" borderId="0" xfId="0" applyNumberFormat="1" applyFont="1" applyBorder="1" applyAlignment="1">
      <alignment horizontal="left" vertical="center"/>
    </xf>
    <xf numFmtId="0" fontId="21" fillId="0" borderId="0" xfId="0" applyFont="1" applyAlignment="1">
      <alignment horizontal="left" vertical="center"/>
    </xf>
    <xf numFmtId="0" fontId="45" fillId="0" borderId="0" xfId="0" applyFont="1" applyAlignment="1">
      <alignment horizontal="distributed" vertical="center"/>
    </xf>
    <xf numFmtId="0" fontId="21" fillId="0" borderId="0" xfId="0" applyFont="1" applyAlignment="1">
      <alignment horizontal="distributed" vertical="center"/>
    </xf>
    <xf numFmtId="0" fontId="21" fillId="0" borderId="0" xfId="0" applyFont="1" applyAlignment="1">
      <alignment horizontal="center" vertical="center"/>
    </xf>
    <xf numFmtId="0" fontId="57" fillId="0" borderId="0" xfId="0" applyFont="1" applyBorder="1" applyAlignment="1">
      <alignment horizontal="center" vertical="center"/>
    </xf>
    <xf numFmtId="0" fontId="21" fillId="0" borderId="0" xfId="0" applyFont="1" applyBorder="1" applyAlignment="1">
      <alignment horizontal="distributed"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7" fillId="0" borderId="0" xfId="0" quotePrefix="1" applyFont="1" applyAlignment="1">
      <alignment horizontal="center" vertical="center"/>
    </xf>
    <xf numFmtId="0" fontId="7" fillId="0" borderId="0" xfId="0" applyFont="1" applyAlignment="1">
      <alignment horizontal="center" vertical="center"/>
    </xf>
    <xf numFmtId="0" fontId="52" fillId="0" borderId="0" xfId="0" applyFont="1" applyAlignment="1">
      <alignment horizontal="right"/>
    </xf>
    <xf numFmtId="0" fontId="55" fillId="0" borderId="0" xfId="0" applyFont="1" applyAlignment="1">
      <alignment horizontal="center"/>
    </xf>
    <xf numFmtId="0" fontId="16" fillId="0" borderId="0" xfId="0" applyFont="1" applyAlignment="1">
      <alignment horizontal="right"/>
    </xf>
    <xf numFmtId="0" fontId="68" fillId="0" borderId="0" xfId="0" applyFont="1" applyAlignment="1">
      <alignment horizontal="center"/>
    </xf>
    <xf numFmtId="0" fontId="7" fillId="0" borderId="0" xfId="0" applyFont="1" applyAlignment="1">
      <alignment horizontal="center"/>
    </xf>
    <xf numFmtId="0" fontId="71" fillId="0" borderId="0" xfId="0" applyFont="1" applyBorder="1" applyAlignment="1">
      <alignment horizontal="center" vertical="center" wrapText="1"/>
    </xf>
    <xf numFmtId="0" fontId="68" fillId="0" borderId="0" xfId="0" applyFont="1" applyBorder="1" applyAlignment="1">
      <alignment horizontal="center" vertical="center"/>
    </xf>
    <xf numFmtId="0" fontId="10" fillId="0" borderId="0" xfId="0" applyFont="1" applyAlignment="1">
      <alignment horizontal="center"/>
    </xf>
    <xf numFmtId="0" fontId="70"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28" xfId="0" applyFont="1" applyBorder="1" applyAlignment="1">
      <alignment horizontal="right"/>
    </xf>
    <xf numFmtId="0" fontId="0" fillId="0" borderId="5" xfId="0" applyFont="1"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8" fillId="0" borderId="9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Border="1" applyAlignment="1">
      <alignment horizontal="right"/>
    </xf>
    <xf numFmtId="38" fontId="11" fillId="0" borderId="102" xfId="2" applyFont="1" applyFill="1" applyBorder="1" applyAlignment="1">
      <alignment horizontal="right"/>
    </xf>
    <xf numFmtId="38" fontId="11" fillId="0" borderId="103" xfId="2" applyFont="1" applyFill="1" applyBorder="1" applyAlignment="1">
      <alignment horizontal="right"/>
    </xf>
    <xf numFmtId="38" fontId="11" fillId="0" borderId="106" xfId="2" applyFont="1" applyFill="1" applyBorder="1" applyAlignment="1">
      <alignment horizontal="right"/>
    </xf>
    <xf numFmtId="38" fontId="11" fillId="0" borderId="163" xfId="2" applyFont="1" applyFill="1" applyBorder="1" applyAlignment="1">
      <alignment horizontal="right"/>
    </xf>
    <xf numFmtId="38" fontId="11" fillId="0" borderId="131" xfId="2" applyFont="1" applyFill="1" applyBorder="1" applyAlignment="1">
      <alignment horizontal="right"/>
    </xf>
    <xf numFmtId="38" fontId="11" fillId="0" borderId="132" xfId="2" applyFont="1" applyFill="1" applyBorder="1" applyAlignment="1">
      <alignment horizontal="right"/>
    </xf>
    <xf numFmtId="38" fontId="12" fillId="6" borderId="45" xfId="2" applyFont="1" applyFill="1" applyBorder="1" applyAlignment="1">
      <alignment horizontal="right"/>
    </xf>
    <xf numFmtId="38" fontId="12" fillId="6" borderId="30" xfId="2" applyFont="1" applyFill="1" applyBorder="1" applyAlignment="1">
      <alignment horizontal="right"/>
    </xf>
    <xf numFmtId="38" fontId="12" fillId="6" borderId="101" xfId="2" applyFont="1" applyFill="1" applyBorder="1" applyAlignment="1">
      <alignment horizontal="right"/>
    </xf>
    <xf numFmtId="38" fontId="12" fillId="6" borderId="193" xfId="2" applyFont="1" applyFill="1" applyBorder="1" applyAlignment="1">
      <alignment horizontal="right"/>
    </xf>
    <xf numFmtId="38" fontId="12" fillId="6" borderId="194" xfId="2" applyFont="1" applyFill="1" applyBorder="1" applyAlignment="1">
      <alignment horizontal="right"/>
    </xf>
    <xf numFmtId="38" fontId="12" fillId="6" borderId="195" xfId="2" applyFont="1" applyFill="1" applyBorder="1" applyAlignment="1">
      <alignment horizontal="right"/>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00" xfId="0" applyFont="1" applyFill="1" applyBorder="1" applyAlignment="1">
      <alignment horizontal="center" vertical="center"/>
    </xf>
    <xf numFmtId="0" fontId="24" fillId="0" borderId="0" xfId="0" applyFont="1" applyBorder="1" applyAlignment="1">
      <alignment horizontal="right" vertical="center"/>
    </xf>
    <xf numFmtId="0" fontId="0" fillId="0" borderId="0" xfId="0" applyFont="1" applyAlignment="1">
      <alignment horizontal="right"/>
    </xf>
    <xf numFmtId="0" fontId="4"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4" fillId="2" borderId="80" xfId="0" applyFont="1" applyFill="1" applyBorder="1" applyAlignment="1">
      <alignment horizontal="center" vertical="center"/>
    </xf>
    <xf numFmtId="0" fontId="4" fillId="2" borderId="11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4" fillId="2" borderId="21" xfId="0" applyFont="1" applyFill="1" applyBorder="1" applyAlignment="1">
      <alignment horizontal="center" vertical="center"/>
    </xf>
    <xf numFmtId="0" fontId="0" fillId="0" borderId="0" xfId="0" applyAlignment="1">
      <alignment horizontal="center"/>
    </xf>
    <xf numFmtId="0" fontId="7" fillId="0" borderId="0" xfId="0" applyFont="1" applyBorder="1" applyAlignment="1">
      <alignment horizont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45"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177" fontId="10" fillId="0" borderId="30" xfId="0" applyNumberFormat="1" applyFont="1" applyBorder="1" applyAlignment="1">
      <alignment horizontal="center" vertical="center" shrinkToFit="1"/>
    </xf>
    <xf numFmtId="177" fontId="10" fillId="0" borderId="38" xfId="0" applyNumberFormat="1" applyFont="1" applyBorder="1" applyAlignment="1">
      <alignment horizontal="center" vertical="center" shrinkToFit="1"/>
    </xf>
    <xf numFmtId="177" fontId="10" fillId="0" borderId="44" xfId="0" applyNumberFormat="1" applyFont="1" applyBorder="1" applyAlignment="1">
      <alignment horizontal="center" vertical="center" shrinkToFit="1"/>
    </xf>
    <xf numFmtId="0" fontId="24" fillId="0" borderId="0" xfId="0" applyFont="1" applyAlignment="1">
      <alignment horizontal="center"/>
    </xf>
    <xf numFmtId="0" fontId="10" fillId="0" borderId="3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74" xfId="0" applyFont="1" applyBorder="1" applyAlignment="1">
      <alignment horizontal="center" vertical="center" textRotation="255"/>
    </xf>
    <xf numFmtId="177" fontId="10" fillId="0" borderId="75" xfId="0" applyNumberFormat="1" applyFont="1" applyBorder="1" applyAlignment="1">
      <alignment horizontal="center" vertical="center" shrinkToFit="1"/>
    </xf>
    <xf numFmtId="177" fontId="10" fillId="0" borderId="4" xfId="0" applyNumberFormat="1" applyFont="1" applyBorder="1" applyAlignment="1">
      <alignment horizontal="center" vertical="center" shrinkToFit="1"/>
    </xf>
    <xf numFmtId="177" fontId="10" fillId="0" borderId="69" xfId="0" applyNumberFormat="1" applyFont="1" applyBorder="1" applyAlignment="1">
      <alignment horizontal="center" vertical="center" shrinkToFit="1"/>
    </xf>
    <xf numFmtId="177" fontId="10" fillId="0" borderId="217" xfId="0" applyNumberFormat="1" applyFont="1" applyBorder="1" applyAlignment="1">
      <alignment horizontal="center" vertical="center" shrinkToFit="1"/>
    </xf>
    <xf numFmtId="0" fontId="0" fillId="0" borderId="33" xfId="0" applyFill="1" applyBorder="1" applyAlignment="1">
      <alignment horizontal="center"/>
    </xf>
    <xf numFmtId="0" fontId="0" fillId="0" borderId="28" xfId="0" applyFill="1" applyBorder="1" applyAlignment="1">
      <alignment horizontal="center"/>
    </xf>
    <xf numFmtId="0" fontId="0" fillId="0" borderId="1"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0" fontId="0" fillId="0" borderId="97"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24" fillId="0" borderId="0" xfId="0" applyFont="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8" fillId="0" borderId="10" xfId="0" applyFont="1" applyFill="1" applyBorder="1" applyAlignment="1">
      <alignment horizontal="center" vertical="top"/>
    </xf>
    <xf numFmtId="0" fontId="48" fillId="0" borderId="11" xfId="0" applyFont="1" applyFill="1" applyBorder="1" applyAlignment="1">
      <alignment horizontal="center" vertical="top"/>
    </xf>
    <xf numFmtId="0" fontId="48" fillId="0" borderId="12" xfId="0" applyFont="1" applyFill="1" applyBorder="1" applyAlignment="1">
      <alignment horizontal="center" vertical="top"/>
    </xf>
    <xf numFmtId="0" fontId="48" fillId="0" borderId="21" xfId="0" applyFont="1" applyFill="1" applyBorder="1" applyAlignment="1">
      <alignment horizontal="center" vertical="top"/>
    </xf>
    <xf numFmtId="0" fontId="48" fillId="0" borderId="0" xfId="0" applyFont="1" applyFill="1" applyBorder="1" applyAlignment="1">
      <alignment horizontal="center" vertical="top"/>
    </xf>
    <xf numFmtId="0" fontId="48" fillId="0" borderId="22" xfId="0" applyFont="1" applyFill="1" applyBorder="1" applyAlignment="1">
      <alignment horizontal="center" vertical="top"/>
    </xf>
    <xf numFmtId="0" fontId="48" fillId="0" borderId="25" xfId="0" applyFont="1" applyFill="1" applyBorder="1" applyAlignment="1">
      <alignment horizontal="center" vertical="top"/>
    </xf>
    <xf numFmtId="0" fontId="48" fillId="0" borderId="26" xfId="0" applyFont="1" applyFill="1" applyBorder="1" applyAlignment="1">
      <alignment horizontal="center" vertical="top"/>
    </xf>
    <xf numFmtId="0" fontId="48"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0" xfId="0" applyFont="1" applyAlignment="1">
      <alignment horizontal="center" vertical="center"/>
    </xf>
    <xf numFmtId="0" fontId="7" fillId="0" borderId="0" xfId="0" applyFont="1" applyBorder="1" applyAlignment="1">
      <alignment horizontal="center" vertical="center"/>
    </xf>
    <xf numFmtId="0" fontId="17" fillId="0" borderId="81" xfId="0" applyFont="1" applyBorder="1" applyAlignment="1">
      <alignment horizontal="center" vertical="center"/>
    </xf>
    <xf numFmtId="0" fontId="17" fillId="0" borderId="28"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38" fontId="67" fillId="2" borderId="224" xfId="2" applyFont="1" applyFill="1" applyBorder="1" applyAlignment="1">
      <alignment horizontal="center" vertical="center"/>
    </xf>
    <xf numFmtId="38" fontId="67" fillId="2" borderId="225" xfId="2" applyFont="1" applyFill="1" applyBorder="1" applyAlignment="1">
      <alignment horizontal="center" vertical="center"/>
    </xf>
    <xf numFmtId="38" fontId="67" fillId="2" borderId="226" xfId="2" applyFont="1" applyFill="1" applyBorder="1" applyAlignment="1">
      <alignment horizontal="center" vertical="center"/>
    </xf>
    <xf numFmtId="1" fontId="0" fillId="0" borderId="81"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0" fillId="0" borderId="5" xfId="0" applyFont="1" applyFill="1" applyBorder="1" applyAlignment="1">
      <alignment horizontal="center" vertical="center"/>
    </xf>
    <xf numFmtId="9" fontId="0" fillId="0" borderId="81" xfId="0"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33" xfId="0" applyFont="1" applyFill="1" applyBorder="1" applyAlignment="1">
      <alignment horizontal="left" vertical="center"/>
    </xf>
    <xf numFmtId="0" fontId="0" fillId="0" borderId="8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Alignment="1">
      <alignment horizontal="right" vertical="center"/>
    </xf>
    <xf numFmtId="0" fontId="0" fillId="0" borderId="33" xfId="0" applyFont="1" applyBorder="1" applyAlignment="1">
      <alignment horizontal="center" vertic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4"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40" fillId="2" borderId="33" xfId="0" applyFont="1" applyFill="1" applyBorder="1" applyAlignment="1">
      <alignment horizontal="center" vertical="center"/>
    </xf>
    <xf numFmtId="0" fontId="40" fillId="2"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8" fillId="0" borderId="8" xfId="0" applyFont="1" applyBorder="1" applyAlignment="1">
      <alignment horizontal="left" vertical="top" wrapText="1"/>
    </xf>
    <xf numFmtId="0" fontId="8" fillId="0" borderId="0" xfId="0" quotePrefix="1" applyFont="1" applyBorder="1" applyAlignment="1">
      <alignment horizontal="left" vertical="center"/>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92" fillId="0" borderId="0" xfId="4" applyFont="1" applyAlignment="1">
      <alignment horizontal="center" vertical="center"/>
    </xf>
    <xf numFmtId="0" fontId="10" fillId="6" borderId="18" xfId="4" applyFont="1" applyFill="1" applyBorder="1" applyAlignment="1">
      <alignment horizontal="center" vertical="center"/>
    </xf>
    <xf numFmtId="0" fontId="10" fillId="6" borderId="20" xfId="4" applyFont="1" applyFill="1" applyBorder="1" applyAlignment="1">
      <alignment horizontal="center" vertical="center"/>
    </xf>
    <xf numFmtId="0" fontId="25" fillId="6" borderId="97" xfId="4" applyFont="1" applyFill="1" applyBorder="1" applyAlignment="1">
      <alignment horizontal="center" vertical="center"/>
    </xf>
    <xf numFmtId="0" fontId="25" fillId="6" borderId="46" xfId="4" applyFont="1" applyFill="1" applyBorder="1" applyAlignment="1">
      <alignment horizontal="center" vertical="center"/>
    </xf>
    <xf numFmtId="0" fontId="10" fillId="6" borderId="111" xfId="4" applyFont="1" applyFill="1" applyBorder="1" applyAlignment="1">
      <alignment horizontal="center" vertical="center"/>
    </xf>
    <xf numFmtId="0" fontId="10" fillId="6" borderId="98" xfId="4" applyFont="1" applyFill="1" applyBorder="1" applyAlignment="1">
      <alignment horizontal="center" vertical="center"/>
    </xf>
    <xf numFmtId="0" fontId="10" fillId="6" borderId="116" xfId="4" applyFont="1" applyFill="1" applyBorder="1" applyAlignment="1">
      <alignment horizontal="center" vertical="center" shrinkToFit="1"/>
    </xf>
    <xf numFmtId="0" fontId="10" fillId="6" borderId="13" xfId="4" applyFont="1" applyFill="1" applyBorder="1" applyAlignment="1">
      <alignment horizontal="center" vertical="center" shrinkToFit="1"/>
    </xf>
    <xf numFmtId="0" fontId="10" fillId="6" borderId="13" xfId="4" applyFont="1" applyFill="1" applyBorder="1" applyAlignment="1">
      <alignment horizontal="center" vertical="center"/>
    </xf>
    <xf numFmtId="0" fontId="10" fillId="6" borderId="14" xfId="4" applyFont="1" applyFill="1" applyBorder="1" applyAlignment="1">
      <alignment horizontal="center" vertical="center"/>
    </xf>
    <xf numFmtId="0" fontId="25" fillId="6" borderId="98" xfId="4" applyFont="1" applyFill="1" applyBorder="1" applyAlignment="1">
      <alignment horizontal="center" vertical="center"/>
    </xf>
    <xf numFmtId="0" fontId="26" fillId="0" borderId="102" xfId="4" applyFont="1" applyBorder="1" applyAlignment="1">
      <alignment horizontal="center" vertical="center"/>
    </xf>
    <xf numFmtId="0" fontId="26" fillId="0" borderId="104" xfId="4" applyFont="1" applyBorder="1" applyAlignment="1">
      <alignment horizontal="center" vertical="center"/>
    </xf>
    <xf numFmtId="0" fontId="10" fillId="4" borderId="18" xfId="4" applyFont="1" applyFill="1" applyBorder="1" applyAlignment="1">
      <alignment horizontal="center" vertical="center"/>
    </xf>
    <xf numFmtId="0" fontId="10" fillId="4" borderId="20" xfId="4" applyFont="1" applyFill="1" applyBorder="1" applyAlignment="1">
      <alignment horizontal="center" vertical="center"/>
    </xf>
    <xf numFmtId="0" fontId="77" fillId="6" borderId="51" xfId="4" applyFont="1" applyFill="1" applyBorder="1" applyAlignment="1">
      <alignment horizontal="center" vertical="center"/>
    </xf>
    <xf numFmtId="0" fontId="25" fillId="0" borderId="3" xfId="4" applyFont="1" applyFill="1" applyBorder="1" applyAlignment="1">
      <alignment horizontal="center" vertical="center"/>
    </xf>
    <xf numFmtId="0" fontId="25" fillId="0" borderId="16" xfId="4" applyFont="1" applyFill="1" applyBorder="1" applyAlignment="1">
      <alignment horizontal="center" vertical="center"/>
    </xf>
    <xf numFmtId="0" fontId="25" fillId="0" borderId="17" xfId="4" applyFont="1" applyFill="1" applyBorder="1" applyAlignment="1">
      <alignment horizontal="center" vertical="center"/>
    </xf>
    <xf numFmtId="0" fontId="25" fillId="0" borderId="44" xfId="4" applyFont="1" applyFill="1" applyBorder="1" applyAlignment="1">
      <alignment horizontal="center" vertical="center"/>
    </xf>
    <xf numFmtId="0" fontId="25" fillId="0" borderId="191" xfId="4" applyFont="1" applyFill="1" applyBorder="1" applyAlignment="1">
      <alignment horizontal="center" vertical="center"/>
    </xf>
    <xf numFmtId="0" fontId="25" fillId="0" borderId="192" xfId="4" applyFont="1" applyFill="1" applyBorder="1" applyAlignment="1">
      <alignment horizontal="center" vertical="center"/>
    </xf>
    <xf numFmtId="0" fontId="25" fillId="0" borderId="9" xfId="4" applyFont="1" applyFill="1" applyBorder="1" applyAlignment="1">
      <alignment horizontal="center" vertical="center"/>
    </xf>
    <xf numFmtId="0" fontId="25" fillId="0" borderId="23" xfId="4" applyFont="1" applyFill="1" applyBorder="1" applyAlignment="1">
      <alignment horizontal="center" vertical="center"/>
    </xf>
    <xf numFmtId="0" fontId="25" fillId="0" borderId="24" xfId="4" applyFont="1" applyFill="1" applyBorder="1" applyAlignment="1">
      <alignment horizontal="center" vertical="center"/>
    </xf>
    <xf numFmtId="0" fontId="77" fillId="6" borderId="73" xfId="4" applyFont="1" applyFill="1" applyBorder="1" applyAlignment="1">
      <alignment horizontal="center" vertical="center"/>
    </xf>
    <xf numFmtId="0" fontId="77" fillId="6" borderId="42" xfId="4" applyFont="1" applyFill="1" applyBorder="1" applyAlignment="1">
      <alignment horizontal="center" vertical="center"/>
    </xf>
    <xf numFmtId="0" fontId="77" fillId="6" borderId="52" xfId="4" applyFont="1" applyFill="1" applyBorder="1" applyAlignment="1">
      <alignment horizontal="center" vertical="center"/>
    </xf>
    <xf numFmtId="0" fontId="77" fillId="6" borderId="5" xfId="4" applyFont="1" applyFill="1" applyBorder="1" applyAlignment="1">
      <alignment horizontal="center" vertical="center"/>
    </xf>
    <xf numFmtId="0" fontId="25" fillId="0" borderId="11" xfId="4" applyFont="1" applyBorder="1" applyAlignment="1">
      <alignment horizontal="center" vertical="center"/>
    </xf>
    <xf numFmtId="0" fontId="25" fillId="0" borderId="69" xfId="4" applyFont="1" applyFill="1" applyBorder="1" applyAlignment="1">
      <alignment horizontal="center" vertical="center"/>
    </xf>
    <xf numFmtId="0" fontId="25" fillId="0" borderId="26" xfId="4" applyFont="1" applyFill="1" applyBorder="1" applyAlignment="1">
      <alignment horizontal="center" vertical="center"/>
    </xf>
    <xf numFmtId="0" fontId="25" fillId="0" borderId="100" xfId="4" applyFont="1" applyFill="1" applyBorder="1" applyAlignment="1">
      <alignment horizontal="center" vertical="center"/>
    </xf>
    <xf numFmtId="0" fontId="25" fillId="0" borderId="25" xfId="4" applyFont="1" applyFill="1" applyBorder="1" applyAlignment="1">
      <alignment horizontal="center" vertical="center"/>
    </xf>
    <xf numFmtId="0" fontId="77" fillId="6" borderId="81" xfId="4" applyFont="1" applyFill="1" applyBorder="1" applyAlignment="1">
      <alignment horizontal="center" vertical="center"/>
    </xf>
    <xf numFmtId="0" fontId="77" fillId="6" borderId="33" xfId="4" applyFont="1" applyFill="1" applyBorder="1" applyAlignment="1">
      <alignment horizontal="center" vertical="center"/>
    </xf>
    <xf numFmtId="0" fontId="77" fillId="6" borderId="28" xfId="4" applyFont="1" applyFill="1" applyBorder="1" applyAlignment="1">
      <alignment horizontal="center" vertical="center"/>
    </xf>
    <xf numFmtId="0" fontId="25" fillId="0" borderId="28" xfId="4" applyFont="1" applyFill="1" applyBorder="1" applyAlignment="1">
      <alignment horizontal="center" vertical="center"/>
    </xf>
    <xf numFmtId="0" fontId="25" fillId="0" borderId="5" xfId="4" applyFont="1" applyFill="1" applyBorder="1" applyAlignment="1">
      <alignment horizontal="center" vertical="center"/>
    </xf>
    <xf numFmtId="0" fontId="25" fillId="0" borderId="14" xfId="4" applyFont="1" applyFill="1" applyBorder="1" applyAlignment="1">
      <alignment horizontal="center" vertical="center"/>
    </xf>
    <xf numFmtId="0" fontId="77" fillId="6" borderId="7" xfId="4" applyFont="1" applyFill="1" applyBorder="1" applyAlignment="1">
      <alignment horizontal="center" vertical="center"/>
    </xf>
    <xf numFmtId="0" fontId="77" fillId="6" borderId="8" xfId="4" applyFont="1" applyFill="1" applyBorder="1" applyAlignment="1">
      <alignment horizontal="center" vertical="center"/>
    </xf>
    <xf numFmtId="0" fontId="77" fillId="6" borderId="9" xfId="4" applyFont="1" applyFill="1" applyBorder="1" applyAlignment="1">
      <alignment horizontal="center" vertical="center"/>
    </xf>
    <xf numFmtId="0" fontId="77" fillId="6" borderId="23" xfId="4" applyFont="1" applyFill="1" applyBorder="1" applyAlignment="1">
      <alignment horizontal="center" vertical="center"/>
    </xf>
    <xf numFmtId="0" fontId="25" fillId="0" borderId="5" xfId="4" applyFont="1" applyFill="1" applyBorder="1" applyAlignment="1">
      <alignment horizontal="center" vertical="center" wrapText="1"/>
    </xf>
    <xf numFmtId="0" fontId="25" fillId="0" borderId="51" xfId="4" applyFont="1" applyFill="1" applyBorder="1" applyAlignment="1">
      <alignment horizontal="center" vertical="center" wrapText="1"/>
    </xf>
    <xf numFmtId="0" fontId="25" fillId="0" borderId="1" xfId="4" applyFont="1" applyFill="1" applyBorder="1" applyAlignment="1">
      <alignment horizontal="center" vertical="center" wrapText="1"/>
    </xf>
    <xf numFmtId="0" fontId="25" fillId="0" borderId="2"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53" xfId="4" applyFont="1" applyFill="1" applyBorder="1" applyAlignment="1">
      <alignment horizontal="center" vertical="center" wrapText="1"/>
    </xf>
    <xf numFmtId="0" fontId="25" fillId="0" borderId="41" xfId="4" applyFont="1" applyFill="1" applyBorder="1" applyAlignment="1">
      <alignment horizontal="center" vertical="center" wrapText="1"/>
    </xf>
    <xf numFmtId="0" fontId="25" fillId="0" borderId="72" xfId="4" applyFont="1" applyFill="1" applyBorder="1" applyAlignment="1">
      <alignment horizontal="center" vertical="center" wrapText="1"/>
    </xf>
    <xf numFmtId="0" fontId="25" fillId="0" borderId="10" xfId="4" applyFont="1" applyFill="1" applyBorder="1" applyAlignment="1">
      <alignment horizontal="center" vertical="center"/>
    </xf>
    <xf numFmtId="0" fontId="25" fillId="0" borderId="11" xfId="4" applyFont="1" applyFill="1" applyBorder="1" applyAlignment="1">
      <alignment horizontal="center" vertical="center"/>
    </xf>
    <xf numFmtId="0" fontId="25" fillId="0" borderId="47" xfId="4" applyFont="1" applyFill="1" applyBorder="1" applyAlignment="1">
      <alignment horizontal="center" vertical="center"/>
    </xf>
    <xf numFmtId="0" fontId="25" fillId="0" borderId="21" xfId="4" applyFont="1" applyFill="1" applyBorder="1" applyAlignment="1">
      <alignment horizontal="center" vertical="center"/>
    </xf>
    <xf numFmtId="0" fontId="25" fillId="0" borderId="0"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40" xfId="4" applyFont="1" applyFill="1" applyBorder="1" applyAlignment="1">
      <alignment horizontal="center" vertical="center"/>
    </xf>
    <xf numFmtId="0" fontId="25" fillId="0" borderId="41" xfId="4" applyFont="1" applyFill="1" applyBorder="1" applyAlignment="1">
      <alignment horizontal="center" vertical="center"/>
    </xf>
    <xf numFmtId="0" fontId="25" fillId="0" borderId="72" xfId="4" applyFont="1" applyFill="1" applyBorder="1" applyAlignment="1">
      <alignment horizontal="center" vertical="center"/>
    </xf>
    <xf numFmtId="0" fontId="25" fillId="0" borderId="71" xfId="4" applyFont="1" applyFill="1" applyBorder="1" applyAlignment="1">
      <alignment horizontal="center" vertical="center"/>
    </xf>
    <xf numFmtId="0" fontId="25" fillId="0" borderId="48" xfId="4" applyFont="1" applyFill="1" applyBorder="1" applyAlignment="1">
      <alignment horizontal="center" vertical="center"/>
    </xf>
    <xf numFmtId="0" fontId="25" fillId="0" borderId="97" xfId="4" applyFont="1" applyFill="1" applyBorder="1" applyAlignment="1">
      <alignment horizontal="center" vertical="center"/>
    </xf>
    <xf numFmtId="0" fontId="25" fillId="0" borderId="99" xfId="4" applyFont="1" applyFill="1" applyBorder="1" applyAlignment="1">
      <alignment horizontal="center" vertical="center"/>
    </xf>
    <xf numFmtId="0" fontId="25" fillId="0" borderId="12" xfId="4" applyFont="1" applyFill="1" applyBorder="1" applyAlignment="1">
      <alignment horizontal="center" vertical="center"/>
    </xf>
    <xf numFmtId="0" fontId="25" fillId="0" borderId="22" xfId="4" applyFont="1" applyFill="1" applyBorder="1" applyAlignment="1">
      <alignment horizontal="center" vertical="center"/>
    </xf>
    <xf numFmtId="0" fontId="25" fillId="0" borderId="109" xfId="4" applyFont="1" applyFill="1" applyBorder="1" applyAlignment="1">
      <alignment horizontal="center" vertical="center"/>
    </xf>
    <xf numFmtId="0" fontId="29" fillId="0" borderId="1" xfId="4" applyFont="1" applyFill="1" applyBorder="1" applyAlignment="1">
      <alignment horizontal="center" vertical="center" wrapText="1"/>
    </xf>
    <xf numFmtId="0" fontId="29" fillId="0" borderId="2" xfId="4" applyFont="1" applyFill="1" applyBorder="1" applyAlignment="1">
      <alignment horizontal="center" vertical="center" wrapText="1"/>
    </xf>
    <xf numFmtId="0" fontId="29" fillId="0" borderId="3" xfId="4" applyFont="1" applyFill="1" applyBorder="1" applyAlignment="1">
      <alignment horizontal="center" vertical="center" wrapText="1"/>
    </xf>
    <xf numFmtId="0" fontId="29" fillId="0" borderId="53" xfId="4" applyFont="1" applyFill="1" applyBorder="1" applyAlignment="1">
      <alignment horizontal="center" vertical="center" wrapText="1"/>
    </xf>
    <xf numFmtId="0" fontId="29" fillId="0" borderId="41" xfId="4" applyFont="1" applyFill="1" applyBorder="1" applyAlignment="1">
      <alignment horizontal="center" vertical="center" wrapText="1"/>
    </xf>
    <xf numFmtId="0" fontId="29" fillId="0" borderId="72" xfId="4" applyFont="1" applyFill="1" applyBorder="1" applyAlignment="1">
      <alignment horizontal="center" vertical="center" wrapText="1"/>
    </xf>
    <xf numFmtId="0" fontId="31" fillId="0" borderId="0" xfId="5" applyFont="1" applyBorder="1" applyAlignment="1">
      <alignment vertical="center"/>
    </xf>
    <xf numFmtId="0" fontId="31" fillId="0" borderId="0" xfId="5" applyFont="1" applyFill="1" applyBorder="1" applyAlignment="1">
      <alignment vertical="center"/>
    </xf>
    <xf numFmtId="0" fontId="22" fillId="0" borderId="0" xfId="5" applyAlignment="1">
      <alignment horizontal="center"/>
    </xf>
    <xf numFmtId="0" fontId="22" fillId="0" borderId="13" xfId="5" applyBorder="1" applyAlignment="1">
      <alignment vertical="center"/>
    </xf>
    <xf numFmtId="0" fontId="22" fillId="0" borderId="5" xfId="5" applyBorder="1" applyAlignment="1">
      <alignment vertical="center"/>
    </xf>
    <xf numFmtId="0" fontId="22" fillId="0" borderId="5" xfId="5" applyBorder="1" applyAlignment="1">
      <alignment horizontal="center" vertical="center"/>
    </xf>
    <xf numFmtId="0" fontId="22" fillId="0" borderId="14" xfId="5" applyBorder="1" applyAlignment="1">
      <alignment horizontal="center" vertical="center"/>
    </xf>
    <xf numFmtId="0" fontId="26" fillId="2" borderId="37" xfId="5" applyFont="1" applyFill="1" applyBorder="1" applyAlignment="1">
      <alignment vertical="center" wrapText="1"/>
    </xf>
    <xf numFmtId="0" fontId="26" fillId="2" borderId="3" xfId="5" applyFont="1" applyFill="1" applyBorder="1" applyAlignment="1">
      <alignment vertical="center"/>
    </xf>
    <xf numFmtId="0" fontId="26" fillId="2" borderId="21" xfId="5" applyFont="1" applyFill="1" applyBorder="1" applyAlignment="1">
      <alignment vertical="center"/>
    </xf>
    <xf numFmtId="0" fontId="26" fillId="2" borderId="6" xfId="5" applyFont="1" applyFill="1" applyBorder="1" applyAlignment="1">
      <alignment vertical="center"/>
    </xf>
    <xf numFmtId="0" fontId="26" fillId="2" borderId="25" xfId="5" applyFont="1" applyFill="1" applyBorder="1" applyAlignment="1">
      <alignment vertical="center"/>
    </xf>
    <xf numFmtId="0" fontId="26" fillId="2" borderId="100" xfId="5" applyFont="1" applyFill="1" applyBorder="1" applyAlignment="1">
      <alignment vertical="center"/>
    </xf>
    <xf numFmtId="0" fontId="22" fillId="2" borderId="5" xfId="5" applyFill="1" applyBorder="1" applyAlignment="1">
      <alignment horizontal="left" vertical="center"/>
    </xf>
    <xf numFmtId="0" fontId="22" fillId="2" borderId="14" xfId="5" applyFill="1" applyBorder="1" applyAlignment="1">
      <alignment horizontal="left" vertical="center"/>
    </xf>
    <xf numFmtId="0" fontId="22" fillId="2" borderId="19" xfId="5" applyFill="1" applyBorder="1" applyAlignment="1">
      <alignment horizontal="left" vertical="center"/>
    </xf>
    <xf numFmtId="0" fontId="22" fillId="2" borderId="20" xfId="5" applyFill="1" applyBorder="1" applyAlignment="1">
      <alignment horizontal="left" vertical="center"/>
    </xf>
    <xf numFmtId="0" fontId="22" fillId="0" borderId="13" xfId="5" applyBorder="1" applyAlignment="1">
      <alignment vertical="center" wrapText="1"/>
    </xf>
    <xf numFmtId="0" fontId="22" fillId="0" borderId="5" xfId="5" applyBorder="1" applyAlignment="1">
      <alignment vertical="center" wrapText="1"/>
    </xf>
    <xf numFmtId="0" fontId="22" fillId="2" borderId="13" xfId="5" applyFill="1" applyBorder="1" applyAlignment="1">
      <alignment vertical="center" wrapText="1"/>
    </xf>
    <xf numFmtId="0" fontId="22" fillId="2" borderId="5" xfId="5" applyFill="1" applyBorder="1" applyAlignment="1">
      <alignment vertical="center" wrapText="1"/>
    </xf>
    <xf numFmtId="0" fontId="22" fillId="2" borderId="5" xfId="5" applyFill="1" applyBorder="1" applyAlignment="1">
      <alignment horizontal="right" vertical="center"/>
    </xf>
    <xf numFmtId="0" fontId="22" fillId="2" borderId="14" xfId="5" applyFill="1" applyBorder="1" applyAlignment="1">
      <alignment horizontal="right" vertical="center"/>
    </xf>
    <xf numFmtId="0" fontId="22" fillId="0" borderId="116" xfId="5" applyBorder="1" applyAlignment="1">
      <alignment vertical="center" wrapText="1"/>
    </xf>
    <xf numFmtId="0" fontId="22" fillId="0" borderId="23" xfId="5" applyBorder="1" applyAlignment="1">
      <alignment vertical="center" wrapText="1"/>
    </xf>
    <xf numFmtId="0" fontId="22" fillId="0" borderId="5" xfId="5" applyBorder="1" applyAlignment="1">
      <alignment horizontal="right" vertical="center"/>
    </xf>
    <xf numFmtId="0" fontId="22" fillId="0" borderId="14" xfId="5" applyBorder="1" applyAlignment="1">
      <alignment horizontal="right" vertical="center"/>
    </xf>
    <xf numFmtId="0" fontId="22" fillId="0" borderId="35" xfId="5" applyBorder="1" applyAlignment="1">
      <alignment vertical="center" wrapText="1"/>
    </xf>
    <xf numFmtId="0" fontId="22" fillId="0" borderId="28" xfId="5" applyBorder="1" applyAlignment="1">
      <alignment vertical="center" wrapText="1"/>
    </xf>
    <xf numFmtId="0" fontId="22" fillId="0" borderId="28" xfId="5" applyBorder="1" applyAlignment="1">
      <alignment vertical="center"/>
    </xf>
    <xf numFmtId="0" fontId="22" fillId="0" borderId="14" xfId="5" applyBorder="1" applyAlignment="1">
      <alignment vertical="center" wrapText="1"/>
    </xf>
    <xf numFmtId="0" fontId="22" fillId="0" borderId="37" xfId="5" applyBorder="1" applyAlignment="1">
      <alignment vertical="center" wrapText="1"/>
    </xf>
    <xf numFmtId="0" fontId="22" fillId="0" borderId="3" xfId="5" applyBorder="1" applyAlignment="1">
      <alignment vertical="center" wrapText="1"/>
    </xf>
    <xf numFmtId="0" fontId="22" fillId="0" borderId="21" xfId="5" applyBorder="1" applyAlignment="1">
      <alignment vertical="center" wrapText="1"/>
    </xf>
    <xf numFmtId="0" fontId="22" fillId="0" borderId="6" xfId="5" applyBorder="1" applyAlignment="1">
      <alignment vertical="center" wrapText="1"/>
    </xf>
    <xf numFmtId="0" fontId="22" fillId="0" borderId="32" xfId="5" applyBorder="1" applyAlignment="1">
      <alignment vertical="center" wrapText="1"/>
    </xf>
    <xf numFmtId="0" fontId="22" fillId="0" borderId="9" xfId="5" applyBorder="1" applyAlignment="1">
      <alignment vertical="center" wrapText="1"/>
    </xf>
    <xf numFmtId="0" fontId="22" fillId="0" borderId="14" xfId="5" applyBorder="1" applyAlignment="1">
      <alignment vertical="center"/>
    </xf>
    <xf numFmtId="0" fontId="22" fillId="0" borderId="116" xfId="5" applyBorder="1" applyAlignment="1">
      <alignment vertical="center"/>
    </xf>
    <xf numFmtId="0" fontId="22" fillId="0" borderId="23" xfId="5" applyBorder="1" applyAlignment="1">
      <alignment vertical="center"/>
    </xf>
    <xf numFmtId="0" fontId="22" fillId="0" borderId="78" xfId="5" applyBorder="1" applyAlignment="1">
      <alignment vertical="center"/>
    </xf>
    <xf numFmtId="0" fontId="22" fillId="0" borderId="117" xfId="5" applyBorder="1" applyAlignment="1">
      <alignment vertical="center"/>
    </xf>
    <xf numFmtId="0" fontId="30" fillId="0" borderId="26" xfId="5" applyFont="1" applyBorder="1" applyAlignment="1">
      <alignment horizontal="center"/>
    </xf>
    <xf numFmtId="0" fontId="22" fillId="0" borderId="46" xfId="5" applyBorder="1" applyAlignment="1">
      <alignment horizontal="center"/>
    </xf>
    <xf numFmtId="0" fontId="22" fillId="0" borderId="98" xfId="5" applyBorder="1" applyAlignment="1">
      <alignment horizontal="center"/>
    </xf>
    <xf numFmtId="0" fontId="22" fillId="0" borderId="91" xfId="5" applyBorder="1" applyAlignment="1">
      <alignment horizontal="center"/>
    </xf>
    <xf numFmtId="0" fontId="22" fillId="0" borderId="92" xfId="5" applyBorder="1" applyAlignment="1">
      <alignment horizontal="center"/>
    </xf>
    <xf numFmtId="0" fontId="22" fillId="0" borderId="152" xfId="5" applyBorder="1" applyAlignment="1">
      <alignment horizontal="center"/>
    </xf>
    <xf numFmtId="0" fontId="31" fillId="0" borderId="112" xfId="5" applyFont="1" applyBorder="1" applyAlignment="1">
      <alignment horizontal="center"/>
    </xf>
    <xf numFmtId="0" fontId="31" fillId="0" borderId="113" xfId="5" applyFont="1" applyBorder="1" applyAlignment="1">
      <alignment horizontal="center"/>
    </xf>
    <xf numFmtId="0" fontId="31" fillId="0" borderId="114" xfId="5" applyFont="1" applyBorder="1" applyAlignment="1">
      <alignment horizontal="center" vertical="center"/>
    </xf>
    <xf numFmtId="0" fontId="31" fillId="0" borderId="115" xfId="5" applyFont="1" applyBorder="1" applyAlignment="1">
      <alignment horizontal="center" vertical="center"/>
    </xf>
    <xf numFmtId="0" fontId="22" fillId="0" borderId="0" xfId="5" applyFont="1" applyBorder="1" applyAlignment="1">
      <alignment horizontal="center" vertical="center"/>
    </xf>
    <xf numFmtId="0" fontId="31" fillId="0" borderId="0" xfId="5" applyFont="1" applyBorder="1" applyAlignment="1">
      <alignment vertical="center" wrapText="1"/>
    </xf>
    <xf numFmtId="0" fontId="24" fillId="0" borderId="0" xfId="0" applyFont="1" applyAlignment="1">
      <alignment vertical="center"/>
    </xf>
    <xf numFmtId="0" fontId="0" fillId="0" borderId="5"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38" fontId="0" fillId="0" borderId="0" xfId="6" applyFont="1" applyAlignment="1">
      <alignment horizontal="center"/>
    </xf>
    <xf numFmtId="38" fontId="4" fillId="0" borderId="0" xfId="6" applyFont="1" applyAlignment="1">
      <alignment horizontal="center"/>
    </xf>
    <xf numFmtId="38" fontId="7" fillId="0" borderId="0" xfId="6" applyFont="1" applyBorder="1" applyAlignment="1">
      <alignment horizontal="center" vertical="center"/>
    </xf>
    <xf numFmtId="38" fontId="4" fillId="0" borderId="16" xfId="7" applyFont="1" applyFill="1" applyBorder="1" applyAlignment="1">
      <alignment horizontal="left" vertical="top"/>
    </xf>
    <xf numFmtId="38" fontId="4" fillId="0" borderId="38" xfId="7" applyFont="1" applyFill="1" applyBorder="1" applyAlignment="1">
      <alignment horizontal="left" vertical="top"/>
    </xf>
    <xf numFmtId="38" fontId="4" fillId="0" borderId="23" xfId="7" applyFont="1" applyFill="1" applyBorder="1" applyAlignment="1">
      <alignment horizontal="left" vertical="top"/>
    </xf>
    <xf numFmtId="38" fontId="4" fillId="0" borderId="16" xfId="7" applyFont="1" applyFill="1" applyBorder="1" applyAlignment="1">
      <alignment horizontal="center" vertical="center"/>
    </xf>
    <xf numFmtId="38" fontId="4" fillId="0" borderId="23" xfId="7" applyFont="1" applyFill="1" applyBorder="1" applyAlignment="1">
      <alignment horizontal="center" vertical="center"/>
    </xf>
    <xf numFmtId="38" fontId="4" fillId="0" borderId="1" xfId="7" applyFont="1" applyFill="1" applyBorder="1" applyAlignment="1">
      <alignment horizontal="center" vertical="center"/>
    </xf>
    <xf numFmtId="38" fontId="4" fillId="0" borderId="2" xfId="7" applyFont="1" applyFill="1" applyBorder="1" applyAlignment="1">
      <alignment horizontal="center" vertical="center"/>
    </xf>
    <xf numFmtId="38" fontId="4" fillId="0" borderId="3" xfId="7" applyFont="1" applyFill="1" applyBorder="1" applyAlignment="1">
      <alignment horizontal="center" vertical="center"/>
    </xf>
    <xf numFmtId="38" fontId="4" fillId="0" borderId="4" xfId="7" applyFont="1" applyFill="1" applyBorder="1" applyAlignment="1">
      <alignment horizontal="center" vertical="center"/>
    </xf>
    <xf numFmtId="38" fontId="4" fillId="0" borderId="0" xfId="7" applyFont="1" applyFill="1" applyBorder="1" applyAlignment="1">
      <alignment horizontal="center" vertical="center"/>
    </xf>
    <xf numFmtId="38" fontId="4" fillId="0" borderId="6" xfId="7" applyFont="1" applyFill="1" applyBorder="1" applyAlignment="1">
      <alignment horizontal="center" vertical="center"/>
    </xf>
    <xf numFmtId="38" fontId="4" fillId="0" borderId="7" xfId="7" applyFont="1" applyFill="1" applyBorder="1" applyAlignment="1">
      <alignment horizontal="center" vertical="center"/>
    </xf>
    <xf numFmtId="38" fontId="4" fillId="0" borderId="8" xfId="7" applyFont="1" applyFill="1" applyBorder="1" applyAlignment="1">
      <alignment horizontal="center" vertical="center"/>
    </xf>
    <xf numFmtId="38" fontId="4" fillId="0" borderId="9" xfId="7" applyFont="1" applyFill="1" applyBorder="1" applyAlignment="1">
      <alignment horizontal="center" vertical="center"/>
    </xf>
    <xf numFmtId="38" fontId="4" fillId="0" borderId="16" xfId="7" applyFont="1" applyFill="1" applyBorder="1" applyAlignment="1">
      <alignment horizontal="center" vertical="center" wrapText="1"/>
    </xf>
    <xf numFmtId="38" fontId="16" fillId="0" borderId="16" xfId="7" applyFont="1" applyFill="1" applyBorder="1" applyAlignment="1">
      <alignment horizontal="center" vertical="center" wrapText="1"/>
    </xf>
    <xf numFmtId="38" fontId="16" fillId="0" borderId="23" xfId="7" applyFont="1" applyFill="1" applyBorder="1" applyAlignment="1">
      <alignment horizontal="center" vertical="center"/>
    </xf>
    <xf numFmtId="38" fontId="4" fillId="0" borderId="5" xfId="7" applyFont="1" applyFill="1" applyBorder="1" applyAlignment="1">
      <alignment horizontal="center" vertical="center"/>
    </xf>
    <xf numFmtId="38" fontId="4" fillId="0" borderId="1" xfId="7" applyFont="1" applyFill="1" applyBorder="1" applyAlignment="1">
      <alignment horizontal="center"/>
    </xf>
    <xf numFmtId="38" fontId="4" fillId="0" borderId="2" xfId="7" applyFont="1" applyFill="1" applyBorder="1" applyAlignment="1">
      <alignment horizontal="center"/>
    </xf>
    <xf numFmtId="38" fontId="4" fillId="0" borderId="3" xfId="7" applyFont="1" applyFill="1" applyBorder="1" applyAlignment="1">
      <alignment horizontal="center"/>
    </xf>
    <xf numFmtId="38" fontId="4" fillId="0" borderId="7" xfId="7" applyFont="1" applyFill="1" applyBorder="1" applyAlignment="1">
      <alignment horizontal="center"/>
    </xf>
    <xf numFmtId="38" fontId="4" fillId="0" borderId="8" xfId="7" applyFont="1" applyFill="1" applyBorder="1" applyAlignment="1">
      <alignment horizontal="center"/>
    </xf>
    <xf numFmtId="38" fontId="4" fillId="0" borderId="9" xfId="7" applyFont="1" applyFill="1" applyBorder="1" applyAlignment="1">
      <alignment horizontal="center"/>
    </xf>
    <xf numFmtId="0" fontId="8" fillId="0" borderId="0" xfId="0" applyFont="1" applyFill="1" applyAlignment="1">
      <alignment horizontal="center"/>
    </xf>
    <xf numFmtId="38" fontId="4" fillId="0" borderId="5" xfId="7" applyFont="1" applyBorder="1" applyAlignment="1">
      <alignment horizontal="center" vertical="center"/>
    </xf>
    <xf numFmtId="38" fontId="4" fillId="0" borderId="16" xfId="7" applyFont="1" applyFill="1" applyBorder="1" applyAlignment="1">
      <alignment horizontal="left" vertical="center"/>
    </xf>
    <xf numFmtId="38" fontId="4" fillId="0" borderId="38" xfId="7" applyFont="1" applyFill="1" applyBorder="1" applyAlignment="1">
      <alignment horizontal="left" vertical="center"/>
    </xf>
    <xf numFmtId="38" fontId="4" fillId="0" borderId="23" xfId="7" applyFont="1" applyFill="1" applyBorder="1" applyAlignment="1">
      <alignment horizontal="left" vertical="center"/>
    </xf>
    <xf numFmtId="38" fontId="4" fillId="0" borderId="1" xfId="7" applyFont="1" applyFill="1" applyBorder="1" applyAlignment="1">
      <alignment horizontal="center" vertical="center" wrapText="1"/>
    </xf>
    <xf numFmtId="38" fontId="4" fillId="0" borderId="3" xfId="7" applyFont="1" applyFill="1" applyBorder="1" applyAlignment="1">
      <alignment horizontal="center" vertical="center" wrapText="1"/>
    </xf>
    <xf numFmtId="38" fontId="4" fillId="0" borderId="7" xfId="7" applyFont="1" applyFill="1" applyBorder="1" applyAlignment="1">
      <alignment horizontal="center" vertical="center" wrapText="1"/>
    </xf>
    <xf numFmtId="38" fontId="4" fillId="0" borderId="9" xfId="7" applyFont="1" applyFill="1" applyBorder="1" applyAlignment="1">
      <alignment horizontal="center" vertical="center" wrapText="1"/>
    </xf>
    <xf numFmtId="38" fontId="4" fillId="0" borderId="81" xfId="7" applyFont="1" applyFill="1" applyBorder="1" applyAlignment="1">
      <alignment horizontal="center" vertical="center"/>
    </xf>
    <xf numFmtId="38" fontId="4" fillId="0" borderId="28" xfId="7" applyFont="1" applyFill="1" applyBorder="1" applyAlignment="1">
      <alignment horizontal="center" vertical="center"/>
    </xf>
    <xf numFmtId="38" fontId="8" fillId="0" borderId="73" xfId="6" applyFont="1" applyFill="1" applyBorder="1" applyAlignment="1">
      <alignment horizontal="center" vertical="center"/>
    </xf>
    <xf numFmtId="38" fontId="8" fillId="0" borderId="52" xfId="6" applyFont="1" applyFill="1" applyBorder="1" applyAlignment="1">
      <alignment horizontal="center" vertical="center"/>
    </xf>
    <xf numFmtId="38" fontId="8" fillId="0" borderId="42" xfId="6"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1" xfId="0" applyFont="1" applyFill="1" applyBorder="1" applyAlignment="1">
      <alignment horizontal="center" vertical="center" wrapText="1"/>
    </xf>
    <xf numFmtId="38" fontId="8" fillId="0" borderId="35" xfId="6" applyFont="1" applyFill="1" applyBorder="1" applyAlignment="1">
      <alignment horizontal="left" vertical="center"/>
    </xf>
    <xf numFmtId="38" fontId="8" fillId="0" borderId="28" xfId="6" applyFont="1" applyFill="1" applyBorder="1" applyAlignment="1">
      <alignment horizontal="left" vertical="center"/>
    </xf>
    <xf numFmtId="38" fontId="8" fillId="0" borderId="81" xfId="6" applyFont="1" applyFill="1" applyBorder="1" applyAlignment="1">
      <alignment horizontal="center" vertical="center"/>
    </xf>
    <xf numFmtId="38" fontId="8" fillId="0" borderId="28" xfId="6" applyFont="1" applyFill="1" applyBorder="1" applyAlignment="1">
      <alignment horizontal="center" vertical="center"/>
    </xf>
    <xf numFmtId="38" fontId="8" fillId="2" borderId="33" xfId="6" applyFont="1" applyFill="1" applyBorder="1" applyAlignment="1">
      <alignment horizontal="left" vertical="center"/>
    </xf>
    <xf numFmtId="38" fontId="8" fillId="2" borderId="36" xfId="6" applyFont="1" applyFill="1" applyBorder="1" applyAlignment="1">
      <alignment horizontal="left" vertical="center"/>
    </xf>
    <xf numFmtId="38" fontId="8" fillId="6" borderId="128" xfId="6" applyFont="1" applyFill="1" applyBorder="1" applyAlignment="1">
      <alignment horizontal="left" vertical="center"/>
    </xf>
    <xf numFmtId="38" fontId="8" fillId="6" borderId="62" xfId="6" applyFont="1" applyFill="1" applyBorder="1" applyAlignment="1">
      <alignment horizontal="left" vertical="center"/>
    </xf>
    <xf numFmtId="38" fontId="8" fillId="6" borderId="61" xfId="6" applyFont="1" applyFill="1" applyBorder="1" applyAlignment="1">
      <alignment horizontal="left" vertical="center"/>
    </xf>
    <xf numFmtId="38" fontId="8" fillId="6" borderId="63" xfId="6" applyFont="1" applyFill="1" applyBorder="1" applyAlignment="1">
      <alignment vertical="center"/>
    </xf>
    <xf numFmtId="38" fontId="8" fillId="6" borderId="61" xfId="6" applyFont="1" applyFill="1" applyBorder="1" applyAlignment="1">
      <alignment vertical="center"/>
    </xf>
    <xf numFmtId="38" fontId="8" fillId="0" borderId="63" xfId="6" applyFont="1" applyFill="1" applyBorder="1" applyAlignment="1">
      <alignment vertical="center"/>
    </xf>
    <xf numFmtId="38" fontId="8" fillId="0" borderId="61" xfId="6" applyFont="1" applyFill="1" applyBorder="1" applyAlignment="1">
      <alignment vertical="center"/>
    </xf>
    <xf numFmtId="181" fontId="8" fillId="0" borderId="63" xfId="6" applyNumberFormat="1" applyFont="1" applyFill="1" applyBorder="1" applyAlignment="1">
      <alignment vertical="center"/>
    </xf>
    <xf numFmtId="181" fontId="8" fillId="0" borderId="61" xfId="6" applyNumberFormat="1" applyFont="1" applyFill="1" applyBorder="1" applyAlignment="1">
      <alignment vertical="center"/>
    </xf>
    <xf numFmtId="177" fontId="8" fillId="0" borderId="63" xfId="6" applyNumberFormat="1" applyFont="1" applyFill="1" applyBorder="1" applyAlignment="1">
      <alignment vertical="center"/>
    </xf>
    <xf numFmtId="177" fontId="8" fillId="0" borderId="61" xfId="6" applyNumberFormat="1" applyFont="1" applyFill="1" applyBorder="1" applyAlignment="1">
      <alignment vertical="center"/>
    </xf>
    <xf numFmtId="0" fontId="68" fillId="0" borderId="0"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28" xfId="0" applyFont="1" applyFill="1" applyBorder="1" applyAlignment="1">
      <alignment horizontal="center" vertical="center"/>
    </xf>
    <xf numFmtId="38" fontId="8" fillId="0" borderId="10" xfId="6" applyFont="1" applyBorder="1" applyAlignment="1">
      <alignment horizontal="center" vertical="center"/>
    </xf>
    <xf numFmtId="38" fontId="8" fillId="0" borderId="11" xfId="6" applyFont="1" applyBorder="1" applyAlignment="1">
      <alignment horizontal="center" vertical="center"/>
    </xf>
    <xf numFmtId="38" fontId="8" fillId="0" borderId="47" xfId="6" applyFont="1" applyBorder="1" applyAlignment="1">
      <alignment horizontal="center" vertical="center"/>
    </xf>
    <xf numFmtId="38" fontId="8" fillId="0" borderId="32" xfId="6" applyFont="1" applyBorder="1" applyAlignment="1">
      <alignment horizontal="center" vertical="center"/>
    </xf>
    <xf numFmtId="38" fontId="8" fillId="0" borderId="8" xfId="6" applyFont="1" applyBorder="1" applyAlignment="1">
      <alignment horizontal="center" vertical="center"/>
    </xf>
    <xf numFmtId="38" fontId="8" fillId="0" borderId="9" xfId="6" applyFont="1" applyBorder="1" applyAlignment="1">
      <alignment horizontal="center" vertical="center"/>
    </xf>
    <xf numFmtId="38" fontId="8" fillId="0" borderId="99" xfId="6" applyFont="1" applyBorder="1" applyAlignment="1">
      <alignment horizontal="center" vertical="center" wrapText="1"/>
    </xf>
    <xf numFmtId="38" fontId="8" fillId="0" borderId="47" xfId="6" applyFont="1" applyBorder="1" applyAlignment="1">
      <alignment horizontal="center" vertical="center" wrapText="1"/>
    </xf>
    <xf numFmtId="38" fontId="8" fillId="0" borderId="7" xfId="6" applyFont="1" applyBorder="1" applyAlignment="1">
      <alignment horizontal="center" vertical="center" wrapText="1"/>
    </xf>
    <xf numFmtId="38" fontId="8" fillId="0" borderId="9" xfId="6" applyFont="1" applyBorder="1" applyAlignment="1">
      <alignment horizontal="center" vertical="center" wrapText="1"/>
    </xf>
    <xf numFmtId="38" fontId="8" fillId="0" borderId="30" xfId="6" applyFont="1" applyBorder="1" applyAlignment="1">
      <alignment horizontal="center" vertical="center" wrapText="1"/>
    </xf>
    <xf numFmtId="38" fontId="8" fillId="0" borderId="23" xfId="6"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2" xfId="0" applyFont="1" applyFill="1" applyBorder="1" applyAlignment="1">
      <alignment horizontal="center" vertical="center" shrinkToFit="1"/>
    </xf>
    <xf numFmtId="0" fontId="8" fillId="0" borderId="113" xfId="0" applyFont="1" applyFill="1" applyBorder="1" applyAlignment="1">
      <alignment horizontal="center" vertical="center" shrinkToFit="1"/>
    </xf>
    <xf numFmtId="0" fontId="8" fillId="0" borderId="119" xfId="0" applyFont="1" applyFill="1" applyBorder="1" applyAlignment="1">
      <alignment horizontal="center" vertical="center" shrinkToFit="1"/>
    </xf>
    <xf numFmtId="0" fontId="8" fillId="0" borderId="160" xfId="0" applyFont="1" applyFill="1" applyBorder="1" applyAlignment="1">
      <alignment horizontal="center" vertical="center" shrinkToFit="1"/>
    </xf>
    <xf numFmtId="0" fontId="8" fillId="0" borderId="120" xfId="0" applyFont="1" applyFill="1" applyBorder="1" applyAlignment="1">
      <alignment horizontal="center" vertical="center" shrinkToFit="1"/>
    </xf>
    <xf numFmtId="181" fontId="8" fillId="0" borderId="62" xfId="6" applyNumberFormat="1" applyFont="1" applyFill="1" applyBorder="1" applyAlignment="1">
      <alignment vertical="center"/>
    </xf>
    <xf numFmtId="38" fontId="8" fillId="6" borderId="124" xfId="6" applyFont="1" applyFill="1" applyBorder="1" applyAlignment="1">
      <alignment horizontal="left" vertical="center"/>
    </xf>
    <xf numFmtId="38" fontId="8" fillId="6" borderId="125" xfId="6" applyFont="1" applyFill="1" applyBorder="1" applyAlignment="1">
      <alignment horizontal="left" vertical="center"/>
    </xf>
    <xf numFmtId="38" fontId="8" fillId="6" borderId="126" xfId="6" applyFont="1" applyFill="1" applyBorder="1" applyAlignment="1">
      <alignment horizontal="left" vertical="center"/>
    </xf>
    <xf numFmtId="38" fontId="8" fillId="6" borderId="161" xfId="6" applyFont="1" applyFill="1" applyBorder="1" applyAlignment="1">
      <alignment vertical="center"/>
    </xf>
    <xf numFmtId="38" fontId="8" fillId="6" borderId="126" xfId="6" applyFont="1" applyFill="1" applyBorder="1" applyAlignment="1">
      <alignment vertical="center"/>
    </xf>
    <xf numFmtId="38" fontId="8" fillId="0" borderId="161" xfId="6" applyFont="1" applyFill="1" applyBorder="1" applyAlignment="1">
      <alignment vertical="center"/>
    </xf>
    <xf numFmtId="38" fontId="8" fillId="0" borderId="126" xfId="6" applyFont="1" applyFill="1" applyBorder="1" applyAlignment="1">
      <alignment vertical="center"/>
    </xf>
    <xf numFmtId="181" fontId="8" fillId="0" borderId="75" xfId="6" applyNumberFormat="1" applyFont="1" applyFill="1" applyBorder="1" applyAlignment="1">
      <alignment vertical="center"/>
    </xf>
    <xf numFmtId="181" fontId="8" fillId="0" borderId="77" xfId="6" applyNumberFormat="1" applyFont="1" applyFill="1" applyBorder="1" applyAlignment="1">
      <alignment vertical="center"/>
    </xf>
    <xf numFmtId="177" fontId="8" fillId="0" borderId="161" xfId="6" applyNumberFormat="1" applyFont="1" applyFill="1" applyBorder="1" applyAlignment="1">
      <alignment vertical="center"/>
    </xf>
    <xf numFmtId="177" fontId="8" fillId="0" borderId="126" xfId="6" applyNumberFormat="1" applyFont="1" applyFill="1" applyBorder="1" applyAlignment="1">
      <alignment vertical="center"/>
    </xf>
    <xf numFmtId="181" fontId="8" fillId="0" borderId="161" xfId="6" applyNumberFormat="1" applyFont="1" applyFill="1" applyBorder="1" applyAlignment="1">
      <alignment vertical="center"/>
    </xf>
    <xf numFmtId="181" fontId="8" fillId="0" borderId="125" xfId="6" applyNumberFormat="1" applyFont="1" applyFill="1" applyBorder="1" applyAlignment="1">
      <alignment vertical="center"/>
    </xf>
    <xf numFmtId="38" fontId="8" fillId="0" borderId="122" xfId="6" applyFont="1" applyBorder="1" applyAlignment="1">
      <alignment horizontal="center" vertical="center"/>
    </xf>
    <xf numFmtId="38" fontId="8" fillId="0" borderId="42" xfId="6" applyFont="1" applyBorder="1" applyAlignment="1">
      <alignment horizontal="center" vertical="center"/>
    </xf>
    <xf numFmtId="38" fontId="8" fillId="0" borderId="52" xfId="6" applyFont="1" applyBorder="1" applyAlignment="1">
      <alignment horizontal="center" vertical="center"/>
    </xf>
    <xf numFmtId="38" fontId="8" fillId="0" borderId="73" xfId="6" applyFont="1" applyBorder="1" applyAlignment="1">
      <alignment horizontal="center" vertical="center"/>
    </xf>
    <xf numFmtId="38" fontId="8" fillId="0" borderId="151" xfId="6" applyFont="1" applyFill="1" applyBorder="1" applyAlignment="1">
      <alignment horizontal="left" vertical="center"/>
    </xf>
    <xf numFmtId="38" fontId="8" fillId="0" borderId="29" xfId="6" applyFont="1" applyFill="1" applyBorder="1" applyAlignment="1">
      <alignment horizontal="left" vertical="center"/>
    </xf>
    <xf numFmtId="38" fontId="8" fillId="2" borderId="92" xfId="6" applyFont="1" applyFill="1" applyBorder="1" applyAlignment="1">
      <alignment horizontal="left" vertical="center"/>
    </xf>
    <xf numFmtId="38" fontId="8" fillId="2" borderId="152" xfId="6" applyFont="1" applyFill="1" applyBorder="1" applyAlignment="1">
      <alignment horizontal="left" vertical="center"/>
    </xf>
    <xf numFmtId="38" fontId="8" fillId="0" borderId="37" xfId="6" applyFont="1" applyBorder="1" applyAlignment="1">
      <alignment horizontal="left" vertical="center"/>
    </xf>
    <xf numFmtId="38" fontId="8" fillId="0" borderId="2" xfId="6" applyFont="1" applyBorder="1" applyAlignment="1">
      <alignment horizontal="left" vertical="center"/>
    </xf>
    <xf numFmtId="38" fontId="8" fillId="0" borderId="3" xfId="6" applyFont="1" applyBorder="1" applyAlignment="1">
      <alignment horizontal="left" vertical="center"/>
    </xf>
    <xf numFmtId="181" fontId="8" fillId="6" borderId="16" xfId="6" applyNumberFormat="1" applyFont="1" applyFill="1" applyBorder="1" applyAlignment="1">
      <alignment vertical="center"/>
    </xf>
    <xf numFmtId="181" fontId="8" fillId="6" borderId="17" xfId="6" applyNumberFormat="1" applyFont="1" applyFill="1" applyBorder="1" applyAlignment="1">
      <alignment vertical="center"/>
    </xf>
    <xf numFmtId="38" fontId="8" fillId="0" borderId="130" xfId="6" applyFont="1" applyBorder="1" applyAlignment="1">
      <alignment horizontal="center" vertical="center"/>
    </xf>
    <xf numFmtId="38" fontId="8" fillId="0" borderId="131" xfId="6" applyFont="1" applyBorder="1" applyAlignment="1">
      <alignment horizontal="center" vertical="center"/>
    </xf>
    <xf numFmtId="38" fontId="8" fillId="0" borderId="132" xfId="6" applyFont="1" applyBorder="1" applyAlignment="1">
      <alignment horizontal="center" vertical="center"/>
    </xf>
    <xf numFmtId="38" fontId="8" fillId="0" borderId="163" xfId="6" applyFont="1" applyFill="1" applyBorder="1" applyAlignment="1">
      <alignment vertical="center"/>
    </xf>
    <xf numFmtId="38" fontId="8" fillId="0" borderId="132" xfId="6" applyFont="1" applyFill="1" applyBorder="1" applyAlignment="1">
      <alignment vertical="center"/>
    </xf>
    <xf numFmtId="181" fontId="8" fillId="0" borderId="163" xfId="6" applyNumberFormat="1" applyFont="1" applyFill="1" applyBorder="1" applyAlignment="1">
      <alignment vertical="center"/>
    </xf>
    <xf numFmtId="181" fontId="8" fillId="0" borderId="132" xfId="6" applyNumberFormat="1" applyFont="1" applyFill="1" applyBorder="1" applyAlignment="1">
      <alignment vertical="center"/>
    </xf>
    <xf numFmtId="177" fontId="8" fillId="0" borderId="163" xfId="6" applyNumberFormat="1" applyFont="1" applyFill="1" applyBorder="1" applyAlignment="1">
      <alignment vertical="center"/>
    </xf>
    <xf numFmtId="177" fontId="8" fillId="0" borderId="132" xfId="6" applyNumberFormat="1" applyFont="1" applyFill="1" applyBorder="1" applyAlignment="1">
      <alignment vertical="center"/>
    </xf>
    <xf numFmtId="181" fontId="8" fillId="0" borderId="131" xfId="6" applyNumberFormat="1" applyFont="1" applyFill="1" applyBorder="1" applyAlignment="1">
      <alignment vertical="center"/>
    </xf>
    <xf numFmtId="38" fontId="8" fillId="0" borderId="11" xfId="6" applyFont="1" applyFill="1" applyBorder="1" applyAlignment="1">
      <alignment horizontal="left" vertical="center" shrinkToFit="1"/>
    </xf>
    <xf numFmtId="181" fontId="8" fillId="0" borderId="11" xfId="6" applyNumberFormat="1" applyFont="1" applyFill="1" applyBorder="1" applyAlignment="1">
      <alignment vertical="center"/>
    </xf>
    <xf numFmtId="38" fontId="8" fillId="6" borderId="136" xfId="6" applyFont="1" applyFill="1" applyBorder="1" applyAlignment="1">
      <alignment horizontal="left" vertical="center"/>
    </xf>
    <xf numFmtId="38" fontId="8" fillId="6" borderId="137" xfId="6" applyFont="1" applyFill="1" applyBorder="1" applyAlignment="1">
      <alignment horizontal="left" vertical="center"/>
    </xf>
    <xf numFmtId="38" fontId="8" fillId="6" borderId="138" xfId="6" applyFont="1" applyFill="1" applyBorder="1" applyAlignment="1">
      <alignment horizontal="left" vertical="center"/>
    </xf>
    <xf numFmtId="38" fontId="8" fillId="6" borderId="135" xfId="6" applyFont="1" applyFill="1" applyBorder="1" applyAlignment="1">
      <alignment vertical="center"/>
    </xf>
    <xf numFmtId="38" fontId="8" fillId="6" borderId="138" xfId="6" applyFont="1" applyFill="1" applyBorder="1" applyAlignment="1">
      <alignment vertical="center"/>
    </xf>
    <xf numFmtId="38" fontId="8" fillId="0" borderId="135" xfId="6" applyFont="1" applyFill="1" applyBorder="1" applyAlignment="1">
      <alignment vertical="center"/>
    </xf>
    <xf numFmtId="38" fontId="8" fillId="0" borderId="138" xfId="6" applyFont="1" applyFill="1" applyBorder="1" applyAlignment="1">
      <alignment vertical="center"/>
    </xf>
    <xf numFmtId="177" fontId="8" fillId="0" borderId="135" xfId="6" applyNumberFormat="1" applyFont="1" applyFill="1" applyBorder="1" applyAlignment="1">
      <alignment vertical="center"/>
    </xf>
    <xf numFmtId="177" fontId="8" fillId="0" borderId="138" xfId="6" applyNumberFormat="1" applyFont="1" applyFill="1" applyBorder="1" applyAlignment="1">
      <alignment vertical="center"/>
    </xf>
    <xf numFmtId="182" fontId="8" fillId="0" borderId="135" xfId="6" applyNumberFormat="1" applyFont="1" applyFill="1" applyBorder="1" applyAlignment="1">
      <alignment horizontal="center" vertical="center"/>
    </xf>
    <xf numFmtId="182" fontId="8" fillId="0" borderId="137" xfId="6" applyNumberFormat="1" applyFont="1" applyFill="1" applyBorder="1" applyAlignment="1">
      <alignment horizontal="center" vertical="center"/>
    </xf>
    <xf numFmtId="38" fontId="8" fillId="0" borderId="107" xfId="6" applyFont="1" applyBorder="1" applyAlignment="1">
      <alignment horizontal="left" vertical="center"/>
    </xf>
    <xf numFmtId="38" fontId="8" fillId="0" borderId="48" xfId="6" applyFont="1" applyBorder="1" applyAlignment="1">
      <alignment horizontal="left" vertical="center"/>
    </xf>
    <xf numFmtId="38" fontId="8" fillId="0" borderId="97" xfId="6" applyFont="1" applyBorder="1" applyAlignment="1">
      <alignment horizontal="left" vertical="center"/>
    </xf>
    <xf numFmtId="181" fontId="8" fillId="6" borderId="46" xfId="6" applyNumberFormat="1" applyFont="1" applyFill="1" applyBorder="1" applyAlignment="1">
      <alignment vertical="center"/>
    </xf>
    <xf numFmtId="181" fontId="8" fillId="6" borderId="98" xfId="6" applyNumberFormat="1" applyFont="1" applyFill="1" applyBorder="1" applyAlignment="1">
      <alignment vertical="center"/>
    </xf>
    <xf numFmtId="38" fontId="8" fillId="0" borderId="35" xfId="6" applyFont="1" applyBorder="1" applyAlignment="1">
      <alignment horizontal="left" vertical="center" shrinkToFit="1"/>
    </xf>
    <xf numFmtId="38" fontId="8" fillId="0" borderId="33" xfId="6" applyFont="1" applyBorder="1" applyAlignment="1">
      <alignment horizontal="left" vertical="center" shrinkToFit="1"/>
    </xf>
    <xf numFmtId="38" fontId="8" fillId="0" borderId="28" xfId="6" applyFont="1" applyBorder="1" applyAlignment="1">
      <alignment horizontal="left" vertical="center" shrinkToFit="1"/>
    </xf>
    <xf numFmtId="181" fontId="8" fillId="6" borderId="5" xfId="6" applyNumberFormat="1" applyFont="1" applyFill="1" applyBorder="1" applyAlignment="1">
      <alignment vertical="center"/>
    </xf>
    <xf numFmtId="181" fontId="8" fillId="6" borderId="14" xfId="6" applyNumberFormat="1" applyFont="1" applyFill="1" applyBorder="1" applyAlignment="1">
      <alignment vertical="center"/>
    </xf>
    <xf numFmtId="38" fontId="0" fillId="0" borderId="205" xfId="6" applyFont="1" applyFill="1" applyBorder="1" applyAlignment="1">
      <alignment horizontal="center" vertical="center"/>
    </xf>
    <xf numFmtId="38" fontId="0" fillId="0" borderId="284" xfId="6" applyFont="1" applyFill="1" applyBorder="1" applyAlignment="1">
      <alignment horizontal="center" vertical="center"/>
    </xf>
    <xf numFmtId="38" fontId="0" fillId="0" borderId="203" xfId="6" applyFont="1" applyFill="1" applyBorder="1" applyAlignment="1">
      <alignment horizontal="center" vertical="center"/>
    </xf>
    <xf numFmtId="38" fontId="0" fillId="0" borderId="136" xfId="6" applyFont="1" applyFill="1" applyBorder="1" applyAlignment="1">
      <alignment horizontal="center" vertical="center"/>
    </xf>
    <xf numFmtId="38" fontId="6" fillId="0" borderId="285" xfId="6" applyFont="1" applyFill="1" applyBorder="1" applyAlignment="1">
      <alignment horizontal="center" vertical="center" wrapText="1"/>
    </xf>
    <xf numFmtId="38" fontId="6" fillId="0" borderId="286" xfId="6" applyFont="1" applyFill="1" applyBorder="1" applyAlignment="1">
      <alignment horizontal="center" vertical="center"/>
    </xf>
    <xf numFmtId="38" fontId="6" fillId="0" borderId="285" xfId="6" applyFont="1" applyFill="1" applyBorder="1" applyAlignment="1">
      <alignment horizontal="center" vertical="center"/>
    </xf>
    <xf numFmtId="181" fontId="0" fillId="0" borderId="135" xfId="6" applyNumberFormat="1" applyFont="1" applyFill="1" applyBorder="1" applyAlignment="1">
      <alignment horizontal="center" vertical="center" shrinkToFit="1"/>
    </xf>
    <xf numFmtId="181" fontId="0" fillId="0" borderId="228" xfId="6" applyNumberFormat="1" applyFont="1" applyFill="1" applyBorder="1" applyAlignment="1">
      <alignment horizontal="center" vertical="center" shrinkToFit="1"/>
    </xf>
    <xf numFmtId="38" fontId="0" fillId="0" borderId="136" xfId="6" applyFont="1" applyFill="1" applyBorder="1" applyAlignment="1">
      <alignment horizontal="center" vertical="center" wrapText="1"/>
    </xf>
    <xf numFmtId="38" fontId="0" fillId="0" borderId="228" xfId="6" applyFont="1" applyFill="1" applyBorder="1" applyAlignment="1">
      <alignment horizontal="center" vertical="center" wrapText="1"/>
    </xf>
    <xf numFmtId="38" fontId="0" fillId="0" borderId="156" xfId="6" applyFont="1" applyFill="1" applyBorder="1" applyAlignment="1">
      <alignment horizontal="center" vertical="center" wrapText="1"/>
    </xf>
    <xf numFmtId="38" fontId="0" fillId="0" borderId="158" xfId="6" applyFont="1" applyFill="1" applyBorder="1" applyAlignment="1">
      <alignment horizontal="center" vertical="center" wrapText="1"/>
    </xf>
    <xf numFmtId="38" fontId="100" fillId="0" borderId="102" xfId="6" applyFont="1" applyFill="1" applyBorder="1" applyAlignment="1">
      <alignment horizontal="left" vertical="center" shrinkToFit="1"/>
    </xf>
    <xf numFmtId="38" fontId="100" fillId="0" borderId="103" xfId="6" applyFont="1" applyFill="1" applyBorder="1" applyAlignment="1">
      <alignment horizontal="left" vertical="center" shrinkToFit="1"/>
    </xf>
    <xf numFmtId="181" fontId="100" fillId="2" borderId="102" xfId="6" applyNumberFormat="1" applyFont="1" applyFill="1" applyBorder="1" applyAlignment="1">
      <alignment horizontal="right" vertical="center" shrinkToFit="1"/>
    </xf>
    <xf numFmtId="181" fontId="100" fillId="2" borderId="106" xfId="6" applyNumberFormat="1" applyFont="1" applyFill="1" applyBorder="1" applyAlignment="1">
      <alignment horizontal="right" vertical="center" shrinkToFit="1"/>
    </xf>
    <xf numFmtId="0" fontId="0" fillId="0" borderId="111" xfId="0" applyFont="1" applyFill="1" applyBorder="1" applyAlignment="1">
      <alignment horizontal="center" vertical="center" wrapText="1"/>
    </xf>
    <xf numFmtId="0" fontId="0" fillId="0" borderId="15" xfId="0" applyFont="1" applyFill="1" applyBorder="1" applyAlignment="1">
      <alignment horizontal="center" vertical="center"/>
    </xf>
    <xf numFmtId="38" fontId="0" fillId="0" borderId="99" xfId="6" applyFont="1" applyFill="1" applyBorder="1" applyAlignment="1">
      <alignment horizontal="center" vertical="center"/>
    </xf>
    <xf numFmtId="38" fontId="0" fillId="0" borderId="47" xfId="6" applyFont="1" applyFill="1" applyBorder="1" applyAlignment="1">
      <alignment horizontal="center" vertical="center"/>
    </xf>
    <xf numFmtId="38" fontId="0" fillId="0" borderId="53" xfId="6" applyFont="1" applyFill="1" applyBorder="1" applyAlignment="1">
      <alignment horizontal="center" vertical="center"/>
    </xf>
    <xf numFmtId="38" fontId="0" fillId="0" borderId="72" xfId="6" applyFont="1" applyFill="1" applyBorder="1" applyAlignment="1">
      <alignment horizontal="center" vertical="center"/>
    </xf>
    <xf numFmtId="38" fontId="0" fillId="0" borderId="232" xfId="6" applyFont="1" applyFill="1" applyBorder="1" applyAlignment="1">
      <alignment horizontal="center" vertical="center" wrapText="1"/>
    </xf>
    <xf numFmtId="38" fontId="0" fillId="0" borderId="233" xfId="6" applyFont="1" applyFill="1" applyBorder="1" applyAlignment="1">
      <alignment horizontal="center" vertical="center" wrapText="1"/>
    </xf>
    <xf numFmtId="38" fontId="0" fillId="0" borderId="235" xfId="6" applyFont="1" applyFill="1" applyBorder="1" applyAlignment="1">
      <alignment horizontal="center" vertical="center" wrapText="1"/>
    </xf>
    <xf numFmtId="38" fontId="0" fillId="0" borderId="232" xfId="6" applyFont="1" applyFill="1" applyBorder="1" applyAlignment="1">
      <alignment horizontal="center" vertical="center"/>
    </xf>
    <xf numFmtId="38" fontId="0" fillId="0" borderId="233" xfId="6" applyFont="1" applyFill="1" applyBorder="1" applyAlignment="1">
      <alignment horizontal="center" vertical="center"/>
    </xf>
    <xf numFmtId="38" fontId="0" fillId="0" borderId="234" xfId="6" applyFont="1" applyFill="1" applyBorder="1" applyAlignment="1">
      <alignment horizontal="center" vertical="center"/>
    </xf>
    <xf numFmtId="0" fontId="26" fillId="0" borderId="63" xfId="0" applyFont="1" applyFill="1" applyBorder="1" applyAlignment="1">
      <alignment vertical="center" wrapText="1"/>
    </xf>
    <xf numFmtId="0" fontId="26" fillId="0" borderId="61" xfId="0" applyFont="1" applyFill="1" applyBorder="1" applyAlignment="1">
      <alignment vertical="center"/>
    </xf>
    <xf numFmtId="177" fontId="27" fillId="6" borderId="134" xfId="6" applyNumberFormat="1" applyFont="1" applyFill="1" applyBorder="1" applyAlignment="1">
      <alignment horizontal="right" vertical="center"/>
    </xf>
    <xf numFmtId="177" fontId="27" fillId="6" borderId="128" xfId="6" applyNumberFormat="1" applyFont="1" applyFill="1" applyBorder="1" applyAlignment="1">
      <alignment horizontal="right" vertical="center"/>
    </xf>
    <xf numFmtId="177" fontId="27" fillId="6" borderId="153" xfId="6" applyNumberFormat="1" applyFont="1" applyFill="1" applyBorder="1" applyAlignment="1">
      <alignment horizontal="right" vertical="center"/>
    </xf>
    <xf numFmtId="0" fontId="26" fillId="0" borderId="161" xfId="0" applyFont="1" applyFill="1" applyBorder="1" applyAlignment="1">
      <alignment vertical="center" wrapText="1"/>
    </xf>
    <xf numFmtId="0" fontId="26" fillId="0" borderId="126" xfId="0" applyFont="1" applyFill="1" applyBorder="1" applyAlignment="1">
      <alignment vertical="center" wrapText="1"/>
    </xf>
    <xf numFmtId="177" fontId="27" fillId="6" borderId="161" xfId="6" applyNumberFormat="1" applyFont="1" applyFill="1" applyBorder="1" applyAlignment="1">
      <alignment vertical="center"/>
    </xf>
    <xf numFmtId="177" fontId="27" fillId="6" borderId="125" xfId="6" applyNumberFormat="1" applyFont="1" applyFill="1" applyBorder="1" applyAlignment="1">
      <alignment vertical="center"/>
    </xf>
    <xf numFmtId="177" fontId="27" fillId="6" borderId="124" xfId="6" applyNumberFormat="1" applyFont="1" applyFill="1" applyBorder="1" applyAlignment="1">
      <alignment vertical="center"/>
    </xf>
    <xf numFmtId="177" fontId="27" fillId="6" borderId="199" xfId="6" applyNumberFormat="1" applyFont="1" applyFill="1" applyBorder="1" applyAlignment="1">
      <alignment vertical="center"/>
    </xf>
    <xf numFmtId="177" fontId="27" fillId="6" borderId="198" xfId="6" applyNumberFormat="1" applyFont="1" applyFill="1" applyBorder="1" applyAlignment="1">
      <alignment horizontal="right" vertical="center"/>
    </xf>
    <xf numFmtId="177" fontId="27" fillId="6" borderId="198" xfId="0" applyNumberFormat="1" applyFont="1" applyFill="1" applyBorder="1" applyAlignment="1">
      <alignment horizontal="right" vertical="center"/>
    </xf>
    <xf numFmtId="177" fontId="27" fillId="6" borderId="154" xfId="0" applyNumberFormat="1" applyFont="1" applyFill="1" applyBorder="1" applyAlignment="1">
      <alignment horizontal="right" vertical="center"/>
    </xf>
    <xf numFmtId="38" fontId="26" fillId="0" borderId="63" xfId="6" applyFont="1" applyFill="1" applyBorder="1" applyAlignment="1">
      <alignment vertical="center" wrapText="1"/>
    </xf>
    <xf numFmtId="38" fontId="26" fillId="0" borderId="61" xfId="6" applyFont="1" applyFill="1" applyBorder="1" applyAlignment="1">
      <alignment vertical="center" wrapText="1"/>
    </xf>
    <xf numFmtId="177" fontId="27" fillId="0" borderId="134" xfId="6" applyNumberFormat="1" applyFont="1" applyFill="1" applyBorder="1" applyAlignment="1">
      <alignment horizontal="right" vertical="center"/>
    </xf>
    <xf numFmtId="177" fontId="27" fillId="0" borderId="128" xfId="6" applyNumberFormat="1" applyFont="1" applyFill="1" applyBorder="1" applyAlignment="1">
      <alignment horizontal="right" vertical="center"/>
    </xf>
    <xf numFmtId="177" fontId="27" fillId="0" borderId="153" xfId="6" applyNumberFormat="1" applyFont="1" applyFill="1" applyBorder="1" applyAlignment="1">
      <alignment horizontal="right" vertical="center"/>
    </xf>
    <xf numFmtId="177" fontId="27" fillId="0" borderId="237" xfId="6" applyNumberFormat="1" applyFont="1" applyFill="1" applyBorder="1" applyAlignment="1">
      <alignment horizontal="right" vertical="center"/>
    </xf>
    <xf numFmtId="177" fontId="27" fillId="6" borderId="237" xfId="6" applyNumberFormat="1" applyFont="1" applyFill="1" applyBorder="1" applyAlignment="1">
      <alignment horizontal="right" vertical="center"/>
    </xf>
    <xf numFmtId="177" fontId="27" fillId="0" borderId="128" xfId="6" applyNumberFormat="1" applyFont="1" applyFill="1" applyBorder="1" applyAlignment="1">
      <alignment vertical="center"/>
    </xf>
    <xf numFmtId="177" fontId="27" fillId="0" borderId="237" xfId="6" applyNumberFormat="1" applyFont="1" applyFill="1" applyBorder="1" applyAlignment="1">
      <alignment vertical="center"/>
    </xf>
    <xf numFmtId="177" fontId="27" fillId="6" borderId="124" xfId="6" applyNumberFormat="1" applyFont="1" applyFill="1" applyBorder="1" applyAlignment="1">
      <alignment horizontal="right" vertical="center"/>
    </xf>
    <xf numFmtId="177" fontId="27" fillId="6" borderId="199" xfId="6" applyNumberFormat="1" applyFont="1" applyFill="1" applyBorder="1" applyAlignment="1">
      <alignment horizontal="right" vertical="center"/>
    </xf>
    <xf numFmtId="177" fontId="27" fillId="6" borderId="153" xfId="0" applyNumberFormat="1" applyFont="1" applyFill="1" applyBorder="1" applyAlignment="1">
      <alignment horizontal="right" vertical="center"/>
    </xf>
    <xf numFmtId="177" fontId="27" fillId="0" borderId="198" xfId="0" applyNumberFormat="1" applyFont="1" applyFill="1" applyBorder="1" applyAlignment="1">
      <alignment horizontal="right" vertical="center"/>
    </xf>
    <xf numFmtId="177" fontId="27" fillId="0" borderId="245" xfId="0" applyNumberFormat="1" applyFont="1" applyFill="1" applyBorder="1" applyAlignment="1">
      <alignment horizontal="right" vertical="center"/>
    </xf>
    <xf numFmtId="177" fontId="27" fillId="6" borderId="154" xfId="6" applyNumberFormat="1" applyFont="1" applyFill="1" applyBorder="1" applyAlignment="1">
      <alignment horizontal="right" vertical="center"/>
    </xf>
    <xf numFmtId="177" fontId="27" fillId="0" borderId="204" xfId="6" applyNumberFormat="1" applyFont="1" applyFill="1" applyBorder="1" applyAlignment="1">
      <alignment vertical="center"/>
    </xf>
    <xf numFmtId="177" fontId="27" fillId="0" borderId="88" xfId="6" applyNumberFormat="1" applyFont="1" applyFill="1" applyBorder="1" applyAlignment="1">
      <alignment vertical="center"/>
    </xf>
    <xf numFmtId="177" fontId="27" fillId="0" borderId="229" xfId="6" applyNumberFormat="1" applyFont="1" applyFill="1" applyBorder="1" applyAlignment="1">
      <alignment vertical="center"/>
    </xf>
    <xf numFmtId="177" fontId="27" fillId="0" borderId="154" xfId="0" applyNumberFormat="1" applyFont="1" applyFill="1" applyBorder="1" applyAlignment="1">
      <alignment horizontal="right" vertical="center"/>
    </xf>
    <xf numFmtId="177" fontId="27" fillId="0" borderId="159" xfId="0" applyNumberFormat="1" applyFont="1" applyFill="1" applyBorder="1" applyAlignment="1">
      <alignment horizontal="right" vertical="center"/>
    </xf>
    <xf numFmtId="177" fontId="27" fillId="6" borderId="133" xfId="6" applyNumberFormat="1" applyFont="1" applyFill="1" applyBorder="1" applyAlignment="1">
      <alignment horizontal="right" vertical="center"/>
    </xf>
    <xf numFmtId="177" fontId="27" fillId="6" borderId="201" xfId="6" applyNumberFormat="1" applyFont="1" applyFill="1" applyBorder="1" applyAlignment="1">
      <alignment horizontal="right" vertical="center"/>
    </xf>
    <xf numFmtId="177" fontId="27" fillId="6" borderId="230" xfId="6" applyNumberFormat="1" applyFont="1" applyFill="1" applyBorder="1" applyAlignment="1">
      <alignment horizontal="right" vertical="center"/>
    </xf>
    <xf numFmtId="177" fontId="27" fillId="6" borderId="231" xfId="6" applyNumberFormat="1" applyFont="1" applyFill="1" applyBorder="1" applyAlignment="1">
      <alignment horizontal="right" vertical="center"/>
    </xf>
    <xf numFmtId="177" fontId="27" fillId="0" borderId="128" xfId="6" applyNumberFormat="1" applyFont="1" applyFill="1" applyBorder="1" applyAlignment="1">
      <alignment horizontal="center" vertical="center"/>
    </xf>
    <xf numFmtId="177" fontId="27" fillId="0" borderId="61" xfId="6" applyNumberFormat="1" applyFont="1" applyFill="1" applyBorder="1" applyAlignment="1">
      <alignment horizontal="center" vertical="center"/>
    </xf>
    <xf numFmtId="177" fontId="27" fillId="0" borderId="238" xfId="6" applyNumberFormat="1" applyFont="1" applyFill="1" applyBorder="1" applyAlignment="1">
      <alignment horizontal="center" vertical="center"/>
    </xf>
    <xf numFmtId="177" fontId="27" fillId="0" borderId="62" xfId="6" applyNumberFormat="1" applyFont="1" applyFill="1" applyBorder="1" applyAlignment="1">
      <alignment horizontal="center" vertical="center"/>
    </xf>
    <xf numFmtId="177" fontId="27" fillId="0" borderId="21" xfId="6" applyNumberFormat="1" applyFont="1" applyFill="1" applyBorder="1" applyAlignment="1">
      <alignment horizontal="right" vertical="center"/>
    </xf>
    <xf numFmtId="177" fontId="27" fillId="0" borderId="0" xfId="6" applyNumberFormat="1" applyFont="1" applyFill="1" applyBorder="1" applyAlignment="1">
      <alignment horizontal="right" vertical="center"/>
    </xf>
    <xf numFmtId="177" fontId="27" fillId="0" borderId="242" xfId="6" applyNumberFormat="1" applyFont="1" applyFill="1" applyBorder="1" applyAlignment="1">
      <alignment horizontal="right" vertical="center"/>
    </xf>
    <xf numFmtId="177" fontId="27" fillId="0" borderId="243" xfId="6" applyNumberFormat="1" applyFont="1" applyFill="1" applyBorder="1" applyAlignment="1">
      <alignment horizontal="right" vertical="center"/>
    </xf>
    <xf numFmtId="177" fontId="26" fillId="0" borderId="21" xfId="6" applyNumberFormat="1" applyFont="1" applyFill="1" applyBorder="1" applyAlignment="1">
      <alignment horizontal="left" vertical="center"/>
    </xf>
    <xf numFmtId="177" fontId="26" fillId="0" borderId="0" xfId="6" applyNumberFormat="1" applyFont="1" applyFill="1" applyBorder="1" applyAlignment="1">
      <alignment horizontal="left" vertical="center"/>
    </xf>
    <xf numFmtId="177" fontId="27" fillId="0" borderId="206" xfId="0" applyNumberFormat="1" applyFont="1" applyFill="1" applyBorder="1" applyAlignment="1">
      <alignment horizontal="right" vertical="center"/>
    </xf>
    <xf numFmtId="177" fontId="27" fillId="0" borderId="201" xfId="0" applyNumberFormat="1" applyFont="1" applyFill="1" applyBorder="1" applyAlignment="1">
      <alignment horizontal="right" vertical="center"/>
    </xf>
    <xf numFmtId="177" fontId="26" fillId="0" borderId="21" xfId="0" applyNumberFormat="1" applyFont="1" applyFill="1" applyBorder="1" applyAlignment="1">
      <alignment horizontal="left" vertical="center"/>
    </xf>
    <xf numFmtId="177" fontId="26" fillId="0" borderId="0" xfId="0" applyNumberFormat="1" applyFont="1" applyFill="1" applyBorder="1" applyAlignment="1">
      <alignment horizontal="left" vertical="center"/>
    </xf>
    <xf numFmtId="177" fontId="27" fillId="0" borderId="207" xfId="6" applyNumberFormat="1" applyFont="1" applyFill="1" applyBorder="1" applyAlignment="1">
      <alignment horizontal="right" vertical="center"/>
    </xf>
    <xf numFmtId="177" fontId="27" fillId="0" borderId="204" xfId="6" applyNumberFormat="1" applyFont="1" applyFill="1" applyBorder="1" applyAlignment="1">
      <alignment horizontal="right" vertical="center"/>
    </xf>
    <xf numFmtId="38" fontId="26" fillId="0" borderId="15" xfId="6" applyFont="1" applyFill="1" applyBorder="1" applyAlignment="1">
      <alignment horizontal="center" vertical="center"/>
    </xf>
    <xf numFmtId="38" fontId="26" fillId="0" borderId="80" xfId="6" applyFont="1" applyFill="1" applyBorder="1" applyAlignment="1">
      <alignment horizontal="center" vertical="center"/>
    </xf>
    <xf numFmtId="38" fontId="26" fillId="0" borderId="116" xfId="6" applyFont="1" applyFill="1" applyBorder="1" applyAlignment="1">
      <alignment horizontal="center" vertical="center"/>
    </xf>
    <xf numFmtId="0" fontId="26" fillId="0" borderId="84" xfId="0" applyFont="1" applyFill="1" applyBorder="1" applyAlignment="1">
      <alignment vertical="center" wrapText="1"/>
    </xf>
    <xf numFmtId="0" fontId="26" fillId="0" borderId="95" xfId="0" applyFont="1" applyFill="1" applyBorder="1" applyAlignment="1">
      <alignment vertical="center" wrapText="1"/>
    </xf>
    <xf numFmtId="177" fontId="27" fillId="0" borderId="87" xfId="6" applyNumberFormat="1" applyFont="1" applyFill="1" applyBorder="1" applyAlignment="1">
      <alignment vertical="center"/>
    </xf>
    <xf numFmtId="177" fontId="27" fillId="0" borderId="246" xfId="6" applyNumberFormat="1" applyFont="1" applyFill="1" applyBorder="1" applyAlignment="1">
      <alignment vertical="center"/>
    </xf>
    <xf numFmtId="38" fontId="26" fillId="0" borderId="86" xfId="6" applyFont="1" applyFill="1" applyBorder="1" applyAlignment="1">
      <alignment horizontal="left" vertical="center" wrapText="1"/>
    </xf>
    <xf numFmtId="38" fontId="26" fillId="0" borderId="68" xfId="6" applyFont="1" applyFill="1" applyBorder="1" applyAlignment="1">
      <alignment horizontal="left" vertical="center" wrapText="1"/>
    </xf>
    <xf numFmtId="38" fontId="26" fillId="0" borderId="74" xfId="6" applyFont="1" applyFill="1" applyBorder="1" applyAlignment="1">
      <alignment horizontal="center" vertical="center"/>
    </xf>
    <xf numFmtId="177" fontId="27" fillId="0" borderId="285" xfId="6" applyNumberFormat="1" applyFont="1" applyFill="1" applyBorder="1" applyAlignment="1">
      <alignment horizontal="right" vertical="center"/>
    </xf>
    <xf numFmtId="177" fontId="27" fillId="0" borderId="286" xfId="6" applyNumberFormat="1" applyFont="1" applyFill="1" applyBorder="1" applyAlignment="1">
      <alignment horizontal="right" vertical="center"/>
    </xf>
    <xf numFmtId="38" fontId="26" fillId="0" borderId="87" xfId="6" applyFont="1" applyFill="1" applyBorder="1" applyAlignment="1">
      <alignment horizontal="left" vertical="center" wrapText="1"/>
    </xf>
    <xf numFmtId="38" fontId="26" fillId="0" borderId="88" xfId="6" applyFont="1" applyFill="1" applyBorder="1" applyAlignment="1">
      <alignment horizontal="left" vertical="center" wrapText="1"/>
    </xf>
    <xf numFmtId="0" fontId="26" fillId="0" borderId="58" xfId="0" applyFont="1" applyFill="1" applyBorder="1" applyAlignment="1">
      <alignment vertical="center" wrapText="1"/>
    </xf>
    <xf numFmtId="0" fontId="26" fillId="0" borderId="57" xfId="0" applyFont="1" applyFill="1" applyBorder="1" applyAlignment="1">
      <alignment vertical="center" wrapText="1"/>
    </xf>
    <xf numFmtId="177" fontId="27" fillId="0" borderId="154" xfId="6" applyNumberFormat="1" applyFont="1" applyFill="1" applyBorder="1" applyAlignment="1">
      <alignment horizontal="right" vertical="center"/>
    </xf>
    <xf numFmtId="177" fontId="27" fillId="0" borderId="133" xfId="6" applyNumberFormat="1" applyFont="1" applyFill="1" applyBorder="1" applyAlignment="1">
      <alignment horizontal="right" vertical="center"/>
    </xf>
    <xf numFmtId="177" fontId="27" fillId="0" borderId="201" xfId="6" applyNumberFormat="1" applyFont="1" applyFill="1" applyBorder="1" applyAlignment="1">
      <alignment horizontal="right" vertical="center"/>
    </xf>
    <xf numFmtId="38" fontId="26" fillId="0" borderId="50" xfId="6" applyFont="1" applyFill="1" applyBorder="1" applyAlignment="1">
      <alignment horizontal="center" vertical="center"/>
    </xf>
    <xf numFmtId="177" fontId="27" fillId="0" borderId="198" xfId="6" applyNumberFormat="1" applyFont="1" applyFill="1" applyBorder="1" applyAlignment="1">
      <alignment horizontal="right" vertical="center"/>
    </xf>
    <xf numFmtId="177" fontId="27" fillId="0" borderId="124" xfId="6" applyNumberFormat="1" applyFont="1" applyFill="1" applyBorder="1" applyAlignment="1">
      <alignment horizontal="right" vertical="center"/>
    </xf>
    <xf numFmtId="177" fontId="27" fillId="0" borderId="197" xfId="6" applyNumberFormat="1" applyFont="1" applyFill="1" applyBorder="1" applyAlignment="1">
      <alignment horizontal="right" vertical="center"/>
    </xf>
    <xf numFmtId="177" fontId="27" fillId="0" borderId="153" xfId="0" applyNumberFormat="1" applyFont="1" applyFill="1" applyBorder="1" applyAlignment="1">
      <alignment horizontal="right" vertical="center"/>
    </xf>
    <xf numFmtId="177" fontId="27" fillId="0" borderId="21" xfId="6" applyNumberFormat="1" applyFont="1" applyFill="1" applyBorder="1" applyAlignment="1">
      <alignment vertical="center"/>
    </xf>
    <xf numFmtId="177" fontId="27" fillId="0" borderId="0" xfId="6" applyNumberFormat="1" applyFont="1" applyFill="1" applyBorder="1" applyAlignment="1">
      <alignment vertical="center"/>
    </xf>
    <xf numFmtId="38" fontId="26" fillId="0" borderId="90" xfId="6" applyFont="1" applyFill="1" applyBorder="1" applyAlignment="1">
      <alignment horizontal="center" vertical="center"/>
    </xf>
    <xf numFmtId="177" fontId="27" fillId="0" borderId="199" xfId="6" applyNumberFormat="1" applyFont="1" applyFill="1" applyBorder="1" applyAlignment="1">
      <alignment horizontal="right" vertical="center"/>
    </xf>
    <xf numFmtId="177" fontId="27" fillId="4" borderId="202" xfId="0" applyNumberFormat="1" applyFont="1" applyFill="1" applyBorder="1" applyAlignment="1">
      <alignment horizontal="right" vertical="center"/>
    </xf>
    <xf numFmtId="177" fontId="27" fillId="4" borderId="124" xfId="0" applyNumberFormat="1" applyFont="1" applyFill="1" applyBorder="1" applyAlignment="1">
      <alignment horizontal="right" vertical="center"/>
    </xf>
    <xf numFmtId="177" fontId="27" fillId="0" borderId="134" xfId="0" applyNumberFormat="1" applyFont="1" applyFill="1" applyBorder="1" applyAlignment="1">
      <alignment horizontal="right" vertical="center"/>
    </xf>
    <xf numFmtId="38" fontId="61" fillId="0" borderId="0" xfId="6" applyFont="1" applyBorder="1" applyAlignment="1">
      <alignment horizontal="center" vertical="center"/>
    </xf>
    <xf numFmtId="38" fontId="60" fillId="0" borderId="0" xfId="6" applyFont="1" applyFill="1" applyBorder="1" applyAlignment="1">
      <alignment horizontal="center" vertical="center"/>
    </xf>
    <xf numFmtId="177" fontId="27" fillId="0" borderId="248" xfId="6" applyNumberFormat="1" applyFont="1" applyFill="1" applyBorder="1" applyAlignment="1">
      <alignment horizontal="right" vertical="center"/>
    </xf>
    <xf numFmtId="177" fontId="27" fillId="0" borderId="250" xfId="6" applyNumberFormat="1" applyFont="1" applyFill="1" applyBorder="1" applyAlignment="1">
      <alignment horizontal="right" vertical="center"/>
    </xf>
    <xf numFmtId="177" fontId="27" fillId="0" borderId="249" xfId="0" applyNumberFormat="1" applyFont="1" applyFill="1" applyBorder="1" applyAlignment="1">
      <alignment horizontal="right" vertical="center"/>
    </xf>
    <xf numFmtId="177" fontId="27" fillId="0" borderId="249" xfId="6" applyNumberFormat="1" applyFont="1" applyFill="1" applyBorder="1" applyAlignment="1">
      <alignment horizontal="right" vertical="center"/>
    </xf>
    <xf numFmtId="177" fontId="27" fillId="4" borderId="251" xfId="6" applyNumberFormat="1" applyFont="1" applyFill="1" applyBorder="1" applyAlignment="1">
      <alignment horizontal="right" vertical="center"/>
    </xf>
    <xf numFmtId="177" fontId="27" fillId="4" borderId="248" xfId="6" applyNumberFormat="1" applyFont="1" applyFill="1" applyBorder="1" applyAlignment="1">
      <alignment horizontal="right" vertical="center"/>
    </xf>
    <xf numFmtId="0" fontId="13" fillId="0" borderId="0" xfId="0" applyFont="1" applyBorder="1" applyAlignment="1">
      <alignment horizontal="center" vertical="center"/>
    </xf>
    <xf numFmtId="177" fontId="27" fillId="0" borderId="247" xfId="0" applyNumberFormat="1" applyFont="1" applyFill="1" applyBorder="1" applyAlignment="1">
      <alignment horizontal="right" vertical="center"/>
    </xf>
    <xf numFmtId="38" fontId="26" fillId="0" borderId="240" xfId="6" applyFont="1" applyFill="1" applyBorder="1" applyAlignment="1">
      <alignment horizontal="left" vertical="center" wrapText="1"/>
    </xf>
    <xf numFmtId="38" fontId="26" fillId="0" borderId="241" xfId="6" applyFont="1" applyFill="1" applyBorder="1" applyAlignment="1">
      <alignment horizontal="left" vertical="center" wrapText="1"/>
    </xf>
    <xf numFmtId="177" fontId="27" fillId="0" borderId="247" xfId="6" applyNumberFormat="1" applyFont="1" applyFill="1" applyBorder="1" applyAlignment="1">
      <alignment horizontal="right" vertical="center"/>
    </xf>
    <xf numFmtId="177" fontId="27" fillId="4" borderId="243" xfId="6" applyNumberFormat="1" applyFont="1" applyFill="1" applyBorder="1" applyAlignment="1">
      <alignment horizontal="right" vertical="center"/>
    </xf>
    <xf numFmtId="177" fontId="27" fillId="4" borderId="128" xfId="6" applyNumberFormat="1" applyFont="1" applyFill="1" applyBorder="1" applyAlignment="1">
      <alignment horizontal="right" vertical="center"/>
    </xf>
    <xf numFmtId="177" fontId="27" fillId="0" borderId="155" xfId="0" applyNumberFormat="1" applyFont="1" applyFill="1" applyBorder="1" applyAlignment="1">
      <alignment horizontal="right" vertical="center"/>
    </xf>
    <xf numFmtId="177" fontId="27" fillId="0" borderId="87" xfId="6" applyNumberFormat="1" applyFont="1" applyFill="1" applyBorder="1" applyAlignment="1">
      <alignment horizontal="right" vertical="center"/>
    </xf>
    <xf numFmtId="177" fontId="27" fillId="0" borderId="246" xfId="6" applyNumberFormat="1" applyFont="1" applyFill="1" applyBorder="1" applyAlignment="1">
      <alignment horizontal="right" vertical="center"/>
    </xf>
    <xf numFmtId="177" fontId="27" fillId="0" borderId="229" xfId="6" applyNumberFormat="1" applyFont="1" applyFill="1" applyBorder="1" applyAlignment="1">
      <alignment horizontal="right" vertical="center"/>
    </xf>
    <xf numFmtId="177" fontId="27" fillId="0" borderId="255" xfId="6" applyNumberFormat="1" applyFont="1" applyFill="1" applyBorder="1" applyAlignment="1">
      <alignment horizontal="right" vertical="center"/>
    </xf>
    <xf numFmtId="38" fontId="26" fillId="0" borderId="16" xfId="6" applyFont="1" applyFill="1" applyBorder="1" applyAlignment="1">
      <alignment horizontal="center" vertical="center" wrapText="1"/>
    </xf>
    <xf numFmtId="38" fontId="26" fillId="0" borderId="38" xfId="6" applyFont="1" applyFill="1" applyBorder="1" applyAlignment="1">
      <alignment horizontal="center" vertical="center" wrapText="1"/>
    </xf>
    <xf numFmtId="38" fontId="26" fillId="0" borderId="23" xfId="6" applyFont="1" applyFill="1" applyBorder="1" applyAlignment="1">
      <alignment horizontal="center" vertical="center" wrapText="1"/>
    </xf>
    <xf numFmtId="177" fontId="27" fillId="0" borderId="162" xfId="6" applyNumberFormat="1" applyFont="1" applyFill="1" applyBorder="1" applyAlignment="1">
      <alignment horizontal="center" vertical="center"/>
    </xf>
    <xf numFmtId="177" fontId="27" fillId="0" borderId="252" xfId="6" applyNumberFormat="1" applyFont="1" applyFill="1" applyBorder="1" applyAlignment="1">
      <alignment horizontal="right" vertical="center"/>
    </xf>
    <xf numFmtId="38" fontId="26" fillId="0" borderId="43" xfId="6" applyFont="1" applyFill="1" applyBorder="1" applyAlignment="1">
      <alignment horizontal="center" vertical="center" wrapText="1"/>
    </xf>
    <xf numFmtId="38" fontId="0" fillId="0" borderId="254" xfId="6" applyFont="1" applyFill="1" applyBorder="1" applyAlignment="1">
      <alignment horizontal="center" vertical="center" wrapText="1"/>
    </xf>
    <xf numFmtId="38" fontId="0" fillId="0" borderId="157" xfId="6" applyFont="1" applyFill="1" applyBorder="1" applyAlignment="1">
      <alignment horizontal="center" vertical="center" wrapText="1"/>
    </xf>
    <xf numFmtId="38" fontId="26" fillId="0" borderId="217" xfId="6" applyFont="1" applyFill="1" applyBorder="1" applyAlignment="1">
      <alignment horizontal="center" vertical="center" wrapText="1"/>
    </xf>
    <xf numFmtId="177" fontId="27" fillId="0" borderId="161" xfId="6" applyNumberFormat="1" applyFont="1" applyFill="1" applyBorder="1" applyAlignment="1">
      <alignment vertical="center"/>
    </xf>
    <xf numFmtId="177" fontId="27" fillId="0" borderId="125" xfId="6" applyNumberFormat="1" applyFont="1" applyFill="1" applyBorder="1" applyAlignment="1">
      <alignment vertical="center"/>
    </xf>
    <xf numFmtId="177" fontId="27" fillId="0" borderId="124" xfId="6" applyNumberFormat="1" applyFont="1" applyFill="1" applyBorder="1" applyAlignment="1">
      <alignment vertical="center"/>
    </xf>
    <xf numFmtId="177" fontId="27" fillId="0" borderId="199" xfId="6" applyNumberFormat="1" applyFont="1" applyFill="1" applyBorder="1" applyAlignment="1">
      <alignment vertical="center"/>
    </xf>
    <xf numFmtId="177" fontId="27" fillId="0" borderId="200" xfId="0" applyNumberFormat="1" applyFont="1" applyFill="1" applyBorder="1" applyAlignment="1">
      <alignment horizontal="right" vertical="center"/>
    </xf>
    <xf numFmtId="177" fontId="27" fillId="0" borderId="244" xfId="6" applyNumberFormat="1" applyFont="1" applyFill="1" applyBorder="1" applyAlignment="1">
      <alignment horizontal="right" vertical="center"/>
    </xf>
    <xf numFmtId="177" fontId="27" fillId="0" borderId="155" xfId="6" applyNumberFormat="1" applyFont="1" applyFill="1" applyBorder="1" applyAlignment="1">
      <alignment horizontal="right" vertical="center"/>
    </xf>
    <xf numFmtId="177" fontId="27" fillId="0" borderId="200" xfId="6" applyNumberFormat="1" applyFont="1" applyFill="1" applyBorder="1" applyAlignment="1">
      <alignment horizontal="right" vertical="center"/>
    </xf>
    <xf numFmtId="38" fontId="12" fillId="0" borderId="0" xfId="8" applyFont="1" applyFill="1" applyBorder="1" applyAlignment="1">
      <alignment horizontal="right" vertical="center"/>
    </xf>
    <xf numFmtId="38" fontId="8" fillId="0" borderId="122" xfId="6" applyFont="1" applyFill="1" applyBorder="1" applyAlignment="1">
      <alignment horizontal="center" vertical="center"/>
    </xf>
    <xf numFmtId="38" fontId="8" fillId="0" borderId="130" xfId="6" applyFont="1" applyFill="1" applyBorder="1" applyAlignment="1">
      <alignment horizontal="center" vertical="center"/>
    </xf>
    <xf numFmtId="38" fontId="8" fillId="0" borderId="131" xfId="6" applyFont="1" applyFill="1" applyBorder="1" applyAlignment="1">
      <alignment horizontal="center" vertical="center"/>
    </xf>
    <xf numFmtId="38" fontId="8" fillId="0" borderId="132" xfId="6" applyFont="1" applyFill="1" applyBorder="1" applyAlignment="1">
      <alignment horizontal="center" vertical="center"/>
    </xf>
    <xf numFmtId="38" fontId="8" fillId="0" borderId="92" xfId="6" applyFont="1" applyFill="1" applyBorder="1" applyAlignment="1">
      <alignment horizontal="left" vertical="center"/>
    </xf>
    <xf numFmtId="38" fontId="8" fillId="0" borderId="152" xfId="6" applyFont="1" applyFill="1" applyBorder="1" applyAlignment="1">
      <alignment horizontal="left" vertical="center"/>
    </xf>
    <xf numFmtId="38" fontId="8" fillId="0" borderId="33" xfId="6" applyFont="1" applyFill="1" applyBorder="1" applyAlignment="1">
      <alignment horizontal="left" vertical="center"/>
    </xf>
    <xf numFmtId="38" fontId="8" fillId="0" borderId="36" xfId="6" applyFont="1" applyFill="1" applyBorder="1" applyAlignment="1">
      <alignment horizontal="left" vertical="center"/>
    </xf>
    <xf numFmtId="38" fontId="8" fillId="0" borderId="37" xfId="6" applyFont="1" applyFill="1" applyBorder="1" applyAlignment="1">
      <alignment horizontal="left" vertical="center"/>
    </xf>
    <xf numFmtId="38" fontId="8" fillId="0" borderId="2" xfId="6" applyFont="1" applyFill="1" applyBorder="1" applyAlignment="1">
      <alignment horizontal="left" vertical="center"/>
    </xf>
    <xf numFmtId="38" fontId="8" fillId="0" borderId="3" xfId="6" applyFont="1" applyFill="1" applyBorder="1" applyAlignment="1">
      <alignment horizontal="left" vertical="center"/>
    </xf>
    <xf numFmtId="38" fontId="8" fillId="0" borderId="193" xfId="6" applyFont="1" applyFill="1" applyBorder="1" applyAlignment="1">
      <alignment horizontal="left" vertical="center" shrinkToFit="1"/>
    </xf>
    <xf numFmtId="38" fontId="8" fillId="0" borderId="194" xfId="6" applyFont="1" applyFill="1" applyBorder="1" applyAlignment="1">
      <alignment horizontal="left" vertical="center" shrinkToFit="1"/>
    </xf>
    <xf numFmtId="181" fontId="8" fillId="0" borderId="194" xfId="6" applyNumberFormat="1" applyFont="1" applyFill="1" applyBorder="1" applyAlignment="1">
      <alignment horizontal="right" vertical="center" shrinkToFit="1"/>
    </xf>
    <xf numFmtId="181" fontId="8" fillId="0" borderId="195" xfId="6" applyNumberFormat="1" applyFont="1" applyFill="1" applyBorder="1" applyAlignment="1">
      <alignment horizontal="right" vertical="center" shrinkToFit="1"/>
    </xf>
    <xf numFmtId="38" fontId="8" fillId="0" borderId="35" xfId="6" applyFont="1" applyFill="1" applyBorder="1" applyAlignment="1">
      <alignment horizontal="left" vertical="center" shrinkToFit="1"/>
    </xf>
    <xf numFmtId="38" fontId="8" fillId="0" borderId="33" xfId="6" applyFont="1" applyFill="1" applyBorder="1" applyAlignment="1">
      <alignment horizontal="left" vertical="center" shrinkToFit="1"/>
    </xf>
    <xf numFmtId="38" fontId="8" fillId="0" borderId="28" xfId="6" applyFont="1" applyFill="1" applyBorder="1" applyAlignment="1">
      <alignment horizontal="left" vertical="center" shrinkToFit="1"/>
    </xf>
    <xf numFmtId="38" fontId="8" fillId="0" borderId="107" xfId="6" applyFont="1" applyFill="1" applyBorder="1" applyAlignment="1">
      <alignment horizontal="left" vertical="center"/>
    </xf>
    <xf numFmtId="38" fontId="8" fillId="0" borderId="48" xfId="6" applyFont="1" applyFill="1" applyBorder="1" applyAlignment="1">
      <alignment horizontal="left" vertical="center"/>
    </xf>
    <xf numFmtId="38" fontId="8" fillId="0" borderId="97" xfId="6" applyFont="1" applyFill="1" applyBorder="1" applyAlignment="1">
      <alignment horizontal="left" vertical="center"/>
    </xf>
    <xf numFmtId="38" fontId="8" fillId="0" borderId="99" xfId="6" applyFont="1" applyFill="1" applyBorder="1" applyAlignment="1">
      <alignment horizontal="center" vertical="center" wrapText="1"/>
    </xf>
    <xf numFmtId="38" fontId="8" fillId="0" borderId="47" xfId="6" applyFont="1" applyFill="1" applyBorder="1" applyAlignment="1">
      <alignment horizontal="center" vertical="center" wrapText="1"/>
    </xf>
    <xf numFmtId="38" fontId="8" fillId="0" borderId="7" xfId="6" applyFont="1" applyFill="1" applyBorder="1" applyAlignment="1">
      <alignment horizontal="center" vertical="center" wrapText="1"/>
    </xf>
    <xf numFmtId="38" fontId="8" fillId="0" borderId="9" xfId="6" applyFont="1" applyFill="1" applyBorder="1" applyAlignment="1">
      <alignment horizontal="center" vertical="center" wrapText="1"/>
    </xf>
    <xf numFmtId="38" fontId="8" fillId="0" borderId="30" xfId="6" applyFont="1" applyFill="1" applyBorder="1" applyAlignment="1">
      <alignment horizontal="center" vertical="center" wrapText="1"/>
    </xf>
    <xf numFmtId="38" fontId="8" fillId="0" borderId="23" xfId="6" applyFont="1" applyFill="1" applyBorder="1" applyAlignment="1">
      <alignment horizontal="center" vertical="center" wrapText="1"/>
    </xf>
    <xf numFmtId="38" fontId="76" fillId="0" borderId="107" xfId="6" applyFont="1" applyFill="1" applyBorder="1" applyAlignment="1">
      <alignment horizontal="left" vertical="center" shrinkToFit="1"/>
    </xf>
    <xf numFmtId="38" fontId="76" fillId="0" borderId="48" xfId="6" applyFont="1" applyFill="1" applyBorder="1" applyAlignment="1">
      <alignment horizontal="left" vertical="center" shrinkToFit="1"/>
    </xf>
    <xf numFmtId="38" fontId="76" fillId="0" borderId="97" xfId="6" applyFont="1" applyFill="1" applyBorder="1" applyAlignment="1">
      <alignment horizontal="left" vertical="center" shrinkToFit="1"/>
    </xf>
    <xf numFmtId="181" fontId="76" fillId="0" borderId="71" xfId="6" applyNumberFormat="1" applyFont="1" applyFill="1" applyBorder="1" applyAlignment="1">
      <alignment vertical="center"/>
    </xf>
    <xf numFmtId="181" fontId="76" fillId="0" borderId="108" xfId="6" applyNumberFormat="1" applyFont="1" applyFill="1" applyBorder="1" applyAlignment="1">
      <alignment vertical="center"/>
    </xf>
    <xf numFmtId="181" fontId="76" fillId="0" borderId="81" xfId="6" applyNumberFormat="1" applyFont="1" applyFill="1" applyBorder="1" applyAlignment="1">
      <alignment vertical="center"/>
    </xf>
    <xf numFmtId="181" fontId="76" fillId="0" borderId="36" xfId="6" applyNumberFormat="1" applyFont="1" applyFill="1" applyBorder="1" applyAlignment="1">
      <alignment vertical="center"/>
    </xf>
    <xf numFmtId="0" fontId="8" fillId="0" borderId="9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38" fontId="8" fillId="0" borderId="10" xfId="6" applyFont="1" applyFill="1" applyBorder="1" applyAlignment="1">
      <alignment horizontal="center" vertical="center"/>
    </xf>
    <xf numFmtId="38" fontId="8" fillId="0" borderId="11" xfId="6" applyFont="1" applyFill="1" applyBorder="1" applyAlignment="1">
      <alignment horizontal="center" vertical="center"/>
    </xf>
    <xf numFmtId="38" fontId="8" fillId="0" borderId="47" xfId="6" applyFont="1" applyFill="1" applyBorder="1" applyAlignment="1">
      <alignment horizontal="center" vertical="center"/>
    </xf>
    <xf numFmtId="38" fontId="8" fillId="0" borderId="32" xfId="6" applyFont="1" applyFill="1" applyBorder="1" applyAlignment="1">
      <alignment horizontal="center" vertical="center"/>
    </xf>
    <xf numFmtId="38" fontId="8" fillId="0" borderId="8" xfId="6" applyFont="1" applyFill="1" applyBorder="1" applyAlignment="1">
      <alignment horizontal="center" vertical="center"/>
    </xf>
    <xf numFmtId="38" fontId="8" fillId="0" borderId="9" xfId="6"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0" xfId="0" applyFont="1" applyFill="1" applyBorder="1" applyAlignment="1">
      <alignment horizontal="center" vertical="center"/>
    </xf>
    <xf numFmtId="38" fontId="61" fillId="0" borderId="0" xfId="6" applyFont="1" applyFill="1" applyBorder="1" applyAlignment="1">
      <alignment horizontal="center" vertical="center"/>
    </xf>
    <xf numFmtId="182" fontId="76" fillId="0" borderId="81" xfId="6" applyNumberFormat="1" applyFont="1" applyFill="1" applyBorder="1" applyAlignment="1">
      <alignment vertical="center"/>
    </xf>
    <xf numFmtId="182" fontId="76" fillId="0" borderId="36" xfId="6" applyNumberFormat="1" applyFont="1" applyFill="1" applyBorder="1" applyAlignment="1">
      <alignment vertical="center"/>
    </xf>
    <xf numFmtId="181" fontId="76" fillId="6" borderId="81" xfId="6" applyNumberFormat="1" applyFont="1" applyFill="1" applyBorder="1" applyAlignment="1">
      <alignment vertical="center"/>
    </xf>
    <xf numFmtId="181" fontId="76" fillId="6" borderId="36" xfId="6" applyNumberFormat="1" applyFont="1" applyFill="1" applyBorder="1" applyAlignment="1">
      <alignment vertical="center"/>
    </xf>
    <xf numFmtId="181" fontId="76" fillId="0" borderId="91" xfId="6" applyNumberFormat="1" applyFont="1" applyFill="1" applyBorder="1" applyAlignment="1">
      <alignment vertical="center"/>
    </xf>
    <xf numFmtId="181" fontId="76" fillId="0" borderId="152" xfId="6" applyNumberFormat="1" applyFont="1" applyFill="1" applyBorder="1" applyAlignment="1">
      <alignment vertical="center"/>
    </xf>
    <xf numFmtId="181" fontId="76" fillId="0" borderId="0" xfId="6" applyNumberFormat="1" applyFont="1" applyFill="1" applyBorder="1" applyAlignment="1">
      <alignment vertical="center"/>
    </xf>
    <xf numFmtId="38" fontId="76" fillId="0" borderId="35" xfId="6" applyFont="1" applyFill="1" applyBorder="1" applyAlignment="1">
      <alignment horizontal="left" vertical="center" shrinkToFit="1"/>
    </xf>
    <xf numFmtId="38" fontId="76" fillId="0" borderId="33" xfId="6" applyFont="1" applyFill="1" applyBorder="1" applyAlignment="1">
      <alignment horizontal="left" vertical="center" shrinkToFit="1"/>
    </xf>
    <xf numFmtId="38" fontId="76" fillId="0" borderId="28" xfId="6" applyFont="1" applyFill="1" applyBorder="1" applyAlignment="1">
      <alignment horizontal="left" vertical="center" shrinkToFit="1"/>
    </xf>
    <xf numFmtId="38" fontId="76" fillId="0" borderId="151" xfId="6" applyFont="1" applyFill="1" applyBorder="1" applyAlignment="1">
      <alignment horizontal="left" vertical="center" shrinkToFit="1"/>
    </xf>
    <xf numFmtId="38" fontId="76" fillId="0" borderId="92" xfId="6" applyFont="1" applyFill="1" applyBorder="1" applyAlignment="1">
      <alignment horizontal="left" vertical="center" shrinkToFit="1"/>
    </xf>
    <xf numFmtId="38" fontId="76" fillId="0" borderId="29" xfId="6" applyFont="1" applyFill="1" applyBorder="1" applyAlignment="1">
      <alignment horizontal="left" vertical="center" shrinkToFit="1"/>
    </xf>
    <xf numFmtId="38" fontId="76" fillId="0" borderId="0" xfId="6" applyFont="1" applyFill="1" applyBorder="1" applyAlignment="1">
      <alignment horizontal="left" vertical="center" shrinkToFit="1"/>
    </xf>
    <xf numFmtId="0" fontId="8" fillId="0" borderId="0" xfId="0" applyFont="1" applyAlignment="1">
      <alignment horizontal="center"/>
    </xf>
    <xf numFmtId="38" fontId="32" fillId="0" borderId="1" xfId="7" applyFont="1" applyBorder="1" applyAlignment="1">
      <alignment horizontal="center" vertical="center"/>
    </xf>
    <xf numFmtId="38" fontId="32" fillId="0" borderId="3" xfId="7" applyFont="1" applyBorder="1" applyAlignment="1">
      <alignment horizontal="center" vertical="center"/>
    </xf>
    <xf numFmtId="38" fontId="32" fillId="0" borderId="7" xfId="7" applyFont="1" applyBorder="1" applyAlignment="1">
      <alignment horizontal="center" vertical="center"/>
    </xf>
    <xf numFmtId="38" fontId="32" fillId="0" borderId="9" xfId="7" applyFont="1" applyBorder="1" applyAlignment="1">
      <alignment horizontal="center" vertical="center"/>
    </xf>
    <xf numFmtId="38" fontId="17" fillId="0" borderId="5" xfId="7" applyFont="1" applyBorder="1" applyAlignment="1">
      <alignment horizontal="center" vertical="center"/>
    </xf>
    <xf numFmtId="38" fontId="17" fillId="0" borderId="81" xfId="7" applyFont="1" applyBorder="1" applyAlignment="1">
      <alignment horizontal="center" vertical="center"/>
    </xf>
    <xf numFmtId="38" fontId="17" fillId="0" borderId="28" xfId="7" applyFont="1" applyBorder="1" applyAlignment="1">
      <alignment horizontal="center" vertical="center"/>
    </xf>
    <xf numFmtId="38" fontId="34" fillId="0" borderId="5" xfId="7" applyFont="1" applyBorder="1" applyAlignment="1">
      <alignment horizontal="center"/>
    </xf>
    <xf numFmtId="38" fontId="32" fillId="0" borderId="5" xfId="7" applyFont="1" applyBorder="1" applyAlignment="1">
      <alignment horizontal="center" vertical="center"/>
    </xf>
    <xf numFmtId="38" fontId="17" fillId="0" borderId="16" xfId="7" applyFont="1" applyBorder="1" applyAlignment="1">
      <alignment horizontal="center" vertical="center"/>
    </xf>
    <xf numFmtId="38" fontId="17" fillId="0" borderId="23" xfId="7" applyFont="1" applyBorder="1" applyAlignment="1">
      <alignment horizontal="center" vertical="center"/>
    </xf>
    <xf numFmtId="38" fontId="17" fillId="0" borderId="0" xfId="7" applyFont="1" applyAlignment="1">
      <alignment horizontal="center" vertical="top"/>
    </xf>
    <xf numFmtId="38" fontId="17" fillId="0" borderId="0" xfId="7" applyFont="1" applyAlignment="1">
      <alignment horizontal="left" vertical="top" wrapText="1"/>
    </xf>
    <xf numFmtId="38" fontId="17" fillId="0" borderId="33" xfId="7" applyFont="1" applyBorder="1" applyAlignment="1">
      <alignment horizontal="center" vertical="center"/>
    </xf>
    <xf numFmtId="0" fontId="8" fillId="0" borderId="0" xfId="0" applyFont="1" applyBorder="1" applyAlignment="1">
      <alignment horizontal="center"/>
    </xf>
    <xf numFmtId="38" fontId="35" fillId="0" borderId="81" xfId="7" applyFont="1" applyBorder="1" applyAlignment="1">
      <alignment horizontal="center" vertical="center"/>
    </xf>
    <xf numFmtId="38" fontId="35" fillId="0" borderId="28" xfId="7" applyFont="1" applyBorder="1" applyAlignment="1">
      <alignment horizontal="center" vertical="center"/>
    </xf>
    <xf numFmtId="38" fontId="37" fillId="0" borderId="81" xfId="7" applyFont="1" applyBorder="1" applyAlignment="1">
      <alignment horizontal="center" wrapText="1"/>
    </xf>
    <xf numFmtId="38" fontId="37" fillId="0" borderId="28" xfId="7" applyFont="1" applyBorder="1" applyAlignment="1">
      <alignment horizontal="center" wrapText="1"/>
    </xf>
    <xf numFmtId="38" fontId="32" fillId="0" borderId="45" xfId="7" applyFont="1" applyBorder="1" applyAlignment="1">
      <alignment horizontal="center" vertical="center"/>
    </xf>
    <xf numFmtId="38" fontId="32" fillId="0" borderId="50" xfId="7" applyFont="1" applyBorder="1" applyAlignment="1">
      <alignment horizontal="center" vertical="center"/>
    </xf>
    <xf numFmtId="38" fontId="32" fillId="0" borderId="101" xfId="7" applyFont="1" applyBorder="1" applyAlignment="1">
      <alignment horizontal="center" vertical="center"/>
    </xf>
    <xf numFmtId="38" fontId="32" fillId="0" borderId="140" xfId="7" applyFont="1" applyBorder="1" applyAlignment="1">
      <alignment horizontal="center" vertical="center"/>
    </xf>
    <xf numFmtId="38" fontId="17" fillId="0" borderId="0" xfId="7" applyFont="1" applyAlignment="1">
      <alignment horizontal="center" vertical="center"/>
    </xf>
    <xf numFmtId="0" fontId="33" fillId="0" borderId="119" xfId="0" applyFont="1" applyFill="1" applyBorder="1" applyAlignment="1">
      <alignment horizontal="center" vertical="center" wrapText="1"/>
    </xf>
    <xf numFmtId="0" fontId="33" fillId="0" borderId="160"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17" fillId="0" borderId="182" xfId="0" applyFont="1" applyFill="1" applyBorder="1" applyAlignment="1">
      <alignment horizontal="center" vertical="center" wrapText="1"/>
    </xf>
    <xf numFmtId="0" fontId="17" fillId="0" borderId="186" xfId="0" applyFont="1" applyFill="1" applyBorder="1" applyAlignment="1">
      <alignment horizontal="center" vertical="center" wrapText="1"/>
    </xf>
    <xf numFmtId="0" fontId="17" fillId="0" borderId="187"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139"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6" borderId="91" xfId="0" applyFont="1" applyFill="1" applyBorder="1" applyAlignment="1">
      <alignment horizontal="center" vertical="center" wrapText="1"/>
    </xf>
    <xf numFmtId="0" fontId="17" fillId="6" borderId="92"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7" fillId="0" borderId="119" xfId="0" applyFont="1" applyFill="1" applyBorder="1" applyAlignment="1">
      <alignment horizontal="center" vertical="center" wrapText="1"/>
    </xf>
    <xf numFmtId="0" fontId="17" fillId="0" borderId="160" xfId="0" applyFont="1" applyFill="1" applyBorder="1" applyAlignment="1">
      <alignment horizontal="center" vertical="center" wrapText="1"/>
    </xf>
    <xf numFmtId="0" fontId="17" fillId="6" borderId="1" xfId="0" applyFont="1" applyFill="1" applyBorder="1" applyAlignment="1">
      <alignment horizontal="left" vertical="top" wrapText="1"/>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6" borderId="8"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0" borderId="8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17" fillId="0" borderId="80" xfId="0" quotePrefix="1" applyFont="1" applyFill="1" applyBorder="1" applyAlignment="1">
      <alignment horizontal="center" vertical="center" wrapText="1"/>
    </xf>
    <xf numFmtId="0" fontId="17" fillId="0" borderId="116" xfId="0" quotePrefix="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5" xfId="0" quotePrefix="1" applyFont="1" applyFill="1" applyBorder="1" applyAlignment="1">
      <alignment horizontal="left" vertical="center" wrapText="1"/>
    </xf>
    <xf numFmtId="0" fontId="17" fillId="0" borderId="80" xfId="0" quotePrefix="1" applyFont="1" applyFill="1" applyBorder="1" applyAlignment="1">
      <alignment horizontal="left" vertical="center" wrapText="1"/>
    </xf>
    <xf numFmtId="0" fontId="17" fillId="0" borderId="116" xfId="0" quotePrefix="1"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0" borderId="209" xfId="0" applyFont="1" applyFill="1" applyBorder="1" applyAlignment="1">
      <alignment horizontal="center" vertical="center" wrapText="1"/>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8" xfId="0" applyBorder="1" applyAlignment="1">
      <alignment horizontal="center" vertical="center" shrinkToFit="1"/>
    </xf>
    <xf numFmtId="38" fontId="0" fillId="0" borderId="81" xfId="8" applyFont="1" applyBorder="1" applyAlignment="1">
      <alignment horizontal="center" vertical="center" shrinkToFit="1"/>
    </xf>
    <xf numFmtId="38" fontId="0" fillId="0" borderId="28" xfId="8" applyFont="1" applyBorder="1" applyAlignment="1">
      <alignment horizontal="center" vertical="center" shrinkToFit="1"/>
    </xf>
    <xf numFmtId="38" fontId="0" fillId="14" borderId="81" xfId="8" applyFont="1" applyFill="1" applyBorder="1" applyAlignment="1">
      <alignment horizontal="center" vertical="center" shrinkToFit="1"/>
    </xf>
    <xf numFmtId="38" fontId="0" fillId="14" borderId="28" xfId="8" applyFont="1" applyFill="1" applyBorder="1" applyAlignment="1">
      <alignment horizontal="center" vertical="center" shrinkToFit="1"/>
    </xf>
    <xf numFmtId="38" fontId="0" fillId="13" borderId="81" xfId="8" applyFont="1" applyFill="1" applyBorder="1" applyAlignment="1">
      <alignment horizontal="center" vertical="center" shrinkToFit="1"/>
    </xf>
    <xf numFmtId="38" fontId="0" fillId="13" borderId="28" xfId="8" applyFont="1" applyFill="1" applyBorder="1" applyAlignment="1">
      <alignment horizontal="center" vertical="center" shrinkToFit="1"/>
    </xf>
    <xf numFmtId="0" fontId="0" fillId="12" borderId="81" xfId="0" applyFill="1" applyBorder="1" applyAlignment="1">
      <alignment horizontal="center" vertical="center"/>
    </xf>
    <xf numFmtId="0" fontId="0" fillId="12" borderId="28" xfId="0" applyFill="1" applyBorder="1" applyAlignment="1">
      <alignment horizontal="center" vertical="center"/>
    </xf>
    <xf numFmtId="0" fontId="0" fillId="10" borderId="81" xfId="0" applyFill="1" applyBorder="1" applyAlignment="1">
      <alignment horizontal="center" vertical="center"/>
    </xf>
    <xf numFmtId="0" fontId="0" fillId="10" borderId="28" xfId="0" applyFill="1" applyBorder="1" applyAlignment="1">
      <alignment horizontal="center" vertical="center"/>
    </xf>
    <xf numFmtId="0" fontId="85" fillId="7" borderId="16" xfId="11" applyFont="1" applyFill="1" applyBorder="1" applyAlignment="1">
      <alignment horizontal="center" vertical="center"/>
    </xf>
    <xf numFmtId="0" fontId="85" fillId="7" borderId="38" xfId="11" applyFont="1" applyFill="1" applyBorder="1" applyAlignment="1">
      <alignment horizontal="center" vertical="center"/>
    </xf>
    <xf numFmtId="0" fontId="85" fillId="7" borderId="56" xfId="11" applyFont="1" applyFill="1" applyBorder="1" applyAlignment="1">
      <alignment horizontal="center" vertical="center"/>
    </xf>
    <xf numFmtId="0" fontId="85" fillId="7" borderId="84" xfId="11" applyFont="1" applyFill="1" applyBorder="1" applyAlignment="1">
      <alignment horizontal="center" vertical="center"/>
    </xf>
    <xf numFmtId="0" fontId="85" fillId="7" borderId="256" xfId="11" applyFont="1" applyFill="1" applyBorder="1" applyAlignment="1">
      <alignment horizontal="center" vertical="center"/>
    </xf>
    <xf numFmtId="0" fontId="85" fillId="7" borderId="95" xfId="11" applyFont="1" applyFill="1" applyBorder="1" applyAlignment="1">
      <alignment horizontal="center" vertical="center"/>
    </xf>
    <xf numFmtId="0" fontId="85" fillId="7" borderId="16" xfId="11" applyFont="1" applyFill="1" applyBorder="1" applyAlignment="1">
      <alignment horizontal="center" vertical="center" wrapText="1"/>
    </xf>
    <xf numFmtId="0" fontId="85" fillId="7" borderId="38" xfId="11" applyFont="1" applyFill="1" applyBorder="1" applyAlignment="1">
      <alignment horizontal="center" vertical="center" wrapText="1"/>
    </xf>
    <xf numFmtId="0" fontId="85" fillId="7" borderId="56" xfId="11" applyFont="1" applyFill="1" applyBorder="1" applyAlignment="1">
      <alignment horizontal="center" vertical="center" wrapText="1"/>
    </xf>
    <xf numFmtId="0" fontId="85" fillId="7" borderId="68" xfId="11" applyFont="1" applyFill="1" applyBorder="1" applyAlignment="1">
      <alignment horizontal="center" vertical="center" wrapText="1"/>
    </xf>
    <xf numFmtId="0" fontId="85" fillId="7" borderId="57" xfId="11" applyFont="1" applyFill="1" applyBorder="1" applyAlignment="1">
      <alignment horizontal="center" vertical="center"/>
    </xf>
    <xf numFmtId="0" fontId="85" fillId="7" borderId="257" xfId="11" applyNumberFormat="1" applyFont="1" applyFill="1" applyBorder="1" applyAlignment="1">
      <alignment horizontal="center" vertical="center" wrapText="1"/>
    </xf>
    <xf numFmtId="0" fontId="85" fillId="7" borderId="133" xfId="11" applyNumberFormat="1" applyFont="1" applyFill="1" applyBorder="1" applyAlignment="1">
      <alignment horizontal="center" vertical="center"/>
    </xf>
    <xf numFmtId="0" fontId="85" fillId="7" borderId="258" xfId="11" applyFont="1" applyFill="1" applyBorder="1" applyAlignment="1">
      <alignment horizontal="center" vertical="center"/>
    </xf>
    <xf numFmtId="0" fontId="85" fillId="7" borderId="154" xfId="11" applyFont="1" applyFill="1" applyBorder="1" applyAlignment="1">
      <alignment horizontal="center" vertical="center"/>
    </xf>
    <xf numFmtId="0" fontId="85" fillId="7" borderId="259" xfId="11" applyFont="1" applyFill="1" applyBorder="1" applyAlignment="1">
      <alignment horizontal="center" vertical="center" wrapText="1"/>
    </xf>
    <xf numFmtId="0" fontId="85" fillId="7" borderId="159" xfId="11" applyFont="1" applyFill="1" applyBorder="1" applyAlignment="1">
      <alignment horizontal="center" vertical="center"/>
    </xf>
    <xf numFmtId="0" fontId="85" fillId="7" borderId="257" xfId="11" applyFont="1" applyFill="1" applyBorder="1" applyAlignment="1">
      <alignment horizontal="center" vertical="center"/>
    </xf>
    <xf numFmtId="0" fontId="85" fillId="7" borderId="133" xfId="11" applyFont="1" applyFill="1" applyBorder="1" applyAlignment="1">
      <alignment horizontal="center" vertical="center"/>
    </xf>
    <xf numFmtId="0" fontId="85" fillId="7" borderId="259" xfId="11" applyFont="1" applyFill="1" applyBorder="1" applyAlignment="1">
      <alignment horizontal="center" vertical="center"/>
    </xf>
    <xf numFmtId="0" fontId="85" fillId="7" borderId="260" xfId="11" applyFont="1" applyFill="1" applyBorder="1" applyAlignment="1">
      <alignment horizontal="center" vertical="center"/>
    </xf>
    <xf numFmtId="0" fontId="85" fillId="7" borderId="261" xfId="11" applyFont="1" applyFill="1" applyBorder="1" applyAlignment="1">
      <alignment horizontal="center" vertic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cellXfs>
  <cellStyles count="26">
    <cellStyle name="パーセント" xfId="9" builtinId="5"/>
    <cellStyle name="パーセント 2" xfId="3"/>
    <cellStyle name="桁区切り" xfId="8" builtinId="6"/>
    <cellStyle name="桁区切り 2" xfId="1"/>
    <cellStyle name="桁区切り 2 2" xfId="7"/>
    <cellStyle name="桁区切り 2 3" xfId="19"/>
    <cellStyle name="桁区切り 3" xfId="2"/>
    <cellStyle name="桁区切り 3 2" xfId="12"/>
    <cellStyle name="桁区切り 3 2 2" xfId="20"/>
    <cellStyle name="桁区切り 4" xfId="6"/>
    <cellStyle name="標準" xfId="0" builtinId="0"/>
    <cellStyle name="標準 2" xfId="4"/>
    <cellStyle name="標準 3" xfId="5"/>
    <cellStyle name="標準 4" xfId="10"/>
    <cellStyle name="標準 4 2" xfId="13"/>
    <cellStyle name="標準 4 2 2" xfId="21"/>
    <cellStyle name="標準 5" xfId="14"/>
    <cellStyle name="標準 5 2" xfId="15"/>
    <cellStyle name="標準 5 2 2" xfId="23"/>
    <cellStyle name="標準 5 3" xfId="22"/>
    <cellStyle name="標準 6" xfId="16"/>
    <cellStyle name="標準 6 2" xfId="17"/>
    <cellStyle name="標準 6 2 2" xfId="25"/>
    <cellStyle name="標準 6 3" xfId="24"/>
    <cellStyle name="標準 7" xfId="18"/>
    <cellStyle name="標準_効果検証最終" xfId="11"/>
  </cellStyles>
  <dxfs count="9">
    <dxf>
      <fill>
        <patternFill>
          <bgColor rgb="FFFF0000"/>
        </patternFill>
      </fill>
    </dxf>
    <dxf>
      <fill>
        <patternFill>
          <bgColor rgb="FFFF0000"/>
        </patternFill>
      </fill>
    </dxf>
    <dxf>
      <fill>
        <patternFill>
          <bgColor theme="0" tint="-0.34998626667073579"/>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fgColor auto="1"/>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a:extLst>
            <a:ext uri="{FF2B5EF4-FFF2-40B4-BE49-F238E27FC236}">
              <a16:creationId xmlns:a16="http://schemas.microsoft.com/office/drawing/2014/main" id="{00000000-0008-0000-0200-00001D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a:extLst>
            <a:ext uri="{FF2B5EF4-FFF2-40B4-BE49-F238E27FC236}">
              <a16:creationId xmlns:a16="http://schemas.microsoft.com/office/drawing/2014/main" id="{00000000-0008-0000-0200-00001E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a:extLst>
            <a:ext uri="{FF2B5EF4-FFF2-40B4-BE49-F238E27FC236}">
              <a16:creationId xmlns:a16="http://schemas.microsoft.com/office/drawing/2014/main" id="{00000000-0008-0000-0200-00001F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a:extLst>
            <a:ext uri="{FF2B5EF4-FFF2-40B4-BE49-F238E27FC236}">
              <a16:creationId xmlns:a16="http://schemas.microsoft.com/office/drawing/2014/main" id="{00000000-0008-0000-0200-000020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a:extLst>
            <a:ext uri="{FF2B5EF4-FFF2-40B4-BE49-F238E27FC236}">
              <a16:creationId xmlns:a16="http://schemas.microsoft.com/office/drawing/2014/main" id="{00000000-0008-0000-0200-000021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a:extLst>
            <a:ext uri="{FF2B5EF4-FFF2-40B4-BE49-F238E27FC236}">
              <a16:creationId xmlns:a16="http://schemas.microsoft.com/office/drawing/2014/main" id="{00000000-0008-0000-0200-000022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a:extLst>
            <a:ext uri="{FF2B5EF4-FFF2-40B4-BE49-F238E27FC236}">
              <a16:creationId xmlns:a16="http://schemas.microsoft.com/office/drawing/2014/main" id="{00000000-0008-0000-0200-000023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a:extLst>
            <a:ext uri="{FF2B5EF4-FFF2-40B4-BE49-F238E27FC236}">
              <a16:creationId xmlns:a16="http://schemas.microsoft.com/office/drawing/2014/main" id="{00000000-0008-0000-0200-000024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a:extLst>
            <a:ext uri="{FF2B5EF4-FFF2-40B4-BE49-F238E27FC236}">
              <a16:creationId xmlns:a16="http://schemas.microsoft.com/office/drawing/2014/main" id="{00000000-0008-0000-0200-000025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a:extLst>
            <a:ext uri="{FF2B5EF4-FFF2-40B4-BE49-F238E27FC236}">
              <a16:creationId xmlns:a16="http://schemas.microsoft.com/office/drawing/2014/main" id="{00000000-0008-0000-0200-000026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a:extLst>
            <a:ext uri="{FF2B5EF4-FFF2-40B4-BE49-F238E27FC236}">
              <a16:creationId xmlns:a16="http://schemas.microsoft.com/office/drawing/2014/main" id="{00000000-0008-0000-0200-000027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a:extLst>
            <a:ext uri="{FF2B5EF4-FFF2-40B4-BE49-F238E27FC236}">
              <a16:creationId xmlns:a16="http://schemas.microsoft.com/office/drawing/2014/main" id="{00000000-0008-0000-0200-000029000000}"/>
            </a:ext>
          </a:extLst>
        </xdr:cNvPr>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a:extLst>
            <a:ext uri="{FF2B5EF4-FFF2-40B4-BE49-F238E27FC236}">
              <a16:creationId xmlns:a16="http://schemas.microsoft.com/office/drawing/2014/main" id="{00000000-0008-0000-0200-00002A000000}"/>
            </a:ext>
          </a:extLst>
        </xdr:cNvPr>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a:extLst>
            <a:ext uri="{FF2B5EF4-FFF2-40B4-BE49-F238E27FC236}">
              <a16:creationId xmlns:a16="http://schemas.microsoft.com/office/drawing/2014/main" id="{00000000-0008-0000-0200-00002B000000}"/>
            </a:ext>
          </a:extLst>
        </xdr:cNvPr>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a:extLst>
            <a:ext uri="{FF2B5EF4-FFF2-40B4-BE49-F238E27FC236}">
              <a16:creationId xmlns:a16="http://schemas.microsoft.com/office/drawing/2014/main" id="{00000000-0008-0000-0200-00002C000000}"/>
            </a:ext>
          </a:extLst>
        </xdr:cNvPr>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a:extLst>
            <a:ext uri="{FF2B5EF4-FFF2-40B4-BE49-F238E27FC236}">
              <a16:creationId xmlns:a16="http://schemas.microsoft.com/office/drawing/2014/main" id="{00000000-0008-0000-0200-00002D000000}"/>
            </a:ext>
          </a:extLst>
        </xdr:cNvPr>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a:extLst>
            <a:ext uri="{FF2B5EF4-FFF2-40B4-BE49-F238E27FC236}">
              <a16:creationId xmlns:a16="http://schemas.microsoft.com/office/drawing/2014/main" id="{00000000-0008-0000-0200-00002E000000}"/>
            </a:ext>
          </a:extLst>
        </xdr:cNvPr>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a:extLst>
            <a:ext uri="{FF2B5EF4-FFF2-40B4-BE49-F238E27FC236}">
              <a16:creationId xmlns:a16="http://schemas.microsoft.com/office/drawing/2014/main" id="{00000000-0008-0000-0200-00002F000000}"/>
            </a:ext>
          </a:extLst>
        </xdr:cNvPr>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8" name="Line 51">
          <a:extLst>
            <a:ext uri="{FF2B5EF4-FFF2-40B4-BE49-F238E27FC236}">
              <a16:creationId xmlns:a16="http://schemas.microsoft.com/office/drawing/2014/main" id="{00000000-0008-0000-0200-000030000000}"/>
            </a:ext>
          </a:extLst>
        </xdr:cNvPr>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a:extLst>
            <a:ext uri="{FF2B5EF4-FFF2-40B4-BE49-F238E27FC236}">
              <a16:creationId xmlns:a16="http://schemas.microsoft.com/office/drawing/2014/main" id="{00000000-0008-0000-0200-000031000000}"/>
            </a:ext>
          </a:extLst>
        </xdr:cNvPr>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a:extLst>
            <a:ext uri="{FF2B5EF4-FFF2-40B4-BE49-F238E27FC236}">
              <a16:creationId xmlns:a16="http://schemas.microsoft.com/office/drawing/2014/main" id="{00000000-0008-0000-0200-000032000000}"/>
            </a:ext>
          </a:extLst>
        </xdr:cNvPr>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a:extLst>
            <a:ext uri="{FF2B5EF4-FFF2-40B4-BE49-F238E27FC236}">
              <a16:creationId xmlns:a16="http://schemas.microsoft.com/office/drawing/2014/main" id="{00000000-0008-0000-0200-000033000000}"/>
            </a:ext>
          </a:extLst>
        </xdr:cNvPr>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5">
          <a:extLst>
            <a:ext uri="{FF2B5EF4-FFF2-40B4-BE49-F238E27FC236}">
              <a16:creationId xmlns:a16="http://schemas.microsoft.com/office/drawing/2014/main" id="{00000000-0008-0000-0200-000034000000}"/>
            </a:ext>
          </a:extLst>
        </xdr:cNvPr>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6">
          <a:extLst>
            <a:ext uri="{FF2B5EF4-FFF2-40B4-BE49-F238E27FC236}">
              <a16:creationId xmlns:a16="http://schemas.microsoft.com/office/drawing/2014/main" id="{00000000-0008-0000-0200-000035000000}"/>
            </a:ext>
          </a:extLst>
        </xdr:cNvPr>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7">
          <a:extLst>
            <a:ext uri="{FF2B5EF4-FFF2-40B4-BE49-F238E27FC236}">
              <a16:creationId xmlns:a16="http://schemas.microsoft.com/office/drawing/2014/main" id="{00000000-0008-0000-0200-000036000000}"/>
            </a:ext>
          </a:extLst>
        </xdr:cNvPr>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8">
          <a:extLst>
            <a:ext uri="{FF2B5EF4-FFF2-40B4-BE49-F238E27FC236}">
              <a16:creationId xmlns:a16="http://schemas.microsoft.com/office/drawing/2014/main" id="{00000000-0008-0000-0200-000037000000}"/>
            </a:ext>
          </a:extLst>
        </xdr:cNvPr>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9">
          <a:extLst>
            <a:ext uri="{FF2B5EF4-FFF2-40B4-BE49-F238E27FC236}">
              <a16:creationId xmlns:a16="http://schemas.microsoft.com/office/drawing/2014/main" id="{00000000-0008-0000-0200-000038000000}"/>
            </a:ext>
          </a:extLst>
        </xdr:cNvPr>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60">
          <a:extLst>
            <a:ext uri="{FF2B5EF4-FFF2-40B4-BE49-F238E27FC236}">
              <a16:creationId xmlns:a16="http://schemas.microsoft.com/office/drawing/2014/main" id="{00000000-0008-0000-0200-000039000000}"/>
            </a:ext>
          </a:extLst>
        </xdr:cNvPr>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61">
          <a:extLst>
            <a:ext uri="{FF2B5EF4-FFF2-40B4-BE49-F238E27FC236}">
              <a16:creationId xmlns:a16="http://schemas.microsoft.com/office/drawing/2014/main" id="{00000000-0008-0000-0200-00003A000000}"/>
            </a:ext>
          </a:extLst>
        </xdr:cNvPr>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2">
          <a:extLst>
            <a:ext uri="{FF2B5EF4-FFF2-40B4-BE49-F238E27FC236}">
              <a16:creationId xmlns:a16="http://schemas.microsoft.com/office/drawing/2014/main" id="{00000000-0008-0000-0200-00003B000000}"/>
            </a:ext>
          </a:extLst>
        </xdr:cNvPr>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3">
          <a:extLst>
            <a:ext uri="{FF2B5EF4-FFF2-40B4-BE49-F238E27FC236}">
              <a16:creationId xmlns:a16="http://schemas.microsoft.com/office/drawing/2014/main" id="{00000000-0008-0000-0200-00003C000000}"/>
            </a:ext>
          </a:extLst>
        </xdr:cNvPr>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4">
          <a:extLst>
            <a:ext uri="{FF2B5EF4-FFF2-40B4-BE49-F238E27FC236}">
              <a16:creationId xmlns:a16="http://schemas.microsoft.com/office/drawing/2014/main" id="{00000000-0008-0000-0200-00003D000000}"/>
            </a:ext>
          </a:extLst>
        </xdr:cNvPr>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5">
          <a:extLst>
            <a:ext uri="{FF2B5EF4-FFF2-40B4-BE49-F238E27FC236}">
              <a16:creationId xmlns:a16="http://schemas.microsoft.com/office/drawing/2014/main" id="{00000000-0008-0000-0200-00003E000000}"/>
            </a:ext>
          </a:extLst>
        </xdr:cNvPr>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6">
          <a:extLst>
            <a:ext uri="{FF2B5EF4-FFF2-40B4-BE49-F238E27FC236}">
              <a16:creationId xmlns:a16="http://schemas.microsoft.com/office/drawing/2014/main" id="{00000000-0008-0000-0200-00003F000000}"/>
            </a:ext>
          </a:extLst>
        </xdr:cNvPr>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7">
          <a:extLst>
            <a:ext uri="{FF2B5EF4-FFF2-40B4-BE49-F238E27FC236}">
              <a16:creationId xmlns:a16="http://schemas.microsoft.com/office/drawing/2014/main" id="{00000000-0008-0000-0200-000040000000}"/>
            </a:ext>
          </a:extLst>
        </xdr:cNvPr>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8">
          <a:extLst>
            <a:ext uri="{FF2B5EF4-FFF2-40B4-BE49-F238E27FC236}">
              <a16:creationId xmlns:a16="http://schemas.microsoft.com/office/drawing/2014/main" id="{00000000-0008-0000-0200-000041000000}"/>
            </a:ext>
          </a:extLst>
        </xdr:cNvPr>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9">
          <a:extLst>
            <a:ext uri="{FF2B5EF4-FFF2-40B4-BE49-F238E27FC236}">
              <a16:creationId xmlns:a16="http://schemas.microsoft.com/office/drawing/2014/main" id="{00000000-0008-0000-0200-000042000000}"/>
            </a:ext>
          </a:extLst>
        </xdr:cNvPr>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70">
          <a:extLst>
            <a:ext uri="{FF2B5EF4-FFF2-40B4-BE49-F238E27FC236}">
              <a16:creationId xmlns:a16="http://schemas.microsoft.com/office/drawing/2014/main" id="{00000000-0008-0000-0200-000043000000}"/>
            </a:ext>
          </a:extLst>
        </xdr:cNvPr>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71">
          <a:extLst>
            <a:ext uri="{FF2B5EF4-FFF2-40B4-BE49-F238E27FC236}">
              <a16:creationId xmlns:a16="http://schemas.microsoft.com/office/drawing/2014/main" id="{00000000-0008-0000-0200-000044000000}"/>
            </a:ext>
          </a:extLst>
        </xdr:cNvPr>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2">
          <a:extLst>
            <a:ext uri="{FF2B5EF4-FFF2-40B4-BE49-F238E27FC236}">
              <a16:creationId xmlns:a16="http://schemas.microsoft.com/office/drawing/2014/main" id="{00000000-0008-0000-0200-000045000000}"/>
            </a:ext>
          </a:extLst>
        </xdr:cNvPr>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3">
          <a:extLst>
            <a:ext uri="{FF2B5EF4-FFF2-40B4-BE49-F238E27FC236}">
              <a16:creationId xmlns:a16="http://schemas.microsoft.com/office/drawing/2014/main" id="{00000000-0008-0000-0200-000046000000}"/>
            </a:ext>
          </a:extLst>
        </xdr:cNvPr>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4">
          <a:extLst>
            <a:ext uri="{FF2B5EF4-FFF2-40B4-BE49-F238E27FC236}">
              <a16:creationId xmlns:a16="http://schemas.microsoft.com/office/drawing/2014/main" id="{00000000-0008-0000-0200-000047000000}"/>
            </a:ext>
          </a:extLst>
        </xdr:cNvPr>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5">
          <a:extLst>
            <a:ext uri="{FF2B5EF4-FFF2-40B4-BE49-F238E27FC236}">
              <a16:creationId xmlns:a16="http://schemas.microsoft.com/office/drawing/2014/main" id="{00000000-0008-0000-0200-000048000000}"/>
            </a:ext>
          </a:extLst>
        </xdr:cNvPr>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6">
          <a:extLst>
            <a:ext uri="{FF2B5EF4-FFF2-40B4-BE49-F238E27FC236}">
              <a16:creationId xmlns:a16="http://schemas.microsoft.com/office/drawing/2014/main" id="{00000000-0008-0000-0200-000049000000}"/>
            </a:ext>
          </a:extLst>
        </xdr:cNvPr>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4" name="Line 42">
          <a:extLst>
            <a:ext uri="{FF2B5EF4-FFF2-40B4-BE49-F238E27FC236}">
              <a16:creationId xmlns:a16="http://schemas.microsoft.com/office/drawing/2014/main" id="{00000000-0008-0000-0200-00004A000000}"/>
            </a:ext>
          </a:extLst>
        </xdr:cNvPr>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75" name="Line 42">
          <a:extLst>
            <a:ext uri="{FF2B5EF4-FFF2-40B4-BE49-F238E27FC236}">
              <a16:creationId xmlns:a16="http://schemas.microsoft.com/office/drawing/2014/main" id="{00000000-0008-0000-0200-00004B000000}"/>
            </a:ext>
          </a:extLst>
        </xdr:cNvPr>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6" name="Line 43">
          <a:extLst>
            <a:ext uri="{FF2B5EF4-FFF2-40B4-BE49-F238E27FC236}">
              <a16:creationId xmlns:a16="http://schemas.microsoft.com/office/drawing/2014/main" id="{00000000-0008-0000-0200-00004C000000}"/>
            </a:ext>
          </a:extLst>
        </xdr:cNvPr>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7" name="Line 44">
          <a:extLst>
            <a:ext uri="{FF2B5EF4-FFF2-40B4-BE49-F238E27FC236}">
              <a16:creationId xmlns:a16="http://schemas.microsoft.com/office/drawing/2014/main" id="{00000000-0008-0000-0200-00004D000000}"/>
            </a:ext>
          </a:extLst>
        </xdr:cNvPr>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8" name="Line 45">
          <a:extLst>
            <a:ext uri="{FF2B5EF4-FFF2-40B4-BE49-F238E27FC236}">
              <a16:creationId xmlns:a16="http://schemas.microsoft.com/office/drawing/2014/main" id="{00000000-0008-0000-0200-00004E000000}"/>
            </a:ext>
          </a:extLst>
        </xdr:cNvPr>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9" name="Line 46">
          <a:extLst>
            <a:ext uri="{FF2B5EF4-FFF2-40B4-BE49-F238E27FC236}">
              <a16:creationId xmlns:a16="http://schemas.microsoft.com/office/drawing/2014/main" id="{00000000-0008-0000-0200-00004F000000}"/>
            </a:ext>
          </a:extLst>
        </xdr:cNvPr>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a:extLst>
            <a:ext uri="{FF2B5EF4-FFF2-40B4-BE49-F238E27FC236}">
              <a16:creationId xmlns:a16="http://schemas.microsoft.com/office/drawing/2014/main" id="{00000000-0008-0000-1B00-000002000000}"/>
            </a:ext>
          </a:extLst>
        </xdr:cNvPr>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a:extLst>
            <a:ext uri="{FF2B5EF4-FFF2-40B4-BE49-F238E27FC236}">
              <a16:creationId xmlns:a16="http://schemas.microsoft.com/office/drawing/2014/main" id="{00000000-0008-0000-1C00-000002000000}"/>
            </a:ext>
          </a:extLst>
        </xdr:cNvPr>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a:extLst>
            <a:ext uri="{FF2B5EF4-FFF2-40B4-BE49-F238E27FC236}">
              <a16:creationId xmlns:a16="http://schemas.microsoft.com/office/drawing/2014/main" id="{00000000-0008-0000-1C00-000003000000}"/>
            </a:ext>
          </a:extLst>
        </xdr:cNvPr>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a:extLst>
            <a:ext uri="{FF2B5EF4-FFF2-40B4-BE49-F238E27FC236}">
              <a16:creationId xmlns:a16="http://schemas.microsoft.com/office/drawing/2014/main" id="{00000000-0008-0000-1C00-000004000000}"/>
            </a:ext>
          </a:extLst>
        </xdr:cNvPr>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a:extLst>
            <a:ext uri="{FF2B5EF4-FFF2-40B4-BE49-F238E27FC236}">
              <a16:creationId xmlns:a16="http://schemas.microsoft.com/office/drawing/2014/main" id="{00000000-0008-0000-1C00-000005000000}"/>
            </a:ext>
          </a:extLst>
        </xdr:cNvPr>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a:extLst>
            <a:ext uri="{FF2B5EF4-FFF2-40B4-BE49-F238E27FC236}">
              <a16:creationId xmlns:a16="http://schemas.microsoft.com/office/drawing/2014/main" id="{00000000-0008-0000-1C00-000007000000}"/>
            </a:ext>
          </a:extLst>
        </xdr:cNvPr>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1828800</xdr:colOff>
      <xdr:row>1</xdr:row>
      <xdr:rowOff>9525</xdr:rowOff>
    </xdr:from>
    <xdr:to>
      <xdr:col>4</xdr:col>
      <xdr:colOff>2419350</xdr:colOff>
      <xdr:row>2</xdr:row>
      <xdr:rowOff>128066</xdr:rowOff>
    </xdr:to>
    <xdr:sp macro="" textlink="">
      <xdr:nvSpPr>
        <xdr:cNvPr id="3" name="Text Box 1">
          <a:extLst>
            <a:ext uri="{FF2B5EF4-FFF2-40B4-BE49-F238E27FC236}">
              <a16:creationId xmlns:a16="http://schemas.microsoft.com/office/drawing/2014/main" id="{00000000-0008-0000-1F00-000003000000}"/>
            </a:ext>
          </a:extLst>
        </xdr:cNvPr>
        <xdr:cNvSpPr txBox="1">
          <a:spLocks noChangeArrowheads="1"/>
        </xdr:cNvSpPr>
      </xdr:nvSpPr>
      <xdr:spPr bwMode="auto">
        <a:xfrm>
          <a:off x="6791325" y="180975"/>
          <a:ext cx="590550" cy="2899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a:extLst>
            <a:ext uri="{FF2B5EF4-FFF2-40B4-BE49-F238E27FC236}">
              <a16:creationId xmlns:a16="http://schemas.microsoft.com/office/drawing/2014/main" id="{00000000-0008-0000-2000-000002000000}"/>
            </a:ext>
          </a:extLst>
        </xdr:cNvPr>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a:extLst>
            <a:ext uri="{FF2B5EF4-FFF2-40B4-BE49-F238E27FC236}">
              <a16:creationId xmlns:a16="http://schemas.microsoft.com/office/drawing/2014/main" id="{00000000-0008-0000-2000-000003000000}"/>
            </a:ext>
          </a:extLst>
        </xdr:cNvPr>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a:extLst>
            <a:ext uri="{FF2B5EF4-FFF2-40B4-BE49-F238E27FC236}">
              <a16:creationId xmlns:a16="http://schemas.microsoft.com/office/drawing/2014/main" id="{00000000-0008-0000-2000-000005000000}"/>
            </a:ext>
          </a:extLst>
        </xdr:cNvPr>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3209925</xdr:colOff>
      <xdr:row>0</xdr:row>
      <xdr:rowOff>47625</xdr:rowOff>
    </xdr:from>
    <xdr:to>
      <xdr:col>4</xdr:col>
      <xdr:colOff>3819525</xdr:colOff>
      <xdr:row>1</xdr:row>
      <xdr:rowOff>104775</xdr:rowOff>
    </xdr:to>
    <xdr:sp macro="" textlink="">
      <xdr:nvSpPr>
        <xdr:cNvPr id="2" name="Text Box 1">
          <a:extLst>
            <a:ext uri="{FF2B5EF4-FFF2-40B4-BE49-F238E27FC236}">
              <a16:creationId xmlns:a16="http://schemas.microsoft.com/office/drawing/2014/main" id="{00000000-0008-0000-2100-000002000000}"/>
            </a:ext>
          </a:extLst>
        </xdr:cNvPr>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a:extLst>
            <a:ext uri="{FF2B5EF4-FFF2-40B4-BE49-F238E27FC236}">
              <a16:creationId xmlns:a16="http://schemas.microsoft.com/office/drawing/2014/main" id="{00000000-0008-0000-2200-000002000000}"/>
            </a:ext>
          </a:extLst>
        </xdr:cNvPr>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a:extLst>
            <a:ext uri="{FF2B5EF4-FFF2-40B4-BE49-F238E27FC236}">
              <a16:creationId xmlns:a16="http://schemas.microsoft.com/office/drawing/2014/main" id="{00000000-0008-0000-2300-000002000000}"/>
            </a:ext>
          </a:extLst>
        </xdr:cNvPr>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a:extLst>
            <a:ext uri="{FF2B5EF4-FFF2-40B4-BE49-F238E27FC236}">
              <a16:creationId xmlns:a16="http://schemas.microsoft.com/office/drawing/2014/main" id="{00000000-0008-0000-2300-000003000000}"/>
            </a:ext>
          </a:extLst>
        </xdr:cNvPr>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a:extLst>
            <a:ext uri="{FF2B5EF4-FFF2-40B4-BE49-F238E27FC236}">
              <a16:creationId xmlns:a16="http://schemas.microsoft.com/office/drawing/2014/main" id="{00000000-0008-0000-2400-000002000000}"/>
            </a:ext>
          </a:extLst>
        </xdr:cNvPr>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549090</xdr:colOff>
      <xdr:row>0</xdr:row>
      <xdr:rowOff>56029</xdr:rowOff>
    </xdr:from>
    <xdr:to>
      <xdr:col>6</xdr:col>
      <xdr:colOff>1019736</xdr:colOff>
      <xdr:row>1</xdr:row>
      <xdr:rowOff>134471</xdr:rowOff>
    </xdr:to>
    <xdr:sp macro="" textlink="">
      <xdr:nvSpPr>
        <xdr:cNvPr id="2" name="Text Box 1">
          <a:extLst>
            <a:ext uri="{FF2B5EF4-FFF2-40B4-BE49-F238E27FC236}">
              <a16:creationId xmlns:a16="http://schemas.microsoft.com/office/drawing/2014/main" id="{00000000-0008-0000-2500-000002000000}"/>
            </a:ext>
          </a:extLst>
        </xdr:cNvPr>
        <xdr:cNvSpPr txBox="1">
          <a:spLocks noChangeArrowheads="1"/>
        </xdr:cNvSpPr>
      </xdr:nvSpPr>
      <xdr:spPr bwMode="auto">
        <a:xfrm>
          <a:off x="5835465" y="56029"/>
          <a:ext cx="1232646" cy="249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539750</xdr:colOff>
      <xdr:row>0</xdr:row>
      <xdr:rowOff>47625</xdr:rowOff>
    </xdr:from>
    <xdr:to>
      <xdr:col>7</xdr:col>
      <xdr:colOff>819896</xdr:colOff>
      <xdr:row>1</xdr:row>
      <xdr:rowOff>119530</xdr:rowOff>
    </xdr:to>
    <xdr:sp macro="" textlink="">
      <xdr:nvSpPr>
        <xdr:cNvPr id="2" name="Text Box 1">
          <a:extLst>
            <a:ext uri="{FF2B5EF4-FFF2-40B4-BE49-F238E27FC236}">
              <a16:creationId xmlns:a16="http://schemas.microsoft.com/office/drawing/2014/main" id="{00000000-0008-0000-2600-000002000000}"/>
            </a:ext>
          </a:extLst>
        </xdr:cNvPr>
        <xdr:cNvSpPr txBox="1">
          <a:spLocks noChangeArrowheads="1"/>
        </xdr:cNvSpPr>
      </xdr:nvSpPr>
      <xdr:spPr bwMode="auto">
        <a:xfrm>
          <a:off x="6464300" y="47625"/>
          <a:ext cx="1232646" cy="243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1539127</xdr:colOff>
      <xdr:row>0</xdr:row>
      <xdr:rowOff>2799</xdr:rowOff>
    </xdr:from>
    <xdr:to>
      <xdr:col>7</xdr:col>
      <xdr:colOff>2342028</xdr:colOff>
      <xdr:row>1</xdr:row>
      <xdr:rowOff>78440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flipH="1">
          <a:off x="10896039" y="2799"/>
          <a:ext cx="802901"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445500" y="4241800"/>
          <a:ext cx="4699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270063</xdr:colOff>
      <xdr:row>0</xdr:row>
      <xdr:rowOff>39408</xdr:rowOff>
    </xdr:from>
    <xdr:to>
      <xdr:col>12</xdr:col>
      <xdr:colOff>155763</xdr:colOff>
      <xdr:row>1</xdr:row>
      <xdr:rowOff>33058</xdr:rowOff>
    </xdr:to>
    <xdr:sp macro="" textlink="">
      <xdr:nvSpPr>
        <xdr:cNvPr id="3" name="Text Box 1">
          <a:extLst>
            <a:ext uri="{FF2B5EF4-FFF2-40B4-BE49-F238E27FC236}">
              <a16:creationId xmlns:a16="http://schemas.microsoft.com/office/drawing/2014/main" id="{00000000-0008-0000-0B00-000003000000}"/>
            </a:ext>
          </a:extLst>
        </xdr:cNvPr>
        <xdr:cNvSpPr txBox="1">
          <a:spLocks noChangeArrowheads="1"/>
        </xdr:cNvSpPr>
      </xdr:nvSpPr>
      <xdr:spPr bwMode="auto">
        <a:xfrm>
          <a:off x="7813863" y="39408"/>
          <a:ext cx="571500" cy="165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6</xdr:col>
      <xdr:colOff>0</xdr:colOff>
      <xdr:row>29</xdr:row>
      <xdr:rowOff>0</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114800"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247650</xdr:colOff>
      <xdr:row>0</xdr:row>
      <xdr:rowOff>28575</xdr:rowOff>
    </xdr:from>
    <xdr:to>
      <xdr:col>14</xdr:col>
      <xdr:colOff>1000125</xdr:colOff>
      <xdr:row>0</xdr:row>
      <xdr:rowOff>228600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11772900"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1.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2.xml"/><Relationship Id="rId1" Type="http://schemas.openxmlformats.org/officeDocument/2006/relationships/printerSettings" Target="../printerSettings/printerSettings27.bin"/><Relationship Id="rId4" Type="http://schemas.openxmlformats.org/officeDocument/2006/relationships/comments" Target="../comments27.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3.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4.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5.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6.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7.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8.xml"/><Relationship Id="rId1" Type="http://schemas.openxmlformats.org/officeDocument/2006/relationships/printerSettings" Target="../printerSettings/printerSettings35.bin"/><Relationship Id="rId4" Type="http://schemas.openxmlformats.org/officeDocument/2006/relationships/comments" Target="../comments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49"/>
  <sheetViews>
    <sheetView view="pageBreakPreview" zoomScale="85" zoomScaleNormal="100" zoomScaleSheetLayoutView="85" workbookViewId="0">
      <selection activeCell="I25" sqref="I25"/>
    </sheetView>
  </sheetViews>
  <sheetFormatPr defaultColWidth="3.625" defaultRowHeight="24.95" customHeight="1"/>
  <cols>
    <col min="1" max="2" width="3.625" style="214" customWidth="1"/>
    <col min="3" max="3" width="5.125" style="214" customWidth="1"/>
    <col min="4" max="4" width="3.625" style="214" customWidth="1"/>
    <col min="5" max="5" width="4.375" style="214" customWidth="1"/>
    <col min="6" max="16" width="3.625" style="214" customWidth="1"/>
    <col min="17" max="17" width="2.875" style="214" customWidth="1"/>
    <col min="18" max="22" width="3.625" style="214" customWidth="1"/>
    <col min="23" max="16384" width="3.625" style="214"/>
  </cols>
  <sheetData>
    <row r="1" spans="1:24" ht="14.25" customHeight="1">
      <c r="A1" s="213"/>
      <c r="B1" s="213"/>
      <c r="C1" s="213"/>
      <c r="D1" s="213"/>
      <c r="E1" s="213"/>
      <c r="F1" s="213"/>
      <c r="G1" s="213"/>
      <c r="H1" s="213"/>
      <c r="I1" s="213"/>
      <c r="J1" s="213"/>
      <c r="K1" s="213"/>
      <c r="L1" s="213"/>
      <c r="M1" s="213"/>
      <c r="N1" s="213"/>
      <c r="O1" s="213"/>
      <c r="P1" s="213"/>
      <c r="Q1" s="213"/>
      <c r="R1" s="213"/>
      <c r="V1" s="215"/>
      <c r="W1" s="226"/>
      <c r="X1" s="226"/>
    </row>
    <row r="2" spans="1:24" ht="27" customHeight="1">
      <c r="A2" s="1113" t="s">
        <v>262</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row>
    <row r="3" spans="1:24" ht="22.5" customHeight="1">
      <c r="A3" s="216"/>
      <c r="B3" s="128"/>
      <c r="C3" s="128"/>
      <c r="D3" s="128"/>
      <c r="E3" s="128"/>
      <c r="F3" s="128"/>
      <c r="G3" s="128"/>
      <c r="H3" s="128"/>
      <c r="I3" s="128"/>
      <c r="J3" s="128"/>
      <c r="K3" s="128"/>
      <c r="L3" s="128"/>
      <c r="M3" s="128"/>
      <c r="N3" s="128"/>
      <c r="O3" s="128"/>
      <c r="P3" s="128"/>
      <c r="Q3" s="128"/>
      <c r="R3" s="128"/>
      <c r="S3" s="128"/>
      <c r="T3" s="128"/>
      <c r="U3" s="128"/>
      <c r="V3" s="128"/>
      <c r="W3" s="128"/>
      <c r="X3" s="128"/>
    </row>
    <row r="4" spans="1:24" ht="19.5" customHeight="1">
      <c r="A4" s="228"/>
      <c r="B4" s="217"/>
      <c r="C4" s="1109" t="s">
        <v>264</v>
      </c>
      <c r="D4" s="1109"/>
      <c r="E4" s="1109"/>
      <c r="F4" s="218" t="s">
        <v>624</v>
      </c>
      <c r="G4" s="217"/>
      <c r="H4" s="217"/>
      <c r="I4" s="217"/>
      <c r="J4" s="217"/>
      <c r="K4" s="217"/>
      <c r="L4" s="228"/>
      <c r="M4" s="228"/>
      <c r="N4" s="228"/>
      <c r="O4" s="228"/>
      <c r="P4" s="228"/>
      <c r="Q4" s="228"/>
      <c r="R4" s="228"/>
      <c r="S4" s="228"/>
      <c r="T4" s="228"/>
      <c r="U4" s="228"/>
      <c r="V4" s="228"/>
      <c r="W4" s="228"/>
      <c r="X4" s="128"/>
    </row>
    <row r="5" spans="1:24" ht="18.75" customHeight="1">
      <c r="A5" s="217"/>
      <c r="B5" s="217"/>
      <c r="C5" s="1109" t="s">
        <v>709</v>
      </c>
      <c r="D5" s="1109"/>
      <c r="E5" s="1109"/>
      <c r="F5" s="1109"/>
      <c r="G5" s="217" t="s">
        <v>373</v>
      </c>
      <c r="H5" s="217"/>
      <c r="I5" s="217"/>
      <c r="J5" s="217"/>
      <c r="K5" s="217"/>
      <c r="L5" s="217"/>
      <c r="M5" s="217"/>
      <c r="N5" s="217"/>
      <c r="O5" s="217"/>
      <c r="P5" s="217"/>
      <c r="Q5" s="217"/>
      <c r="R5" s="217"/>
      <c r="S5" s="217"/>
      <c r="T5" s="217"/>
      <c r="U5" s="217"/>
      <c r="V5" s="217"/>
      <c r="W5" s="217"/>
      <c r="X5" s="219"/>
    </row>
    <row r="6" spans="1:24" ht="18.75" customHeight="1">
      <c r="A6" s="217"/>
      <c r="B6" s="217"/>
      <c r="C6" s="217"/>
      <c r="D6" s="217"/>
      <c r="E6" s="217"/>
      <c r="F6" s="217"/>
      <c r="G6" s="217"/>
      <c r="H6" s="217"/>
      <c r="I6" s="217"/>
      <c r="J6" s="217"/>
      <c r="K6" s="217"/>
      <c r="L6" s="217"/>
      <c r="M6" s="217"/>
      <c r="N6" s="217"/>
      <c r="O6" s="217"/>
      <c r="P6" s="217"/>
      <c r="Q6" s="217"/>
      <c r="R6" s="217"/>
      <c r="S6" s="217"/>
      <c r="T6" s="217"/>
      <c r="U6" s="217"/>
      <c r="V6" s="217"/>
      <c r="W6" s="217"/>
      <c r="X6" s="219"/>
    </row>
    <row r="7" spans="1:24" ht="18.75" customHeight="1">
      <c r="A7" s="217"/>
      <c r="B7" s="215"/>
      <c r="C7" s="215" t="s">
        <v>232</v>
      </c>
      <c r="D7" s="215"/>
      <c r="E7" s="215"/>
      <c r="F7" s="215"/>
      <c r="G7" s="215"/>
      <c r="H7" s="215"/>
      <c r="I7" s="215"/>
      <c r="J7" s="215"/>
      <c r="K7" s="215"/>
      <c r="L7" s="215"/>
      <c r="M7" s="215"/>
      <c r="N7" s="215"/>
      <c r="O7" s="215"/>
      <c r="P7" s="215"/>
      <c r="Q7" s="215"/>
      <c r="R7" s="215"/>
      <c r="S7" s="215"/>
      <c r="T7" s="215"/>
      <c r="U7" s="226"/>
      <c r="V7" s="215"/>
      <c r="W7" s="217"/>
      <c r="X7" s="217"/>
    </row>
    <row r="8" spans="1:24" ht="18.75" customHeight="1">
      <c r="A8" s="217"/>
      <c r="B8" s="215"/>
      <c r="C8" s="215"/>
      <c r="D8" s="215"/>
      <c r="E8" s="215"/>
      <c r="F8" s="215"/>
      <c r="G8" s="215"/>
      <c r="H8" s="215"/>
      <c r="I8" s="215"/>
      <c r="J8" s="215"/>
      <c r="K8" s="215"/>
      <c r="L8" s="215"/>
      <c r="M8" s="215"/>
      <c r="N8" s="215"/>
      <c r="O8" s="215"/>
      <c r="P8" s="215"/>
      <c r="Q8" s="215"/>
      <c r="R8" s="215"/>
      <c r="S8" s="215"/>
      <c r="T8" s="215"/>
      <c r="U8" s="226"/>
      <c r="V8" s="215"/>
      <c r="W8" s="217"/>
      <c r="X8" s="217"/>
    </row>
    <row r="9" spans="1:24" ht="18.75" customHeight="1">
      <c r="A9" s="217"/>
      <c r="B9" s="215"/>
      <c r="C9" s="220"/>
      <c r="D9" s="215"/>
      <c r="E9" s="215"/>
      <c r="F9" s="215"/>
      <c r="G9" s="215"/>
      <c r="H9" s="215"/>
      <c r="I9" s="215"/>
      <c r="J9" s="215"/>
      <c r="K9" s="215"/>
      <c r="L9" s="215"/>
      <c r="M9" s="215"/>
      <c r="N9" s="215"/>
      <c r="O9" s="215"/>
      <c r="P9" s="215"/>
      <c r="Q9" s="215"/>
      <c r="R9" s="215"/>
      <c r="S9" s="215"/>
      <c r="T9" s="215"/>
      <c r="U9" s="411" t="s">
        <v>690</v>
      </c>
      <c r="V9" s="215"/>
      <c r="W9" s="217"/>
      <c r="X9" s="217"/>
    </row>
    <row r="10" spans="1:24" ht="18.75" customHeight="1">
      <c r="A10" s="217"/>
      <c r="B10" s="215"/>
      <c r="C10" s="220"/>
      <c r="D10" s="215"/>
      <c r="E10" s="215"/>
      <c r="F10" s="215"/>
      <c r="G10" s="215"/>
      <c r="H10" s="215"/>
      <c r="I10" s="215"/>
      <c r="J10" s="215"/>
      <c r="K10" s="215"/>
      <c r="L10" s="215"/>
      <c r="M10" s="215"/>
      <c r="N10" s="215"/>
      <c r="O10" s="215"/>
      <c r="P10" s="215"/>
      <c r="Q10" s="215"/>
      <c r="R10" s="215"/>
      <c r="S10" s="215"/>
      <c r="T10" s="215"/>
      <c r="U10" s="221"/>
      <c r="V10" s="215"/>
      <c r="W10" s="217"/>
      <c r="X10" s="217"/>
    </row>
    <row r="11" spans="1:24" ht="18.75" customHeight="1">
      <c r="A11" s="217"/>
      <c r="B11" s="215"/>
      <c r="C11" s="363" t="s">
        <v>233</v>
      </c>
      <c r="D11" s="215"/>
      <c r="E11" s="215"/>
      <c r="F11" s="215"/>
      <c r="G11" s="215"/>
      <c r="H11" s="215"/>
      <c r="I11" s="215"/>
      <c r="J11" s="215"/>
      <c r="K11" s="215"/>
      <c r="L11" s="215"/>
      <c r="M11" s="215"/>
      <c r="N11" s="215"/>
      <c r="O11" s="215"/>
      <c r="P11" s="215"/>
      <c r="Q11" s="215"/>
      <c r="R11" s="215"/>
      <c r="S11" s="215"/>
      <c r="T11" s="215"/>
      <c r="U11" s="215"/>
      <c r="V11" s="215"/>
      <c r="W11" s="217"/>
      <c r="X11" s="217"/>
    </row>
    <row r="12" spans="1:24" ht="19.5" customHeight="1">
      <c r="A12" s="218"/>
      <c r="B12" s="218"/>
      <c r="C12" s="215"/>
      <c r="D12" s="220"/>
      <c r="E12" s="220"/>
      <c r="F12" s="220"/>
      <c r="G12" s="220"/>
      <c r="H12" s="220"/>
      <c r="I12" s="220"/>
      <c r="J12" s="220"/>
      <c r="K12" s="220"/>
      <c r="L12" s="220"/>
      <c r="M12" s="220"/>
      <c r="N12" s="220"/>
      <c r="O12" s="220"/>
      <c r="P12" s="220"/>
      <c r="Q12" s="220"/>
      <c r="R12" s="220"/>
      <c r="S12" s="220"/>
      <c r="T12" s="220"/>
      <c r="U12" s="220"/>
      <c r="V12" s="220"/>
      <c r="W12" s="218"/>
      <c r="X12" s="218"/>
    </row>
    <row r="13" spans="1:24" ht="18.75" customHeight="1">
      <c r="A13" s="218"/>
      <c r="B13" s="218"/>
      <c r="C13" s="215"/>
      <c r="D13" s="220"/>
      <c r="E13" s="215"/>
      <c r="F13" s="220"/>
      <c r="G13" s="220"/>
      <c r="H13" s="215"/>
      <c r="I13" s="220"/>
      <c r="J13" s="220" t="s">
        <v>234</v>
      </c>
      <c r="K13" s="220"/>
      <c r="L13" s="220"/>
      <c r="M13" s="220"/>
      <c r="N13" s="220"/>
      <c r="O13" s="220"/>
      <c r="P13" s="220"/>
      <c r="Q13" s="220"/>
      <c r="R13" s="220"/>
      <c r="S13" s="220"/>
      <c r="T13" s="220"/>
      <c r="U13" s="220"/>
      <c r="V13" s="218"/>
      <c r="W13" s="218"/>
      <c r="X13" s="218"/>
    </row>
    <row r="14" spans="1:24" ht="18.75" customHeight="1">
      <c r="A14" s="217"/>
      <c r="B14" s="217"/>
      <c r="C14" s="215"/>
      <c r="D14" s="215"/>
      <c r="E14" s="215"/>
      <c r="F14" s="215"/>
      <c r="G14" s="215"/>
      <c r="H14" s="215"/>
      <c r="I14" s="215"/>
      <c r="J14" s="1114" t="s">
        <v>374</v>
      </c>
      <c r="K14" s="1114"/>
      <c r="L14" s="1114"/>
      <c r="M14" s="1114"/>
      <c r="N14" s="1114"/>
      <c r="O14" s="215"/>
      <c r="P14" s="215"/>
      <c r="Q14" s="215"/>
      <c r="R14" s="215"/>
      <c r="S14" s="215"/>
      <c r="T14" s="215"/>
      <c r="U14" s="226"/>
      <c r="V14" s="217"/>
      <c r="W14" s="217"/>
      <c r="X14" s="224"/>
    </row>
    <row r="15" spans="1:24" ht="18.75" customHeight="1">
      <c r="A15" s="217"/>
      <c r="B15" s="217"/>
      <c r="C15" s="215"/>
      <c r="D15" s="215"/>
      <c r="E15" s="215"/>
      <c r="F15" s="215"/>
      <c r="G15" s="215"/>
      <c r="H15" s="215"/>
      <c r="I15" s="215"/>
      <c r="J15" s="1114" t="s">
        <v>375</v>
      </c>
      <c r="K15" s="1114"/>
      <c r="L15" s="1114"/>
      <c r="M15" s="1114"/>
      <c r="N15" s="1114"/>
      <c r="O15" s="215"/>
      <c r="P15" s="215"/>
      <c r="Q15" s="215"/>
      <c r="R15" s="215"/>
      <c r="S15" s="215"/>
      <c r="T15" s="226"/>
      <c r="U15" s="226"/>
      <c r="V15" s="221"/>
      <c r="W15" s="221"/>
      <c r="X15" s="225"/>
    </row>
    <row r="16" spans="1:24" ht="18.75" customHeight="1">
      <c r="A16" s="217"/>
      <c r="B16" s="217"/>
      <c r="C16" s="215"/>
      <c r="D16" s="215"/>
      <c r="E16" s="215"/>
      <c r="F16" s="215"/>
      <c r="G16" s="215"/>
      <c r="H16" s="215"/>
      <c r="I16" s="215"/>
      <c r="J16" s="1114" t="s">
        <v>318</v>
      </c>
      <c r="K16" s="1114"/>
      <c r="L16" s="1114"/>
      <c r="M16" s="1114"/>
      <c r="N16" s="1114"/>
      <c r="O16" s="215"/>
      <c r="P16" s="215"/>
      <c r="Q16" s="215"/>
      <c r="R16" s="226"/>
      <c r="S16" s="226"/>
      <c r="T16" s="215"/>
      <c r="U16" s="215"/>
      <c r="V16" s="863"/>
      <c r="W16" s="217"/>
      <c r="X16" s="213"/>
    </row>
    <row r="17" spans="1:31" ht="18.75" customHeight="1">
      <c r="A17" s="217"/>
      <c r="B17" s="217"/>
      <c r="C17" s="217"/>
      <c r="D17" s="217"/>
      <c r="E17" s="218"/>
      <c r="F17" s="217"/>
      <c r="G17" s="217"/>
      <c r="H17" s="217"/>
      <c r="I17" s="217"/>
      <c r="J17" s="217"/>
      <c r="K17" s="217"/>
      <c r="L17" s="217"/>
      <c r="M17" s="217"/>
      <c r="N17" s="217"/>
      <c r="O17" s="217"/>
      <c r="P17" s="217"/>
      <c r="Q17" s="217"/>
      <c r="R17" s="217"/>
      <c r="S17" s="217"/>
      <c r="T17" s="217"/>
      <c r="U17" s="217"/>
      <c r="V17" s="217"/>
      <c r="W17" s="217"/>
      <c r="X17" s="213"/>
    </row>
    <row r="18" spans="1:31" ht="18.75" customHeight="1">
      <c r="A18" s="217"/>
      <c r="B18" s="217"/>
      <c r="C18" s="217"/>
      <c r="D18" s="217"/>
      <c r="E18" s="217"/>
      <c r="F18" s="217"/>
      <c r="G18" s="217"/>
      <c r="H18" s="217"/>
      <c r="I18" s="217"/>
      <c r="J18" s="1111" t="s">
        <v>235</v>
      </c>
      <c r="K18" s="1111"/>
      <c r="L18" s="1111"/>
      <c r="M18" s="1111"/>
      <c r="N18" s="1111"/>
      <c r="O18" s="217"/>
      <c r="P18" s="217"/>
      <c r="Q18" s="227"/>
      <c r="R18" s="217"/>
      <c r="S18" s="217"/>
      <c r="T18" s="217"/>
      <c r="U18" s="221"/>
      <c r="V18" s="217"/>
      <c r="W18" s="217"/>
      <c r="X18" s="213"/>
      <c r="AB18" s="1110"/>
      <c r="AC18" s="1110"/>
      <c r="AD18" s="1110"/>
      <c r="AE18" s="1110"/>
    </row>
    <row r="19" spans="1:31" ht="18.75" customHeight="1">
      <c r="A19" s="217"/>
      <c r="B19" s="217"/>
      <c r="C19" s="217"/>
      <c r="D19" s="217"/>
      <c r="E19" s="217"/>
      <c r="F19" s="217"/>
      <c r="G19" s="217"/>
      <c r="H19" s="217"/>
      <c r="I19" s="217"/>
      <c r="J19" s="1111" t="s">
        <v>431</v>
      </c>
      <c r="K19" s="1111"/>
      <c r="L19" s="1111"/>
      <c r="M19" s="1111"/>
      <c r="N19" s="1111"/>
      <c r="O19" s="217"/>
      <c r="P19" s="217"/>
      <c r="Q19" s="227"/>
      <c r="R19" s="217"/>
      <c r="S19" s="217"/>
      <c r="T19" s="217"/>
      <c r="U19" s="217"/>
      <c r="V19" s="217"/>
      <c r="W19" s="217"/>
      <c r="X19" s="213"/>
      <c r="AB19" s="1110"/>
      <c r="AC19" s="1110"/>
      <c r="AD19" s="1110"/>
      <c r="AE19" s="1110"/>
    </row>
    <row r="20" spans="1:31" ht="15.75" customHeight="1">
      <c r="A20" s="217"/>
      <c r="B20" s="217"/>
      <c r="C20" s="217"/>
      <c r="D20" s="217"/>
      <c r="E20" s="217"/>
      <c r="F20" s="217"/>
      <c r="G20" s="217"/>
      <c r="H20" s="217"/>
      <c r="I20" s="217"/>
      <c r="J20" s="1111" t="s">
        <v>376</v>
      </c>
      <c r="K20" s="1111"/>
      <c r="L20" s="1111"/>
      <c r="M20" s="1111"/>
      <c r="N20" s="1111"/>
      <c r="O20" s="217"/>
      <c r="P20" s="217"/>
      <c r="Q20" s="217"/>
      <c r="R20" s="217"/>
      <c r="S20" s="217"/>
      <c r="T20" s="217"/>
      <c r="U20" s="217"/>
      <c r="V20" s="217"/>
      <c r="W20" s="217"/>
      <c r="X20" s="213"/>
      <c r="AB20" s="1110"/>
      <c r="AC20" s="1110"/>
      <c r="AD20" s="1110"/>
      <c r="AE20" s="1110"/>
    </row>
    <row r="21" spans="1:31" ht="18.75" customHeight="1">
      <c r="A21" s="218"/>
      <c r="B21" s="218"/>
      <c r="C21" s="217"/>
      <c r="D21" s="217"/>
      <c r="E21" s="217"/>
      <c r="F21" s="217"/>
      <c r="G21" s="217"/>
      <c r="H21" s="217"/>
      <c r="I21" s="217"/>
      <c r="J21" s="1111" t="s">
        <v>710</v>
      </c>
      <c r="K21" s="1111"/>
      <c r="L21" s="1111"/>
      <c r="M21" s="1111"/>
      <c r="N21" s="1111"/>
      <c r="O21" s="217"/>
      <c r="P21" s="217"/>
      <c r="Q21" s="217"/>
      <c r="R21" s="217"/>
      <c r="S21" s="217"/>
      <c r="T21" s="218"/>
      <c r="U21" s="218"/>
      <c r="V21" s="218"/>
      <c r="W21" s="218"/>
      <c r="X21" s="218"/>
    </row>
    <row r="22" spans="1:31" ht="18.75" customHeight="1">
      <c r="A22" s="217"/>
      <c r="B22" s="217"/>
      <c r="C22" s="217"/>
      <c r="D22" s="217"/>
      <c r="E22" s="217"/>
      <c r="F22" s="217"/>
      <c r="G22" s="217"/>
      <c r="H22" s="217"/>
      <c r="I22" s="217"/>
      <c r="J22" s="217"/>
      <c r="K22" s="217"/>
      <c r="L22" s="217"/>
      <c r="M22" s="217"/>
      <c r="N22" s="217"/>
      <c r="O22" s="217"/>
      <c r="P22" s="217"/>
      <c r="Q22" s="227"/>
      <c r="R22" s="217"/>
      <c r="S22" s="217"/>
      <c r="T22" s="217"/>
      <c r="U22" s="221"/>
      <c r="V22" s="217"/>
      <c r="W22" s="217"/>
      <c r="X22" s="224"/>
    </row>
    <row r="23" spans="1:31" ht="18.75" customHeight="1">
      <c r="A23" s="1112" t="s">
        <v>231</v>
      </c>
      <c r="B23" s="1112"/>
      <c r="C23" s="1112"/>
      <c r="D23" s="1112"/>
      <c r="E23" s="1112"/>
      <c r="F23" s="1112"/>
      <c r="G23" s="1112"/>
      <c r="H23" s="1112"/>
      <c r="I23" s="1112"/>
      <c r="J23" s="1112"/>
      <c r="K23" s="1112"/>
      <c r="L23" s="1112"/>
      <c r="M23" s="1112"/>
      <c r="N23" s="1112"/>
      <c r="O23" s="1112"/>
      <c r="P23" s="1112"/>
      <c r="Q23" s="1112"/>
      <c r="R23" s="1112"/>
      <c r="S23" s="1112"/>
      <c r="T23" s="1112"/>
      <c r="U23" s="1112"/>
      <c r="V23" s="1112"/>
      <c r="W23" s="1112"/>
      <c r="X23" s="1112"/>
    </row>
    <row r="24" spans="1:31" ht="18.75" customHeight="1">
      <c r="A24" s="217"/>
      <c r="B24" s="217"/>
      <c r="C24" s="217"/>
      <c r="D24" s="217"/>
      <c r="E24" s="217"/>
      <c r="F24" s="217"/>
      <c r="G24" s="217"/>
      <c r="H24" s="217"/>
      <c r="I24" s="217"/>
      <c r="J24" s="217"/>
      <c r="K24" s="217"/>
      <c r="L24" s="217"/>
      <c r="M24" s="217"/>
      <c r="N24" s="217"/>
      <c r="O24" s="217"/>
      <c r="P24" s="217"/>
      <c r="Q24" s="227"/>
      <c r="R24" s="217"/>
      <c r="S24" s="217"/>
      <c r="T24" s="217"/>
      <c r="U24" s="217"/>
      <c r="V24" s="217"/>
      <c r="W24" s="217"/>
      <c r="X24" s="213"/>
    </row>
    <row r="25" spans="1:31" ht="18.75" customHeight="1">
      <c r="A25" s="217"/>
      <c r="B25" s="217"/>
      <c r="C25" s="217"/>
      <c r="D25" s="217"/>
      <c r="E25" s="217"/>
      <c r="F25" s="217"/>
      <c r="G25" s="217"/>
      <c r="H25" s="217"/>
      <c r="I25" s="228"/>
      <c r="J25" s="217" t="s">
        <v>236</v>
      </c>
      <c r="K25" s="217"/>
      <c r="L25" s="229"/>
      <c r="M25" s="217"/>
      <c r="N25" s="217"/>
      <c r="O25" s="217"/>
      <c r="P25" s="217"/>
      <c r="Q25" s="217"/>
      <c r="R25" s="217"/>
      <c r="S25" s="221"/>
      <c r="T25" s="217"/>
      <c r="U25" s="217"/>
      <c r="V25" s="217"/>
      <c r="W25" s="217"/>
      <c r="X25" s="213"/>
      <c r="AB25" s="1110"/>
      <c r="AC25" s="1110"/>
      <c r="AD25" s="1110"/>
      <c r="AE25" s="1110"/>
    </row>
    <row r="26" spans="1:31" ht="18.75" customHeight="1">
      <c r="A26" s="217"/>
      <c r="B26" s="217"/>
      <c r="C26" s="217"/>
      <c r="D26" s="217"/>
      <c r="E26" s="218"/>
      <c r="F26" s="217"/>
      <c r="G26" s="217"/>
      <c r="H26" s="217"/>
      <c r="I26" s="228" t="s">
        <v>237</v>
      </c>
      <c r="J26" s="218" t="s">
        <v>625</v>
      </c>
      <c r="K26" s="217"/>
      <c r="L26" s="230"/>
      <c r="M26" s="217"/>
      <c r="N26" s="217"/>
      <c r="O26" s="217"/>
      <c r="P26" s="217"/>
      <c r="Q26" s="217"/>
      <c r="R26" s="217"/>
      <c r="S26" s="217"/>
      <c r="T26" s="217"/>
      <c r="U26" s="217"/>
      <c r="V26" s="217"/>
      <c r="W26" s="217"/>
      <c r="X26" s="213"/>
    </row>
    <row r="27" spans="1:31" ht="18.75" customHeight="1">
      <c r="A27" s="218"/>
      <c r="B27" s="217"/>
      <c r="C27" s="217"/>
      <c r="D27" s="217"/>
      <c r="E27" s="217"/>
      <c r="F27" s="217"/>
      <c r="G27" s="217"/>
      <c r="H27" s="217"/>
      <c r="I27" s="228" t="s">
        <v>238</v>
      </c>
      <c r="J27" s="218" t="s">
        <v>626</v>
      </c>
      <c r="K27" s="217"/>
      <c r="L27" s="230"/>
      <c r="M27" s="217"/>
      <c r="N27" s="217"/>
      <c r="O27" s="217"/>
      <c r="P27" s="217"/>
      <c r="Q27" s="217"/>
      <c r="R27" s="217"/>
      <c r="S27" s="217"/>
      <c r="T27" s="217"/>
      <c r="U27" s="217"/>
      <c r="V27" s="217"/>
      <c r="W27" s="217"/>
      <c r="X27" s="213"/>
    </row>
    <row r="28" spans="1:31" ht="18.75" customHeight="1">
      <c r="A28" s="217"/>
      <c r="B28" s="217"/>
      <c r="C28" s="217"/>
      <c r="D28" s="217"/>
      <c r="E28" s="217"/>
      <c r="F28" s="217"/>
      <c r="G28" s="217"/>
      <c r="H28" s="217"/>
      <c r="I28" s="228" t="s">
        <v>239</v>
      </c>
      <c r="J28" s="218" t="s">
        <v>627</v>
      </c>
      <c r="K28" s="217"/>
      <c r="L28" s="230"/>
      <c r="M28" s="217"/>
      <c r="N28" s="217"/>
      <c r="O28" s="217"/>
      <c r="P28" s="217"/>
      <c r="Q28" s="217"/>
      <c r="R28" s="217"/>
      <c r="S28" s="217"/>
      <c r="T28" s="217"/>
      <c r="U28" s="217"/>
      <c r="V28" s="217"/>
      <c r="W28" s="217"/>
      <c r="X28" s="213"/>
    </row>
    <row r="29" spans="1:31" ht="18.75" customHeight="1">
      <c r="A29" s="217"/>
      <c r="B29" s="217"/>
      <c r="C29" s="217"/>
      <c r="D29" s="217"/>
      <c r="E29" s="217"/>
      <c r="F29" s="217"/>
      <c r="G29" s="217"/>
      <c r="H29" s="217"/>
      <c r="I29" s="228" t="s">
        <v>240</v>
      </c>
      <c r="J29" s="218" t="s">
        <v>241</v>
      </c>
      <c r="K29" s="217"/>
      <c r="L29" s="217"/>
      <c r="M29" s="217"/>
      <c r="N29" s="217"/>
      <c r="O29" s="217"/>
      <c r="P29" s="217"/>
      <c r="Q29" s="217"/>
      <c r="R29" s="217"/>
      <c r="S29" s="221"/>
      <c r="T29" s="217"/>
      <c r="U29" s="217"/>
      <c r="V29" s="217"/>
      <c r="W29" s="217"/>
      <c r="X29" s="231"/>
    </row>
    <row r="30" spans="1:31" ht="18.75" customHeight="1">
      <c r="A30" s="218"/>
      <c r="B30" s="228"/>
      <c r="C30" s="218"/>
      <c r="D30" s="218"/>
      <c r="E30" s="217"/>
      <c r="F30" s="228"/>
      <c r="G30" s="228"/>
      <c r="H30" s="228"/>
      <c r="I30" s="228" t="s">
        <v>242</v>
      </c>
      <c r="J30" s="218" t="s">
        <v>243</v>
      </c>
      <c r="K30" s="228"/>
      <c r="L30" s="228"/>
      <c r="M30" s="228"/>
      <c r="N30" s="228"/>
      <c r="O30" s="228"/>
      <c r="P30" s="228"/>
      <c r="Q30" s="228"/>
      <c r="R30" s="228"/>
      <c r="S30" s="228"/>
      <c r="T30" s="228"/>
      <c r="U30" s="228"/>
      <c r="V30" s="228"/>
      <c r="W30" s="228"/>
      <c r="X30" s="210"/>
    </row>
    <row r="31" spans="1:31" ht="19.5" customHeight="1">
      <c r="A31" s="228"/>
      <c r="B31" s="228"/>
      <c r="C31" s="228"/>
      <c r="D31" s="218"/>
      <c r="E31" s="217"/>
      <c r="F31" s="228"/>
      <c r="G31" s="228"/>
      <c r="H31" s="228"/>
      <c r="I31" s="228" t="s">
        <v>244</v>
      </c>
      <c r="J31" s="218" t="s">
        <v>245</v>
      </c>
      <c r="K31" s="228"/>
      <c r="L31" s="228"/>
      <c r="M31" s="228"/>
      <c r="N31" s="228"/>
      <c r="O31" s="228"/>
      <c r="P31" s="228"/>
      <c r="Q31" s="228"/>
      <c r="R31" s="228"/>
      <c r="S31" s="228"/>
      <c r="T31" s="228"/>
      <c r="U31" s="228"/>
      <c r="V31" s="228"/>
      <c r="W31" s="228"/>
      <c r="X31" s="210"/>
    </row>
    <row r="32" spans="1:31" ht="18.75" customHeight="1">
      <c r="A32" s="215"/>
      <c r="B32" s="215"/>
      <c r="C32" s="215"/>
      <c r="D32" s="215"/>
      <c r="E32" s="217"/>
      <c r="F32" s="215"/>
      <c r="G32" s="215"/>
      <c r="H32" s="215"/>
      <c r="I32" s="233" t="s">
        <v>246</v>
      </c>
      <c r="J32" s="234" t="s">
        <v>247</v>
      </c>
      <c r="K32" s="264"/>
      <c r="L32" s="264"/>
      <c r="M32" s="264"/>
      <c r="N32" s="264"/>
      <c r="O32" s="264"/>
      <c r="P32" s="264"/>
      <c r="Q32" s="265"/>
      <c r="R32" s="265"/>
      <c r="S32" s="265"/>
      <c r="T32" s="265"/>
      <c r="U32" s="265"/>
      <c r="V32" s="265"/>
      <c r="W32" s="265"/>
      <c r="X32" s="235"/>
    </row>
    <row r="33" spans="1:24" ht="18.75" customHeight="1">
      <c r="A33" s="215"/>
      <c r="B33" s="215"/>
      <c r="C33" s="215"/>
      <c r="D33" s="215"/>
      <c r="E33" s="215"/>
      <c r="F33" s="215"/>
      <c r="G33" s="215"/>
      <c r="H33" s="215"/>
      <c r="I33" s="264"/>
      <c r="J33" s="264"/>
      <c r="K33" s="264"/>
      <c r="L33" s="264"/>
      <c r="M33" s="264"/>
      <c r="N33" s="264"/>
      <c r="O33" s="264"/>
      <c r="P33" s="264"/>
      <c r="Q33" s="265"/>
      <c r="R33" s="265"/>
      <c r="S33" s="265"/>
      <c r="T33" s="265"/>
      <c r="V33" s="265"/>
      <c r="X33" s="266" t="s">
        <v>248</v>
      </c>
    </row>
    <row r="34" spans="1:24" ht="18.75" customHeight="1">
      <c r="A34" s="215"/>
      <c r="B34" s="215"/>
      <c r="D34" s="215"/>
      <c r="E34" s="215"/>
      <c r="F34" s="215"/>
      <c r="G34" s="215"/>
      <c r="H34" s="215"/>
      <c r="I34" s="264"/>
      <c r="J34" s="264"/>
      <c r="K34" s="264"/>
      <c r="L34" s="264"/>
      <c r="M34" s="264"/>
      <c r="N34" s="264"/>
      <c r="O34" s="264"/>
      <c r="P34" s="264"/>
      <c r="Q34" s="265"/>
      <c r="R34" s="265"/>
      <c r="S34" s="265"/>
      <c r="T34" s="265"/>
      <c r="U34" s="217"/>
      <c r="V34" s="265"/>
      <c r="W34" s="265"/>
      <c r="X34" s="235"/>
    </row>
    <row r="35" spans="1:24" ht="18.75" customHeight="1">
      <c r="A35" s="215"/>
      <c r="B35" s="215"/>
      <c r="C35" s="364" t="s">
        <v>377</v>
      </c>
      <c r="D35" s="376"/>
      <c r="E35" s="215"/>
      <c r="F35" s="215"/>
      <c r="G35" s="215"/>
      <c r="H35" s="215"/>
      <c r="I35" s="264"/>
      <c r="J35" s="264"/>
      <c r="K35" s="264"/>
      <c r="L35" s="264"/>
      <c r="M35" s="264"/>
      <c r="N35" s="264"/>
      <c r="O35" s="264"/>
      <c r="P35" s="264"/>
      <c r="Q35" s="265"/>
      <c r="R35" s="265"/>
      <c r="S35" s="265"/>
      <c r="T35" s="265"/>
      <c r="U35" s="265"/>
      <c r="V35" s="265"/>
      <c r="W35" s="265"/>
      <c r="X35" s="235"/>
    </row>
    <row r="36" spans="1:24" ht="18.75" customHeight="1">
      <c r="A36" s="215"/>
      <c r="B36" s="215"/>
      <c r="C36" s="364" t="s">
        <v>394</v>
      </c>
      <c r="D36" s="215"/>
      <c r="E36" s="215"/>
      <c r="F36" s="215"/>
      <c r="G36" s="215"/>
      <c r="H36" s="215"/>
      <c r="I36" s="264"/>
      <c r="J36" s="264"/>
      <c r="K36" s="264"/>
      <c r="L36" s="264"/>
      <c r="M36" s="264"/>
      <c r="N36" s="264"/>
      <c r="O36" s="264"/>
      <c r="P36" s="264"/>
      <c r="Q36" s="265"/>
      <c r="R36" s="265"/>
      <c r="S36" s="265"/>
      <c r="T36" s="265"/>
      <c r="U36" s="265"/>
      <c r="V36" s="265"/>
      <c r="W36" s="265"/>
      <c r="X36" s="235"/>
    </row>
    <row r="37" spans="1:24" ht="18.75" customHeight="1">
      <c r="A37" s="223"/>
      <c r="B37" s="232"/>
      <c r="C37" s="364" t="s">
        <v>378</v>
      </c>
      <c r="D37" s="232"/>
      <c r="E37" s="232"/>
      <c r="F37" s="223"/>
      <c r="G37" s="223"/>
      <c r="H37" s="232"/>
      <c r="I37" s="263"/>
      <c r="J37" s="263"/>
      <c r="K37" s="263"/>
      <c r="L37" s="263"/>
      <c r="M37" s="263"/>
      <c r="N37" s="263"/>
      <c r="O37" s="263"/>
      <c r="P37" s="263"/>
      <c r="R37" s="223"/>
      <c r="S37" s="223"/>
      <c r="T37" s="223"/>
      <c r="V37" s="223"/>
    </row>
    <row r="38" spans="1:24" ht="21.95" customHeight="1">
      <c r="A38" s="223"/>
      <c r="B38" s="232"/>
      <c r="C38" s="232"/>
      <c r="D38" s="232"/>
      <c r="E38" s="232"/>
      <c r="F38" s="223"/>
      <c r="G38" s="223"/>
      <c r="H38" s="263"/>
      <c r="I38" s="263"/>
      <c r="J38" s="263"/>
      <c r="K38" s="263"/>
      <c r="L38" s="263"/>
      <c r="M38" s="263"/>
      <c r="N38" s="263"/>
      <c r="O38" s="263"/>
      <c r="P38" s="263"/>
      <c r="Q38" s="211"/>
      <c r="R38" s="223"/>
      <c r="S38" s="223"/>
      <c r="T38" s="223"/>
      <c r="U38" s="223"/>
      <c r="V38" s="223"/>
      <c r="W38" s="223"/>
      <c r="X38" s="223"/>
    </row>
    <row r="39" spans="1:24" ht="21.95" customHeight="1">
      <c r="A39" s="223"/>
      <c r="B39" s="232"/>
      <c r="C39" s="232"/>
      <c r="D39" s="232"/>
      <c r="E39" s="232"/>
      <c r="F39" s="223"/>
      <c r="G39" s="223"/>
      <c r="H39" s="263"/>
      <c r="I39" s="263"/>
      <c r="J39" s="263"/>
      <c r="K39" s="263"/>
      <c r="L39" s="263"/>
      <c r="M39" s="263"/>
      <c r="N39" s="263"/>
      <c r="O39" s="263"/>
      <c r="P39" s="263"/>
      <c r="Q39" s="211"/>
      <c r="R39" s="223"/>
      <c r="S39" s="223"/>
      <c r="T39" s="223"/>
      <c r="U39" s="223"/>
      <c r="V39" s="223"/>
      <c r="W39" s="223"/>
      <c r="X39" s="383" t="str">
        <f>$F$4</f>
        <v>○○○○○○○○○○○ＥＳＣＯ事業</v>
      </c>
    </row>
    <row r="40" spans="1:24" ht="21.95" customHeight="1">
      <c r="A40" s="223"/>
      <c r="B40" s="232"/>
      <c r="C40" s="232"/>
      <c r="D40" s="232"/>
      <c r="E40" s="232"/>
      <c r="F40" s="223"/>
      <c r="G40" s="222"/>
      <c r="H40" s="263"/>
      <c r="I40" s="263"/>
      <c r="J40" s="263"/>
      <c r="K40" s="263"/>
      <c r="L40" s="263"/>
      <c r="M40" s="263"/>
      <c r="N40" s="263"/>
      <c r="O40" s="263"/>
      <c r="P40" s="263"/>
      <c r="Q40" s="211"/>
      <c r="R40" s="223"/>
      <c r="S40" s="223"/>
      <c r="T40" s="223"/>
      <c r="U40" s="223"/>
      <c r="V40" s="223"/>
      <c r="W40" s="223"/>
      <c r="X40" s="223"/>
    </row>
    <row r="41" spans="1:24" ht="21.95" customHeight="1">
      <c r="A41" s="223"/>
      <c r="B41" s="232"/>
      <c r="C41" s="232"/>
      <c r="D41" s="232"/>
      <c r="E41" s="232"/>
      <c r="F41" s="223"/>
      <c r="G41" s="223"/>
      <c r="H41" s="263"/>
      <c r="I41" s="263"/>
      <c r="J41" s="263"/>
      <c r="K41" s="263"/>
      <c r="L41" s="263"/>
      <c r="M41" s="263"/>
      <c r="N41" s="263"/>
      <c r="O41" s="263"/>
      <c r="P41" s="263"/>
      <c r="Q41" s="211"/>
      <c r="R41" s="223"/>
      <c r="S41" s="223"/>
      <c r="T41" s="223"/>
      <c r="U41" s="223"/>
      <c r="V41" s="223"/>
      <c r="W41" s="223"/>
      <c r="X41" s="223"/>
    </row>
    <row r="42" spans="1:24" ht="15" customHeight="1">
      <c r="A42" s="223"/>
      <c r="B42" s="1106"/>
      <c r="C42" s="1106"/>
      <c r="D42" s="1106"/>
      <c r="E42" s="1106"/>
      <c r="F42" s="223"/>
      <c r="G42" s="223"/>
      <c r="H42" s="1107"/>
      <c r="I42" s="1108"/>
      <c r="J42" s="1108"/>
      <c r="K42" s="1108"/>
      <c r="L42" s="1108"/>
      <c r="M42" s="1108"/>
      <c r="N42" s="1108"/>
      <c r="O42" s="1108"/>
      <c r="P42" s="1108"/>
      <c r="Q42" s="235"/>
      <c r="R42" s="235"/>
      <c r="S42" s="235"/>
      <c r="T42" s="235"/>
      <c r="U42" s="235"/>
      <c r="V42" s="235"/>
      <c r="W42" s="235"/>
      <c r="X42" s="235"/>
    </row>
    <row r="43" spans="1:24" ht="15" customHeight="1">
      <c r="A43" s="223"/>
      <c r="B43" s="1106"/>
      <c r="C43" s="1106"/>
      <c r="D43" s="1106"/>
      <c r="E43" s="1106"/>
      <c r="F43" s="223"/>
      <c r="G43" s="223"/>
      <c r="H43" s="1107"/>
      <c r="I43" s="1108"/>
      <c r="J43" s="1108"/>
      <c r="K43" s="1108"/>
      <c r="L43" s="1108"/>
      <c r="M43" s="1108"/>
      <c r="N43" s="1108"/>
      <c r="O43" s="1108"/>
      <c r="P43" s="1108"/>
      <c r="Q43" s="235"/>
      <c r="R43" s="235"/>
      <c r="S43" s="235"/>
      <c r="T43" s="235"/>
      <c r="U43" s="235"/>
      <c r="V43" s="235"/>
      <c r="W43" s="235"/>
      <c r="X43" s="235"/>
    </row>
    <row r="44" spans="1:24" ht="15" customHeight="1">
      <c r="A44" s="223"/>
      <c r="B44" s="1106"/>
      <c r="C44" s="1106"/>
      <c r="D44" s="1106"/>
      <c r="E44" s="1106"/>
      <c r="F44" s="223"/>
      <c r="G44" s="223"/>
      <c r="H44" s="1107"/>
      <c r="I44" s="1108"/>
      <c r="J44" s="1108"/>
      <c r="K44" s="1108"/>
      <c r="L44" s="1108"/>
      <c r="M44" s="1108"/>
      <c r="N44" s="1108"/>
      <c r="O44" s="1108"/>
      <c r="P44" s="1108"/>
      <c r="Q44" s="235"/>
      <c r="R44" s="235"/>
      <c r="S44" s="235"/>
      <c r="T44" s="235"/>
      <c r="U44" s="235"/>
      <c r="V44" s="235"/>
      <c r="W44" s="235"/>
      <c r="X44" s="235"/>
    </row>
    <row r="45" spans="1:24" ht="15" customHeight="1">
      <c r="A45" s="223"/>
      <c r="B45" s="1106"/>
      <c r="C45" s="1106"/>
      <c r="D45" s="1106"/>
      <c r="E45" s="1106"/>
      <c r="F45" s="223"/>
      <c r="G45" s="223"/>
      <c r="H45" s="1107"/>
      <c r="I45" s="1108"/>
      <c r="J45" s="1108"/>
      <c r="K45" s="1108"/>
      <c r="L45" s="1108"/>
      <c r="M45" s="1108"/>
      <c r="N45" s="1108"/>
      <c r="O45" s="1108"/>
      <c r="P45" s="1108"/>
      <c r="Q45" s="235"/>
      <c r="R45" s="223"/>
      <c r="S45" s="235"/>
      <c r="T45" s="235"/>
      <c r="U45" s="235"/>
      <c r="V45" s="235"/>
      <c r="W45" s="235"/>
      <c r="X45" s="235"/>
    </row>
    <row r="46" spans="1:24" ht="15" customHeight="1">
      <c r="A46" s="223"/>
      <c r="B46" s="1106"/>
      <c r="C46" s="1106"/>
      <c r="D46" s="1106"/>
      <c r="E46" s="1106"/>
      <c r="F46" s="223"/>
      <c r="G46" s="223"/>
      <c r="H46" s="1107"/>
      <c r="I46" s="1108"/>
      <c r="J46" s="1108"/>
      <c r="K46" s="1108"/>
      <c r="L46" s="1108"/>
      <c r="M46" s="1108"/>
      <c r="N46" s="1108"/>
      <c r="O46" s="1108"/>
      <c r="P46" s="1108"/>
      <c r="Q46" s="235"/>
      <c r="R46" s="235"/>
      <c r="S46" s="235"/>
      <c r="T46" s="235"/>
      <c r="U46" s="235"/>
      <c r="V46" s="235"/>
      <c r="W46" s="235"/>
      <c r="X46" s="235"/>
    </row>
    <row r="47" spans="1:24" ht="15" customHeight="1">
      <c r="A47" s="223"/>
      <c r="B47" s="1106"/>
      <c r="C47" s="1106"/>
      <c r="D47" s="1106"/>
      <c r="E47" s="1106"/>
      <c r="F47" s="223"/>
      <c r="G47" s="223"/>
      <c r="H47" s="1107"/>
      <c r="I47" s="1108"/>
      <c r="J47" s="1108"/>
      <c r="K47" s="1108"/>
      <c r="L47" s="1108"/>
      <c r="M47" s="1108"/>
      <c r="N47" s="1108"/>
      <c r="O47" s="1108"/>
      <c r="P47" s="1108"/>
      <c r="Q47" s="235"/>
      <c r="R47" s="235"/>
      <c r="S47" s="235"/>
      <c r="T47" s="235"/>
      <c r="U47" s="235"/>
      <c r="V47" s="235"/>
      <c r="W47" s="235"/>
      <c r="X47" s="235"/>
    </row>
    <row r="48" spans="1:24" ht="20.100000000000001" customHeight="1">
      <c r="A48" s="223"/>
      <c r="B48" s="236"/>
      <c r="C48" s="237"/>
      <c r="D48" s="223"/>
      <c r="E48" s="223"/>
      <c r="F48" s="223"/>
      <c r="G48" s="223"/>
      <c r="H48" s="223"/>
      <c r="I48" s="223"/>
      <c r="J48" s="223"/>
      <c r="K48" s="223"/>
      <c r="L48" s="223"/>
      <c r="M48" s="223"/>
      <c r="N48" s="223"/>
      <c r="O48" s="223"/>
      <c r="P48" s="223"/>
      <c r="Q48" s="223"/>
      <c r="R48" s="223"/>
      <c r="S48" s="223"/>
      <c r="T48" s="223"/>
      <c r="U48" s="223"/>
      <c r="V48" s="238"/>
      <c r="W48" s="239"/>
      <c r="X48" s="223"/>
    </row>
    <row r="49" spans="1:24" ht="32.25" customHeight="1">
      <c r="A49" s="222"/>
      <c r="B49" s="222"/>
      <c r="C49" s="222"/>
      <c r="D49" s="222"/>
      <c r="E49" s="222"/>
      <c r="F49" s="222"/>
      <c r="G49" s="222"/>
      <c r="H49" s="222"/>
      <c r="I49" s="222"/>
      <c r="J49" s="222"/>
      <c r="K49" s="222"/>
      <c r="L49" s="222"/>
      <c r="M49" s="222"/>
      <c r="N49" s="222"/>
      <c r="O49" s="222"/>
      <c r="P49" s="222"/>
      <c r="Q49" s="222"/>
      <c r="R49" s="222"/>
      <c r="S49" s="222"/>
      <c r="T49" s="222"/>
      <c r="U49" s="222"/>
      <c r="V49" s="239"/>
      <c r="W49" s="239"/>
      <c r="X49" s="222"/>
    </row>
  </sheetData>
  <mergeCells count="18">
    <mergeCell ref="A2:X2"/>
    <mergeCell ref="AB18:AE18"/>
    <mergeCell ref="AB19:AE19"/>
    <mergeCell ref="AB20:AE20"/>
    <mergeCell ref="J14:N14"/>
    <mergeCell ref="J15:N15"/>
    <mergeCell ref="J16:N16"/>
    <mergeCell ref="J18:N18"/>
    <mergeCell ref="J19:N19"/>
    <mergeCell ref="J20:N20"/>
    <mergeCell ref="C5:F5"/>
    <mergeCell ref="B42:E47"/>
    <mergeCell ref="H42:H47"/>
    <mergeCell ref="I42:P47"/>
    <mergeCell ref="C4:E4"/>
    <mergeCell ref="AB25:AE25"/>
    <mergeCell ref="J21:N21"/>
    <mergeCell ref="A23:X23"/>
  </mergeCells>
  <phoneticPr fontId="5"/>
  <dataValidations count="1">
    <dataValidation type="list" allowBlank="1" showInputMessage="1" showErrorMessage="1" sqref="Q38:Q41">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4"/>
  <sheetViews>
    <sheetView view="pageBreakPreview" zoomScale="85" zoomScaleNormal="100" zoomScaleSheetLayoutView="85" workbookViewId="0">
      <selection activeCell="I25" sqref="I25"/>
    </sheetView>
  </sheetViews>
  <sheetFormatPr defaultRowHeight="13.5"/>
  <cols>
    <col min="1" max="2" width="2.625" style="40" customWidth="1"/>
    <col min="3" max="3" width="32.375" style="40" customWidth="1"/>
    <col min="4" max="4" width="10.75" style="40" customWidth="1"/>
    <col min="5" max="5" width="10.625" style="40" customWidth="1"/>
    <col min="6" max="6" width="10.25" style="40" bestFit="1" customWidth="1"/>
    <col min="7" max="7" width="9" style="40"/>
    <col min="8" max="9" width="11.25" style="40" customWidth="1"/>
    <col min="10" max="10" width="9.125" style="40" customWidth="1"/>
    <col min="11" max="11" width="11.25" style="40" customWidth="1"/>
    <col min="12" max="12" width="11.625" style="40" customWidth="1"/>
    <col min="13" max="13" width="3.125" style="40" customWidth="1"/>
    <col min="14" max="14" width="9" style="674"/>
    <col min="15" max="15" width="11.25" style="675" customWidth="1"/>
    <col min="16" max="20" width="9" style="674"/>
    <col min="21" max="21" width="34.375" style="674" bestFit="1" customWidth="1"/>
    <col min="22" max="22" width="12.75" style="677" customWidth="1"/>
    <col min="23" max="23" width="9" style="674"/>
    <col min="24" max="24" width="23.5" style="674" bestFit="1" customWidth="1"/>
    <col min="25" max="25" width="7.75" style="677" bestFit="1" customWidth="1"/>
    <col min="26" max="26" width="21.5" style="674" bestFit="1" customWidth="1"/>
    <col min="27" max="16384" width="9" style="40"/>
  </cols>
  <sheetData>
    <row r="1" spans="1:26" ht="17.25">
      <c r="A1" s="41"/>
      <c r="B1" s="41"/>
      <c r="C1" s="272" t="s">
        <v>725</v>
      </c>
      <c r="D1" s="272"/>
      <c r="E1" s="861" t="s">
        <v>724</v>
      </c>
      <c r="F1" s="648" t="s">
        <v>583</v>
      </c>
      <c r="G1" s="861" t="s">
        <v>723</v>
      </c>
      <c r="H1" s="762"/>
      <c r="I1" s="1170" t="s">
        <v>722</v>
      </c>
      <c r="J1" s="1170"/>
      <c r="K1" s="763">
        <f>O6</f>
        <v>1</v>
      </c>
      <c r="L1" s="624"/>
      <c r="M1" s="41"/>
    </row>
    <row r="2" spans="1:26" ht="7.5" customHeight="1">
      <c r="A2" s="41"/>
      <c r="B2" s="41"/>
      <c r="C2" s="272"/>
      <c r="D2" s="272"/>
      <c r="E2" s="41"/>
      <c r="F2" s="41"/>
      <c r="G2" s="41"/>
      <c r="H2" s="41"/>
      <c r="I2" s="41"/>
      <c r="J2" s="41"/>
      <c r="K2" s="41"/>
      <c r="L2" s="41"/>
      <c r="M2" s="41"/>
    </row>
    <row r="3" spans="1:26">
      <c r="A3" s="41"/>
      <c r="B3" s="41"/>
      <c r="C3" s="7"/>
      <c r="D3" s="7"/>
      <c r="E3" s="7"/>
      <c r="F3" s="7"/>
      <c r="G3" s="7"/>
      <c r="H3" s="7"/>
      <c r="I3" s="7"/>
      <c r="J3" s="7"/>
      <c r="K3" s="734"/>
      <c r="L3" s="401" t="s">
        <v>502</v>
      </c>
      <c r="M3" s="7"/>
    </row>
    <row r="4" spans="1:26" ht="14.25" thickBot="1">
      <c r="A4" s="41"/>
      <c r="B4" s="41"/>
      <c r="C4" s="7"/>
      <c r="D4" s="7"/>
      <c r="E4" s="7"/>
      <c r="F4" s="7"/>
      <c r="G4" s="7"/>
      <c r="H4" s="7"/>
      <c r="I4" s="7"/>
      <c r="J4" s="7"/>
      <c r="K4" s="7"/>
      <c r="L4" s="89" t="s">
        <v>23</v>
      </c>
      <c r="M4" s="7"/>
    </row>
    <row r="5" spans="1:26" s="626" customFormat="1" ht="17.100000000000001" customHeight="1">
      <c r="A5" s="624"/>
      <c r="B5" s="1066"/>
      <c r="C5" s="1073" t="s">
        <v>749</v>
      </c>
      <c r="D5" s="946"/>
      <c r="E5" s="945">
        <f>D5+1</f>
        <v>1</v>
      </c>
      <c r="F5" s="945">
        <f>E5+1</f>
        <v>2</v>
      </c>
      <c r="G5" s="1182" t="s">
        <v>395</v>
      </c>
      <c r="H5" s="944"/>
      <c r="I5" s="943">
        <f>IF(H5-D5=14," ",IF(H5-D5=13,"",H5+1))</f>
        <v>1</v>
      </c>
      <c r="J5" s="1182" t="s">
        <v>395</v>
      </c>
      <c r="K5" s="942">
        <f>IF(H5-D5=14,"",D5+14)</f>
        <v>14</v>
      </c>
      <c r="L5" s="1180" t="s">
        <v>22</v>
      </c>
      <c r="M5" s="625"/>
      <c r="N5" s="635" t="s">
        <v>559</v>
      </c>
      <c r="O5" s="676"/>
      <c r="P5" s="635"/>
      <c r="Q5" s="635"/>
      <c r="R5" s="635"/>
      <c r="S5" s="635"/>
      <c r="T5" s="635"/>
      <c r="U5" s="635"/>
      <c r="V5" s="678"/>
      <c r="W5" s="635"/>
      <c r="X5" s="635"/>
      <c r="Y5" s="678"/>
      <c r="Z5" s="635"/>
    </row>
    <row r="6" spans="1:26" s="626" customFormat="1" ht="17.100000000000001" customHeight="1" thickBot="1">
      <c r="A6" s="624"/>
      <c r="B6" s="1067"/>
      <c r="C6" s="1072" t="s">
        <v>748</v>
      </c>
      <c r="D6" s="941" t="s">
        <v>745</v>
      </c>
      <c r="E6" s="940" t="s">
        <v>470</v>
      </c>
      <c r="F6" s="940" t="s">
        <v>750</v>
      </c>
      <c r="G6" s="1183"/>
      <c r="H6" s="627" t="s">
        <v>397</v>
      </c>
      <c r="I6" s="627" t="str">
        <f>IF(H5-D5=14," ",IF(H5-D5=13,"","契約終了次年度"))</f>
        <v>契約終了次年度</v>
      </c>
      <c r="J6" s="1183"/>
      <c r="K6" s="939" t="str">
        <f>IF(H5-D5=14,"","15年目")</f>
        <v>15年目</v>
      </c>
      <c r="L6" s="1181"/>
      <c r="M6" s="625"/>
      <c r="N6" s="671" t="s">
        <v>551</v>
      </c>
      <c r="O6" s="669">
        <f>H5-D5+1</f>
        <v>1</v>
      </c>
      <c r="P6" s="670" t="s">
        <v>555</v>
      </c>
      <c r="Q6" s="635"/>
      <c r="R6" s="635"/>
      <c r="S6" s="635"/>
      <c r="T6" s="635"/>
      <c r="U6" s="635"/>
      <c r="V6" s="678"/>
      <c r="W6" s="635"/>
      <c r="X6" s="635"/>
      <c r="Y6" s="678"/>
      <c r="Z6" s="635"/>
    </row>
    <row r="7" spans="1:26" s="626" customFormat="1" ht="17.100000000000001" customHeight="1" thickTop="1">
      <c r="A7" s="624"/>
      <c r="B7" s="628" t="s">
        <v>499</v>
      </c>
      <c r="C7" s="629"/>
      <c r="D7" s="938">
        <f>SUM(D8:D9)</f>
        <v>0</v>
      </c>
      <c r="E7" s="938">
        <f>SUM(E8:E9)</f>
        <v>0</v>
      </c>
      <c r="F7" s="938">
        <f>SUM(F8:F9)</f>
        <v>0</v>
      </c>
      <c r="G7" s="639" t="s">
        <v>500</v>
      </c>
      <c r="H7" s="938">
        <f>SUM(H8:H9)</f>
        <v>0</v>
      </c>
      <c r="I7" s="918">
        <f>IF(H5-D5=14," ",IF(H5-D5=13,"",SUM(I8:I9)))</f>
        <v>0</v>
      </c>
      <c r="J7" s="639" t="s">
        <v>500</v>
      </c>
      <c r="K7" s="918">
        <f>IF(H5-D5=14,"",SUM(K8:K9))</f>
        <v>0</v>
      </c>
      <c r="L7" s="916">
        <f>SUM(L8:L9)</f>
        <v>0</v>
      </c>
      <c r="M7" s="625"/>
      <c r="N7" s="635"/>
      <c r="O7" s="676"/>
      <c r="P7" s="635"/>
      <c r="Q7" s="635"/>
      <c r="R7" s="635"/>
      <c r="S7" s="635"/>
      <c r="T7" s="635"/>
      <c r="U7" s="635"/>
      <c r="V7" s="678"/>
      <c r="W7" s="635"/>
      <c r="X7" s="635"/>
      <c r="Y7" s="678"/>
      <c r="Z7" s="635"/>
    </row>
    <row r="8" spans="1:26" s="626" customFormat="1" ht="17.100000000000001" customHeight="1">
      <c r="A8" s="624"/>
      <c r="B8" s="1178"/>
      <c r="C8" s="630" t="s">
        <v>25</v>
      </c>
      <c r="D8" s="937"/>
      <c r="E8" s="936">
        <f>D8</f>
        <v>0</v>
      </c>
      <c r="F8" s="936">
        <f>D8</f>
        <v>0</v>
      </c>
      <c r="G8" s="1175" t="s">
        <v>395</v>
      </c>
      <c r="H8" s="935">
        <f>D8</f>
        <v>0</v>
      </c>
      <c r="I8" s="935">
        <f>IF(H5-D5=14," ",IF(H5-D5=13,"",D8))</f>
        <v>0</v>
      </c>
      <c r="J8" s="1175" t="s">
        <v>395</v>
      </c>
      <c r="K8" s="934">
        <f>IF(H5-D5=14,"",D8)</f>
        <v>0</v>
      </c>
      <c r="L8" s="933">
        <f>D8*15</f>
        <v>0</v>
      </c>
      <c r="M8" s="625"/>
      <c r="N8" s="635"/>
      <c r="O8" s="676"/>
      <c r="P8" s="635"/>
      <c r="Q8" s="635"/>
      <c r="R8" s="635"/>
      <c r="S8" s="635"/>
      <c r="T8" s="635"/>
      <c r="U8" s="635"/>
      <c r="V8" s="678"/>
      <c r="W8" s="635"/>
      <c r="X8" s="635"/>
      <c r="Y8" s="678"/>
      <c r="Z8" s="635"/>
    </row>
    <row r="9" spans="1:26" s="626" customFormat="1" ht="17.100000000000001" customHeight="1">
      <c r="A9" s="624"/>
      <c r="B9" s="1179"/>
      <c r="C9" s="631" t="s">
        <v>529</v>
      </c>
      <c r="D9" s="932"/>
      <c r="E9" s="895"/>
      <c r="F9" s="894">
        <f>E9</f>
        <v>0</v>
      </c>
      <c r="G9" s="1177"/>
      <c r="H9" s="893">
        <f>E9</f>
        <v>0</v>
      </c>
      <c r="I9" s="893">
        <f>IF(H5-D5=14," ",IF(H5-D5=13,"",E9))</f>
        <v>0</v>
      </c>
      <c r="J9" s="1177"/>
      <c r="K9" s="931">
        <f>IF(H5-D5=14,"",E9)</f>
        <v>0</v>
      </c>
      <c r="L9" s="890">
        <f>D9+E9*14</f>
        <v>0</v>
      </c>
      <c r="M9" s="625"/>
      <c r="N9" s="635"/>
      <c r="O9" s="676"/>
      <c r="P9" s="635"/>
      <c r="Q9" s="635"/>
      <c r="R9" s="635"/>
      <c r="S9" s="635"/>
      <c r="T9" s="635"/>
      <c r="U9" s="635"/>
      <c r="V9" s="678"/>
      <c r="W9" s="635"/>
      <c r="X9" s="635"/>
      <c r="Y9" s="678"/>
      <c r="Z9" s="635"/>
    </row>
    <row r="10" spans="1:26" s="626" customFormat="1" ht="17.100000000000001" customHeight="1">
      <c r="A10" s="624"/>
      <c r="B10" s="623" t="s">
        <v>721</v>
      </c>
      <c r="C10" s="622"/>
      <c r="D10" s="930">
        <f>SUM(D11:D12)</f>
        <v>0</v>
      </c>
      <c r="E10" s="930">
        <f>SUM(E11:E12)</f>
        <v>0</v>
      </c>
      <c r="F10" s="930">
        <f>SUM(F11:F12)</f>
        <v>0</v>
      </c>
      <c r="G10" s="639" t="s">
        <v>500</v>
      </c>
      <c r="H10" s="930">
        <f>SUM(H11:H12)</f>
        <v>0</v>
      </c>
      <c r="I10" s="930">
        <f>IF(H5-D5=14," ",IF(H5-D5=13,"",SUM(I11:I13)))</f>
        <v>0</v>
      </c>
      <c r="J10" s="639" t="s">
        <v>395</v>
      </c>
      <c r="K10" s="930">
        <f>IF(H5-D5=14,"",SUM(K11:K13))</f>
        <v>0</v>
      </c>
      <c r="L10" s="929">
        <f>SUM(L11:L13)</f>
        <v>0</v>
      </c>
      <c r="M10" s="625"/>
      <c r="N10" s="635"/>
      <c r="O10" s="676"/>
      <c r="P10" s="635"/>
      <c r="Q10" s="635"/>
      <c r="R10" s="635"/>
      <c r="S10" s="635"/>
      <c r="T10" s="635"/>
      <c r="U10" s="635"/>
      <c r="V10" s="678"/>
      <c r="W10" s="635"/>
      <c r="X10" s="635"/>
      <c r="Y10" s="678"/>
      <c r="Z10" s="635"/>
    </row>
    <row r="11" spans="1:26" s="626" customFormat="1" ht="17.100000000000001" customHeight="1">
      <c r="A11" s="624"/>
      <c r="B11" s="1184"/>
      <c r="C11" s="630" t="s">
        <v>652</v>
      </c>
      <c r="D11" s="928"/>
      <c r="E11" s="927"/>
      <c r="F11" s="908">
        <f>E11</f>
        <v>0</v>
      </c>
      <c r="G11" s="1175" t="s">
        <v>395</v>
      </c>
      <c r="H11" s="632">
        <f>E11</f>
        <v>0</v>
      </c>
      <c r="I11" s="632">
        <f>IF(H5-D5=14," ",IF(H5-D5=13,"",E11))</f>
        <v>0</v>
      </c>
      <c r="J11" s="1175" t="s">
        <v>395</v>
      </c>
      <c r="K11" s="912">
        <f>IF(H5-D5=14,"",E11)</f>
        <v>0</v>
      </c>
      <c r="L11" s="911">
        <f>D11+E11*14</f>
        <v>0</v>
      </c>
      <c r="M11" s="625"/>
      <c r="N11" s="635"/>
      <c r="O11" s="676"/>
      <c r="P11" s="635"/>
      <c r="Q11" s="635"/>
      <c r="R11" s="635"/>
      <c r="S11" s="635"/>
      <c r="T11" s="635"/>
      <c r="U11" s="635"/>
      <c r="V11" s="678"/>
      <c r="W11" s="635"/>
      <c r="X11" s="635"/>
      <c r="Y11" s="678"/>
      <c r="Z11" s="635"/>
    </row>
    <row r="12" spans="1:26" s="626" customFormat="1" ht="17.100000000000001" customHeight="1">
      <c r="A12" s="624"/>
      <c r="B12" s="1184"/>
      <c r="C12" s="665" t="s">
        <v>530</v>
      </c>
      <c r="D12" s="926"/>
      <c r="E12" s="925"/>
      <c r="F12" s="924">
        <f>E12</f>
        <v>0</v>
      </c>
      <c r="G12" s="1176"/>
      <c r="H12" s="914">
        <f>E12</f>
        <v>0</v>
      </c>
      <c r="I12" s="914">
        <f>IF(H5-D5=14," ",IF(H5-D5=13,"",E12))</f>
        <v>0</v>
      </c>
      <c r="J12" s="1176"/>
      <c r="K12" s="923">
        <f>IF(H5-D5=14,"",E12)</f>
        <v>0</v>
      </c>
      <c r="L12" s="922">
        <f>IF(H5-D5=14,D12+E12*14,IF(H5-D5=13,D12+E12*13+K12,D12+E12*(H5-D5)+I12*(K5-I5)))</f>
        <v>0</v>
      </c>
      <c r="M12" s="625"/>
      <c r="N12" s="635"/>
      <c r="O12" s="676"/>
      <c r="P12" s="635"/>
      <c r="Q12" s="635"/>
      <c r="R12" s="635"/>
      <c r="S12" s="635"/>
      <c r="T12" s="635"/>
      <c r="U12" s="635"/>
      <c r="V12" s="678"/>
      <c r="W12" s="635"/>
      <c r="X12" s="635"/>
      <c r="Y12" s="678"/>
      <c r="Z12" s="635"/>
    </row>
    <row r="13" spans="1:26" s="626" customFormat="1" ht="17.100000000000001" customHeight="1">
      <c r="A13" s="624"/>
      <c r="B13" s="860"/>
      <c r="C13" s="631" t="s">
        <v>546</v>
      </c>
      <c r="D13" s="921"/>
      <c r="E13" s="921"/>
      <c r="F13" s="921"/>
      <c r="G13" s="666"/>
      <c r="H13" s="921"/>
      <c r="I13" s="893">
        <f>IF(H5-D5=14,"",IF(H5-D5=13,"",K13))</f>
        <v>0</v>
      </c>
      <c r="J13" s="1177"/>
      <c r="K13" s="920"/>
      <c r="L13" s="890">
        <f>IF(H5-D5=14,0,IF(H5-D5=13,K13,K13*(K5-I5+1)))</f>
        <v>0</v>
      </c>
      <c r="M13" s="625"/>
      <c r="N13" s="635"/>
      <c r="O13" s="676"/>
      <c r="P13" s="635"/>
      <c r="Q13" s="635"/>
      <c r="R13" s="635"/>
      <c r="S13" s="635"/>
      <c r="T13" s="635"/>
      <c r="U13" s="635"/>
      <c r="V13" s="678"/>
      <c r="W13" s="635"/>
      <c r="X13" s="635"/>
      <c r="Y13" s="678"/>
      <c r="Z13" s="635"/>
    </row>
    <row r="14" spans="1:26" s="626" customFormat="1" ht="17.100000000000001" customHeight="1">
      <c r="A14" s="624"/>
      <c r="B14" s="633" t="s">
        <v>720</v>
      </c>
      <c r="C14" s="634"/>
      <c r="D14" s="919">
        <f>SUM(D15:D25)</f>
        <v>0</v>
      </c>
      <c r="E14" s="919" t="e">
        <f>SUM(E15:E25)</f>
        <v>#DIV/0!</v>
      </c>
      <c r="F14" s="919" t="e">
        <f>SUM(F15:F25)</f>
        <v>#DIV/0!</v>
      </c>
      <c r="G14" s="639" t="s">
        <v>500</v>
      </c>
      <c r="H14" s="919" t="e">
        <f>SUM(H15:H25)</f>
        <v>#DIV/0!</v>
      </c>
      <c r="I14" s="918">
        <f>IF(H5-D5=14," ",IF(H5-D5=13,"",SUM(I15:I25)))</f>
        <v>0</v>
      </c>
      <c r="J14" s="639" t="s">
        <v>500</v>
      </c>
      <c r="K14" s="917">
        <f>IF(H5-D5=14,"",SUM(K15:K25))</f>
        <v>0</v>
      </c>
      <c r="L14" s="916" t="e">
        <f>ROUNDDOWN(SUM(L15:L25),0)</f>
        <v>#DIV/0!</v>
      </c>
      <c r="M14" s="625"/>
      <c r="N14" s="635" t="s">
        <v>468</v>
      </c>
      <c r="O14" s="676"/>
      <c r="P14" s="635"/>
      <c r="Q14" s="635"/>
      <c r="R14" s="635"/>
      <c r="S14" s="635"/>
      <c r="T14" s="635"/>
      <c r="U14" s="635" t="s">
        <v>560</v>
      </c>
      <c r="V14" s="678"/>
      <c r="W14" s="635"/>
      <c r="X14" s="635"/>
      <c r="Y14" s="678"/>
      <c r="Z14" s="635"/>
    </row>
    <row r="15" spans="1:26" s="626" customFormat="1" ht="17.100000000000001" customHeight="1">
      <c r="A15" s="624"/>
      <c r="B15" s="1178"/>
      <c r="C15" s="636" t="s">
        <v>26</v>
      </c>
      <c r="D15" s="915"/>
      <c r="E15" s="914" t="e">
        <f>ROUNDDOWN((O15-D15)/($O$6-1),0)</f>
        <v>#DIV/0!</v>
      </c>
      <c r="F15" s="908" t="e">
        <f t="shared" ref="F15:F25" si="0">E15</f>
        <v>#DIV/0!</v>
      </c>
      <c r="G15" s="1175" t="s">
        <v>395</v>
      </c>
      <c r="H15" s="913" t="e">
        <f t="shared" ref="H15:H25" si="1">E15+Y15</f>
        <v>#DIV/0!</v>
      </c>
      <c r="I15" s="913">
        <f>IF(H5-D5=14," ",IF(H5-D5=13,"",0))</f>
        <v>0</v>
      </c>
      <c r="J15" s="1175" t="s">
        <v>395</v>
      </c>
      <c r="K15" s="912">
        <f>IF(H5-D5=14,"",0)</f>
        <v>0</v>
      </c>
      <c r="L15" s="911" t="e">
        <f t="shared" ref="L15:L23" si="2">D15+E15*($O$6-1)+Y15</f>
        <v>#DIV/0!</v>
      </c>
      <c r="M15" s="625"/>
      <c r="N15" s="904" t="e">
        <f t="shared" ref="N15:N23" si="3">IF(O15-L15=0,"OK","ERROR")</f>
        <v>#DIV/0!</v>
      </c>
      <c r="O15" s="909">
        <f>'様式9-6'!$D$5</f>
        <v>0</v>
      </c>
      <c r="P15" s="635" t="s">
        <v>460</v>
      </c>
      <c r="Q15" s="635"/>
      <c r="R15" s="635"/>
      <c r="S15" s="635"/>
      <c r="T15" s="635"/>
      <c r="U15" s="635" t="s">
        <v>557</v>
      </c>
      <c r="V15" s="889" t="e">
        <f t="shared" ref="V15:V23" si="4">(O15-D15)/($O$6-1)-ROUNDDOWN((O15-D15)/($O$6-1),0)</f>
        <v>#DIV/0!</v>
      </c>
      <c r="W15" s="635"/>
      <c r="X15" s="635" t="s">
        <v>558</v>
      </c>
      <c r="Y15" s="889" t="e">
        <f t="shared" ref="Y15:Y24" si="5">ROUND(V15*($O$6-1),0)</f>
        <v>#DIV/0!</v>
      </c>
      <c r="Z15" s="635" t="s">
        <v>556</v>
      </c>
    </row>
    <row r="16" spans="1:26" s="626" customFormat="1" ht="17.100000000000001" customHeight="1">
      <c r="A16" s="624"/>
      <c r="B16" s="1178"/>
      <c r="C16" s="637" t="s">
        <v>17</v>
      </c>
      <c r="D16" s="902"/>
      <c r="E16" s="901" t="e">
        <f t="shared" ref="E16:E23" si="6">ROUNDDOWN((O16-D16)/($O$6-1),0)</f>
        <v>#DIV/0!</v>
      </c>
      <c r="F16" s="901" t="e">
        <f t="shared" si="0"/>
        <v>#DIV/0!</v>
      </c>
      <c r="G16" s="1176"/>
      <c r="H16" s="900" t="e">
        <f t="shared" si="1"/>
        <v>#DIV/0!</v>
      </c>
      <c r="I16" s="900">
        <f>IF(H5-D5=14," ",IF(H5-D5=13,"",0))</f>
        <v>0</v>
      </c>
      <c r="J16" s="1176"/>
      <c r="K16" s="899">
        <f>IF(H5-D5=14,"",0)</f>
        <v>0</v>
      </c>
      <c r="L16" s="905" t="e">
        <f t="shared" si="2"/>
        <v>#DIV/0!</v>
      </c>
      <c r="M16" s="625"/>
      <c r="N16" s="904" t="e">
        <f t="shared" si="3"/>
        <v>#DIV/0!</v>
      </c>
      <c r="O16" s="909">
        <f>'様式9-6'!$D$14</f>
        <v>0</v>
      </c>
      <c r="P16" s="635" t="s">
        <v>461</v>
      </c>
      <c r="Q16" s="635"/>
      <c r="R16" s="635"/>
      <c r="S16" s="635"/>
      <c r="T16" s="635"/>
      <c r="U16" s="635" t="s">
        <v>557</v>
      </c>
      <c r="V16" s="889" t="e">
        <f t="shared" si="4"/>
        <v>#DIV/0!</v>
      </c>
      <c r="W16" s="635"/>
      <c r="X16" s="635" t="s">
        <v>558</v>
      </c>
      <c r="Y16" s="889" t="e">
        <f t="shared" si="5"/>
        <v>#DIV/0!</v>
      </c>
      <c r="Z16" s="635" t="s">
        <v>556</v>
      </c>
    </row>
    <row r="17" spans="1:26" s="626" customFormat="1" ht="17.100000000000001" customHeight="1">
      <c r="A17" s="624"/>
      <c r="B17" s="1178"/>
      <c r="C17" s="637" t="s">
        <v>27</v>
      </c>
      <c r="D17" s="902"/>
      <c r="E17" s="901" t="e">
        <f t="shared" si="6"/>
        <v>#DIV/0!</v>
      </c>
      <c r="F17" s="901" t="e">
        <f t="shared" si="0"/>
        <v>#DIV/0!</v>
      </c>
      <c r="G17" s="1176"/>
      <c r="H17" s="900" t="e">
        <f t="shared" si="1"/>
        <v>#DIV/0!</v>
      </c>
      <c r="I17" s="900">
        <f>IF(H5-D5=14," ",IF(H5-D5=13,"",0))</f>
        <v>0</v>
      </c>
      <c r="J17" s="1176"/>
      <c r="K17" s="899">
        <f>IF(H5-D5=14,"",0)</f>
        <v>0</v>
      </c>
      <c r="L17" s="905" t="e">
        <f t="shared" si="2"/>
        <v>#DIV/0!</v>
      </c>
      <c r="M17" s="625"/>
      <c r="N17" s="904" t="e">
        <f t="shared" si="3"/>
        <v>#DIV/0!</v>
      </c>
      <c r="O17" s="909">
        <f>'様式9-6'!$D$15</f>
        <v>0</v>
      </c>
      <c r="P17" s="635" t="s">
        <v>459</v>
      </c>
      <c r="Q17" s="635"/>
      <c r="R17" s="635"/>
      <c r="S17" s="635"/>
      <c r="T17" s="635"/>
      <c r="U17" s="635" t="s">
        <v>557</v>
      </c>
      <c r="V17" s="889" t="e">
        <f t="shared" si="4"/>
        <v>#DIV/0!</v>
      </c>
      <c r="W17" s="635"/>
      <c r="X17" s="635" t="s">
        <v>558</v>
      </c>
      <c r="Y17" s="889" t="e">
        <f t="shared" si="5"/>
        <v>#DIV/0!</v>
      </c>
      <c r="Z17" s="635" t="s">
        <v>556</v>
      </c>
    </row>
    <row r="18" spans="1:26" s="626" customFormat="1" ht="17.100000000000001" customHeight="1">
      <c r="A18" s="624"/>
      <c r="B18" s="1178"/>
      <c r="C18" s="637" t="s">
        <v>19</v>
      </c>
      <c r="D18" s="902"/>
      <c r="E18" s="901" t="e">
        <f t="shared" si="6"/>
        <v>#DIV/0!</v>
      </c>
      <c r="F18" s="908" t="e">
        <f t="shared" si="0"/>
        <v>#DIV/0!</v>
      </c>
      <c r="G18" s="1176"/>
      <c r="H18" s="900" t="e">
        <f t="shared" si="1"/>
        <v>#DIV/0!</v>
      </c>
      <c r="I18" s="900">
        <f>IF(H5-D5=14," ",IF(H5-D5=13,"",0))</f>
        <v>0</v>
      </c>
      <c r="J18" s="1176"/>
      <c r="K18" s="899">
        <f>IF(H5-D5=14,"",0)</f>
        <v>0</v>
      </c>
      <c r="L18" s="905" t="e">
        <f t="shared" si="2"/>
        <v>#DIV/0!</v>
      </c>
      <c r="M18" s="625"/>
      <c r="N18" s="904" t="e">
        <f t="shared" si="3"/>
        <v>#DIV/0!</v>
      </c>
      <c r="O18" s="909">
        <f>'様式9-6'!$D$16</f>
        <v>0</v>
      </c>
      <c r="P18" s="910" t="s">
        <v>462</v>
      </c>
      <c r="Q18" s="635"/>
      <c r="R18" s="635"/>
      <c r="S18" s="635"/>
      <c r="T18" s="635"/>
      <c r="U18" s="635" t="s">
        <v>557</v>
      </c>
      <c r="V18" s="889" t="e">
        <f t="shared" si="4"/>
        <v>#DIV/0!</v>
      </c>
      <c r="W18" s="635"/>
      <c r="X18" s="635" t="s">
        <v>558</v>
      </c>
      <c r="Y18" s="889" t="e">
        <f t="shared" si="5"/>
        <v>#DIV/0!</v>
      </c>
      <c r="Z18" s="635" t="s">
        <v>556</v>
      </c>
    </row>
    <row r="19" spans="1:26" s="626" customFormat="1" ht="17.100000000000001" customHeight="1">
      <c r="A19" s="624"/>
      <c r="B19" s="1178"/>
      <c r="C19" s="637" t="s">
        <v>532</v>
      </c>
      <c r="D19" s="902"/>
      <c r="E19" s="901" t="e">
        <f t="shared" si="6"/>
        <v>#DIV/0!</v>
      </c>
      <c r="F19" s="901" t="e">
        <f t="shared" si="0"/>
        <v>#DIV/0!</v>
      </c>
      <c r="G19" s="1176"/>
      <c r="H19" s="900" t="e">
        <f t="shared" si="1"/>
        <v>#DIV/0!</v>
      </c>
      <c r="I19" s="907">
        <f>IF(H5-D5=14," ",IF(H5-D5=13,"",0))</f>
        <v>0</v>
      </c>
      <c r="J19" s="1176"/>
      <c r="K19" s="906">
        <f>IF(H5-D5=14,"",0)</f>
        <v>0</v>
      </c>
      <c r="L19" s="905" t="e">
        <f t="shared" si="2"/>
        <v>#DIV/0!</v>
      </c>
      <c r="M19" s="624"/>
      <c r="N19" s="904" t="e">
        <f t="shared" si="3"/>
        <v>#DIV/0!</v>
      </c>
      <c r="O19" s="903">
        <f>'様式9-6'!$E$18</f>
        <v>0</v>
      </c>
      <c r="P19" s="910" t="s">
        <v>463</v>
      </c>
      <c r="Q19" s="635"/>
      <c r="R19" s="635"/>
      <c r="S19" s="635"/>
      <c r="T19" s="635"/>
      <c r="U19" s="635" t="s">
        <v>557</v>
      </c>
      <c r="V19" s="889" t="e">
        <f t="shared" si="4"/>
        <v>#DIV/0!</v>
      </c>
      <c r="W19" s="635"/>
      <c r="X19" s="635" t="s">
        <v>558</v>
      </c>
      <c r="Y19" s="889" t="e">
        <f t="shared" si="5"/>
        <v>#DIV/0!</v>
      </c>
      <c r="Z19" s="635" t="s">
        <v>556</v>
      </c>
    </row>
    <row r="20" spans="1:26" s="626" customFormat="1" ht="17.100000000000001" customHeight="1">
      <c r="A20" s="624"/>
      <c r="B20" s="1178"/>
      <c r="C20" s="637" t="s">
        <v>533</v>
      </c>
      <c r="D20" s="902"/>
      <c r="E20" s="901" t="e">
        <f t="shared" si="6"/>
        <v>#DIV/0!</v>
      </c>
      <c r="F20" s="901" t="e">
        <f t="shared" si="0"/>
        <v>#DIV/0!</v>
      </c>
      <c r="G20" s="1176"/>
      <c r="H20" s="900" t="e">
        <f t="shared" si="1"/>
        <v>#DIV/0!</v>
      </c>
      <c r="I20" s="900">
        <f>IF(H5-D5=14," ",IF(H5-D5=13,"",0))</f>
        <v>0</v>
      </c>
      <c r="J20" s="1176"/>
      <c r="K20" s="899">
        <f>IF(H5-D5=14,"",0)</f>
        <v>0</v>
      </c>
      <c r="L20" s="905" t="e">
        <f t="shared" si="2"/>
        <v>#DIV/0!</v>
      </c>
      <c r="M20" s="625"/>
      <c r="N20" s="904" t="e">
        <f t="shared" si="3"/>
        <v>#DIV/0!</v>
      </c>
      <c r="O20" s="909">
        <f>'様式9-6'!$E$19</f>
        <v>0</v>
      </c>
      <c r="P20" s="635" t="s">
        <v>464</v>
      </c>
      <c r="Q20" s="635"/>
      <c r="R20" s="635"/>
      <c r="S20" s="635"/>
      <c r="T20" s="635"/>
      <c r="U20" s="635" t="s">
        <v>557</v>
      </c>
      <c r="V20" s="889" t="e">
        <f t="shared" si="4"/>
        <v>#DIV/0!</v>
      </c>
      <c r="W20" s="635"/>
      <c r="X20" s="635" t="s">
        <v>558</v>
      </c>
      <c r="Y20" s="889" t="e">
        <f t="shared" si="5"/>
        <v>#DIV/0!</v>
      </c>
      <c r="Z20" s="635" t="s">
        <v>556</v>
      </c>
    </row>
    <row r="21" spans="1:26" s="626" customFormat="1" ht="17.100000000000001" customHeight="1">
      <c r="A21" s="624"/>
      <c r="B21" s="1178"/>
      <c r="C21" s="637" t="s">
        <v>28</v>
      </c>
      <c r="D21" s="902"/>
      <c r="E21" s="901" t="e">
        <f t="shared" si="6"/>
        <v>#DIV/0!</v>
      </c>
      <c r="F21" s="908" t="e">
        <f t="shared" si="0"/>
        <v>#DIV/0!</v>
      </c>
      <c r="G21" s="1176"/>
      <c r="H21" s="900" t="e">
        <f t="shared" si="1"/>
        <v>#DIV/0!</v>
      </c>
      <c r="I21" s="907">
        <f>IF(H5-D5=14," ",IF(H5-D5=13,"",0))</f>
        <v>0</v>
      </c>
      <c r="J21" s="1176"/>
      <c r="K21" s="906">
        <f>IF(H5-D5=14,"",0)</f>
        <v>0</v>
      </c>
      <c r="L21" s="905" t="e">
        <f t="shared" si="2"/>
        <v>#DIV/0!</v>
      </c>
      <c r="M21" s="624"/>
      <c r="N21" s="904" t="e">
        <f t="shared" si="3"/>
        <v>#DIV/0!</v>
      </c>
      <c r="O21" s="903">
        <f>'様式9-6'!$E$21</f>
        <v>0</v>
      </c>
      <c r="P21" s="635" t="s">
        <v>465</v>
      </c>
      <c r="Q21" s="635"/>
      <c r="R21" s="635"/>
      <c r="S21" s="635"/>
      <c r="T21" s="635"/>
      <c r="U21" s="635" t="s">
        <v>557</v>
      </c>
      <c r="V21" s="889" t="e">
        <f t="shared" si="4"/>
        <v>#DIV/0!</v>
      </c>
      <c r="W21" s="635"/>
      <c r="X21" s="635" t="s">
        <v>558</v>
      </c>
      <c r="Y21" s="889" t="e">
        <f t="shared" si="5"/>
        <v>#DIV/0!</v>
      </c>
      <c r="Z21" s="635" t="s">
        <v>556</v>
      </c>
    </row>
    <row r="22" spans="1:26" s="626" customFormat="1" ht="17.100000000000001" customHeight="1">
      <c r="A22" s="624"/>
      <c r="B22" s="1178"/>
      <c r="C22" s="637" t="s">
        <v>457</v>
      </c>
      <c r="D22" s="902"/>
      <c r="E22" s="901" t="e">
        <f t="shared" si="6"/>
        <v>#DIV/0!</v>
      </c>
      <c r="F22" s="908" t="e">
        <f t="shared" si="0"/>
        <v>#DIV/0!</v>
      </c>
      <c r="G22" s="1176"/>
      <c r="H22" s="900" t="e">
        <f t="shared" si="1"/>
        <v>#DIV/0!</v>
      </c>
      <c r="I22" s="907">
        <f>IF(H5-D5=14," ",IF(H5-D5=13,"",0))</f>
        <v>0</v>
      </c>
      <c r="J22" s="1176"/>
      <c r="K22" s="906">
        <f>IF(H5-D5=14,"",0)</f>
        <v>0</v>
      </c>
      <c r="L22" s="905" t="e">
        <f t="shared" si="2"/>
        <v>#DIV/0!</v>
      </c>
      <c r="M22" s="624"/>
      <c r="N22" s="904" t="e">
        <f t="shared" si="3"/>
        <v>#DIV/0!</v>
      </c>
      <c r="O22" s="903">
        <f>'様式9-6'!$E$22</f>
        <v>0</v>
      </c>
      <c r="P22" s="635" t="s">
        <v>466</v>
      </c>
      <c r="Q22" s="635"/>
      <c r="R22" s="635"/>
      <c r="S22" s="635"/>
      <c r="T22" s="635"/>
      <c r="U22" s="635" t="s">
        <v>557</v>
      </c>
      <c r="V22" s="889" t="e">
        <f t="shared" si="4"/>
        <v>#DIV/0!</v>
      </c>
      <c r="W22" s="635"/>
      <c r="X22" s="635" t="s">
        <v>558</v>
      </c>
      <c r="Y22" s="889" t="e">
        <f t="shared" si="5"/>
        <v>#DIV/0!</v>
      </c>
      <c r="Z22" s="635" t="s">
        <v>556</v>
      </c>
    </row>
    <row r="23" spans="1:26" s="626" customFormat="1" ht="17.100000000000001" customHeight="1">
      <c r="A23" s="624"/>
      <c r="B23" s="1178"/>
      <c r="C23" s="637" t="s">
        <v>97</v>
      </c>
      <c r="D23" s="902"/>
      <c r="E23" s="901" t="e">
        <f t="shared" si="6"/>
        <v>#DIV/0!</v>
      </c>
      <c r="F23" s="908" t="e">
        <f t="shared" si="0"/>
        <v>#DIV/0!</v>
      </c>
      <c r="G23" s="1176"/>
      <c r="H23" s="900" t="e">
        <f t="shared" si="1"/>
        <v>#DIV/0!</v>
      </c>
      <c r="I23" s="907">
        <f>IF(H5-D5=14," ",IF(H5-D5=13,"",0))</f>
        <v>0</v>
      </c>
      <c r="J23" s="1176"/>
      <c r="K23" s="906">
        <f>IF(H5-D5=14,"",0)</f>
        <v>0</v>
      </c>
      <c r="L23" s="905" t="e">
        <f t="shared" si="2"/>
        <v>#DIV/0!</v>
      </c>
      <c r="M23" s="624"/>
      <c r="N23" s="904" t="e">
        <f t="shared" si="3"/>
        <v>#DIV/0!</v>
      </c>
      <c r="O23" s="903">
        <f>'様式9-6'!$E$23</f>
        <v>0</v>
      </c>
      <c r="P23" s="635" t="s">
        <v>467</v>
      </c>
      <c r="Q23" s="635"/>
      <c r="R23" s="635"/>
      <c r="S23" s="635"/>
      <c r="T23" s="635"/>
      <c r="U23" s="635" t="s">
        <v>557</v>
      </c>
      <c r="V23" s="889" t="e">
        <f t="shared" si="4"/>
        <v>#DIV/0!</v>
      </c>
      <c r="W23" s="635"/>
      <c r="X23" s="635" t="s">
        <v>558</v>
      </c>
      <c r="Y23" s="889" t="e">
        <f t="shared" si="5"/>
        <v>#DIV/0!</v>
      </c>
      <c r="Z23" s="635" t="s">
        <v>556</v>
      </c>
    </row>
    <row r="24" spans="1:26" s="626" customFormat="1" ht="17.100000000000001" customHeight="1">
      <c r="A24" s="624"/>
      <c r="B24" s="1178"/>
      <c r="C24" s="637" t="s">
        <v>29</v>
      </c>
      <c r="D24" s="902"/>
      <c r="E24" s="901" t="e">
        <f>ROUNDDOWN((L24-D24)/($O$6-1),0)</f>
        <v>#DIV/0!</v>
      </c>
      <c r="F24" s="901" t="e">
        <f t="shared" si="0"/>
        <v>#DIV/0!</v>
      </c>
      <c r="G24" s="1176"/>
      <c r="H24" s="900" t="e">
        <f t="shared" si="1"/>
        <v>#DIV/0!</v>
      </c>
      <c r="I24" s="900">
        <f>IF(H5-D5=14," ",IF(H5-D5=13,"",0))</f>
        <v>0</v>
      </c>
      <c r="J24" s="1176"/>
      <c r="K24" s="899">
        <f>IF(H5-D5=14,"",0)</f>
        <v>0</v>
      </c>
      <c r="L24" s="898"/>
      <c r="M24" s="625"/>
      <c r="N24" s="635"/>
      <c r="O24" s="897"/>
      <c r="P24" s="635"/>
      <c r="Q24" s="635"/>
      <c r="R24" s="635"/>
      <c r="S24" s="635"/>
      <c r="T24" s="635"/>
      <c r="U24" s="635" t="s">
        <v>557</v>
      </c>
      <c r="V24" s="889" t="e">
        <f>(L24-D24)/($O$6-1)-ROUNDDOWN((L24-D24)/($O$6-1),0)</f>
        <v>#DIV/0!</v>
      </c>
      <c r="W24" s="635"/>
      <c r="X24" s="635" t="s">
        <v>558</v>
      </c>
      <c r="Y24" s="889" t="e">
        <f t="shared" si="5"/>
        <v>#DIV/0!</v>
      </c>
      <c r="Z24" s="635" t="s">
        <v>556</v>
      </c>
    </row>
    <row r="25" spans="1:26" s="626" customFormat="1" ht="17.100000000000001" customHeight="1">
      <c r="A25" s="624"/>
      <c r="B25" s="1179"/>
      <c r="C25" s="638" t="s">
        <v>719</v>
      </c>
      <c r="D25" s="896"/>
      <c r="E25" s="895"/>
      <c r="F25" s="894">
        <f t="shared" si="0"/>
        <v>0</v>
      </c>
      <c r="G25" s="1177"/>
      <c r="H25" s="893" t="e">
        <f t="shared" si="1"/>
        <v>#DIV/0!</v>
      </c>
      <c r="I25" s="892">
        <f>IF(H5-D5=14," ",IF(H5-D5=13,"",0))</f>
        <v>0</v>
      </c>
      <c r="J25" s="1177"/>
      <c r="K25" s="891">
        <f>IF(H5-D5=14,"",0)</f>
        <v>0</v>
      </c>
      <c r="L25" s="890" t="e">
        <f>D25+E25*($O$6-1)+Y25</f>
        <v>#DIV/0!</v>
      </c>
      <c r="M25" s="624"/>
      <c r="N25" s="635"/>
      <c r="O25" s="676"/>
      <c r="P25" s="635"/>
      <c r="Q25" s="635"/>
      <c r="R25" s="635"/>
      <c r="S25" s="635"/>
      <c r="T25" s="635"/>
      <c r="U25" s="635" t="s">
        <v>557</v>
      </c>
      <c r="V25" s="889" t="e">
        <f>SUM(V15:V24)</f>
        <v>#DIV/0!</v>
      </c>
      <c r="W25" s="635"/>
      <c r="X25" s="635" t="s">
        <v>558</v>
      </c>
      <c r="Y25" s="889" t="e">
        <f>SUM(Y15:Y24)*(-1)</f>
        <v>#DIV/0!</v>
      </c>
      <c r="Z25" s="635" t="s">
        <v>556</v>
      </c>
    </row>
    <row r="26" spans="1:26" s="626" customFormat="1" ht="17.100000000000001" customHeight="1" thickBot="1">
      <c r="A26" s="624"/>
      <c r="B26" s="1173" t="s">
        <v>501</v>
      </c>
      <c r="C26" s="1174"/>
      <c r="D26" s="888">
        <f>D10-D14</f>
        <v>0</v>
      </c>
      <c r="E26" s="888" t="e">
        <f>E10-E14</f>
        <v>#DIV/0!</v>
      </c>
      <c r="F26" s="888" t="e">
        <f>F10-F14</f>
        <v>#DIV/0!</v>
      </c>
      <c r="G26" s="640" t="s">
        <v>500</v>
      </c>
      <c r="H26" s="888" t="e">
        <f>H10-H14</f>
        <v>#DIV/0!</v>
      </c>
      <c r="I26" s="887">
        <f>IF(H5-D5=14," ",IF(H5-D5=13,"",I10-I14))</f>
        <v>0</v>
      </c>
      <c r="J26" s="640" t="s">
        <v>500</v>
      </c>
      <c r="K26" s="887">
        <f>IF(H5-D5=14,"",K10-K14)</f>
        <v>0</v>
      </c>
      <c r="L26" s="886" t="e">
        <f>ROUNDDOWN(L10-L14,0)</f>
        <v>#DIV/0!</v>
      </c>
      <c r="M26" s="624"/>
      <c r="N26" s="635"/>
      <c r="O26" s="885" t="s">
        <v>718</v>
      </c>
      <c r="P26" s="635"/>
      <c r="Q26" s="635"/>
      <c r="R26" s="635"/>
      <c r="S26" s="635"/>
      <c r="T26" s="635"/>
      <c r="U26" s="635"/>
      <c r="V26" s="678"/>
      <c r="W26" s="635"/>
      <c r="X26" s="635"/>
      <c r="Y26" s="678"/>
      <c r="Z26" s="635"/>
    </row>
    <row r="27" spans="1:26">
      <c r="A27" s="41"/>
      <c r="B27" s="41"/>
      <c r="C27" s="661" t="s">
        <v>717</v>
      </c>
      <c r="D27" s="661"/>
      <c r="E27" s="7"/>
      <c r="F27" s="7"/>
      <c r="G27" s="7"/>
      <c r="H27" s="7"/>
      <c r="I27" s="41"/>
      <c r="J27" s="41"/>
      <c r="K27" s="41"/>
      <c r="L27" s="41"/>
      <c r="M27" s="25"/>
      <c r="O27" s="679" t="s">
        <v>716</v>
      </c>
    </row>
    <row r="28" spans="1:26">
      <c r="A28" s="41"/>
      <c r="B28" s="41"/>
      <c r="C28" s="661" t="s">
        <v>531</v>
      </c>
      <c r="D28" s="661"/>
      <c r="E28" s="7"/>
      <c r="F28" s="7"/>
      <c r="G28" s="7"/>
      <c r="H28" s="7"/>
      <c r="I28" s="41"/>
      <c r="J28" s="41"/>
      <c r="K28" s="41"/>
      <c r="L28" s="41"/>
      <c r="M28" s="25"/>
    </row>
    <row r="29" spans="1:26">
      <c r="A29" s="41"/>
      <c r="B29" s="41"/>
      <c r="C29" s="661" t="s">
        <v>534</v>
      </c>
      <c r="D29" s="661"/>
      <c r="E29" s="7"/>
      <c r="F29" s="7"/>
      <c r="G29" s="7"/>
      <c r="H29" s="7"/>
      <c r="I29" s="41"/>
      <c r="J29" s="41"/>
      <c r="K29" s="41"/>
      <c r="L29" s="41"/>
      <c r="M29" s="25"/>
    </row>
    <row r="30" spans="1:26">
      <c r="C30" s="43" t="s">
        <v>536</v>
      </c>
      <c r="D30" s="43"/>
      <c r="E30" s="44"/>
      <c r="F30" s="44"/>
      <c r="G30" s="44"/>
      <c r="H30" s="44"/>
      <c r="I30" s="44"/>
      <c r="J30" s="44"/>
      <c r="K30" s="44"/>
      <c r="L30" s="44"/>
      <c r="M30" s="44"/>
    </row>
    <row r="31" spans="1:26">
      <c r="A31" s="556"/>
      <c r="B31" s="556"/>
      <c r="C31" s="661" t="s">
        <v>537</v>
      </c>
      <c r="D31" s="661"/>
      <c r="E31" s="662"/>
      <c r="F31" s="662"/>
      <c r="G31" s="662"/>
      <c r="H31" s="662"/>
      <c r="I31" s="662"/>
      <c r="J31" s="662"/>
      <c r="K31" s="662"/>
      <c r="L31" s="662"/>
      <c r="M31" s="662"/>
    </row>
    <row r="32" spans="1:26">
      <c r="C32" s="43" t="s">
        <v>547</v>
      </c>
      <c r="D32" s="43"/>
    </row>
    <row r="33" spans="1:13">
      <c r="C33" s="43" t="s">
        <v>535</v>
      </c>
      <c r="D33" s="43"/>
    </row>
    <row r="34" spans="1:13">
      <c r="A34" s="1171" t="s">
        <v>789</v>
      </c>
      <c r="B34" s="1172"/>
      <c r="C34" s="1172"/>
      <c r="D34" s="1172"/>
      <c r="E34" s="1172"/>
      <c r="F34" s="1172"/>
      <c r="G34" s="1172"/>
      <c r="M34" s="9" t="str">
        <f>様式7!$F$4</f>
        <v>○○○○○○○○○○○ＥＳＣＯ事業</v>
      </c>
    </row>
  </sheetData>
  <mergeCells count="15">
    <mergeCell ref="L5:L6"/>
    <mergeCell ref="G5:G6"/>
    <mergeCell ref="J5:J6"/>
    <mergeCell ref="B11:B12"/>
    <mergeCell ref="B8:B9"/>
    <mergeCell ref="G11:G12"/>
    <mergeCell ref="G8:G9"/>
    <mergeCell ref="J8:J9"/>
    <mergeCell ref="J11:J13"/>
    <mergeCell ref="I1:J1"/>
    <mergeCell ref="A34:G34"/>
    <mergeCell ref="B26:C26"/>
    <mergeCell ref="G15:G25"/>
    <mergeCell ref="J15:J25"/>
    <mergeCell ref="B15:B25"/>
  </mergeCells>
  <phoneticPr fontId="5"/>
  <conditionalFormatting sqref="D25">
    <cfRule type="cellIs" dxfId="8" priority="9" operator="greaterThan">
      <formula>$D$26</formula>
    </cfRule>
  </conditionalFormatting>
  <conditionalFormatting sqref="E25">
    <cfRule type="cellIs" dxfId="7" priority="8" operator="greaterThan">
      <formula>$E$26</formula>
    </cfRule>
  </conditionalFormatting>
  <conditionalFormatting sqref="F25">
    <cfRule type="cellIs" dxfId="6" priority="7" operator="greaterThan">
      <formula>$F$26</formula>
    </cfRule>
  </conditionalFormatting>
  <conditionalFormatting sqref="H25">
    <cfRule type="cellIs" dxfId="5" priority="6" operator="greaterThan">
      <formula>$H$26</formula>
    </cfRule>
  </conditionalFormatting>
  <conditionalFormatting sqref="I25">
    <cfRule type="cellIs" dxfId="4" priority="5" operator="greaterThan">
      <formula>$I$26</formula>
    </cfRule>
  </conditionalFormatting>
  <conditionalFormatting sqref="K25">
    <cfRule type="cellIs" dxfId="3" priority="4" operator="greaterThan">
      <formula>$K$26</formula>
    </cfRule>
  </conditionalFormatting>
  <conditionalFormatting sqref="K13">
    <cfRule type="expression" dxfId="2" priority="3">
      <formula>O6=15</formula>
    </cfRule>
  </conditionalFormatting>
  <conditionalFormatting sqref="L26">
    <cfRule type="cellIs" dxfId="1" priority="2" operator="notEqual">
      <formula>$D$26+$E$26*($O$6-1)+$I$26*(15-$O$6)</formula>
    </cfRule>
  </conditionalFormatting>
  <conditionalFormatting sqref="L14">
    <cfRule type="cellIs" dxfId="0" priority="1" operator="notEqual">
      <formula>$D$14*1+$E$14*($O$6-1)</formula>
    </cfRule>
  </conditionalFormatting>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topLeftCell="A25" zoomScaleNormal="100" zoomScaleSheetLayoutView="100" workbookViewId="0">
      <selection activeCell="I25" sqref="I25"/>
    </sheetView>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186" t="s">
        <v>409</v>
      </c>
      <c r="B3" s="1186"/>
      <c r="C3" s="1186"/>
      <c r="D3" s="1186"/>
      <c r="E3" s="1186"/>
      <c r="F3" s="1186"/>
      <c r="G3" s="1186"/>
      <c r="H3" s="1186"/>
      <c r="I3" s="1186"/>
      <c r="J3" s="1186"/>
      <c r="K3" s="1186"/>
      <c r="L3" s="1186"/>
      <c r="M3" s="1186"/>
      <c r="N3" s="1186"/>
      <c r="O3" s="1186"/>
    </row>
    <row r="4" spans="1:15" ht="17.25">
      <c r="A4" s="1"/>
      <c r="B4" s="1"/>
      <c r="C4" s="1"/>
      <c r="D4" s="45"/>
      <c r="E4" s="1"/>
      <c r="F4" s="1"/>
      <c r="G4" s="1"/>
      <c r="H4" s="1"/>
      <c r="I4" s="1"/>
      <c r="J4" s="1"/>
      <c r="K4" s="1"/>
      <c r="L4" s="1"/>
      <c r="M4" s="1"/>
      <c r="N4" s="1"/>
    </row>
    <row r="5" spans="1:15">
      <c r="A5" s="1"/>
      <c r="B5" s="8"/>
      <c r="C5" s="1"/>
      <c r="D5" s="1"/>
      <c r="E5" s="1"/>
      <c r="F5" s="1"/>
      <c r="G5" s="1"/>
      <c r="H5" s="1"/>
      <c r="I5" s="1"/>
      <c r="J5" s="1"/>
      <c r="K5" s="1"/>
      <c r="L5" s="1"/>
      <c r="M5" s="1"/>
      <c r="N5" s="1"/>
    </row>
    <row r="6" spans="1:15">
      <c r="A6" s="1"/>
      <c r="B6" s="1187" t="s">
        <v>630</v>
      </c>
      <c r="C6" s="1188"/>
      <c r="D6" s="1188"/>
      <c r="E6" s="1188"/>
      <c r="F6" s="1188"/>
      <c r="G6" s="1188"/>
      <c r="H6" s="1188"/>
      <c r="I6" s="1188"/>
      <c r="J6" s="1188"/>
      <c r="K6" s="1188"/>
      <c r="L6" s="1188"/>
      <c r="M6" s="1188"/>
      <c r="N6" s="1189"/>
    </row>
    <row r="7" spans="1:15">
      <c r="A7" s="1"/>
      <c r="B7" s="1190"/>
      <c r="C7" s="1191"/>
      <c r="D7" s="1191"/>
      <c r="E7" s="1191"/>
      <c r="F7" s="1191"/>
      <c r="G7" s="1191"/>
      <c r="H7" s="1191"/>
      <c r="I7" s="1191"/>
      <c r="J7" s="1191"/>
      <c r="K7" s="1191"/>
      <c r="L7" s="1191"/>
      <c r="M7" s="1191"/>
      <c r="N7" s="1192"/>
    </row>
    <row r="8" spans="1:15">
      <c r="A8" s="1"/>
      <c r="B8" s="1190"/>
      <c r="C8" s="1191"/>
      <c r="D8" s="1191"/>
      <c r="E8" s="1191"/>
      <c r="F8" s="1191"/>
      <c r="G8" s="1191"/>
      <c r="H8" s="1191"/>
      <c r="I8" s="1191"/>
      <c r="J8" s="1191"/>
      <c r="K8" s="1191"/>
      <c r="L8" s="1191"/>
      <c r="M8" s="1191"/>
      <c r="N8" s="1192"/>
    </row>
    <row r="9" spans="1:15">
      <c r="A9" s="1"/>
      <c r="B9" s="1190"/>
      <c r="C9" s="1191"/>
      <c r="D9" s="1191"/>
      <c r="E9" s="1191"/>
      <c r="F9" s="1191"/>
      <c r="G9" s="1191"/>
      <c r="H9" s="1191"/>
      <c r="I9" s="1191"/>
      <c r="J9" s="1191"/>
      <c r="K9" s="1191"/>
      <c r="L9" s="1191"/>
      <c r="M9" s="1191"/>
      <c r="N9" s="1192"/>
    </row>
    <row r="10" spans="1:15">
      <c r="A10" s="1"/>
      <c r="B10" s="1190"/>
      <c r="C10" s="1191"/>
      <c r="D10" s="1191"/>
      <c r="E10" s="1191"/>
      <c r="F10" s="1191"/>
      <c r="G10" s="1191"/>
      <c r="H10" s="1191"/>
      <c r="I10" s="1191"/>
      <c r="J10" s="1191"/>
      <c r="K10" s="1191"/>
      <c r="L10" s="1191"/>
      <c r="M10" s="1191"/>
      <c r="N10" s="1192"/>
    </row>
    <row r="11" spans="1:15">
      <c r="A11" s="1"/>
      <c r="B11" s="1190"/>
      <c r="C11" s="1191"/>
      <c r="D11" s="1191"/>
      <c r="E11" s="1191"/>
      <c r="F11" s="1191"/>
      <c r="G11" s="1191"/>
      <c r="H11" s="1191"/>
      <c r="I11" s="1191"/>
      <c r="J11" s="1191"/>
      <c r="K11" s="1191"/>
      <c r="L11" s="1191"/>
      <c r="M11" s="1191"/>
      <c r="N11" s="1192"/>
    </row>
    <row r="12" spans="1:15">
      <c r="A12" s="1"/>
      <c r="B12" s="1190"/>
      <c r="C12" s="1191"/>
      <c r="D12" s="1191"/>
      <c r="E12" s="1191"/>
      <c r="F12" s="1191"/>
      <c r="G12" s="1191"/>
      <c r="H12" s="1191"/>
      <c r="I12" s="1191"/>
      <c r="J12" s="1191"/>
      <c r="K12" s="1191"/>
      <c r="L12" s="1191"/>
      <c r="M12" s="1191"/>
      <c r="N12" s="1192"/>
    </row>
    <row r="13" spans="1:15">
      <c r="A13" s="1"/>
      <c r="B13" s="1190"/>
      <c r="C13" s="1191"/>
      <c r="D13" s="1191"/>
      <c r="E13" s="1191"/>
      <c r="F13" s="1191"/>
      <c r="G13" s="1191"/>
      <c r="H13" s="1191"/>
      <c r="I13" s="1191"/>
      <c r="J13" s="1191"/>
      <c r="K13" s="1191"/>
      <c r="L13" s="1191"/>
      <c r="M13" s="1191"/>
      <c r="N13" s="1192"/>
    </row>
    <row r="14" spans="1:15">
      <c r="A14" s="1"/>
      <c r="B14" s="1190"/>
      <c r="C14" s="1191"/>
      <c r="D14" s="1191"/>
      <c r="E14" s="1191"/>
      <c r="F14" s="1191"/>
      <c r="G14" s="1191"/>
      <c r="H14" s="1191"/>
      <c r="I14" s="1191"/>
      <c r="J14" s="1191"/>
      <c r="K14" s="1191"/>
      <c r="L14" s="1191"/>
      <c r="M14" s="1191"/>
      <c r="N14" s="1192"/>
    </row>
    <row r="15" spans="1:15">
      <c r="A15" s="1"/>
      <c r="B15" s="1190"/>
      <c r="C15" s="1191"/>
      <c r="D15" s="1191"/>
      <c r="E15" s="1191"/>
      <c r="F15" s="1191"/>
      <c r="G15" s="1191"/>
      <c r="H15" s="1191"/>
      <c r="I15" s="1191"/>
      <c r="J15" s="1191"/>
      <c r="K15" s="1191"/>
      <c r="L15" s="1191"/>
      <c r="M15" s="1191"/>
      <c r="N15" s="1192"/>
    </row>
    <row r="16" spans="1:15">
      <c r="A16" s="1"/>
      <c r="B16" s="1190"/>
      <c r="C16" s="1191"/>
      <c r="D16" s="1191"/>
      <c r="E16" s="1191"/>
      <c r="F16" s="1191"/>
      <c r="G16" s="1191"/>
      <c r="H16" s="1191"/>
      <c r="I16" s="1191"/>
      <c r="J16" s="1191"/>
      <c r="K16" s="1191"/>
      <c r="L16" s="1191"/>
      <c r="M16" s="1191"/>
      <c r="N16" s="1192"/>
    </row>
    <row r="17" spans="1:15">
      <c r="A17" s="1"/>
      <c r="B17" s="1190"/>
      <c r="C17" s="1191"/>
      <c r="D17" s="1191"/>
      <c r="E17" s="1191"/>
      <c r="F17" s="1191"/>
      <c r="G17" s="1191"/>
      <c r="H17" s="1191"/>
      <c r="I17" s="1191"/>
      <c r="J17" s="1191"/>
      <c r="K17" s="1191"/>
      <c r="L17" s="1191"/>
      <c r="M17" s="1191"/>
      <c r="N17" s="1192"/>
    </row>
    <row r="18" spans="1:15">
      <c r="A18" s="1"/>
      <c r="B18" s="1190"/>
      <c r="C18" s="1191"/>
      <c r="D18" s="1191"/>
      <c r="E18" s="1191"/>
      <c r="F18" s="1191"/>
      <c r="G18" s="1191"/>
      <c r="H18" s="1191"/>
      <c r="I18" s="1191"/>
      <c r="J18" s="1191"/>
      <c r="K18" s="1191"/>
      <c r="L18" s="1191"/>
      <c r="M18" s="1191"/>
      <c r="N18" s="1192"/>
    </row>
    <row r="19" spans="1:15">
      <c r="A19" s="1"/>
      <c r="B19" s="1190"/>
      <c r="C19" s="1191"/>
      <c r="D19" s="1191"/>
      <c r="E19" s="1191"/>
      <c r="F19" s="1191"/>
      <c r="G19" s="1191"/>
      <c r="H19" s="1191"/>
      <c r="I19" s="1191"/>
      <c r="J19" s="1191"/>
      <c r="K19" s="1191"/>
      <c r="L19" s="1191"/>
      <c r="M19" s="1191"/>
      <c r="N19" s="1192"/>
    </row>
    <row r="20" spans="1:15">
      <c r="A20" s="1"/>
      <c r="B20" s="1190"/>
      <c r="C20" s="1191"/>
      <c r="D20" s="1191"/>
      <c r="E20" s="1191"/>
      <c r="F20" s="1191"/>
      <c r="G20" s="1191"/>
      <c r="H20" s="1191"/>
      <c r="I20" s="1191"/>
      <c r="J20" s="1191"/>
      <c r="K20" s="1191"/>
      <c r="L20" s="1191"/>
      <c r="M20" s="1191"/>
      <c r="N20" s="1192"/>
    </row>
    <row r="21" spans="1:15">
      <c r="A21" s="1"/>
      <c r="B21" s="1190"/>
      <c r="C21" s="1191"/>
      <c r="D21" s="1191"/>
      <c r="E21" s="1191"/>
      <c r="F21" s="1191"/>
      <c r="G21" s="1191"/>
      <c r="H21" s="1191"/>
      <c r="I21" s="1191"/>
      <c r="J21" s="1191"/>
      <c r="K21" s="1191"/>
      <c r="L21" s="1191"/>
      <c r="M21" s="1191"/>
      <c r="N21" s="1192"/>
    </row>
    <row r="22" spans="1:15">
      <c r="A22" s="1"/>
      <c r="B22" s="1190"/>
      <c r="C22" s="1191"/>
      <c r="D22" s="1191"/>
      <c r="E22" s="1191"/>
      <c r="F22" s="1191"/>
      <c r="G22" s="1191"/>
      <c r="H22" s="1191"/>
      <c r="I22" s="1191"/>
      <c r="J22" s="1191"/>
      <c r="K22" s="1191"/>
      <c r="L22" s="1191"/>
      <c r="M22" s="1191"/>
      <c r="N22" s="1192"/>
    </row>
    <row r="23" spans="1:15">
      <c r="A23" s="1"/>
      <c r="B23" s="1190"/>
      <c r="C23" s="1191"/>
      <c r="D23" s="1191"/>
      <c r="E23" s="1191"/>
      <c r="F23" s="1191"/>
      <c r="G23" s="1191"/>
      <c r="H23" s="1191"/>
      <c r="I23" s="1191"/>
      <c r="J23" s="1191"/>
      <c r="K23" s="1191"/>
      <c r="L23" s="1191"/>
      <c r="M23" s="1191"/>
      <c r="N23" s="1192"/>
    </row>
    <row r="24" spans="1:15">
      <c r="A24" s="1"/>
      <c r="B24" s="1190"/>
      <c r="C24" s="1191"/>
      <c r="D24" s="1191"/>
      <c r="E24" s="1191"/>
      <c r="F24" s="1191"/>
      <c r="G24" s="1191"/>
      <c r="H24" s="1191"/>
      <c r="I24" s="1191"/>
      <c r="J24" s="1191"/>
      <c r="K24" s="1191"/>
      <c r="L24" s="1191"/>
      <c r="M24" s="1191"/>
      <c r="N24" s="1192"/>
    </row>
    <row r="25" spans="1:15">
      <c r="A25" s="1"/>
      <c r="B25" s="1190"/>
      <c r="C25" s="1191"/>
      <c r="D25" s="1191"/>
      <c r="E25" s="1191"/>
      <c r="F25" s="1191"/>
      <c r="G25" s="1191"/>
      <c r="H25" s="1191"/>
      <c r="I25" s="1191"/>
      <c r="J25" s="1191"/>
      <c r="K25" s="1191"/>
      <c r="L25" s="1191"/>
      <c r="M25" s="1191"/>
      <c r="N25" s="1192"/>
    </row>
    <row r="26" spans="1:15">
      <c r="A26" s="1"/>
      <c r="B26" s="1190"/>
      <c r="C26" s="1191"/>
      <c r="D26" s="1191"/>
      <c r="E26" s="1191"/>
      <c r="F26" s="1191"/>
      <c r="G26" s="1191"/>
      <c r="H26" s="1191"/>
      <c r="I26" s="1191"/>
      <c r="J26" s="1191"/>
      <c r="K26" s="1191"/>
      <c r="L26" s="1191"/>
      <c r="M26" s="1191"/>
      <c r="N26" s="1192"/>
    </row>
    <row r="27" spans="1:15">
      <c r="A27" s="1"/>
      <c r="B27" s="1190"/>
      <c r="C27" s="1191"/>
      <c r="D27" s="1191"/>
      <c r="E27" s="1191"/>
      <c r="F27" s="1191"/>
      <c r="G27" s="1191"/>
      <c r="H27" s="1191"/>
      <c r="I27" s="1191"/>
      <c r="J27" s="1191"/>
      <c r="K27" s="1191"/>
      <c r="L27" s="1191"/>
      <c r="M27" s="1191"/>
      <c r="N27" s="1192"/>
    </row>
    <row r="28" spans="1:15">
      <c r="A28" s="1"/>
      <c r="B28" s="1190"/>
      <c r="C28" s="1191"/>
      <c r="D28" s="1191"/>
      <c r="E28" s="1191"/>
      <c r="F28" s="1191"/>
      <c r="G28" s="1191"/>
      <c r="H28" s="1191"/>
      <c r="I28" s="1191"/>
      <c r="J28" s="1191"/>
      <c r="K28" s="1191"/>
      <c r="L28" s="1191"/>
      <c r="M28" s="1191"/>
      <c r="N28" s="1192"/>
    </row>
    <row r="29" spans="1:15">
      <c r="A29" s="1"/>
      <c r="B29" s="1190"/>
      <c r="C29" s="1191"/>
      <c r="D29" s="1191"/>
      <c r="E29" s="1191"/>
      <c r="F29" s="1191"/>
      <c r="G29" s="1191"/>
      <c r="H29" s="1191"/>
      <c r="I29" s="1191"/>
      <c r="J29" s="1191"/>
      <c r="K29" s="1191"/>
      <c r="L29" s="1191"/>
      <c r="M29" s="1191"/>
      <c r="N29" s="1192"/>
    </row>
    <row r="30" spans="1:15">
      <c r="A30" s="1"/>
      <c r="B30" s="1190"/>
      <c r="C30" s="1191"/>
      <c r="D30" s="1191"/>
      <c r="E30" s="1191"/>
      <c r="F30" s="1191"/>
      <c r="G30" s="1191"/>
      <c r="H30" s="1191"/>
      <c r="I30" s="1191"/>
      <c r="J30" s="1191"/>
      <c r="K30" s="1191"/>
      <c r="L30" s="1191"/>
      <c r="M30" s="1191"/>
      <c r="N30" s="1192"/>
      <c r="O30" s="43"/>
    </row>
    <row r="31" spans="1:15">
      <c r="A31" s="1"/>
      <c r="B31" s="1190"/>
      <c r="C31" s="1191"/>
      <c r="D31" s="1191"/>
      <c r="E31" s="1191"/>
      <c r="F31" s="1191"/>
      <c r="G31" s="1191"/>
      <c r="H31" s="1191"/>
      <c r="I31" s="1191"/>
      <c r="J31" s="1191"/>
      <c r="K31" s="1191"/>
      <c r="L31" s="1191"/>
      <c r="M31" s="1191"/>
      <c r="N31" s="1192"/>
    </row>
    <row r="32" spans="1:15">
      <c r="B32" s="1190"/>
      <c r="C32" s="1191"/>
      <c r="D32" s="1191"/>
      <c r="E32" s="1191"/>
      <c r="F32" s="1191"/>
      <c r="G32" s="1191"/>
      <c r="H32" s="1191"/>
      <c r="I32" s="1191"/>
      <c r="J32" s="1191"/>
      <c r="K32" s="1191"/>
      <c r="L32" s="1191"/>
      <c r="M32" s="1191"/>
      <c r="N32" s="1192"/>
    </row>
    <row r="33" spans="1:15">
      <c r="B33" s="1190"/>
      <c r="C33" s="1191"/>
      <c r="D33" s="1191"/>
      <c r="E33" s="1191"/>
      <c r="F33" s="1191"/>
      <c r="G33" s="1191"/>
      <c r="H33" s="1191"/>
      <c r="I33" s="1191"/>
      <c r="J33" s="1191"/>
      <c r="K33" s="1191"/>
      <c r="L33" s="1191"/>
      <c r="M33" s="1191"/>
      <c r="N33" s="1192"/>
    </row>
    <row r="34" spans="1:15">
      <c r="B34" s="1190"/>
      <c r="C34" s="1191"/>
      <c r="D34" s="1191"/>
      <c r="E34" s="1191"/>
      <c r="F34" s="1191"/>
      <c r="G34" s="1191"/>
      <c r="H34" s="1191"/>
      <c r="I34" s="1191"/>
      <c r="J34" s="1191"/>
      <c r="K34" s="1191"/>
      <c r="L34" s="1191"/>
      <c r="M34" s="1191"/>
      <c r="N34" s="1192"/>
    </row>
    <row r="35" spans="1:15">
      <c r="B35" s="1193"/>
      <c r="C35" s="1194"/>
      <c r="D35" s="1194"/>
      <c r="E35" s="1194"/>
      <c r="F35" s="1194"/>
      <c r="G35" s="1194"/>
      <c r="H35" s="1194"/>
      <c r="I35" s="1194"/>
      <c r="J35" s="1194"/>
      <c r="K35" s="1194"/>
      <c r="L35" s="1194"/>
      <c r="M35" s="1194"/>
      <c r="N35" s="1195"/>
    </row>
    <row r="37" spans="1:15">
      <c r="A37" s="1185" t="s">
        <v>789</v>
      </c>
      <c r="B37" s="1185"/>
      <c r="C37" s="1185"/>
      <c r="D37" s="1185"/>
      <c r="E37" s="1185"/>
      <c r="F37" s="1185"/>
      <c r="G37" s="1185"/>
      <c r="H37" s="1185"/>
      <c r="I37" s="1185"/>
      <c r="J37" s="1185"/>
      <c r="K37" s="1185"/>
      <c r="L37" s="1185"/>
      <c r="M37" s="1185"/>
      <c r="N37" s="1185"/>
      <c r="O37" s="1185"/>
    </row>
    <row r="39" spans="1:15">
      <c r="O39" s="9" t="str">
        <f>様式7!$F$4</f>
        <v>○○○○○○○○○○○ＥＳＣＯ事業</v>
      </c>
    </row>
  </sheetData>
  <mergeCells count="3">
    <mergeCell ref="A37:O37"/>
    <mergeCell ref="A3:O3"/>
    <mergeCell ref="B6:N35"/>
  </mergeCells>
  <phoneticPr fontId="5"/>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view="pageBreakPreview" zoomScale="85" zoomScaleNormal="100" zoomScaleSheetLayoutView="85" workbookViewId="0">
      <selection activeCell="I25" sqref="I25"/>
    </sheetView>
  </sheetViews>
  <sheetFormatPr defaultRowHeight="13.5"/>
  <cols>
    <col min="1" max="1" width="1.625" customWidth="1"/>
    <col min="2" max="2" width="6.125" customWidth="1"/>
    <col min="3" max="4" width="3.625" customWidth="1"/>
    <col min="5" max="5" width="27.625" customWidth="1"/>
    <col min="6" max="9" width="14.375" customWidth="1"/>
    <col min="10" max="10" width="5.125" bestFit="1" customWidth="1"/>
    <col min="11" max="12" width="13.625" customWidth="1"/>
    <col min="13" max="13" width="5.125" customWidth="1"/>
    <col min="14" max="15" width="13.625" customWidth="1"/>
    <col min="16" max="16" width="1.625" customWidth="1"/>
    <col min="17" max="17" width="1.375" customWidth="1"/>
  </cols>
  <sheetData>
    <row r="1" spans="2:19" ht="18.75">
      <c r="B1" s="947" t="s">
        <v>726</v>
      </c>
      <c r="C1" s="948"/>
      <c r="D1" s="948"/>
      <c r="E1" s="948"/>
      <c r="F1" s="948"/>
      <c r="G1" s="765" t="s">
        <v>727</v>
      </c>
      <c r="H1" s="764" t="s">
        <v>728</v>
      </c>
      <c r="I1" s="1202" t="s">
        <v>722</v>
      </c>
      <c r="J1" s="1202"/>
      <c r="K1" s="766">
        <f>'様式9-7'!O6</f>
        <v>1</v>
      </c>
      <c r="L1" s="764"/>
      <c r="M1" s="764"/>
    </row>
    <row r="2" spans="2:19">
      <c r="H2" s="1"/>
      <c r="I2" s="1"/>
      <c r="J2" s="658"/>
      <c r="K2" s="401" t="s">
        <v>471</v>
      </c>
      <c r="L2" s="1"/>
      <c r="M2" s="734"/>
      <c r="N2" s="641" t="s">
        <v>502</v>
      </c>
      <c r="O2" s="47" t="s">
        <v>503</v>
      </c>
    </row>
    <row r="3" spans="2:19" ht="5.0999999999999996" customHeight="1" thickBot="1">
      <c r="H3" s="1"/>
      <c r="I3" s="1"/>
      <c r="J3" s="1"/>
      <c r="K3" s="1"/>
      <c r="L3" s="1"/>
      <c r="O3" s="47"/>
    </row>
    <row r="4" spans="2:19" s="43" customFormat="1" ht="13.5" customHeight="1">
      <c r="B4" s="48"/>
      <c r="C4" s="49"/>
      <c r="D4" s="49"/>
      <c r="E4" s="276" t="s">
        <v>737</v>
      </c>
      <c r="F4" s="574">
        <f>H4-2</f>
        <v>-1</v>
      </c>
      <c r="G4" s="949">
        <f>H4-1</f>
        <v>0</v>
      </c>
      <c r="H4" s="950">
        <f>'様式9-7'!E5</f>
        <v>1</v>
      </c>
      <c r="I4" s="951">
        <f>F4+3</f>
        <v>2</v>
      </c>
      <c r="J4" s="1203" t="s">
        <v>395</v>
      </c>
      <c r="K4" s="950">
        <f>'様式9-7'!H5</f>
        <v>0</v>
      </c>
      <c r="L4" s="951">
        <f>IF(K4-G4=14," ",IF(K4-G4=13,"",K4+1))</f>
        <v>1</v>
      </c>
      <c r="M4" s="1203" t="s">
        <v>395</v>
      </c>
      <c r="N4" s="50">
        <f>IF(K4-G4=14,"",G4+14)</f>
        <v>14</v>
      </c>
      <c r="O4" s="51" t="s">
        <v>22</v>
      </c>
    </row>
    <row r="5" spans="2:19" s="43" customFormat="1" ht="13.5" customHeight="1" thickBot="1">
      <c r="B5" s="52" t="s">
        <v>30</v>
      </c>
      <c r="C5" s="53"/>
      <c r="D5" s="53"/>
      <c r="E5" s="1071" t="s">
        <v>746</v>
      </c>
      <c r="F5" s="275" t="s">
        <v>430</v>
      </c>
      <c r="G5" s="274" t="s">
        <v>469</v>
      </c>
      <c r="H5" s="274" t="s">
        <v>470</v>
      </c>
      <c r="I5" s="274" t="s">
        <v>729</v>
      </c>
      <c r="J5" s="1204"/>
      <c r="K5" s="572" t="s">
        <v>747</v>
      </c>
      <c r="L5" s="572" t="str">
        <f>IF(K4-G4=14," ",IF(K4-G4=13,"","ESCOｻｰﾋﾞｽ終了翌年度"))</f>
        <v>ESCOｻｰﾋﾞｽ終了翌年度</v>
      </c>
      <c r="M5" s="1204"/>
      <c r="N5" s="54" t="str">
        <f>IF(K4-G4=14,"","ESCOｻｰﾋﾞｽ15年目")</f>
        <v>ESCOｻｰﾋﾞｽ15年目</v>
      </c>
      <c r="O5" s="55"/>
    </row>
    <row r="6" spans="2:19" s="43" customFormat="1" ht="13.5" customHeight="1" thickTop="1">
      <c r="B6" s="1205" t="s">
        <v>31</v>
      </c>
      <c r="C6" s="56" t="s">
        <v>32</v>
      </c>
      <c r="D6" s="57"/>
      <c r="E6" s="277"/>
      <c r="F6" s="580" t="s">
        <v>430</v>
      </c>
      <c r="G6" s="581">
        <f>G7</f>
        <v>0</v>
      </c>
      <c r="H6" s="581" t="e">
        <f>H7</f>
        <v>#DIV/0!</v>
      </c>
      <c r="I6" s="581" t="e">
        <f>I7</f>
        <v>#DIV/0!</v>
      </c>
      <c r="J6" s="1206" t="s">
        <v>395</v>
      </c>
      <c r="K6" s="581" t="e">
        <f>K7</f>
        <v>#DIV/0!</v>
      </c>
      <c r="L6" s="581">
        <f>IF(K4-G4=14," ",IF(K4-G4=13,"",0))</f>
        <v>0</v>
      </c>
      <c r="M6" s="1209" t="s">
        <v>395</v>
      </c>
      <c r="N6" s="582">
        <f>IF(K4-G4=14,"",0)</f>
        <v>0</v>
      </c>
      <c r="O6" s="583" t="e">
        <f>H6*(K4-H4+1)+G6</f>
        <v>#DIV/0!</v>
      </c>
    </row>
    <row r="7" spans="2:19" s="43" customFormat="1" ht="13.5" customHeight="1">
      <c r="B7" s="1197"/>
      <c r="C7" s="46"/>
      <c r="D7" s="58" t="s">
        <v>730</v>
      </c>
      <c r="E7" s="278"/>
      <c r="F7" s="584" t="s">
        <v>430</v>
      </c>
      <c r="G7" s="585">
        <f>SUM(G8:G18)</f>
        <v>0</v>
      </c>
      <c r="H7" s="585" t="e">
        <f>SUM(H8:H18)</f>
        <v>#DIV/0!</v>
      </c>
      <c r="I7" s="586" t="e">
        <f>SUM(I8:I18)</f>
        <v>#DIV/0!</v>
      </c>
      <c r="J7" s="1207"/>
      <c r="K7" s="586" t="e">
        <f>SUM(K8:K18)</f>
        <v>#DIV/0!</v>
      </c>
      <c r="L7" s="586">
        <f>IF(K4-G4=14," ",IF(K4-G4=13,"",0))</f>
        <v>0</v>
      </c>
      <c r="M7" s="1200"/>
      <c r="N7" s="587">
        <f>IF(K4-G4=14,"",0)</f>
        <v>0</v>
      </c>
      <c r="O7" s="588" t="e">
        <f>H7*(K4-H4+1)+G7</f>
        <v>#DIV/0!</v>
      </c>
      <c r="Q7" s="42"/>
      <c r="R7" s="42"/>
    </row>
    <row r="8" spans="2:19" s="43" customFormat="1" ht="13.5" customHeight="1">
      <c r="B8" s="1197"/>
      <c r="C8" s="46"/>
      <c r="D8" s="46"/>
      <c r="E8" s="279" t="s">
        <v>33</v>
      </c>
      <c r="F8" s="589" t="s">
        <v>430</v>
      </c>
      <c r="G8" s="652">
        <f>'様式9-7'!D15</f>
        <v>0</v>
      </c>
      <c r="H8" s="652" t="e">
        <f>'様式9-7'!E15</f>
        <v>#DIV/0!</v>
      </c>
      <c r="I8" s="590" t="e">
        <f t="shared" ref="I8:I18" si="0">H8</f>
        <v>#DIV/0!</v>
      </c>
      <c r="J8" s="1207"/>
      <c r="K8" s="652" t="e">
        <f>'様式9-7'!H15</f>
        <v>#DIV/0!</v>
      </c>
      <c r="L8" s="590">
        <f>IF(K4-G4=14," ",IF(K4-G4=13,"",0))</f>
        <v>0</v>
      </c>
      <c r="M8" s="1200"/>
      <c r="N8" s="591">
        <f>IF(K4-G4=14,"",0)</f>
        <v>0</v>
      </c>
      <c r="O8" s="592" t="e">
        <f>H8*(K4-H4+1)+G8</f>
        <v>#DIV/0!</v>
      </c>
      <c r="Q8" s="42"/>
    </row>
    <row r="9" spans="2:19" s="43" customFormat="1" ht="13.5" customHeight="1">
      <c r="B9" s="1197"/>
      <c r="C9" s="59"/>
      <c r="D9" s="59"/>
      <c r="E9" s="280" t="s">
        <v>34</v>
      </c>
      <c r="F9" s="593" t="s">
        <v>430</v>
      </c>
      <c r="G9" s="653">
        <f>'様式9-7'!D16</f>
        <v>0</v>
      </c>
      <c r="H9" s="653" t="e">
        <f>'様式9-7'!E16</f>
        <v>#DIV/0!</v>
      </c>
      <c r="I9" s="594" t="e">
        <f t="shared" si="0"/>
        <v>#DIV/0!</v>
      </c>
      <c r="J9" s="1207"/>
      <c r="K9" s="672" t="e">
        <f>'様式9-7'!H16</f>
        <v>#DIV/0!</v>
      </c>
      <c r="L9" s="594">
        <f>IF(K4-G4=14," ",IF(K4-G4=13,"",0))</f>
        <v>0</v>
      </c>
      <c r="M9" s="1200"/>
      <c r="N9" s="596">
        <f>IF(K4-G4=14,"",0)</f>
        <v>0</v>
      </c>
      <c r="O9" s="597" t="e">
        <f>H9*(K4-H4+1)+G9</f>
        <v>#DIV/0!</v>
      </c>
      <c r="R9" s="42"/>
      <c r="S9" s="42"/>
    </row>
    <row r="10" spans="2:19" s="43" customFormat="1" ht="13.5" customHeight="1">
      <c r="B10" s="1197"/>
      <c r="C10" s="59"/>
      <c r="D10" s="59"/>
      <c r="E10" s="280" t="s">
        <v>35</v>
      </c>
      <c r="F10" s="593" t="s">
        <v>430</v>
      </c>
      <c r="G10" s="653">
        <f>'様式9-7'!D17</f>
        <v>0</v>
      </c>
      <c r="H10" s="653" t="e">
        <f>'様式9-7'!E17</f>
        <v>#DIV/0!</v>
      </c>
      <c r="I10" s="594" t="e">
        <f t="shared" si="0"/>
        <v>#DIV/0!</v>
      </c>
      <c r="J10" s="1207"/>
      <c r="K10" s="672" t="e">
        <f>'様式9-7'!H17</f>
        <v>#DIV/0!</v>
      </c>
      <c r="L10" s="594">
        <f>IF(K4-G4=14," ",IF(K4-G4=13,"",0))</f>
        <v>0</v>
      </c>
      <c r="M10" s="1200"/>
      <c r="N10" s="596">
        <f>IF(K4-G4=14,"",0)</f>
        <v>0</v>
      </c>
      <c r="O10" s="597" t="e">
        <f>H10*(K4-H4+1)+G10</f>
        <v>#DIV/0!</v>
      </c>
    </row>
    <row r="11" spans="2:19" s="43" customFormat="1" ht="13.5" customHeight="1">
      <c r="B11" s="1197"/>
      <c r="C11" s="59"/>
      <c r="D11" s="59"/>
      <c r="E11" s="281" t="s">
        <v>36</v>
      </c>
      <c r="F11" s="593" t="s">
        <v>430</v>
      </c>
      <c r="G11" s="653">
        <f>'様式9-7'!D18</f>
        <v>0</v>
      </c>
      <c r="H11" s="653" t="e">
        <f>'様式9-7'!E18</f>
        <v>#DIV/0!</v>
      </c>
      <c r="I11" s="594" t="e">
        <f t="shared" si="0"/>
        <v>#DIV/0!</v>
      </c>
      <c r="J11" s="1207"/>
      <c r="K11" s="672" t="e">
        <f>'様式9-7'!H18</f>
        <v>#DIV/0!</v>
      </c>
      <c r="L11" s="600">
        <f>IF(K4-G4=14," ",IF(K4-G4=13,"",0))</f>
        <v>0</v>
      </c>
      <c r="M11" s="1200"/>
      <c r="N11" s="601">
        <f>IF(K4-G4=14,"",0)</f>
        <v>0</v>
      </c>
      <c r="O11" s="602" t="e">
        <f>H11*(K4-H4+1)+G11</f>
        <v>#DIV/0!</v>
      </c>
    </row>
    <row r="12" spans="2:19" s="43" customFormat="1" ht="13.5" customHeight="1">
      <c r="B12" s="1197"/>
      <c r="C12" s="59"/>
      <c r="D12" s="59"/>
      <c r="E12" s="281" t="s">
        <v>540</v>
      </c>
      <c r="F12" s="593" t="s">
        <v>430</v>
      </c>
      <c r="G12" s="653">
        <f>'様式9-7'!D19</f>
        <v>0</v>
      </c>
      <c r="H12" s="653" t="e">
        <f>'様式9-7'!E19</f>
        <v>#DIV/0!</v>
      </c>
      <c r="I12" s="594" t="e">
        <f t="shared" si="0"/>
        <v>#DIV/0!</v>
      </c>
      <c r="J12" s="1207"/>
      <c r="K12" s="672" t="e">
        <f>'様式9-7'!H19</f>
        <v>#DIV/0!</v>
      </c>
      <c r="L12" s="600">
        <f>IF(K4-G4=14," ",IF(K4-G4=13,"",0))</f>
        <v>0</v>
      </c>
      <c r="M12" s="1200"/>
      <c r="N12" s="601">
        <f>IF(K4-G4=14,"",0)</f>
        <v>0</v>
      </c>
      <c r="O12" s="602" t="e">
        <f>H12*(K4-H4+1)+G12</f>
        <v>#DIV/0!</v>
      </c>
    </row>
    <row r="13" spans="2:19" s="43" customFormat="1" ht="13.5" customHeight="1">
      <c r="B13" s="1197"/>
      <c r="C13" s="59"/>
      <c r="D13" s="59"/>
      <c r="E13" s="281" t="s">
        <v>541</v>
      </c>
      <c r="F13" s="593" t="s">
        <v>430</v>
      </c>
      <c r="G13" s="653">
        <f>'様式9-7'!D20</f>
        <v>0</v>
      </c>
      <c r="H13" s="653" t="e">
        <f>'様式9-7'!E20</f>
        <v>#DIV/0!</v>
      </c>
      <c r="I13" s="594" t="e">
        <f t="shared" si="0"/>
        <v>#DIV/0!</v>
      </c>
      <c r="J13" s="1207"/>
      <c r="K13" s="672" t="e">
        <f>'様式9-7'!H20</f>
        <v>#DIV/0!</v>
      </c>
      <c r="L13" s="600">
        <f>IF(K4-G4=14," ",IF(K4-G4=13,"",0))</f>
        <v>0</v>
      </c>
      <c r="M13" s="1200"/>
      <c r="N13" s="601">
        <f>IF(K4-G4=14,"",0)</f>
        <v>0</v>
      </c>
      <c r="O13" s="602" t="e">
        <f>H13*(K4-H4+1)+G13</f>
        <v>#DIV/0!</v>
      </c>
    </row>
    <row r="14" spans="2:19" s="43" customFormat="1" ht="13.5" customHeight="1">
      <c r="B14" s="1197"/>
      <c r="C14" s="59"/>
      <c r="D14" s="59"/>
      <c r="E14" s="281" t="s">
        <v>28</v>
      </c>
      <c r="F14" s="593" t="s">
        <v>430</v>
      </c>
      <c r="G14" s="653">
        <f>'様式9-7'!D21</f>
        <v>0</v>
      </c>
      <c r="H14" s="653" t="e">
        <f>'様式9-7'!E21</f>
        <v>#DIV/0!</v>
      </c>
      <c r="I14" s="594" t="e">
        <f t="shared" si="0"/>
        <v>#DIV/0!</v>
      </c>
      <c r="J14" s="1207"/>
      <c r="K14" s="672" t="e">
        <f>'様式9-7'!H21</f>
        <v>#DIV/0!</v>
      </c>
      <c r="L14" s="600">
        <f>IF(K4-G4=14," ",IF(K4-G4=13,"",0))</f>
        <v>0</v>
      </c>
      <c r="M14" s="1200"/>
      <c r="N14" s="601">
        <f>IF(K4-G4=14,"",0)</f>
        <v>0</v>
      </c>
      <c r="O14" s="602" t="e">
        <f>H14*(K4-H4+1)+G14</f>
        <v>#DIV/0!</v>
      </c>
    </row>
    <row r="15" spans="2:19" s="43" customFormat="1" ht="13.5" customHeight="1">
      <c r="B15" s="1197"/>
      <c r="C15" s="59"/>
      <c r="D15" s="59"/>
      <c r="E15" s="281" t="s">
        <v>457</v>
      </c>
      <c r="F15" s="593" t="s">
        <v>430</v>
      </c>
      <c r="G15" s="653">
        <f>'様式9-7'!D22</f>
        <v>0</v>
      </c>
      <c r="H15" s="653" t="e">
        <f>'様式9-7'!E22</f>
        <v>#DIV/0!</v>
      </c>
      <c r="I15" s="594" t="e">
        <f t="shared" si="0"/>
        <v>#DIV/0!</v>
      </c>
      <c r="J15" s="1207"/>
      <c r="K15" s="672" t="e">
        <f>'様式9-7'!H22</f>
        <v>#DIV/0!</v>
      </c>
      <c r="L15" s="600">
        <f>IF(K4-G4=14," ",IF(K4-G4=13,"",0))</f>
        <v>0</v>
      </c>
      <c r="M15" s="1200"/>
      <c r="N15" s="601">
        <f>IF(K4-G4=14,"",0)</f>
        <v>0</v>
      </c>
      <c r="O15" s="602" t="e">
        <f>H15*(K4-H4+1)+G15</f>
        <v>#DIV/0!</v>
      </c>
    </row>
    <row r="16" spans="2:19" s="43" customFormat="1" ht="13.5" customHeight="1">
      <c r="B16" s="1197"/>
      <c r="C16" s="59"/>
      <c r="D16" s="59"/>
      <c r="E16" s="281" t="s">
        <v>543</v>
      </c>
      <c r="F16" s="593" t="s">
        <v>430</v>
      </c>
      <c r="G16" s="653">
        <f>'様式9-7'!D23</f>
        <v>0</v>
      </c>
      <c r="H16" s="653" t="e">
        <f>'様式9-7'!E23</f>
        <v>#DIV/0!</v>
      </c>
      <c r="I16" s="594" t="e">
        <f t="shared" si="0"/>
        <v>#DIV/0!</v>
      </c>
      <c r="J16" s="1207"/>
      <c r="K16" s="672" t="e">
        <f>'様式9-7'!H23</f>
        <v>#DIV/0!</v>
      </c>
      <c r="L16" s="600">
        <f>IF(K4-G4=14," ",IF(K4-G4=13,"",0))</f>
        <v>0</v>
      </c>
      <c r="M16" s="1200"/>
      <c r="N16" s="601">
        <f>IF(K4-G4=14,"",0)</f>
        <v>0</v>
      </c>
      <c r="O16" s="602" t="e">
        <f>H16*(K4-H4+1)+G16</f>
        <v>#DIV/0!</v>
      </c>
    </row>
    <row r="17" spans="2:15" s="43" customFormat="1" ht="13.5" customHeight="1">
      <c r="B17" s="1197"/>
      <c r="C17" s="59"/>
      <c r="D17" s="59"/>
      <c r="E17" s="281" t="s">
        <v>29</v>
      </c>
      <c r="F17" s="593" t="s">
        <v>430</v>
      </c>
      <c r="G17" s="653">
        <f>'様式9-7'!D24</f>
        <v>0</v>
      </c>
      <c r="H17" s="653" t="e">
        <f>'様式9-7'!E24</f>
        <v>#DIV/0!</v>
      </c>
      <c r="I17" s="594" t="e">
        <f t="shared" si="0"/>
        <v>#DIV/0!</v>
      </c>
      <c r="J17" s="1207"/>
      <c r="K17" s="672" t="e">
        <f>'様式9-7'!H24</f>
        <v>#DIV/0!</v>
      </c>
      <c r="L17" s="600">
        <f>IF(K4-G4=14," ",IF(K4-G4=13,"",0))</f>
        <v>0</v>
      </c>
      <c r="M17" s="1200"/>
      <c r="N17" s="601">
        <f>IF(K4-G4=14,"",0)</f>
        <v>0</v>
      </c>
      <c r="O17" s="602" t="e">
        <f>H17*(K4-H4+1)+G17</f>
        <v>#DIV/0!</v>
      </c>
    </row>
    <row r="18" spans="2:15" s="43" customFormat="1" ht="13.5" customHeight="1">
      <c r="B18" s="1197"/>
      <c r="C18" s="59"/>
      <c r="D18" s="59"/>
      <c r="E18" s="281" t="s">
        <v>731</v>
      </c>
      <c r="F18" s="603" t="s">
        <v>430</v>
      </c>
      <c r="G18" s="653">
        <f>'様式9-7'!D25</f>
        <v>0</v>
      </c>
      <c r="H18" s="653">
        <f>'様式9-7'!E25</f>
        <v>0</v>
      </c>
      <c r="I18" s="600">
        <f t="shared" si="0"/>
        <v>0</v>
      </c>
      <c r="J18" s="1207"/>
      <c r="K18" s="673" t="e">
        <f>'様式9-7'!H25</f>
        <v>#DIV/0!</v>
      </c>
      <c r="L18" s="600">
        <f>IF(K4-G4=14," ",IF(K4-G4=13,"",0))</f>
        <v>0</v>
      </c>
      <c r="M18" s="1200"/>
      <c r="N18" s="601">
        <f>IF(K4-G4=14,"",0)</f>
        <v>0</v>
      </c>
      <c r="O18" s="602">
        <f>H18*(K4-H4+1)+G18</f>
        <v>0</v>
      </c>
    </row>
    <row r="19" spans="2:15" s="43" customFormat="1" ht="13.5" customHeight="1">
      <c r="B19" s="1197"/>
      <c r="C19" s="61" t="s">
        <v>37</v>
      </c>
      <c r="D19" s="62"/>
      <c r="E19" s="282"/>
      <c r="F19" s="605" t="e">
        <f>F20</f>
        <v>#DIV/0!</v>
      </c>
      <c r="G19" s="586">
        <f>SUM(G20:G29)</f>
        <v>0</v>
      </c>
      <c r="H19" s="586" t="e">
        <f>SUM(H20:H29)</f>
        <v>#DIV/0!</v>
      </c>
      <c r="I19" s="586" t="e">
        <f>SUM(I20:I29)</f>
        <v>#DIV/0!</v>
      </c>
      <c r="J19" s="1207"/>
      <c r="K19" s="586" t="e">
        <f>SUM(K20:K29)</f>
        <v>#DIV/0!</v>
      </c>
      <c r="L19" s="586">
        <f>IF(K4-G4=14," ",IF(K4-G4=13,"",0))</f>
        <v>0</v>
      </c>
      <c r="M19" s="1200"/>
      <c r="N19" s="587">
        <f>IF(K4-G4=14,"",0)</f>
        <v>0</v>
      </c>
      <c r="O19" s="588" t="e">
        <f>H19*(K4-H4+1)+G19</f>
        <v>#DIV/0!</v>
      </c>
    </row>
    <row r="20" spans="2:15" s="43" customFormat="1" ht="13.5" customHeight="1">
      <c r="B20" s="1197"/>
      <c r="C20" s="59"/>
      <c r="D20" s="63" t="s">
        <v>33</v>
      </c>
      <c r="E20" s="283"/>
      <c r="F20" s="654" t="e">
        <f>'様式9-7'!L15</f>
        <v>#DIV/0!</v>
      </c>
      <c r="G20" s="590">
        <f t="shared" ref="G20:I29" si="1">G8</f>
        <v>0</v>
      </c>
      <c r="H20" s="590" t="e">
        <f t="shared" si="1"/>
        <v>#DIV/0!</v>
      </c>
      <c r="I20" s="590" t="e">
        <f t="shared" si="1"/>
        <v>#DIV/0!</v>
      </c>
      <c r="J20" s="1207"/>
      <c r="K20" s="606" t="e">
        <f>K8</f>
        <v>#DIV/0!</v>
      </c>
      <c r="L20" s="590">
        <f>IF(K4-G4=14," ",IF(K4-G4=13,"",0))</f>
        <v>0</v>
      </c>
      <c r="M20" s="1200"/>
      <c r="N20" s="596">
        <f>IF(K4-G4=14,"",0)</f>
        <v>0</v>
      </c>
      <c r="O20" s="597" t="e">
        <f>H20*(K4-H4+1)+G20</f>
        <v>#DIV/0!</v>
      </c>
    </row>
    <row r="21" spans="2:15" s="43" customFormat="1" ht="13.5" customHeight="1">
      <c r="B21" s="1197"/>
      <c r="C21" s="59"/>
      <c r="D21" s="64" t="s">
        <v>38</v>
      </c>
      <c r="E21" s="284"/>
      <c r="F21" s="607" t="s">
        <v>430</v>
      </c>
      <c r="G21" s="594">
        <f t="shared" si="1"/>
        <v>0</v>
      </c>
      <c r="H21" s="594" t="e">
        <f t="shared" si="1"/>
        <v>#DIV/0!</v>
      </c>
      <c r="I21" s="600" t="e">
        <f t="shared" si="1"/>
        <v>#DIV/0!</v>
      </c>
      <c r="J21" s="1207"/>
      <c r="K21" s="608" t="e">
        <f>K9</f>
        <v>#DIV/0!</v>
      </c>
      <c r="L21" s="600">
        <f>IF(K4-G4=14," ",IF(K4-G4=13,"",0))</f>
        <v>0</v>
      </c>
      <c r="M21" s="1200"/>
      <c r="N21" s="596">
        <f>IF(K4-G4=14,"",0)</f>
        <v>0</v>
      </c>
      <c r="O21" s="597" t="e">
        <f>H21*(K4-H4+1)+G21</f>
        <v>#DIV/0!</v>
      </c>
    </row>
    <row r="22" spans="2:15" s="43" customFormat="1" ht="13.5" customHeight="1">
      <c r="B22" s="1197"/>
      <c r="C22" s="59"/>
      <c r="D22" s="64" t="s">
        <v>39</v>
      </c>
      <c r="E22" s="284"/>
      <c r="F22" s="607" t="s">
        <v>430</v>
      </c>
      <c r="G22" s="594">
        <f t="shared" si="1"/>
        <v>0</v>
      </c>
      <c r="H22" s="594" t="e">
        <f t="shared" si="1"/>
        <v>#DIV/0!</v>
      </c>
      <c r="I22" s="598" t="e">
        <f t="shared" si="1"/>
        <v>#DIV/0!</v>
      </c>
      <c r="J22" s="1207"/>
      <c r="K22" s="600" t="e">
        <f>K10</f>
        <v>#DIV/0!</v>
      </c>
      <c r="L22" s="608">
        <f>IF(K4-G4=14," ",IF(K4-G4=13,"",0))</f>
        <v>0</v>
      </c>
      <c r="M22" s="1200"/>
      <c r="N22" s="596">
        <f>IF(K4-G4=14,"",0)</f>
        <v>0</v>
      </c>
      <c r="O22" s="597" t="e">
        <f>H22*(K4-H4+1)+G22</f>
        <v>#DIV/0!</v>
      </c>
    </row>
    <row r="23" spans="2:15" s="43" customFormat="1" ht="13.5" customHeight="1">
      <c r="B23" s="1197"/>
      <c r="C23" s="59"/>
      <c r="D23" s="65" t="s">
        <v>40</v>
      </c>
      <c r="E23" s="285"/>
      <c r="F23" s="607" t="s">
        <v>430</v>
      </c>
      <c r="G23" s="600">
        <f t="shared" si="1"/>
        <v>0</v>
      </c>
      <c r="H23" s="600" t="e">
        <f t="shared" si="1"/>
        <v>#DIV/0!</v>
      </c>
      <c r="I23" s="598" t="e">
        <f t="shared" si="1"/>
        <v>#DIV/0!</v>
      </c>
      <c r="J23" s="1207"/>
      <c r="K23" s="600" t="e">
        <f t="shared" ref="K23:K29" si="2">K11</f>
        <v>#DIV/0!</v>
      </c>
      <c r="L23" s="600">
        <f>IF(K4-G4=14," ",IF(K4-G4=13,"",0))</f>
        <v>0</v>
      </c>
      <c r="M23" s="1200"/>
      <c r="N23" s="596">
        <f>IF(K4-G4=14,"",0)</f>
        <v>0</v>
      </c>
      <c r="O23" s="602" t="e">
        <f>H23*(K4-H4+1)+G23</f>
        <v>#DIV/0!</v>
      </c>
    </row>
    <row r="24" spans="2:15" s="43" customFormat="1" ht="13.5" customHeight="1">
      <c r="B24" s="1197"/>
      <c r="C24" s="59"/>
      <c r="D24" s="60" t="s">
        <v>540</v>
      </c>
      <c r="E24" s="281"/>
      <c r="F24" s="607" t="s">
        <v>430</v>
      </c>
      <c r="G24" s="600">
        <f t="shared" si="1"/>
        <v>0</v>
      </c>
      <c r="H24" s="600" t="e">
        <f t="shared" si="1"/>
        <v>#DIV/0!</v>
      </c>
      <c r="I24" s="598" t="e">
        <f t="shared" si="1"/>
        <v>#DIV/0!</v>
      </c>
      <c r="J24" s="1207"/>
      <c r="K24" s="600" t="e">
        <f t="shared" si="2"/>
        <v>#DIV/0!</v>
      </c>
      <c r="L24" s="608">
        <f>IF(K4-G4=14," ",IF(K4-G4=13,"",0))</f>
        <v>0</v>
      </c>
      <c r="M24" s="1200"/>
      <c r="N24" s="596">
        <f>IF(K4-G4=14,"",0)</f>
        <v>0</v>
      </c>
      <c r="O24" s="602" t="e">
        <f>H24*(K4-H4+1)+G24</f>
        <v>#DIV/0!</v>
      </c>
    </row>
    <row r="25" spans="2:15" s="43" customFormat="1" ht="13.5" customHeight="1">
      <c r="B25" s="1197"/>
      <c r="C25" s="59"/>
      <c r="D25" s="60" t="s">
        <v>541</v>
      </c>
      <c r="E25" s="281"/>
      <c r="F25" s="607" t="s">
        <v>430</v>
      </c>
      <c r="G25" s="600">
        <f t="shared" si="1"/>
        <v>0</v>
      </c>
      <c r="H25" s="600" t="e">
        <f t="shared" si="1"/>
        <v>#DIV/0!</v>
      </c>
      <c r="I25" s="598" t="e">
        <f t="shared" si="1"/>
        <v>#DIV/0!</v>
      </c>
      <c r="J25" s="1207"/>
      <c r="K25" s="600" t="e">
        <f t="shared" si="2"/>
        <v>#DIV/0!</v>
      </c>
      <c r="L25" s="595">
        <f>IF(K4-G4=14," ",IF(K4-G4=13,"",0))</f>
        <v>0</v>
      </c>
      <c r="M25" s="1200"/>
      <c r="N25" s="596">
        <f>IF(K4-G4=14,"",0)</f>
        <v>0</v>
      </c>
      <c r="O25" s="602" t="e">
        <f>H25*(K4-H4+1)+G25</f>
        <v>#DIV/0!</v>
      </c>
    </row>
    <row r="26" spans="2:15" s="43" customFormat="1" ht="13.5" customHeight="1">
      <c r="B26" s="1197"/>
      <c r="C26" s="59"/>
      <c r="D26" s="66" t="s">
        <v>28</v>
      </c>
      <c r="E26" s="284"/>
      <c r="F26" s="607" t="s">
        <v>430</v>
      </c>
      <c r="G26" s="600">
        <f t="shared" si="1"/>
        <v>0</v>
      </c>
      <c r="H26" s="600" t="e">
        <f t="shared" si="1"/>
        <v>#DIV/0!</v>
      </c>
      <c r="I26" s="598" t="e">
        <f t="shared" si="1"/>
        <v>#DIV/0!</v>
      </c>
      <c r="J26" s="1207"/>
      <c r="K26" s="600" t="e">
        <f t="shared" si="2"/>
        <v>#DIV/0!</v>
      </c>
      <c r="L26" s="599">
        <f>IF(K4-G4=14," ",IF(K4-G4=13,"",0))</f>
        <v>0</v>
      </c>
      <c r="M26" s="1200"/>
      <c r="N26" s="596">
        <f>IF(K4-G4=14,"",0)</f>
        <v>0</v>
      </c>
      <c r="O26" s="597" t="e">
        <f>H26*(K4-H4+1)+G26</f>
        <v>#DIV/0!</v>
      </c>
    </row>
    <row r="27" spans="2:15" s="43" customFormat="1" ht="13.5" customHeight="1">
      <c r="B27" s="1197"/>
      <c r="C27" s="59"/>
      <c r="D27" s="281" t="s">
        <v>457</v>
      </c>
      <c r="E27" s="285"/>
      <c r="F27" s="607" t="s">
        <v>430</v>
      </c>
      <c r="G27" s="600">
        <f t="shared" si="1"/>
        <v>0</v>
      </c>
      <c r="H27" s="600" t="e">
        <f t="shared" si="1"/>
        <v>#DIV/0!</v>
      </c>
      <c r="I27" s="598" t="e">
        <f t="shared" si="1"/>
        <v>#DIV/0!</v>
      </c>
      <c r="J27" s="1207"/>
      <c r="K27" s="600" t="e">
        <f t="shared" si="2"/>
        <v>#DIV/0!</v>
      </c>
      <c r="L27" s="599">
        <f>IF(K4-G4=14," ",IF(K4-G4=13,"",0))</f>
        <v>0</v>
      </c>
      <c r="M27" s="1200"/>
      <c r="N27" s="596">
        <f>IF(K4-G4=14,"",0)</f>
        <v>0</v>
      </c>
      <c r="O27" s="602" t="e">
        <f>H27*(K4-H4+1)+G27</f>
        <v>#DIV/0!</v>
      </c>
    </row>
    <row r="28" spans="2:15" s="43" customFormat="1" ht="13.5" customHeight="1">
      <c r="B28" s="1197"/>
      <c r="C28" s="59"/>
      <c r="D28" s="281" t="s">
        <v>543</v>
      </c>
      <c r="E28" s="285"/>
      <c r="F28" s="607" t="s">
        <v>430</v>
      </c>
      <c r="G28" s="600">
        <f t="shared" si="1"/>
        <v>0</v>
      </c>
      <c r="H28" s="600" t="e">
        <f t="shared" si="1"/>
        <v>#DIV/0!</v>
      </c>
      <c r="I28" s="598" t="e">
        <f t="shared" si="1"/>
        <v>#DIV/0!</v>
      </c>
      <c r="J28" s="1207"/>
      <c r="K28" s="600" t="e">
        <f t="shared" si="2"/>
        <v>#DIV/0!</v>
      </c>
      <c r="L28" s="599">
        <f>IF(K4-G4=14," ",IF(K4-G4=13,"",0))</f>
        <v>0</v>
      </c>
      <c r="M28" s="1200"/>
      <c r="N28" s="596">
        <f>IF(K4-G4=14,"",0)</f>
        <v>0</v>
      </c>
      <c r="O28" s="602" t="e">
        <f>H28*(K4-H4+1)+G28</f>
        <v>#DIV/0!</v>
      </c>
    </row>
    <row r="29" spans="2:15" s="43" customFormat="1" ht="13.5" customHeight="1">
      <c r="B29" s="1197"/>
      <c r="C29" s="67"/>
      <c r="D29" s="68" t="s">
        <v>29</v>
      </c>
      <c r="E29" s="286"/>
      <c r="F29" s="607" t="s">
        <v>430</v>
      </c>
      <c r="G29" s="600">
        <f>G17</f>
        <v>0</v>
      </c>
      <c r="H29" s="600" t="e">
        <f>H17</f>
        <v>#DIV/0!</v>
      </c>
      <c r="I29" s="599" t="e">
        <f t="shared" si="1"/>
        <v>#DIV/0!</v>
      </c>
      <c r="J29" s="1207"/>
      <c r="K29" s="594" t="e">
        <f t="shared" si="2"/>
        <v>#DIV/0!</v>
      </c>
      <c r="L29" s="594">
        <f>IF(K4-G4=14," ",IF(K4-G4=13,"",0))</f>
        <v>0</v>
      </c>
      <c r="M29" s="1200"/>
      <c r="N29" s="596">
        <f>IF(K4-G4=14,"",0)</f>
        <v>0</v>
      </c>
      <c r="O29" s="609" t="e">
        <f>H29*(K4-H4+1)+G29</f>
        <v>#DIV/0!</v>
      </c>
    </row>
    <row r="30" spans="2:15" s="43" customFormat="1" ht="13.5" customHeight="1">
      <c r="B30" s="1197"/>
      <c r="C30" s="46" t="s">
        <v>41</v>
      </c>
      <c r="D30" s="42"/>
      <c r="E30" s="287"/>
      <c r="F30" s="584" t="s">
        <v>430</v>
      </c>
      <c r="G30" s="586">
        <f>G13+G18</f>
        <v>0</v>
      </c>
      <c r="H30" s="586" t="e">
        <f>H13+H18</f>
        <v>#DIV/0!</v>
      </c>
      <c r="I30" s="586" t="e">
        <f>I13+I18</f>
        <v>#DIV/0!</v>
      </c>
      <c r="J30" s="1207"/>
      <c r="K30" s="586" t="e">
        <f>K13+K18</f>
        <v>#DIV/0!</v>
      </c>
      <c r="L30" s="586">
        <f>IF(K4-G4=14," ",IF(K4-G4=13,"",0))</f>
        <v>0</v>
      </c>
      <c r="M30" s="1200"/>
      <c r="N30" s="587">
        <f>IF(K4-G4=14,"",0)</f>
        <v>0</v>
      </c>
      <c r="O30" s="588" t="e">
        <f>H30*(K4-H4+1)+G30</f>
        <v>#DIV/0!</v>
      </c>
    </row>
    <row r="31" spans="2:15" s="43" customFormat="1" ht="13.5" customHeight="1" thickBot="1">
      <c r="B31" s="1198"/>
      <c r="C31" s="69" t="s">
        <v>42</v>
      </c>
      <c r="D31" s="70"/>
      <c r="E31" s="288"/>
      <c r="F31" s="610" t="s">
        <v>430</v>
      </c>
      <c r="G31" s="611">
        <f>G18</f>
        <v>0</v>
      </c>
      <c r="H31" s="611">
        <f>H18</f>
        <v>0</v>
      </c>
      <c r="I31" s="611">
        <f>I18</f>
        <v>0</v>
      </c>
      <c r="J31" s="1208"/>
      <c r="K31" s="611" t="e">
        <f>K18</f>
        <v>#DIV/0!</v>
      </c>
      <c r="L31" s="612">
        <f>IF(K4-G4=14," ",IF(K4-G4=13,"",0))</f>
        <v>0</v>
      </c>
      <c r="M31" s="1201"/>
      <c r="N31" s="613">
        <f>IF(K4-G4=14,"",0)</f>
        <v>0</v>
      </c>
      <c r="O31" s="614">
        <f>H31*(K4-H4+1)+G31</f>
        <v>0</v>
      </c>
    </row>
    <row r="32" spans="2:15" s="43" customFormat="1" ht="13.5" customHeight="1">
      <c r="B32" s="1196" t="s">
        <v>43</v>
      </c>
      <c r="C32" s="46" t="s">
        <v>44</v>
      </c>
      <c r="D32" s="42"/>
      <c r="E32" s="289"/>
      <c r="F32" s="615">
        <f>SUM(F33:F35)</f>
        <v>0</v>
      </c>
      <c r="G32" s="581">
        <f>SUM(G33:G35)</f>
        <v>0</v>
      </c>
      <c r="H32" s="581">
        <f>SUM(H33:H35)</f>
        <v>0</v>
      </c>
      <c r="I32" s="581">
        <f>SUM(I33:I35)</f>
        <v>0</v>
      </c>
      <c r="J32" s="1199" t="s">
        <v>395</v>
      </c>
      <c r="K32" s="581">
        <f>SUM(K33:K35)</f>
        <v>0</v>
      </c>
      <c r="L32" s="604">
        <f>IF(K4-G4=14," ",IF(K4-G4=13,"",0))</f>
        <v>0</v>
      </c>
      <c r="M32" s="1199" t="s">
        <v>395</v>
      </c>
      <c r="N32" s="616">
        <f>IF(K4-G4=14,"",0)</f>
        <v>0</v>
      </c>
      <c r="O32" s="667" t="s">
        <v>430</v>
      </c>
    </row>
    <row r="33" spans="1:16" s="43" customFormat="1" ht="13.5" customHeight="1">
      <c r="B33" s="1197"/>
      <c r="C33" s="46"/>
      <c r="D33" s="71" t="s">
        <v>45</v>
      </c>
      <c r="E33" s="290"/>
      <c r="F33" s="740"/>
      <c r="G33" s="740"/>
      <c r="H33" s="749"/>
      <c r="I33" s="749"/>
      <c r="J33" s="1200"/>
      <c r="K33" s="749"/>
      <c r="L33" s="590">
        <f>IF(K4-G4=14," ",IF(K4-G4=13,"",0))</f>
        <v>0</v>
      </c>
      <c r="M33" s="1200"/>
      <c r="N33" s="591">
        <f>IF(K4-G4=14,"",0)</f>
        <v>0</v>
      </c>
      <c r="O33" s="750"/>
    </row>
    <row r="34" spans="1:16" s="43" customFormat="1" ht="13.5" customHeight="1">
      <c r="B34" s="1197"/>
      <c r="C34" s="46"/>
      <c r="D34" s="72" t="s">
        <v>46</v>
      </c>
      <c r="E34" s="291"/>
      <c r="F34" s="741"/>
      <c r="G34" s="741"/>
      <c r="H34" s="742"/>
      <c r="I34" s="742"/>
      <c r="J34" s="1200"/>
      <c r="K34" s="742"/>
      <c r="L34" s="594">
        <f>IF(K4-G4=14," ",IF(K4-G4=13,"",0))</f>
        <v>0</v>
      </c>
      <c r="M34" s="1200"/>
      <c r="N34" s="596">
        <f>IF(K4-G4=14,"",0)</f>
        <v>0</v>
      </c>
      <c r="O34" s="751"/>
    </row>
    <row r="35" spans="1:16" s="43" customFormat="1" ht="13.5" customHeight="1">
      <c r="B35" s="1197"/>
      <c r="C35" s="67"/>
      <c r="D35" s="68" t="s">
        <v>47</v>
      </c>
      <c r="E35" s="286"/>
      <c r="F35" s="743"/>
      <c r="G35" s="743"/>
      <c r="H35" s="744"/>
      <c r="I35" s="744"/>
      <c r="J35" s="1200"/>
      <c r="K35" s="744"/>
      <c r="L35" s="617">
        <f>IF(K4-G4=14," ",IF(K4-G4=13,"",0))</f>
        <v>0</v>
      </c>
      <c r="M35" s="1200"/>
      <c r="N35" s="618">
        <f>IF(K4-G4=14,"",0)</f>
        <v>0</v>
      </c>
      <c r="O35" s="752"/>
    </row>
    <row r="36" spans="1:16" s="43" customFormat="1" ht="13.5" customHeight="1">
      <c r="B36" s="1197"/>
      <c r="C36" s="58" t="s">
        <v>48</v>
      </c>
      <c r="D36" s="73"/>
      <c r="E36" s="278"/>
      <c r="F36" s="619">
        <f>SUM(F37:F40)</f>
        <v>0</v>
      </c>
      <c r="G36" s="585">
        <f>SUM(G37:G40)</f>
        <v>0</v>
      </c>
      <c r="H36" s="585">
        <f>SUM(H37:H40)</f>
        <v>0</v>
      </c>
      <c r="I36" s="585">
        <f>SUM(I37:I40)</f>
        <v>0</v>
      </c>
      <c r="J36" s="1200"/>
      <c r="K36" s="585">
        <f>SUM(K37:K40)</f>
        <v>0</v>
      </c>
      <c r="L36" s="586">
        <f>IF(K4-G4=14," ",IF(K4-G4=13,"",0))</f>
        <v>0</v>
      </c>
      <c r="M36" s="1200"/>
      <c r="N36" s="587">
        <f>IF(K4-G4=14,"",0)</f>
        <v>0</v>
      </c>
      <c r="O36" s="620" t="s">
        <v>430</v>
      </c>
    </row>
    <row r="37" spans="1:16" s="43" customFormat="1" ht="13.5" customHeight="1">
      <c r="B37" s="1197"/>
      <c r="C37" s="46"/>
      <c r="D37" s="71" t="s">
        <v>49</v>
      </c>
      <c r="E37" s="290"/>
      <c r="F37" s="740"/>
      <c r="G37" s="740"/>
      <c r="H37" s="740"/>
      <c r="I37" s="740"/>
      <c r="J37" s="1200"/>
      <c r="K37" s="740"/>
      <c r="L37" s="590">
        <f>IF(K4-G4=14," ",IF(K4-G4=13,"",0))</f>
        <v>0</v>
      </c>
      <c r="M37" s="1200"/>
      <c r="N37" s="591">
        <f>IF(K4-G4=14,"",0)</f>
        <v>0</v>
      </c>
      <c r="O37" s="750"/>
    </row>
    <row r="38" spans="1:16" s="43" customFormat="1" ht="13.5" customHeight="1">
      <c r="B38" s="1197"/>
      <c r="C38" s="46"/>
      <c r="D38" s="72" t="s">
        <v>50</v>
      </c>
      <c r="E38" s="291"/>
      <c r="F38" s="741"/>
      <c r="G38" s="741"/>
      <c r="H38" s="742"/>
      <c r="I38" s="742"/>
      <c r="J38" s="1200"/>
      <c r="K38" s="742"/>
      <c r="L38" s="594">
        <f>IF(K4-G4=14," ",IF(K4-G4=13,"",0))</f>
        <v>0</v>
      </c>
      <c r="M38" s="1200"/>
      <c r="N38" s="596">
        <f>IF(K4-G4=14,"",0)</f>
        <v>0</v>
      </c>
      <c r="O38" s="751"/>
    </row>
    <row r="39" spans="1:16" s="43" customFormat="1" ht="13.5" customHeight="1">
      <c r="B39" s="1197"/>
      <c r="C39" s="46"/>
      <c r="D39" s="72" t="s">
        <v>51</v>
      </c>
      <c r="E39" s="291"/>
      <c r="F39" s="741"/>
      <c r="G39" s="741"/>
      <c r="H39" s="742"/>
      <c r="I39" s="742"/>
      <c r="J39" s="1200"/>
      <c r="K39" s="742"/>
      <c r="L39" s="594">
        <f>IF(K4-G4=14," ",IF(K4-G4=13,"",0))</f>
        <v>0</v>
      </c>
      <c r="M39" s="1200"/>
      <c r="N39" s="596">
        <f>IF(K4-G4=14,"",0)</f>
        <v>0</v>
      </c>
      <c r="O39" s="751"/>
    </row>
    <row r="40" spans="1:16" s="43" customFormat="1" ht="13.5" customHeight="1">
      <c r="B40" s="1197"/>
      <c r="C40" s="67"/>
      <c r="D40" s="647" t="s">
        <v>549</v>
      </c>
      <c r="E40" s="286"/>
      <c r="F40" s="743"/>
      <c r="G40" s="743"/>
      <c r="H40" s="744"/>
      <c r="I40" s="744"/>
      <c r="J40" s="1200"/>
      <c r="K40" s="744"/>
      <c r="L40" s="617">
        <f>IF(K4-G4=14," ",IF(K4-G4=13,"",0))</f>
        <v>0</v>
      </c>
      <c r="M40" s="1200"/>
      <c r="N40" s="618">
        <f>IF(K4-G4=14,"",0)</f>
        <v>0</v>
      </c>
      <c r="O40" s="752"/>
    </row>
    <row r="41" spans="1:16" s="43" customFormat="1" ht="13.5" customHeight="1">
      <c r="B41" s="1197"/>
      <c r="C41" s="74" t="s">
        <v>52</v>
      </c>
      <c r="D41" s="75"/>
      <c r="E41" s="292"/>
      <c r="F41" s="619">
        <f>F33-F38</f>
        <v>0</v>
      </c>
      <c r="G41" s="585">
        <f>G36-G32</f>
        <v>0</v>
      </c>
      <c r="H41" s="585">
        <f>H36-H32</f>
        <v>0</v>
      </c>
      <c r="I41" s="585">
        <f>I36-I32</f>
        <v>0</v>
      </c>
      <c r="J41" s="1200"/>
      <c r="K41" s="585">
        <f>K36-K32</f>
        <v>0</v>
      </c>
      <c r="L41" s="586">
        <f>IF(K4-G4=14," ",IF(K4-G4=13,"",0))</f>
        <v>0</v>
      </c>
      <c r="M41" s="1200"/>
      <c r="N41" s="587">
        <f>IF(K4-G4=14,"",0)</f>
        <v>0</v>
      </c>
      <c r="O41" s="668" t="s">
        <v>430</v>
      </c>
    </row>
    <row r="42" spans="1:16" s="43" customFormat="1" ht="13.5" customHeight="1">
      <c r="B42" s="1197"/>
      <c r="C42" s="46" t="s">
        <v>53</v>
      </c>
      <c r="D42" s="42"/>
      <c r="E42" s="287"/>
      <c r="F42" s="745"/>
      <c r="G42" s="745"/>
      <c r="H42" s="746"/>
      <c r="I42" s="746"/>
      <c r="J42" s="1200"/>
      <c r="K42" s="746"/>
      <c r="L42" s="586">
        <f>IF(K4-G4=14," ",IF(K4-G4=13,"",0))</f>
        <v>0</v>
      </c>
      <c r="M42" s="1200"/>
      <c r="N42" s="587">
        <f>IF(K4-G4=14,"",0)</f>
        <v>0</v>
      </c>
      <c r="O42" s="620" t="s">
        <v>430</v>
      </c>
    </row>
    <row r="43" spans="1:16" s="43" customFormat="1" ht="13.5" customHeight="1" thickBot="1">
      <c r="B43" s="1198"/>
      <c r="C43" s="69" t="s">
        <v>54</v>
      </c>
      <c r="D43" s="70"/>
      <c r="E43" s="288"/>
      <c r="F43" s="747"/>
      <c r="G43" s="952"/>
      <c r="H43" s="748"/>
      <c r="I43" s="748"/>
      <c r="J43" s="1201"/>
      <c r="K43" s="748"/>
      <c r="L43" s="612">
        <f>IF(K4-G4=14," ",IF(K4-G4=13,"",0))</f>
        <v>0</v>
      </c>
      <c r="M43" s="1201"/>
      <c r="N43" s="613">
        <f>IF(K4-G4=14,"",0)</f>
        <v>0</v>
      </c>
      <c r="O43" s="621" t="s">
        <v>430</v>
      </c>
    </row>
    <row r="44" spans="1:16" s="43" customFormat="1" ht="13.5" customHeight="1">
      <c r="A44" s="663"/>
      <c r="B44" s="664" t="s">
        <v>538</v>
      </c>
      <c r="C44" s="663"/>
      <c r="D44" s="663"/>
      <c r="E44" s="663"/>
      <c r="F44" s="663"/>
      <c r="G44" s="663"/>
      <c r="H44" s="663"/>
      <c r="I44" s="663"/>
      <c r="J44" s="663"/>
      <c r="K44" s="663"/>
      <c r="L44" s="663"/>
      <c r="M44" s="663"/>
      <c r="N44" s="663"/>
      <c r="O44" s="663"/>
      <c r="P44" s="663"/>
    </row>
    <row r="45" spans="1:16" s="43" customFormat="1" ht="13.5" customHeight="1">
      <c r="A45" s="663"/>
      <c r="B45" s="664" t="s">
        <v>542</v>
      </c>
      <c r="C45" s="663"/>
      <c r="D45" s="663"/>
      <c r="E45" s="663"/>
      <c r="F45" s="663"/>
      <c r="G45" s="663"/>
      <c r="H45" s="663"/>
      <c r="I45" s="663"/>
      <c r="J45" s="663"/>
      <c r="K45" s="663"/>
      <c r="L45" s="663"/>
      <c r="M45" s="663"/>
      <c r="N45" s="663"/>
      <c r="O45" s="663"/>
      <c r="P45" s="663"/>
    </row>
    <row r="46" spans="1:16" s="43" customFormat="1" ht="13.5" customHeight="1">
      <c r="A46" s="663"/>
      <c r="B46" s="664" t="s">
        <v>539</v>
      </c>
      <c r="C46" s="663"/>
      <c r="D46" s="663"/>
      <c r="E46" s="663"/>
      <c r="F46" s="663"/>
      <c r="G46" s="663"/>
      <c r="H46" s="663"/>
      <c r="I46" s="663"/>
      <c r="J46" s="663"/>
      <c r="K46" s="663"/>
      <c r="L46" s="663"/>
      <c r="M46" s="663"/>
      <c r="N46" s="663"/>
      <c r="O46" s="663"/>
      <c r="P46" s="663"/>
    </row>
    <row r="47" spans="1:16" s="43" customFormat="1" ht="14.25" customHeight="1">
      <c r="A47" s="862"/>
      <c r="B47" s="664" t="s">
        <v>544</v>
      </c>
      <c r="C47" s="862"/>
      <c r="D47" s="862"/>
      <c r="E47" s="862"/>
      <c r="F47" s="862"/>
      <c r="G47" s="862"/>
      <c r="H47" s="862"/>
      <c r="I47" s="862"/>
      <c r="J47" s="862"/>
      <c r="K47" s="862"/>
      <c r="L47" s="862"/>
      <c r="M47" s="862"/>
      <c r="N47" s="862"/>
      <c r="O47" s="862"/>
      <c r="P47" s="862"/>
    </row>
    <row r="48" spans="1:16" s="43" customFormat="1" ht="13.5" customHeight="1">
      <c r="A48" s="862"/>
      <c r="B48" s="664" t="s">
        <v>545</v>
      </c>
      <c r="C48" s="862"/>
      <c r="D48" s="862"/>
      <c r="E48" s="862"/>
      <c r="F48" s="862"/>
      <c r="G48" s="862"/>
      <c r="H48" s="862"/>
      <c r="I48" s="862"/>
      <c r="J48" s="862"/>
      <c r="K48" s="862"/>
      <c r="L48" s="862"/>
      <c r="M48" s="862"/>
      <c r="N48" s="862"/>
      <c r="O48" s="862"/>
      <c r="P48" s="862"/>
    </row>
    <row r="49" spans="2:16">
      <c r="B49" s="664" t="s">
        <v>522</v>
      </c>
      <c r="N49" s="76"/>
      <c r="O49" s="13"/>
    </row>
    <row r="50" spans="2:16">
      <c r="I50" t="s">
        <v>789</v>
      </c>
      <c r="P50" s="9" t="str">
        <f>様式7!$F$4</f>
        <v>○○○○○○○○○○○ＥＳＣＯ事業</v>
      </c>
    </row>
  </sheetData>
  <mergeCells count="9">
    <mergeCell ref="B32:B43"/>
    <mergeCell ref="J32:J43"/>
    <mergeCell ref="M32:M43"/>
    <mergeCell ref="I1:J1"/>
    <mergeCell ref="J4:J5"/>
    <mergeCell ref="M4:M5"/>
    <mergeCell ref="B6:B31"/>
    <mergeCell ref="J6:J31"/>
    <mergeCell ref="M6:M31"/>
  </mergeCells>
  <phoneticPr fontId="5"/>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zoomScale="85" zoomScaleNormal="100" zoomScaleSheetLayoutView="85" workbookViewId="0">
      <selection activeCell="I25" sqref="I25"/>
    </sheetView>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247"/>
      <c r="L1" s="1247"/>
    </row>
    <row r="2" spans="1:19" ht="6.75" customHeight="1"/>
    <row r="3" spans="1:19" ht="17.25">
      <c r="A3" s="1246" t="s">
        <v>270</v>
      </c>
      <c r="B3" s="1246"/>
      <c r="C3" s="1246"/>
      <c r="D3" s="1246"/>
      <c r="E3" s="1246"/>
      <c r="F3" s="1246"/>
      <c r="G3" s="1246"/>
      <c r="H3" s="1246"/>
      <c r="I3" s="1246"/>
      <c r="J3" s="1246"/>
      <c r="K3" s="1246"/>
      <c r="L3" s="1246"/>
      <c r="M3" s="308"/>
      <c r="N3" s="308"/>
      <c r="O3" s="308"/>
      <c r="P3" s="308"/>
      <c r="Q3" s="308"/>
      <c r="R3" s="242"/>
    </row>
    <row r="4" spans="1:19" ht="14.25" customHeight="1">
      <c r="J4" s="659"/>
      <c r="K4" s="401" t="s">
        <v>398</v>
      </c>
      <c r="O4" s="305"/>
    </row>
    <row r="5" spans="1:19" ht="18" customHeight="1">
      <c r="B5" s="207" t="s">
        <v>249</v>
      </c>
      <c r="C5" s="77"/>
      <c r="D5" s="77"/>
      <c r="E5" s="77"/>
      <c r="F5" s="77"/>
      <c r="G5" s="77"/>
      <c r="H5" s="77"/>
      <c r="I5" s="77"/>
      <c r="J5" s="77"/>
      <c r="K5" s="77"/>
      <c r="L5" s="77"/>
    </row>
    <row r="6" spans="1:19" ht="23.25" customHeight="1" thickBot="1">
      <c r="B6" s="257" t="s">
        <v>251</v>
      </c>
      <c r="C6" s="77"/>
      <c r="D6" s="77"/>
      <c r="E6" s="77"/>
      <c r="F6" s="77"/>
      <c r="G6" s="77"/>
      <c r="H6" s="77"/>
      <c r="I6" s="77"/>
      <c r="J6" s="77"/>
      <c r="K6" s="77"/>
      <c r="L6" s="77"/>
    </row>
    <row r="7" spans="1:19" ht="19.5" customHeight="1">
      <c r="B7" s="1227" t="s">
        <v>317</v>
      </c>
      <c r="C7" s="1231" t="e">
        <f>'様式9-9'!F20</f>
        <v>#DIV/0!</v>
      </c>
      <c r="D7" s="1234" t="s">
        <v>252</v>
      </c>
      <c r="E7" s="1225" t="s">
        <v>55</v>
      </c>
      <c r="F7" s="1230"/>
      <c r="G7" s="1225" t="s">
        <v>56</v>
      </c>
      <c r="H7" s="1230"/>
      <c r="I7" s="1225" t="s">
        <v>57</v>
      </c>
      <c r="J7" s="1230"/>
      <c r="K7" s="1225" t="s">
        <v>58</v>
      </c>
      <c r="L7" s="1226"/>
    </row>
    <row r="8" spans="1:19" ht="19.5" customHeight="1">
      <c r="B8" s="1228"/>
      <c r="C8" s="1232"/>
      <c r="D8" s="1235"/>
      <c r="E8" s="78"/>
      <c r="F8" s="294" t="s">
        <v>60</v>
      </c>
      <c r="G8" s="78"/>
      <c r="H8" s="79" t="s">
        <v>59</v>
      </c>
      <c r="I8" s="78"/>
      <c r="J8" s="245" t="s">
        <v>253</v>
      </c>
      <c r="K8" s="78"/>
      <c r="L8" s="247" t="s">
        <v>59</v>
      </c>
      <c r="O8" s="1"/>
    </row>
    <row r="9" spans="1:19" ht="19.5" customHeight="1" thickBot="1">
      <c r="B9" s="1229"/>
      <c r="C9" s="1233"/>
      <c r="D9" s="1236"/>
      <c r="E9" s="80"/>
      <c r="F9" s="295" t="s">
        <v>61</v>
      </c>
      <c r="G9" s="244"/>
      <c r="H9" s="81" t="s">
        <v>59</v>
      </c>
      <c r="I9" s="244"/>
      <c r="J9" s="246" t="s">
        <v>253</v>
      </c>
      <c r="K9" s="244"/>
      <c r="L9" s="248" t="s">
        <v>59</v>
      </c>
      <c r="M9" s="1"/>
      <c r="O9" s="1"/>
    </row>
    <row r="10" spans="1:19" ht="14.25" customHeight="1">
      <c r="B10" s="158"/>
      <c r="C10" s="316"/>
      <c r="D10" s="158"/>
      <c r="E10" s="5"/>
      <c r="F10" s="317"/>
      <c r="G10" s="89"/>
      <c r="H10" s="89"/>
      <c r="I10" s="89"/>
      <c r="J10" s="89"/>
      <c r="K10" s="89"/>
      <c r="L10" s="89"/>
      <c r="M10" s="1"/>
      <c r="O10" s="1"/>
    </row>
    <row r="11" spans="1:19">
      <c r="B11" s="77"/>
      <c r="C11" s="77"/>
      <c r="D11" s="77"/>
      <c r="E11" s="77"/>
      <c r="F11" s="77"/>
      <c r="G11" s="77"/>
      <c r="H11" s="77"/>
      <c r="I11" s="77"/>
      <c r="J11" s="77"/>
      <c r="K11" s="77"/>
      <c r="L11" s="77"/>
    </row>
    <row r="12" spans="1:19" ht="18" customHeight="1">
      <c r="B12" s="318" t="s">
        <v>250</v>
      </c>
      <c r="C12" s="77"/>
      <c r="D12" s="77"/>
      <c r="E12" s="77"/>
      <c r="F12" s="77"/>
      <c r="G12" s="77"/>
      <c r="H12" s="77"/>
      <c r="I12" s="77"/>
      <c r="J12" s="77"/>
      <c r="K12" s="77"/>
      <c r="L12" s="77"/>
    </row>
    <row r="13" spans="1:19">
      <c r="B13" s="77" t="s">
        <v>254</v>
      </c>
      <c r="C13" s="77"/>
      <c r="D13" s="77"/>
      <c r="E13" s="77"/>
      <c r="F13" s="77"/>
      <c r="G13" s="77"/>
      <c r="H13" s="77"/>
      <c r="I13" s="77"/>
      <c r="J13" s="77"/>
      <c r="K13" s="77"/>
      <c r="L13" s="77"/>
    </row>
    <row r="14" spans="1:19" s="258" customFormat="1" ht="23.25" customHeight="1" thickBot="1">
      <c r="B14" s="259" t="s">
        <v>657</v>
      </c>
      <c r="C14" s="259"/>
      <c r="D14" s="259"/>
      <c r="E14" s="259"/>
      <c r="F14" s="259"/>
      <c r="G14" s="259"/>
      <c r="H14" s="259"/>
      <c r="I14" s="259"/>
      <c r="J14" s="259"/>
      <c r="K14" s="259"/>
      <c r="L14" s="259"/>
      <c r="M14" s="310"/>
      <c r="N14" s="310"/>
      <c r="O14" s="310"/>
      <c r="P14" s="310"/>
      <c r="Q14" s="310"/>
      <c r="R14" s="310"/>
      <c r="S14" s="310"/>
    </row>
    <row r="15" spans="1:19" ht="18.75" customHeight="1">
      <c r="B15" s="1242" t="s">
        <v>61</v>
      </c>
      <c r="C15" s="1237">
        <f>SUM(H15+H20+H25)</f>
        <v>0</v>
      </c>
      <c r="D15" s="1234" t="s">
        <v>253</v>
      </c>
      <c r="E15" s="293" t="s">
        <v>62</v>
      </c>
      <c r="F15" s="30"/>
      <c r="G15" s="82"/>
      <c r="H15" s="1240"/>
      <c r="I15" s="1241"/>
      <c r="J15" s="1241"/>
      <c r="K15" s="1241"/>
      <c r="L15" s="311" t="s">
        <v>59</v>
      </c>
      <c r="M15" s="310"/>
      <c r="N15" s="310"/>
      <c r="O15" s="310"/>
      <c r="P15" s="310"/>
      <c r="Q15" s="310"/>
      <c r="R15" s="310"/>
    </row>
    <row r="16" spans="1:19" ht="18.75" customHeight="1">
      <c r="B16" s="1228"/>
      <c r="C16" s="1238"/>
      <c r="D16" s="1235"/>
      <c r="E16" s="83"/>
      <c r="F16" s="1212" t="s">
        <v>311</v>
      </c>
      <c r="G16" s="1257"/>
      <c r="H16" s="1262"/>
      <c r="I16" s="1263"/>
      <c r="J16" s="1263"/>
      <c r="K16" s="1263"/>
      <c r="L16" s="1264"/>
      <c r="M16" s="260"/>
      <c r="N16" s="260"/>
      <c r="O16" s="260"/>
      <c r="P16" s="260"/>
      <c r="Q16" s="260"/>
      <c r="R16" s="260"/>
    </row>
    <row r="17" spans="2:18" ht="18.75" customHeight="1">
      <c r="B17" s="1228"/>
      <c r="C17" s="1238"/>
      <c r="D17" s="1235"/>
      <c r="E17" s="83"/>
      <c r="F17" s="1258"/>
      <c r="G17" s="1259"/>
      <c r="H17" s="1265"/>
      <c r="I17" s="1266"/>
      <c r="J17" s="1266"/>
      <c r="K17" s="1266"/>
      <c r="L17" s="1267"/>
      <c r="M17" s="260"/>
      <c r="N17" s="260"/>
      <c r="O17" s="260"/>
      <c r="P17" s="260"/>
      <c r="Q17" s="260"/>
      <c r="R17" s="260"/>
    </row>
    <row r="18" spans="2:18" ht="18.75" customHeight="1">
      <c r="B18" s="1228"/>
      <c r="C18" s="1238"/>
      <c r="D18" s="1235"/>
      <c r="E18" s="83"/>
      <c r="F18" s="1258"/>
      <c r="G18" s="1259"/>
      <c r="H18" s="1265"/>
      <c r="I18" s="1266"/>
      <c r="J18" s="1266"/>
      <c r="K18" s="1266"/>
      <c r="L18" s="1267"/>
      <c r="M18" s="260"/>
      <c r="N18" s="260"/>
      <c r="O18" s="260"/>
      <c r="P18" s="260"/>
      <c r="Q18" s="260"/>
      <c r="R18" s="260"/>
    </row>
    <row r="19" spans="2:18" ht="18.75" customHeight="1">
      <c r="B19" s="1228"/>
      <c r="C19" s="1238"/>
      <c r="D19" s="1235"/>
      <c r="E19" s="83"/>
      <c r="F19" s="1260"/>
      <c r="G19" s="1261"/>
      <c r="H19" s="1268"/>
      <c r="I19" s="1269"/>
      <c r="J19" s="1269"/>
      <c r="K19" s="1269"/>
      <c r="L19" s="1270"/>
      <c r="M19" s="260"/>
      <c r="N19" s="260"/>
      <c r="O19" s="260"/>
      <c r="P19" s="260"/>
      <c r="Q19" s="260"/>
      <c r="R19" s="260"/>
    </row>
    <row r="20" spans="2:18" ht="18.75" customHeight="1">
      <c r="B20" s="1228"/>
      <c r="C20" s="1238"/>
      <c r="D20" s="1235"/>
      <c r="E20" s="148" t="s">
        <v>63</v>
      </c>
      <c r="F20" s="85"/>
      <c r="G20" s="84"/>
      <c r="H20" s="1243"/>
      <c r="I20" s="1244"/>
      <c r="J20" s="1244"/>
      <c r="K20" s="1244"/>
      <c r="L20" s="312" t="s">
        <v>59</v>
      </c>
      <c r="M20" s="310"/>
      <c r="N20" s="310"/>
      <c r="O20" s="310"/>
      <c r="P20" s="310"/>
      <c r="Q20" s="310"/>
      <c r="R20" s="310"/>
    </row>
    <row r="21" spans="2:18" ht="18.75" customHeight="1">
      <c r="B21" s="1228"/>
      <c r="C21" s="1238"/>
      <c r="D21" s="1235"/>
      <c r="E21" s="86"/>
      <c r="F21" s="1212" t="s">
        <v>311</v>
      </c>
      <c r="G21" s="1257"/>
      <c r="H21" s="1262"/>
      <c r="I21" s="1263"/>
      <c r="J21" s="1263"/>
      <c r="K21" s="1263"/>
      <c r="L21" s="1264"/>
      <c r="M21" s="260"/>
      <c r="N21" s="260"/>
      <c r="O21" s="260"/>
      <c r="P21" s="260"/>
      <c r="Q21" s="260"/>
      <c r="R21" s="260"/>
    </row>
    <row r="22" spans="2:18" ht="18.75" customHeight="1">
      <c r="B22" s="1228"/>
      <c r="C22" s="1238"/>
      <c r="D22" s="1235"/>
      <c r="E22" s="86"/>
      <c r="F22" s="1258"/>
      <c r="G22" s="1259"/>
      <c r="H22" s="1265"/>
      <c r="I22" s="1266"/>
      <c r="J22" s="1266"/>
      <c r="K22" s="1266"/>
      <c r="L22" s="1267"/>
      <c r="M22" s="260"/>
      <c r="N22" s="260"/>
      <c r="O22" s="260"/>
      <c r="P22" s="260"/>
      <c r="Q22" s="260"/>
      <c r="R22" s="260"/>
    </row>
    <row r="23" spans="2:18" ht="18.75" customHeight="1">
      <c r="B23" s="1228"/>
      <c r="C23" s="1238"/>
      <c r="D23" s="1235"/>
      <c r="E23" s="86"/>
      <c r="F23" s="1258"/>
      <c r="G23" s="1259"/>
      <c r="H23" s="1265"/>
      <c r="I23" s="1266"/>
      <c r="J23" s="1266"/>
      <c r="K23" s="1266"/>
      <c r="L23" s="1267"/>
      <c r="M23" s="260"/>
      <c r="N23" s="260"/>
      <c r="O23" s="260"/>
      <c r="P23" s="260"/>
      <c r="Q23" s="260"/>
      <c r="R23" s="260"/>
    </row>
    <row r="24" spans="2:18" ht="18.75" customHeight="1">
      <c r="B24" s="1228"/>
      <c r="C24" s="1238"/>
      <c r="D24" s="1235"/>
      <c r="E24" s="83"/>
      <c r="F24" s="1260"/>
      <c r="G24" s="1261"/>
      <c r="H24" s="1268"/>
      <c r="I24" s="1269"/>
      <c r="J24" s="1269"/>
      <c r="K24" s="1269"/>
      <c r="L24" s="1270"/>
      <c r="M24" s="260"/>
      <c r="N24" s="260"/>
      <c r="O24" s="260"/>
      <c r="P24" s="260"/>
      <c r="Q24" s="260"/>
      <c r="R24" s="260"/>
    </row>
    <row r="25" spans="2:18" ht="18.75" customHeight="1">
      <c r="B25" s="1228"/>
      <c r="C25" s="1238"/>
      <c r="D25" s="1235"/>
      <c r="E25" s="148" t="s">
        <v>64</v>
      </c>
      <c r="F25" s="85"/>
      <c r="G25" s="84"/>
      <c r="H25" s="1243"/>
      <c r="I25" s="1244"/>
      <c r="J25" s="1244"/>
      <c r="K25" s="1244"/>
      <c r="L25" s="312" t="s">
        <v>59</v>
      </c>
      <c r="M25" s="310"/>
      <c r="N25" s="310"/>
      <c r="O25" s="310"/>
      <c r="P25" s="310"/>
      <c r="Q25" s="310"/>
      <c r="R25" s="310"/>
    </row>
    <row r="26" spans="2:18" ht="18.75" customHeight="1">
      <c r="B26" s="1228"/>
      <c r="C26" s="1238"/>
      <c r="D26" s="1235"/>
      <c r="E26" s="83"/>
      <c r="F26" s="1212" t="s">
        <v>312</v>
      </c>
      <c r="G26" s="1257"/>
      <c r="H26" s="1262"/>
      <c r="I26" s="1263"/>
      <c r="J26" s="1263"/>
      <c r="K26" s="1263"/>
      <c r="L26" s="1264"/>
      <c r="M26" s="260"/>
      <c r="N26" s="260"/>
      <c r="O26" s="260"/>
      <c r="P26" s="260"/>
      <c r="Q26" s="260"/>
      <c r="R26" s="260"/>
    </row>
    <row r="27" spans="2:18" ht="18.75" customHeight="1">
      <c r="B27" s="1228"/>
      <c r="C27" s="1238"/>
      <c r="D27" s="1235"/>
      <c r="E27" s="83"/>
      <c r="F27" s="1258"/>
      <c r="G27" s="1259"/>
      <c r="H27" s="1265"/>
      <c r="I27" s="1266"/>
      <c r="J27" s="1266"/>
      <c r="K27" s="1266"/>
      <c r="L27" s="1267"/>
      <c r="M27" s="260"/>
      <c r="N27" s="260"/>
      <c r="O27" s="260"/>
      <c r="P27" s="260"/>
      <c r="Q27" s="260"/>
      <c r="R27" s="260"/>
    </row>
    <row r="28" spans="2:18" ht="18.75" customHeight="1">
      <c r="B28" s="1228"/>
      <c r="C28" s="1238"/>
      <c r="D28" s="1235"/>
      <c r="E28" s="83"/>
      <c r="F28" s="1258"/>
      <c r="G28" s="1259"/>
      <c r="H28" s="1265"/>
      <c r="I28" s="1266"/>
      <c r="J28" s="1266"/>
      <c r="K28" s="1266"/>
      <c r="L28" s="1267"/>
      <c r="M28" s="260"/>
      <c r="N28" s="260"/>
      <c r="O28" s="260"/>
      <c r="P28" s="260"/>
      <c r="Q28" s="260"/>
      <c r="R28" s="260"/>
    </row>
    <row r="29" spans="2:18" ht="18.75" customHeight="1" thickBot="1">
      <c r="B29" s="1229"/>
      <c r="C29" s="1239"/>
      <c r="D29" s="1236"/>
      <c r="E29" s="87"/>
      <c r="F29" s="1271"/>
      <c r="G29" s="1272"/>
      <c r="H29" s="1273"/>
      <c r="I29" s="1274"/>
      <c r="J29" s="1274"/>
      <c r="K29" s="1274"/>
      <c r="L29" s="1275"/>
      <c r="M29" s="260"/>
      <c r="N29" s="260"/>
      <c r="O29" s="260"/>
      <c r="P29" s="260"/>
      <c r="Q29" s="260"/>
      <c r="R29" s="260"/>
    </row>
    <row r="30" spans="2:18" ht="12.75" customHeight="1">
      <c r="B30" t="s">
        <v>257</v>
      </c>
      <c r="C30" s="243"/>
      <c r="D30" s="158"/>
      <c r="E30" s="5"/>
      <c r="F30" s="5"/>
      <c r="G30" s="5"/>
      <c r="H30" s="243"/>
      <c r="I30" s="243"/>
      <c r="J30" s="243"/>
      <c r="K30" s="243"/>
      <c r="L30" s="243"/>
      <c r="Q30" s="1"/>
      <c r="R30" s="1"/>
    </row>
    <row r="31" spans="2:18" ht="12.75" customHeight="1">
      <c r="B31" t="s">
        <v>258</v>
      </c>
      <c r="C31" s="243"/>
      <c r="D31" s="158"/>
      <c r="E31" s="5"/>
      <c r="F31" s="5"/>
      <c r="G31" s="5"/>
      <c r="H31" s="243"/>
      <c r="I31" s="243"/>
      <c r="J31" s="243"/>
      <c r="K31" s="243"/>
      <c r="L31" s="243"/>
    </row>
    <row r="32" spans="2:18">
      <c r="B32" s="77"/>
      <c r="C32" s="77"/>
      <c r="D32" s="77"/>
      <c r="E32" s="77"/>
      <c r="F32" s="77"/>
      <c r="G32" s="77"/>
      <c r="H32" s="77"/>
      <c r="I32" s="77"/>
      <c r="J32" s="77"/>
      <c r="K32" s="77"/>
      <c r="L32" s="88"/>
    </row>
    <row r="33" spans="2:18">
      <c r="B33" s="77"/>
      <c r="C33" s="77"/>
      <c r="D33" s="77"/>
      <c r="E33" s="77"/>
      <c r="F33" s="77"/>
      <c r="G33" s="77"/>
      <c r="H33" s="77"/>
      <c r="I33" s="77"/>
      <c r="J33" s="77"/>
      <c r="K33" s="77"/>
      <c r="L33" s="88"/>
    </row>
    <row r="34" spans="2:18" s="258" customFormat="1" ht="18" customHeight="1">
      <c r="B34" s="314" t="s">
        <v>618</v>
      </c>
    </row>
    <row r="35" spans="2:18" ht="14.25" thickBot="1">
      <c r="C35" s="260"/>
      <c r="D35" s="260"/>
      <c r="E35" s="260"/>
      <c r="F35" s="259"/>
      <c r="G35" s="259"/>
      <c r="H35" s="259"/>
      <c r="I35" s="259"/>
      <c r="J35" s="259"/>
      <c r="K35" s="259"/>
      <c r="L35" s="259"/>
      <c r="M35" s="261"/>
      <c r="N35" s="262"/>
      <c r="O35" s="258"/>
      <c r="P35" s="258"/>
      <c r="Q35" s="258"/>
      <c r="R35" s="258"/>
    </row>
    <row r="36" spans="2:18">
      <c r="B36" s="1276"/>
      <c r="C36" s="1277"/>
      <c r="D36" s="1277"/>
      <c r="E36" s="1277"/>
      <c r="F36" s="1277"/>
      <c r="G36" s="1277"/>
      <c r="H36" s="1277"/>
      <c r="I36" s="1277"/>
      <c r="J36" s="1277"/>
      <c r="K36" s="1277"/>
      <c r="L36" s="1278"/>
      <c r="M36" s="313"/>
      <c r="N36" s="260"/>
      <c r="O36" s="260"/>
      <c r="P36" s="260"/>
      <c r="Q36" s="260"/>
      <c r="R36" s="260"/>
    </row>
    <row r="37" spans="2:18">
      <c r="B37" s="1279"/>
      <c r="C37" s="1280"/>
      <c r="D37" s="1280"/>
      <c r="E37" s="1280"/>
      <c r="F37" s="1280"/>
      <c r="G37" s="1280"/>
      <c r="H37" s="1280"/>
      <c r="I37" s="1280"/>
      <c r="J37" s="1280"/>
      <c r="K37" s="1280"/>
      <c r="L37" s="1281"/>
      <c r="M37" s="260"/>
      <c r="N37" s="260"/>
      <c r="O37" s="260"/>
      <c r="P37" s="260"/>
      <c r="Q37" s="260"/>
      <c r="R37" s="260"/>
    </row>
    <row r="38" spans="2:18">
      <c r="B38" s="1279"/>
      <c r="C38" s="1280"/>
      <c r="D38" s="1280"/>
      <c r="E38" s="1280"/>
      <c r="F38" s="1280"/>
      <c r="G38" s="1280"/>
      <c r="H38" s="1280"/>
      <c r="I38" s="1280"/>
      <c r="J38" s="1280"/>
      <c r="K38" s="1280"/>
      <c r="L38" s="1281"/>
      <c r="M38" s="313"/>
      <c r="N38" s="260"/>
      <c r="O38" s="260"/>
      <c r="P38" s="260"/>
      <c r="Q38" s="260"/>
      <c r="R38" s="260"/>
    </row>
    <row r="39" spans="2:18">
      <c r="B39" s="1279"/>
      <c r="C39" s="1280"/>
      <c r="D39" s="1280"/>
      <c r="E39" s="1280"/>
      <c r="F39" s="1280"/>
      <c r="G39" s="1280"/>
      <c r="H39" s="1280"/>
      <c r="I39" s="1280"/>
      <c r="J39" s="1280"/>
      <c r="K39" s="1280"/>
      <c r="L39" s="1281"/>
      <c r="Q39" s="1"/>
    </row>
    <row r="40" spans="2:18">
      <c r="B40" s="1279"/>
      <c r="C40" s="1280"/>
      <c r="D40" s="1280"/>
      <c r="E40" s="1280"/>
      <c r="F40" s="1280"/>
      <c r="G40" s="1280"/>
      <c r="H40" s="1280"/>
      <c r="I40" s="1280"/>
      <c r="J40" s="1280"/>
      <c r="K40" s="1280"/>
      <c r="L40" s="1281"/>
    </row>
    <row r="41" spans="2:18" s="258" customFormat="1" ht="23.25" customHeight="1">
      <c r="B41" s="1279"/>
      <c r="C41" s="1280"/>
      <c r="D41" s="1280"/>
      <c r="E41" s="1280"/>
      <c r="F41" s="1280"/>
      <c r="G41" s="1280"/>
      <c r="H41" s="1280"/>
      <c r="I41" s="1280"/>
      <c r="J41" s="1280"/>
      <c r="K41" s="1280"/>
      <c r="L41" s="1281"/>
    </row>
    <row r="42" spans="2:18" ht="14.25" thickBot="1">
      <c r="B42" s="1282"/>
      <c r="C42" s="1283"/>
      <c r="D42" s="1283"/>
      <c r="E42" s="1283"/>
      <c r="F42" s="1283"/>
      <c r="G42" s="1283"/>
      <c r="H42" s="1283"/>
      <c r="I42" s="1283"/>
      <c r="J42" s="1283"/>
      <c r="K42" s="1283"/>
      <c r="L42" s="1284"/>
    </row>
    <row r="44" spans="2:18">
      <c r="B44" s="5"/>
      <c r="C44" s="5"/>
      <c r="D44" s="5"/>
      <c r="E44" s="5"/>
    </row>
    <row r="45" spans="2:18" ht="18" customHeight="1">
      <c r="B45" s="314" t="s">
        <v>316</v>
      </c>
      <c r="C45" s="5"/>
      <c r="D45" s="5"/>
      <c r="E45" s="5"/>
    </row>
    <row r="46" spans="2:18">
      <c r="B46" s="5" t="s">
        <v>256</v>
      </c>
      <c r="C46" s="5"/>
      <c r="D46" s="5"/>
      <c r="E46" s="5"/>
    </row>
    <row r="47" spans="2:18">
      <c r="B47" s="260" t="s">
        <v>255</v>
      </c>
      <c r="C47" s="260"/>
      <c r="D47" s="260"/>
      <c r="E47" s="260"/>
      <c r="F47" s="258"/>
      <c r="G47" s="258"/>
      <c r="H47" s="258"/>
      <c r="I47" s="258"/>
      <c r="J47" s="258"/>
      <c r="K47" s="258"/>
      <c r="L47" s="258"/>
      <c r="M47" s="258"/>
      <c r="N47" s="258"/>
      <c r="O47" s="258"/>
      <c r="P47" s="258"/>
      <c r="Q47" s="258"/>
      <c r="R47" s="258"/>
    </row>
    <row r="48" spans="2:18" ht="14.25" thickBot="1">
      <c r="B48" s="260"/>
      <c r="C48" s="260"/>
      <c r="D48" s="260"/>
      <c r="E48" s="260"/>
      <c r="F48" s="258"/>
      <c r="G48" s="258"/>
      <c r="H48" s="258"/>
      <c r="I48" s="258"/>
      <c r="J48" s="258"/>
      <c r="K48" s="258"/>
      <c r="L48" s="258"/>
      <c r="M48" s="258"/>
      <c r="N48" s="258"/>
      <c r="O48" s="258"/>
      <c r="P48" s="258"/>
      <c r="Q48" s="258"/>
      <c r="R48" s="258"/>
    </row>
    <row r="49" spans="1:19">
      <c r="B49" s="251" t="s">
        <v>65</v>
      </c>
      <c r="C49" s="1245"/>
      <c r="D49" s="1245"/>
      <c r="E49" s="1245"/>
      <c r="F49" s="1230"/>
      <c r="G49" s="1291"/>
      <c r="H49" s="1292"/>
      <c r="I49" s="1292"/>
      <c r="J49" s="1292"/>
      <c r="K49" s="1292"/>
      <c r="L49" s="306" t="s">
        <v>315</v>
      </c>
      <c r="M49" s="315"/>
      <c r="N49" s="315"/>
      <c r="O49" s="315"/>
      <c r="P49" s="315"/>
      <c r="Q49" s="315"/>
      <c r="R49" s="315"/>
    </row>
    <row r="50" spans="1:19" ht="13.5" customHeight="1">
      <c r="B50" s="252"/>
      <c r="C50" s="1212" t="s">
        <v>313</v>
      </c>
      <c r="D50" s="1285"/>
      <c r="E50" s="1285"/>
      <c r="F50" s="1257"/>
      <c r="G50" s="1248"/>
      <c r="H50" s="1249"/>
      <c r="I50" s="1249"/>
      <c r="J50" s="1249"/>
      <c r="K50" s="1249"/>
      <c r="L50" s="1250"/>
      <c r="M50" s="315"/>
      <c r="N50" s="315"/>
      <c r="O50" s="315"/>
      <c r="P50" s="315"/>
      <c r="Q50" s="315"/>
      <c r="R50" s="315"/>
    </row>
    <row r="51" spans="1:19">
      <c r="B51" s="252"/>
      <c r="C51" s="1258"/>
      <c r="D51" s="1286"/>
      <c r="E51" s="1286"/>
      <c r="F51" s="1259"/>
      <c r="G51" s="1251"/>
      <c r="H51" s="1252"/>
      <c r="I51" s="1252"/>
      <c r="J51" s="1252"/>
      <c r="K51" s="1252"/>
      <c r="L51" s="1253"/>
      <c r="M51" s="315"/>
      <c r="N51" s="315"/>
      <c r="O51" s="315"/>
      <c r="P51" s="315"/>
      <c r="Q51" s="315"/>
      <c r="R51" s="315"/>
    </row>
    <row r="52" spans="1:19">
      <c r="B52" s="252"/>
      <c r="C52" s="1258"/>
      <c r="D52" s="1286"/>
      <c r="E52" s="1286"/>
      <c r="F52" s="1259"/>
      <c r="G52" s="1251"/>
      <c r="H52" s="1252"/>
      <c r="I52" s="1252"/>
      <c r="J52" s="1252"/>
      <c r="K52" s="1252"/>
      <c r="L52" s="1253"/>
      <c r="M52" s="315"/>
      <c r="N52" s="315"/>
      <c r="O52" s="315"/>
      <c r="P52" s="315"/>
      <c r="Q52" s="315"/>
      <c r="R52" s="315"/>
    </row>
    <row r="53" spans="1:19">
      <c r="B53" s="253"/>
      <c r="C53" s="1260"/>
      <c r="D53" s="1287"/>
      <c r="E53" s="1287"/>
      <c r="F53" s="1261"/>
      <c r="G53" s="1254"/>
      <c r="H53" s="1255"/>
      <c r="I53" s="1255"/>
      <c r="J53" s="1255"/>
      <c r="K53" s="1255"/>
      <c r="L53" s="1256"/>
      <c r="M53" s="315"/>
      <c r="N53" s="315"/>
      <c r="O53" s="315"/>
      <c r="P53" s="315"/>
      <c r="Q53" s="315"/>
      <c r="R53" s="315"/>
    </row>
    <row r="54" spans="1:19">
      <c r="B54" s="249" t="s">
        <v>66</v>
      </c>
      <c r="C54" s="1210"/>
      <c r="D54" s="1210"/>
      <c r="E54" s="1210"/>
      <c r="F54" s="1211"/>
      <c r="G54" s="1293"/>
      <c r="H54" s="1294"/>
      <c r="I54" s="1294"/>
      <c r="J54" s="1294"/>
      <c r="K54" s="1294"/>
      <c r="L54" s="307" t="s">
        <v>315</v>
      </c>
      <c r="M54" s="315"/>
      <c r="N54" s="315"/>
      <c r="O54" s="315"/>
      <c r="P54" s="315"/>
      <c r="Q54" s="315"/>
      <c r="R54" s="315"/>
    </row>
    <row r="55" spans="1:19">
      <c r="A55" s="309"/>
      <c r="B55" s="254"/>
      <c r="C55" s="1212" t="s">
        <v>313</v>
      </c>
      <c r="D55" s="1213"/>
      <c r="E55" s="1213"/>
      <c r="F55" s="1214"/>
      <c r="G55" s="1248"/>
      <c r="H55" s="1249"/>
      <c r="I55" s="1249"/>
      <c r="J55" s="1249"/>
      <c r="K55" s="1249"/>
      <c r="L55" s="1250"/>
      <c r="M55" s="315"/>
      <c r="N55" s="315"/>
      <c r="O55" s="315"/>
      <c r="P55" s="315"/>
      <c r="Q55" s="315"/>
      <c r="R55" s="315"/>
      <c r="S55" s="309"/>
    </row>
    <row r="56" spans="1:19">
      <c r="A56" s="309"/>
      <c r="B56" s="254"/>
      <c r="C56" s="1215"/>
      <c r="D56" s="1216"/>
      <c r="E56" s="1216"/>
      <c r="F56" s="1217"/>
      <c r="G56" s="1251"/>
      <c r="H56" s="1252"/>
      <c r="I56" s="1252"/>
      <c r="J56" s="1252"/>
      <c r="K56" s="1252"/>
      <c r="L56" s="1253"/>
      <c r="M56" s="315"/>
      <c r="N56" s="315"/>
      <c r="O56" s="315"/>
      <c r="P56" s="315"/>
      <c r="Q56" s="315"/>
      <c r="R56" s="315"/>
      <c r="S56" s="309"/>
    </row>
    <row r="57" spans="1:19">
      <c r="A57" s="309"/>
      <c r="B57" s="254"/>
      <c r="C57" s="1215"/>
      <c r="D57" s="1216"/>
      <c r="E57" s="1216"/>
      <c r="F57" s="1217"/>
      <c r="G57" s="1251"/>
      <c r="H57" s="1252"/>
      <c r="I57" s="1252"/>
      <c r="J57" s="1252"/>
      <c r="K57" s="1252"/>
      <c r="L57" s="1253"/>
      <c r="M57" s="315"/>
      <c r="N57" s="315"/>
      <c r="O57" s="315"/>
      <c r="P57" s="315"/>
      <c r="Q57" s="315"/>
      <c r="R57" s="315"/>
      <c r="S57" s="309"/>
    </row>
    <row r="58" spans="1:19">
      <c r="B58" s="253"/>
      <c r="C58" s="1218"/>
      <c r="D58" s="1219"/>
      <c r="E58" s="1219"/>
      <c r="F58" s="1220"/>
      <c r="G58" s="1254"/>
      <c r="H58" s="1255"/>
      <c r="I58" s="1255"/>
      <c r="J58" s="1255"/>
      <c r="K58" s="1255"/>
      <c r="L58" s="1256"/>
      <c r="M58" s="315"/>
      <c r="N58" s="315"/>
      <c r="O58" s="315"/>
      <c r="P58" s="315"/>
      <c r="Q58" s="315"/>
      <c r="R58" s="315"/>
      <c r="S58" s="47"/>
    </row>
    <row r="59" spans="1:19">
      <c r="B59" s="256" t="s">
        <v>67</v>
      </c>
      <c r="C59" s="1210"/>
      <c r="D59" s="1210"/>
      <c r="E59" s="1210"/>
      <c r="F59" s="1211"/>
      <c r="G59" s="1293"/>
      <c r="H59" s="1294"/>
      <c r="I59" s="1294"/>
      <c r="J59" s="1294"/>
      <c r="K59" s="1294"/>
      <c r="L59" s="307" t="s">
        <v>315</v>
      </c>
      <c r="M59" s="315"/>
      <c r="N59" s="315"/>
      <c r="O59" s="315"/>
      <c r="P59" s="315"/>
      <c r="Q59" s="315"/>
      <c r="R59" s="315"/>
    </row>
    <row r="60" spans="1:19">
      <c r="B60" s="252"/>
      <c r="C60" s="1212" t="s">
        <v>314</v>
      </c>
      <c r="D60" s="1213"/>
      <c r="E60" s="1213"/>
      <c r="F60" s="1214"/>
      <c r="G60" s="1248"/>
      <c r="H60" s="1249"/>
      <c r="I60" s="1249"/>
      <c r="J60" s="1249"/>
      <c r="K60" s="1249"/>
      <c r="L60" s="1250"/>
      <c r="M60" s="315"/>
      <c r="N60" s="315"/>
      <c r="O60" s="315"/>
      <c r="P60" s="315"/>
      <c r="Q60" s="315"/>
      <c r="R60" s="315"/>
    </row>
    <row r="61" spans="1:19">
      <c r="B61" s="252"/>
      <c r="C61" s="1215"/>
      <c r="D61" s="1216"/>
      <c r="E61" s="1216"/>
      <c r="F61" s="1217"/>
      <c r="G61" s="1251"/>
      <c r="H61" s="1252"/>
      <c r="I61" s="1252"/>
      <c r="J61" s="1252"/>
      <c r="K61" s="1252"/>
      <c r="L61" s="1253"/>
      <c r="M61" s="315"/>
      <c r="N61" s="315"/>
      <c r="O61" s="315"/>
      <c r="P61" s="315"/>
      <c r="Q61" s="315"/>
      <c r="R61" s="315"/>
    </row>
    <row r="62" spans="1:19">
      <c r="B62" s="252"/>
      <c r="C62" s="1215"/>
      <c r="D62" s="1216"/>
      <c r="E62" s="1216"/>
      <c r="F62" s="1217"/>
      <c r="G62" s="1251"/>
      <c r="H62" s="1252"/>
      <c r="I62" s="1252"/>
      <c r="J62" s="1252"/>
      <c r="K62" s="1252"/>
      <c r="L62" s="1253"/>
      <c r="M62" s="315"/>
      <c r="N62" s="315"/>
      <c r="O62" s="315"/>
      <c r="P62" s="315"/>
      <c r="Q62" s="315"/>
      <c r="R62" s="315"/>
    </row>
    <row r="63" spans="1:19" ht="14.25" thickBot="1">
      <c r="B63" s="255"/>
      <c r="C63" s="1221"/>
      <c r="D63" s="1222"/>
      <c r="E63" s="1222"/>
      <c r="F63" s="1223"/>
      <c r="G63" s="1288"/>
      <c r="H63" s="1289"/>
      <c r="I63" s="1289"/>
      <c r="J63" s="1289"/>
      <c r="K63" s="1289"/>
      <c r="L63" s="1290"/>
      <c r="M63" s="315"/>
      <c r="N63" s="315"/>
      <c r="O63" s="315"/>
      <c r="P63" s="315"/>
      <c r="Q63" s="315"/>
      <c r="R63" s="315"/>
    </row>
    <row r="64" spans="1:19">
      <c r="B64" t="s">
        <v>259</v>
      </c>
    </row>
    <row r="66" spans="1:12">
      <c r="A66" s="1224" t="s">
        <v>789</v>
      </c>
      <c r="B66" s="1224"/>
      <c r="C66" s="1224"/>
      <c r="D66" s="1224"/>
      <c r="E66" s="1224"/>
      <c r="F66" s="1224"/>
      <c r="G66" s="1224"/>
      <c r="H66" s="1224"/>
      <c r="I66" s="1224"/>
      <c r="J66" s="1224"/>
      <c r="K66" s="1224"/>
      <c r="L66" s="1224"/>
    </row>
    <row r="67" spans="1:12">
      <c r="L67" s="369" t="str">
        <f>様式7!$F$4</f>
        <v>○○○○○○○○○○○ＥＳＣＯ事業</v>
      </c>
    </row>
  </sheetData>
  <mergeCells count="35">
    <mergeCell ref="G55:L58"/>
    <mergeCell ref="G60:L63"/>
    <mergeCell ref="G49:K49"/>
    <mergeCell ref="G54:K54"/>
    <mergeCell ref="G59:K59"/>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s>
  <phoneticPr fontId="5"/>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topLeftCell="A31" zoomScaleNormal="85" zoomScaleSheetLayoutView="100" workbookViewId="0">
      <selection activeCell="I25" sqref="I25"/>
    </sheetView>
  </sheetViews>
  <sheetFormatPr defaultRowHeight="18.75"/>
  <cols>
    <col min="1" max="16" width="5.5" style="12" customWidth="1"/>
    <col min="17" max="16384" width="9" style="12"/>
  </cols>
  <sheetData>
    <row r="1" spans="1:16" ht="22.5" customHeight="1">
      <c r="A1" s="90"/>
      <c r="B1" s="90"/>
      <c r="C1" s="90"/>
      <c r="D1" s="90"/>
      <c r="E1" s="90"/>
      <c r="F1" s="90"/>
      <c r="G1" s="90"/>
      <c r="H1" s="90"/>
      <c r="I1" s="90"/>
      <c r="J1" s="90"/>
      <c r="K1" s="90"/>
      <c r="L1" s="90"/>
      <c r="M1" s="90"/>
      <c r="N1" s="1297" t="s">
        <v>422</v>
      </c>
      <c r="O1" s="1298"/>
      <c r="P1" s="90"/>
    </row>
    <row r="2" spans="1:16" ht="15" customHeight="1">
      <c r="A2" s="90"/>
      <c r="B2" s="90"/>
      <c r="C2" s="90"/>
      <c r="D2" s="90"/>
      <c r="E2" s="90"/>
      <c r="F2" s="90"/>
      <c r="G2" s="90"/>
      <c r="H2" s="90"/>
      <c r="I2" s="90"/>
      <c r="J2" s="90"/>
      <c r="K2" s="90"/>
      <c r="L2" s="90"/>
      <c r="M2" s="90"/>
      <c r="P2" s="90"/>
    </row>
    <row r="3" spans="1:16" ht="24" customHeight="1">
      <c r="A3" s="413"/>
      <c r="B3" s="413"/>
      <c r="C3" s="413"/>
      <c r="D3" s="413"/>
      <c r="E3" s="413"/>
      <c r="F3" s="413"/>
      <c r="G3" s="413"/>
      <c r="H3" s="413"/>
      <c r="I3" s="413"/>
      <c r="J3" s="413"/>
      <c r="K3" s="413"/>
      <c r="L3" s="413"/>
      <c r="M3" s="413"/>
      <c r="N3" s="413"/>
      <c r="O3" s="413"/>
    </row>
    <row r="4" spans="1:16">
      <c r="A4" s="91"/>
      <c r="B4" s="91"/>
      <c r="C4" s="91"/>
      <c r="D4" s="91"/>
      <c r="E4" s="91"/>
      <c r="F4" s="91"/>
      <c r="G4" s="91"/>
      <c r="H4" s="91"/>
      <c r="I4" s="91"/>
      <c r="J4" s="91"/>
      <c r="K4" s="91"/>
      <c r="L4" s="91"/>
      <c r="M4" s="91"/>
      <c r="N4" s="91"/>
      <c r="O4" s="91"/>
      <c r="P4" s="91"/>
    </row>
    <row r="5" spans="1:16">
      <c r="A5" s="91"/>
      <c r="B5" s="91"/>
      <c r="C5" s="91"/>
      <c r="D5" s="91"/>
      <c r="E5" s="91"/>
      <c r="F5" s="91"/>
      <c r="G5" s="91"/>
      <c r="H5" s="91"/>
      <c r="I5" s="91"/>
      <c r="J5" s="91"/>
      <c r="K5" s="91"/>
      <c r="L5" s="91"/>
      <c r="M5" s="91"/>
      <c r="N5" s="91"/>
      <c r="O5" s="91"/>
      <c r="P5" s="91"/>
    </row>
    <row r="6" spans="1:16">
      <c r="A6" s="90"/>
      <c r="B6" s="90"/>
      <c r="C6" s="90"/>
      <c r="D6" s="90"/>
      <c r="E6" s="90"/>
      <c r="F6" s="90"/>
      <c r="G6" s="90"/>
      <c r="H6" s="90"/>
      <c r="I6" s="90"/>
      <c r="J6" s="90"/>
      <c r="K6" s="90"/>
      <c r="L6" s="90"/>
      <c r="M6" s="90"/>
      <c r="N6" s="90"/>
      <c r="O6" s="90"/>
      <c r="P6" s="90"/>
    </row>
    <row r="7" spans="1:16" ht="24" customHeight="1">
      <c r="A7" s="1296" t="s">
        <v>631</v>
      </c>
      <c r="B7" s="1296"/>
      <c r="C7" s="1296"/>
      <c r="D7" s="1296"/>
      <c r="E7" s="1296"/>
      <c r="F7" s="1296"/>
      <c r="G7" s="1296"/>
      <c r="H7" s="1296"/>
      <c r="I7" s="1296"/>
      <c r="J7" s="1296"/>
      <c r="K7" s="1296"/>
      <c r="L7" s="1296"/>
      <c r="M7" s="1296"/>
      <c r="N7" s="1296"/>
      <c r="O7" s="1296"/>
    </row>
    <row r="8" spans="1:16">
      <c r="A8" s="426"/>
      <c r="B8" s="426"/>
      <c r="C8" s="426"/>
      <c r="D8" s="426"/>
      <c r="E8" s="426"/>
      <c r="F8" s="426"/>
      <c r="G8" s="426"/>
      <c r="H8" s="426"/>
      <c r="I8" s="426"/>
      <c r="J8" s="426"/>
      <c r="K8" s="426"/>
      <c r="L8" s="426"/>
      <c r="M8" s="426"/>
      <c r="N8" s="426"/>
      <c r="O8" s="426"/>
      <c r="P8" s="92"/>
    </row>
    <row r="9" spans="1:16">
      <c r="A9" s="413"/>
      <c r="B9" s="413"/>
      <c r="C9" s="413"/>
      <c r="D9" s="413"/>
      <c r="E9" s="413"/>
      <c r="F9" s="427"/>
      <c r="G9" s="427"/>
      <c r="H9" s="413"/>
      <c r="I9" s="413"/>
      <c r="J9" s="413"/>
      <c r="K9" s="413"/>
      <c r="L9" s="413"/>
      <c r="M9" s="413"/>
      <c r="N9" s="413"/>
      <c r="O9" s="413"/>
      <c r="P9" s="93"/>
    </row>
    <row r="10" spans="1:16">
      <c r="A10" s="426"/>
      <c r="B10" s="426"/>
      <c r="C10" s="426"/>
      <c r="D10" s="426"/>
      <c r="E10" s="426"/>
      <c r="H10" s="426"/>
      <c r="I10" s="426"/>
      <c r="J10" s="426"/>
      <c r="K10" s="426"/>
      <c r="L10" s="426"/>
      <c r="M10" s="426"/>
      <c r="N10" s="426"/>
      <c r="O10" s="426"/>
      <c r="P10" s="92"/>
    </row>
    <row r="11" spans="1:16">
      <c r="A11" s="45"/>
      <c r="B11" s="45"/>
      <c r="C11" s="45"/>
      <c r="D11" s="45"/>
      <c r="E11" s="45"/>
      <c r="F11" s="415">
        <v>1</v>
      </c>
      <c r="G11" s="414" t="s">
        <v>271</v>
      </c>
      <c r="H11" s="45"/>
      <c r="I11" s="45"/>
      <c r="J11" s="45"/>
      <c r="K11" s="45"/>
      <c r="L11" s="45"/>
      <c r="M11" s="45"/>
      <c r="N11" s="45"/>
      <c r="O11" s="45"/>
      <c r="P11" s="92"/>
    </row>
    <row r="12" spans="1:16">
      <c r="A12" s="45"/>
      <c r="B12" s="45"/>
      <c r="C12" s="45"/>
      <c r="D12" s="45"/>
      <c r="E12" s="45"/>
      <c r="F12" s="416"/>
      <c r="G12" s="416"/>
      <c r="H12" s="45"/>
      <c r="I12" s="45"/>
      <c r="J12" s="45"/>
      <c r="K12" s="45"/>
      <c r="L12" s="45"/>
      <c r="M12" s="45"/>
      <c r="N12" s="45"/>
      <c r="O12" s="45"/>
      <c r="P12" s="92"/>
    </row>
    <row r="13" spans="1:16">
      <c r="A13" s="45"/>
      <c r="B13" s="45"/>
      <c r="C13" s="45"/>
      <c r="D13" s="45"/>
      <c r="E13" s="45"/>
      <c r="F13" s="425">
        <v>2</v>
      </c>
      <c r="G13" s="416" t="s">
        <v>272</v>
      </c>
      <c r="H13" s="45"/>
      <c r="I13" s="45"/>
      <c r="J13" s="45"/>
      <c r="K13" s="45"/>
      <c r="L13" s="45"/>
      <c r="M13" s="45"/>
      <c r="N13" s="45"/>
      <c r="O13" s="45"/>
      <c r="P13" s="92"/>
    </row>
    <row r="14" spans="1:16">
      <c r="A14" s="45"/>
      <c r="B14" s="45"/>
      <c r="C14" s="45"/>
      <c r="D14" s="45"/>
      <c r="E14" s="45"/>
      <c r="F14" s="424"/>
      <c r="G14" s="424"/>
      <c r="H14" s="45"/>
      <c r="I14" s="45"/>
      <c r="J14" s="45"/>
      <c r="K14" s="45"/>
      <c r="L14" s="45"/>
      <c r="M14" s="45"/>
      <c r="N14" s="45"/>
      <c r="O14" s="45"/>
      <c r="P14" s="92"/>
    </row>
    <row r="15" spans="1:16">
      <c r="A15" s="45"/>
      <c r="B15" s="45"/>
      <c r="C15" s="45"/>
      <c r="D15" s="45"/>
      <c r="E15" s="45"/>
      <c r="F15" s="415">
        <v>3</v>
      </c>
      <c r="G15" s="416" t="s">
        <v>411</v>
      </c>
      <c r="H15" s="45"/>
      <c r="I15" s="45"/>
      <c r="J15" s="45"/>
      <c r="K15" s="45"/>
      <c r="L15" s="45"/>
      <c r="M15" s="45"/>
      <c r="N15" s="45"/>
      <c r="O15" s="45"/>
      <c r="P15" s="92"/>
    </row>
    <row r="16" spans="1:16">
      <c r="P16" s="92"/>
    </row>
    <row r="17" spans="1:16">
      <c r="A17" s="426"/>
      <c r="B17" s="426"/>
      <c r="C17" s="426"/>
      <c r="D17" s="426"/>
      <c r="E17" s="426"/>
      <c r="F17" s="426"/>
      <c r="G17" s="426"/>
      <c r="H17" s="426"/>
      <c r="I17" s="426"/>
      <c r="J17" s="426"/>
      <c r="K17" s="426"/>
      <c r="L17" s="426"/>
      <c r="M17" s="426"/>
      <c r="N17" s="426"/>
      <c r="O17" s="426"/>
      <c r="P17" s="92"/>
    </row>
    <row r="18" spans="1:16">
      <c r="A18" s="413"/>
      <c r="B18" s="413"/>
      <c r="C18" s="413"/>
      <c r="I18" s="413"/>
      <c r="J18" s="413"/>
      <c r="K18" s="413"/>
      <c r="L18" s="413"/>
      <c r="M18" s="413"/>
      <c r="N18" s="413"/>
      <c r="O18" s="413"/>
      <c r="P18" s="90"/>
    </row>
    <row r="19" spans="1:16" s="90" customFormat="1">
      <c r="A19" s="426"/>
      <c r="B19" s="426"/>
      <c r="C19" s="426"/>
      <c r="I19" s="426"/>
      <c r="J19" s="426"/>
      <c r="K19" s="426"/>
      <c r="L19" s="426"/>
      <c r="M19" s="426"/>
      <c r="N19" s="426"/>
      <c r="O19" s="426"/>
    </row>
    <row r="20" spans="1:16">
      <c r="A20" s="426"/>
      <c r="B20" s="426"/>
      <c r="C20" s="426"/>
      <c r="I20" s="426"/>
      <c r="J20" s="426"/>
      <c r="K20" s="426"/>
      <c r="L20" s="426"/>
      <c r="M20" s="426"/>
      <c r="N20" s="426"/>
      <c r="O20" s="426"/>
      <c r="P20" s="90"/>
    </row>
    <row r="21" spans="1:16">
      <c r="A21" s="90"/>
      <c r="B21" s="90"/>
      <c r="C21" s="90"/>
      <c r="D21" s="90"/>
      <c r="E21" s="90"/>
      <c r="H21" s="90"/>
      <c r="I21" s="90"/>
      <c r="J21" s="90"/>
      <c r="K21" s="90"/>
      <c r="L21" s="90"/>
      <c r="M21" s="90"/>
      <c r="N21" s="90"/>
      <c r="O21" s="90"/>
      <c r="P21" s="90"/>
    </row>
    <row r="22" spans="1:16">
      <c r="A22" s="90"/>
      <c r="B22" s="90"/>
      <c r="C22" s="90"/>
      <c r="D22" s="90"/>
      <c r="E22" s="90"/>
      <c r="H22" s="90"/>
      <c r="I22" s="90"/>
      <c r="J22" s="90"/>
      <c r="K22" s="90"/>
      <c r="L22" s="90"/>
      <c r="M22" s="90"/>
      <c r="N22" s="90"/>
      <c r="O22" s="90"/>
      <c r="P22" s="90"/>
    </row>
    <row r="23" spans="1:16">
      <c r="A23" s="90"/>
      <c r="B23" s="90"/>
      <c r="C23" s="90"/>
      <c r="D23" s="90"/>
      <c r="E23" s="90"/>
      <c r="F23" s="90"/>
      <c r="G23" s="90"/>
      <c r="H23" s="90"/>
      <c r="I23" s="90"/>
      <c r="J23" s="90"/>
      <c r="K23" s="90"/>
      <c r="L23" s="90"/>
      <c r="M23" s="90"/>
      <c r="N23" s="90"/>
      <c r="O23" s="90"/>
      <c r="P23" s="90"/>
    </row>
    <row r="24" spans="1:16">
      <c r="A24" s="90"/>
      <c r="B24" s="90"/>
      <c r="C24" s="90"/>
      <c r="D24" s="90"/>
      <c r="E24" s="90"/>
      <c r="F24" s="90"/>
      <c r="G24" s="90"/>
      <c r="H24" s="90"/>
      <c r="I24" s="90"/>
      <c r="J24" s="90"/>
      <c r="K24" s="90"/>
      <c r="L24" s="90"/>
      <c r="M24" s="90"/>
      <c r="N24" s="90"/>
      <c r="O24" s="90"/>
      <c r="P24" s="90"/>
    </row>
    <row r="25" spans="1:16">
      <c r="A25" s="90"/>
      <c r="B25" s="90"/>
      <c r="C25" s="90"/>
      <c r="D25" s="90"/>
      <c r="E25" s="90"/>
      <c r="F25" s="90"/>
      <c r="G25" s="90"/>
      <c r="H25" s="90"/>
      <c r="I25" s="90"/>
      <c r="J25" s="90"/>
      <c r="K25" s="90"/>
      <c r="L25" s="90"/>
      <c r="M25" s="90"/>
      <c r="N25" s="90"/>
      <c r="O25" s="90"/>
      <c r="P25" s="90"/>
    </row>
    <row r="26" spans="1:16" ht="18.75" customHeight="1">
      <c r="A26" s="90"/>
      <c r="B26" s="90"/>
      <c r="C26" s="90"/>
      <c r="D26" s="90"/>
      <c r="E26" s="90"/>
      <c r="F26" s="90"/>
      <c r="G26" s="90"/>
      <c r="H26" s="90"/>
      <c r="I26" s="90"/>
      <c r="J26" s="90"/>
      <c r="K26" s="90"/>
      <c r="L26" s="90"/>
      <c r="M26" s="90"/>
      <c r="N26" s="90"/>
      <c r="O26" s="90"/>
      <c r="P26" s="90"/>
    </row>
    <row r="27" spans="1:16">
      <c r="A27" s="90"/>
      <c r="B27" s="90"/>
      <c r="C27" s="90"/>
      <c r="D27" s="90"/>
      <c r="E27" s="90"/>
      <c r="F27" s="90"/>
      <c r="G27" s="90"/>
      <c r="H27" s="90"/>
      <c r="I27" s="90"/>
      <c r="J27" s="90"/>
      <c r="K27" s="90"/>
      <c r="L27" s="90"/>
      <c r="M27" s="90"/>
      <c r="N27" s="90"/>
      <c r="O27" s="90"/>
      <c r="P27" s="90"/>
    </row>
    <row r="28" spans="1:16">
      <c r="A28" s="426"/>
      <c r="B28" s="426"/>
      <c r="C28" s="426"/>
      <c r="D28" s="426"/>
      <c r="E28" s="426"/>
      <c r="F28" s="426"/>
      <c r="G28" s="426"/>
      <c r="H28" s="426"/>
      <c r="I28" s="426"/>
      <c r="J28" s="426"/>
      <c r="K28" s="426"/>
      <c r="L28" s="426"/>
      <c r="M28" s="426"/>
      <c r="N28" s="426"/>
      <c r="O28" s="426"/>
      <c r="P28" s="92"/>
    </row>
    <row r="29" spans="1:16">
      <c r="A29" s="426"/>
      <c r="B29" s="426"/>
      <c r="C29" s="426"/>
      <c r="D29" s="426"/>
      <c r="E29" s="426"/>
      <c r="F29" s="426"/>
      <c r="G29" s="426"/>
      <c r="H29" s="426"/>
      <c r="I29" s="426"/>
      <c r="J29" s="426"/>
      <c r="K29" s="426"/>
      <c r="L29" s="426"/>
      <c r="M29" s="426"/>
      <c r="N29" s="426"/>
      <c r="O29" s="426"/>
      <c r="P29" s="92"/>
    </row>
    <row r="30" spans="1:16">
      <c r="A30" s="426"/>
      <c r="B30" s="426"/>
      <c r="C30" s="426"/>
      <c r="D30" s="426"/>
      <c r="E30" s="426"/>
      <c r="F30" s="426"/>
      <c r="G30" s="426"/>
      <c r="H30" s="426"/>
      <c r="I30" s="426"/>
      <c r="J30" s="426"/>
      <c r="K30" s="426"/>
      <c r="L30" s="426"/>
      <c r="M30" s="426"/>
      <c r="N30" s="426"/>
      <c r="O30" s="426"/>
      <c r="P30" s="92"/>
    </row>
    <row r="31" spans="1:16">
      <c r="A31" s="90"/>
      <c r="B31" s="90"/>
      <c r="C31" s="90"/>
      <c r="D31" s="90"/>
      <c r="E31" s="90"/>
      <c r="F31" s="90"/>
      <c r="G31" s="90"/>
      <c r="H31" s="90"/>
      <c r="I31" s="90"/>
      <c r="J31" s="90"/>
      <c r="K31" s="90"/>
      <c r="L31" s="90"/>
      <c r="M31" s="90"/>
      <c r="N31" s="90"/>
      <c r="O31" s="90"/>
      <c r="P31" s="90"/>
    </row>
    <row r="32" spans="1:16">
      <c r="A32" s="90"/>
      <c r="B32" s="90"/>
      <c r="C32" s="90"/>
      <c r="D32" s="90"/>
      <c r="E32" s="90"/>
      <c r="F32" s="90"/>
      <c r="G32" s="90"/>
      <c r="H32" s="90"/>
      <c r="I32" s="90"/>
      <c r="J32" s="90"/>
      <c r="K32" s="90"/>
      <c r="L32" s="90"/>
      <c r="M32" s="90"/>
      <c r="N32" s="90"/>
      <c r="O32" s="90"/>
      <c r="P32" s="90"/>
    </row>
    <row r="33" spans="1:16">
      <c r="A33" s="90"/>
      <c r="B33" s="90"/>
      <c r="C33" s="90"/>
      <c r="D33" s="90"/>
      <c r="E33" s="90"/>
      <c r="F33" s="90"/>
      <c r="G33" s="90"/>
      <c r="H33" s="90"/>
      <c r="I33" s="90"/>
      <c r="J33" s="90"/>
      <c r="K33" s="90"/>
      <c r="L33" s="90"/>
      <c r="M33" s="90"/>
      <c r="N33" s="90"/>
      <c r="O33" s="90"/>
      <c r="P33" s="90"/>
    </row>
    <row r="41" spans="1:16">
      <c r="A41" s="1295" t="s">
        <v>788</v>
      </c>
      <c r="B41" s="1295"/>
      <c r="C41" s="1295"/>
      <c r="D41" s="1295"/>
      <c r="E41" s="1295"/>
      <c r="F41" s="1295"/>
      <c r="G41" s="1295"/>
      <c r="H41" s="1295"/>
      <c r="I41" s="1295"/>
      <c r="J41" s="1295"/>
      <c r="K41" s="1295"/>
      <c r="L41" s="1295"/>
      <c r="M41" s="1295"/>
      <c r="N41" s="1295"/>
      <c r="O41" s="1295"/>
    </row>
    <row r="42" spans="1:16">
      <c r="O42" s="9" t="str">
        <f>様式7!$F$4</f>
        <v>○○○○○○○○○○○ＥＳＣＯ事業</v>
      </c>
    </row>
  </sheetData>
  <mergeCells count="3">
    <mergeCell ref="A41:O41"/>
    <mergeCell ref="A7:O7"/>
    <mergeCell ref="N1:O1"/>
  </mergeCells>
  <phoneticPr fontId="5"/>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zoomScaleNormal="85" zoomScaleSheetLayoutView="100" workbookViewId="0">
      <selection activeCell="I25" sqref="I25"/>
    </sheetView>
  </sheetViews>
  <sheetFormatPr defaultRowHeight="13.5"/>
  <cols>
    <col min="1" max="1" width="2.625" customWidth="1"/>
    <col min="10" max="10" width="11.375" customWidth="1"/>
    <col min="11" max="11" width="2.625" customWidth="1"/>
  </cols>
  <sheetData>
    <row r="1" spans="1:10" ht="16.5" customHeight="1">
      <c r="A1" s="296"/>
      <c r="B1" s="296"/>
      <c r="C1" s="296"/>
      <c r="D1" s="296"/>
      <c r="E1" s="296"/>
      <c r="F1" s="296"/>
      <c r="G1" s="296"/>
      <c r="H1" s="296"/>
      <c r="I1" s="296"/>
      <c r="J1" s="417" t="s">
        <v>68</v>
      </c>
    </row>
    <row r="2" spans="1:10" ht="28.5" customHeight="1">
      <c r="A2" s="1299" t="s">
        <v>661</v>
      </c>
      <c r="B2" s="1299"/>
      <c r="C2" s="1299"/>
      <c r="D2" s="1299"/>
      <c r="E2" s="1299"/>
      <c r="F2" s="1299"/>
      <c r="G2" s="1299"/>
      <c r="H2" s="1299"/>
      <c r="I2" s="1299"/>
      <c r="J2" s="1299"/>
    </row>
    <row r="3" spans="1:10" ht="18.75" customHeight="1">
      <c r="A3" s="297" t="s">
        <v>273</v>
      </c>
      <c r="B3" s="94"/>
      <c r="C3" s="418"/>
      <c r="D3" s="418"/>
      <c r="E3" s="418"/>
      <c r="F3" s="418"/>
      <c r="G3" s="418"/>
      <c r="H3" s="418"/>
      <c r="I3" s="418"/>
      <c r="J3" s="418"/>
    </row>
    <row r="4" spans="1:10" ht="21" customHeight="1">
      <c r="A4" s="1301"/>
      <c r="B4" s="1302"/>
      <c r="C4" s="1302"/>
      <c r="D4" s="1302"/>
      <c r="E4" s="1302"/>
      <c r="F4" s="1302"/>
      <c r="G4" s="1302"/>
      <c r="H4" s="1302"/>
      <c r="I4" s="1302"/>
      <c r="J4" s="1303"/>
    </row>
    <row r="5" spans="1:10" ht="21" customHeight="1">
      <c r="A5" s="1304"/>
      <c r="B5" s="1305"/>
      <c r="C5" s="1305"/>
      <c r="D5" s="1305"/>
      <c r="E5" s="1305"/>
      <c r="F5" s="1305"/>
      <c r="G5" s="1305"/>
      <c r="H5" s="1305"/>
      <c r="I5" s="1305"/>
      <c r="J5" s="1306"/>
    </row>
    <row r="6" spans="1:10" ht="21" customHeight="1">
      <c r="A6" s="1304"/>
      <c r="B6" s="1305"/>
      <c r="C6" s="1305"/>
      <c r="D6" s="1305"/>
      <c r="E6" s="1305"/>
      <c r="F6" s="1305"/>
      <c r="G6" s="1305"/>
      <c r="H6" s="1305"/>
      <c r="I6" s="1305"/>
      <c r="J6" s="1306"/>
    </row>
    <row r="7" spans="1:10" ht="21" customHeight="1">
      <c r="A7" s="1304"/>
      <c r="B7" s="1305"/>
      <c r="C7" s="1305"/>
      <c r="D7" s="1305"/>
      <c r="E7" s="1305"/>
      <c r="F7" s="1305"/>
      <c r="G7" s="1305"/>
      <c r="H7" s="1305"/>
      <c r="I7" s="1305"/>
      <c r="J7" s="1306"/>
    </row>
    <row r="8" spans="1:10" ht="21" customHeight="1">
      <c r="A8" s="1304"/>
      <c r="B8" s="1305"/>
      <c r="C8" s="1305"/>
      <c r="D8" s="1305"/>
      <c r="E8" s="1305"/>
      <c r="F8" s="1305"/>
      <c r="G8" s="1305"/>
      <c r="H8" s="1305"/>
      <c r="I8" s="1305"/>
      <c r="J8" s="1306"/>
    </row>
    <row r="9" spans="1:10" ht="21" customHeight="1">
      <c r="A9" s="1304"/>
      <c r="B9" s="1305"/>
      <c r="C9" s="1305"/>
      <c r="D9" s="1305"/>
      <c r="E9" s="1305"/>
      <c r="F9" s="1305"/>
      <c r="G9" s="1305"/>
      <c r="H9" s="1305"/>
      <c r="I9" s="1305"/>
      <c r="J9" s="1306"/>
    </row>
    <row r="10" spans="1:10" ht="21" customHeight="1">
      <c r="A10" s="1304"/>
      <c r="B10" s="1305"/>
      <c r="C10" s="1305"/>
      <c r="D10" s="1305"/>
      <c r="E10" s="1305"/>
      <c r="F10" s="1305"/>
      <c r="G10" s="1305"/>
      <c r="H10" s="1305"/>
      <c r="I10" s="1305"/>
      <c r="J10" s="1306"/>
    </row>
    <row r="11" spans="1:10" ht="21" customHeight="1">
      <c r="A11" s="1304"/>
      <c r="B11" s="1305"/>
      <c r="C11" s="1305"/>
      <c r="D11" s="1305"/>
      <c r="E11" s="1305"/>
      <c r="F11" s="1305"/>
      <c r="G11" s="1305"/>
      <c r="H11" s="1305"/>
      <c r="I11" s="1305"/>
      <c r="J11" s="1306"/>
    </row>
    <row r="12" spans="1:10" ht="21" customHeight="1">
      <c r="A12" s="1307"/>
      <c r="B12" s="1308"/>
      <c r="C12" s="1308"/>
      <c r="D12" s="1308"/>
      <c r="E12" s="1308"/>
      <c r="F12" s="1308"/>
      <c r="G12" s="1308"/>
      <c r="H12" s="1308"/>
      <c r="I12" s="1308"/>
      <c r="J12" s="1309"/>
    </row>
    <row r="13" spans="1:10" ht="11.25" customHeight="1">
      <c r="A13" s="94"/>
      <c r="B13" s="94"/>
      <c r="C13" s="94"/>
      <c r="D13" s="94"/>
      <c r="E13" s="94"/>
      <c r="F13" s="94"/>
      <c r="G13" s="94"/>
      <c r="H13" s="94"/>
      <c r="I13" s="94"/>
      <c r="J13" s="94"/>
    </row>
    <row r="14" spans="1:10" ht="21" customHeight="1">
      <c r="A14" s="297" t="s">
        <v>632</v>
      </c>
      <c r="B14" s="94"/>
      <c r="C14" s="94"/>
      <c r="D14" s="94"/>
      <c r="E14" s="94"/>
      <c r="F14" s="94"/>
      <c r="G14" s="94"/>
      <c r="H14" s="94"/>
      <c r="I14" s="94"/>
      <c r="J14" s="94"/>
    </row>
    <row r="15" spans="1:10" ht="21" customHeight="1">
      <c r="A15" s="1301"/>
      <c r="B15" s="1302"/>
      <c r="C15" s="1302"/>
      <c r="D15" s="1302"/>
      <c r="E15" s="1302"/>
      <c r="F15" s="1302"/>
      <c r="G15" s="1302"/>
      <c r="H15" s="1302"/>
      <c r="I15" s="1302"/>
      <c r="J15" s="1303"/>
    </row>
    <row r="16" spans="1:10" ht="21" customHeight="1">
      <c r="A16" s="1304"/>
      <c r="B16" s="1305"/>
      <c r="C16" s="1305"/>
      <c r="D16" s="1305"/>
      <c r="E16" s="1305"/>
      <c r="F16" s="1305"/>
      <c r="G16" s="1305"/>
      <c r="H16" s="1305"/>
      <c r="I16" s="1305"/>
      <c r="J16" s="1306"/>
    </row>
    <row r="17" spans="1:10" ht="21" customHeight="1">
      <c r="A17" s="1304"/>
      <c r="B17" s="1305"/>
      <c r="C17" s="1305"/>
      <c r="D17" s="1305"/>
      <c r="E17" s="1305"/>
      <c r="F17" s="1305"/>
      <c r="G17" s="1305"/>
      <c r="H17" s="1305"/>
      <c r="I17" s="1305"/>
      <c r="J17" s="1306"/>
    </row>
    <row r="18" spans="1:10" ht="21" customHeight="1">
      <c r="A18" s="1304"/>
      <c r="B18" s="1305"/>
      <c r="C18" s="1305"/>
      <c r="D18" s="1305"/>
      <c r="E18" s="1305"/>
      <c r="F18" s="1305"/>
      <c r="G18" s="1305"/>
      <c r="H18" s="1305"/>
      <c r="I18" s="1305"/>
      <c r="J18" s="1306"/>
    </row>
    <row r="19" spans="1:10" ht="21" customHeight="1">
      <c r="A19" s="1304"/>
      <c r="B19" s="1305"/>
      <c r="C19" s="1305"/>
      <c r="D19" s="1305"/>
      <c r="E19" s="1305"/>
      <c r="F19" s="1305"/>
      <c r="G19" s="1305"/>
      <c r="H19" s="1305"/>
      <c r="I19" s="1305"/>
      <c r="J19" s="1306"/>
    </row>
    <row r="20" spans="1:10" ht="21" customHeight="1">
      <c r="A20" s="1304"/>
      <c r="B20" s="1305"/>
      <c r="C20" s="1305"/>
      <c r="D20" s="1305"/>
      <c r="E20" s="1305"/>
      <c r="F20" s="1305"/>
      <c r="G20" s="1305"/>
      <c r="H20" s="1305"/>
      <c r="I20" s="1305"/>
      <c r="J20" s="1306"/>
    </row>
    <row r="21" spans="1:10" ht="21" customHeight="1">
      <c r="A21" s="1304"/>
      <c r="B21" s="1305"/>
      <c r="C21" s="1305"/>
      <c r="D21" s="1305"/>
      <c r="E21" s="1305"/>
      <c r="F21" s="1305"/>
      <c r="G21" s="1305"/>
      <c r="H21" s="1305"/>
      <c r="I21" s="1305"/>
      <c r="J21" s="1306"/>
    </row>
    <row r="22" spans="1:10" ht="21" customHeight="1">
      <c r="A22" s="1304"/>
      <c r="B22" s="1305"/>
      <c r="C22" s="1305"/>
      <c r="D22" s="1305"/>
      <c r="E22" s="1305"/>
      <c r="F22" s="1305"/>
      <c r="G22" s="1305"/>
      <c r="H22" s="1305"/>
      <c r="I22" s="1305"/>
      <c r="J22" s="1306"/>
    </row>
    <row r="23" spans="1:10" ht="21" customHeight="1">
      <c r="A23" s="1307"/>
      <c r="B23" s="1308"/>
      <c r="C23" s="1308"/>
      <c r="D23" s="1308"/>
      <c r="E23" s="1308"/>
      <c r="F23" s="1308"/>
      <c r="G23" s="1308"/>
      <c r="H23" s="1308"/>
      <c r="I23" s="1308"/>
      <c r="J23" s="1309"/>
    </row>
    <row r="24" spans="1:10" ht="10.5" customHeight="1">
      <c r="A24" s="401"/>
      <c r="B24" s="94"/>
      <c r="C24" s="94"/>
      <c r="D24" s="94"/>
      <c r="E24" s="94"/>
      <c r="F24" s="94"/>
      <c r="G24" s="94"/>
      <c r="H24" s="94"/>
      <c r="I24" s="94"/>
      <c r="J24" s="401"/>
    </row>
    <row r="25" spans="1:10" ht="21" customHeight="1">
      <c r="A25" s="297" t="s">
        <v>432</v>
      </c>
      <c r="B25" s="419"/>
      <c r="C25" s="419"/>
      <c r="D25" s="419"/>
      <c r="E25" s="419"/>
      <c r="F25" s="419"/>
      <c r="G25" s="419"/>
      <c r="H25" s="419"/>
      <c r="I25" s="419"/>
      <c r="J25" s="420"/>
    </row>
    <row r="26" spans="1:10" ht="21" customHeight="1">
      <c r="A26" s="1301"/>
      <c r="B26" s="1302"/>
      <c r="C26" s="1302"/>
      <c r="D26" s="1302"/>
      <c r="E26" s="1302"/>
      <c r="F26" s="1302"/>
      <c r="G26" s="1302"/>
      <c r="H26" s="1302"/>
      <c r="I26" s="1302"/>
      <c r="J26" s="1303"/>
    </row>
    <row r="27" spans="1:10" ht="21" customHeight="1">
      <c r="A27" s="1304"/>
      <c r="B27" s="1305"/>
      <c r="C27" s="1305"/>
      <c r="D27" s="1305"/>
      <c r="E27" s="1305"/>
      <c r="F27" s="1305"/>
      <c r="G27" s="1305"/>
      <c r="H27" s="1305"/>
      <c r="I27" s="1305"/>
      <c r="J27" s="1306"/>
    </row>
    <row r="28" spans="1:10" ht="21" customHeight="1">
      <c r="A28" s="1304"/>
      <c r="B28" s="1305"/>
      <c r="C28" s="1305"/>
      <c r="D28" s="1305"/>
      <c r="E28" s="1305"/>
      <c r="F28" s="1305"/>
      <c r="G28" s="1305"/>
      <c r="H28" s="1305"/>
      <c r="I28" s="1305"/>
      <c r="J28" s="1306"/>
    </row>
    <row r="29" spans="1:10" ht="21" customHeight="1">
      <c r="A29" s="1304"/>
      <c r="B29" s="1305"/>
      <c r="C29" s="1305"/>
      <c r="D29" s="1305"/>
      <c r="E29" s="1305"/>
      <c r="F29" s="1305"/>
      <c r="G29" s="1305"/>
      <c r="H29" s="1305"/>
      <c r="I29" s="1305"/>
      <c r="J29" s="1306"/>
    </row>
    <row r="30" spans="1:10" ht="21" customHeight="1">
      <c r="A30" s="1304"/>
      <c r="B30" s="1305"/>
      <c r="C30" s="1305"/>
      <c r="D30" s="1305"/>
      <c r="E30" s="1305"/>
      <c r="F30" s="1305"/>
      <c r="G30" s="1305"/>
      <c r="H30" s="1305"/>
      <c r="I30" s="1305"/>
      <c r="J30" s="1306"/>
    </row>
    <row r="31" spans="1:10" ht="21" customHeight="1">
      <c r="A31" s="1304"/>
      <c r="B31" s="1305"/>
      <c r="C31" s="1305"/>
      <c r="D31" s="1305"/>
      <c r="E31" s="1305"/>
      <c r="F31" s="1305"/>
      <c r="G31" s="1305"/>
      <c r="H31" s="1305"/>
      <c r="I31" s="1305"/>
      <c r="J31" s="1306"/>
    </row>
    <row r="32" spans="1:10" ht="21" customHeight="1">
      <c r="A32" s="1304"/>
      <c r="B32" s="1305"/>
      <c r="C32" s="1305"/>
      <c r="D32" s="1305"/>
      <c r="E32" s="1305"/>
      <c r="F32" s="1305"/>
      <c r="G32" s="1305"/>
      <c r="H32" s="1305"/>
      <c r="I32" s="1305"/>
      <c r="J32" s="1306"/>
    </row>
    <row r="33" spans="1:10" ht="21" customHeight="1">
      <c r="A33" s="1304"/>
      <c r="B33" s="1305"/>
      <c r="C33" s="1305"/>
      <c r="D33" s="1305"/>
      <c r="E33" s="1305"/>
      <c r="F33" s="1305"/>
      <c r="G33" s="1305"/>
      <c r="H33" s="1305"/>
      <c r="I33" s="1305"/>
      <c r="J33" s="1306"/>
    </row>
    <row r="34" spans="1:10" ht="21" customHeight="1">
      <c r="A34" s="1307"/>
      <c r="B34" s="1308"/>
      <c r="C34" s="1308"/>
      <c r="D34" s="1308"/>
      <c r="E34" s="1308"/>
      <c r="F34" s="1308"/>
      <c r="G34" s="1308"/>
      <c r="H34" s="1308"/>
      <c r="I34" s="1308"/>
      <c r="J34" s="1309"/>
    </row>
    <row r="35" spans="1:10" ht="21" customHeight="1">
      <c r="A35" s="421"/>
      <c r="B35" s="421"/>
      <c r="C35" s="421"/>
      <c r="D35" s="421"/>
      <c r="E35" s="421"/>
      <c r="F35" s="421"/>
      <c r="G35" s="421"/>
      <c r="H35" s="421"/>
      <c r="I35" s="421"/>
      <c r="J35" s="421"/>
    </row>
    <row r="36" spans="1:10" ht="21" customHeight="1">
      <c r="A36" s="429" t="s">
        <v>442</v>
      </c>
      <c r="B36" s="428"/>
      <c r="C36" s="421"/>
      <c r="D36" s="421"/>
      <c r="E36" s="421"/>
      <c r="F36" s="421"/>
      <c r="G36" s="421"/>
      <c r="H36" s="421"/>
      <c r="I36" s="421"/>
      <c r="J36" s="421"/>
    </row>
    <row r="37" spans="1:10" ht="21" customHeight="1">
      <c r="A37" s="429" t="s">
        <v>443</v>
      </c>
      <c r="B37" s="428"/>
      <c r="C37" s="421"/>
      <c r="D37" s="421"/>
      <c r="E37" s="421"/>
      <c r="F37" s="421"/>
      <c r="G37" s="421"/>
      <c r="H37" s="421"/>
      <c r="I37" s="421"/>
      <c r="J37" s="421"/>
    </row>
    <row r="38" spans="1:10" ht="21" customHeight="1">
      <c r="A38" s="1300" t="s">
        <v>788</v>
      </c>
      <c r="B38" s="1300"/>
      <c r="C38" s="1300"/>
      <c r="D38" s="1300"/>
      <c r="E38" s="1300"/>
      <c r="F38" s="1300"/>
      <c r="G38" s="1300"/>
      <c r="H38" s="1300"/>
      <c r="I38" s="1300"/>
      <c r="J38" s="1300"/>
    </row>
    <row r="39" spans="1:10" ht="21" customHeight="1">
      <c r="A39" s="296"/>
      <c r="B39" s="296"/>
      <c r="C39" s="296"/>
      <c r="D39" s="296"/>
      <c r="E39" s="296"/>
      <c r="F39" s="296"/>
      <c r="G39" s="296"/>
      <c r="H39" s="296"/>
      <c r="I39" s="296"/>
      <c r="J39" s="25" t="str">
        <f>様式7!$F$4</f>
        <v>○○○○○○○○○○○ＥＳＣＯ事業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zoomScaleNormal="70" zoomScaleSheetLayoutView="100" workbookViewId="0">
      <selection activeCell="I25" sqref="I25"/>
    </sheetView>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296"/>
      <c r="B1" s="296"/>
      <c r="C1" s="296"/>
      <c r="D1" s="296"/>
      <c r="E1" s="296"/>
      <c r="F1" s="296"/>
      <c r="G1" s="296"/>
      <c r="H1" s="296"/>
      <c r="I1" s="296"/>
      <c r="J1" s="1115" t="s">
        <v>514</v>
      </c>
      <c r="K1" s="1326"/>
      <c r="L1" s="1116"/>
      <c r="M1" s="1"/>
    </row>
    <row r="2" spans="1:15" ht="28.5" customHeight="1">
      <c r="A2" s="1347" t="s">
        <v>69</v>
      </c>
      <c r="B2" s="1347"/>
      <c r="C2" s="1347"/>
      <c r="D2" s="1347"/>
      <c r="E2" s="1347"/>
      <c r="F2" s="1347"/>
      <c r="G2" s="1347"/>
      <c r="H2" s="1347"/>
      <c r="I2" s="1347"/>
      <c r="J2" s="1347"/>
      <c r="K2" s="1347"/>
      <c r="L2" s="1347"/>
      <c r="M2" s="1"/>
    </row>
    <row r="3" spans="1:15" ht="21.75" customHeight="1">
      <c r="A3" s="430" t="s">
        <v>655</v>
      </c>
      <c r="B3" s="401"/>
      <c r="C3" s="401"/>
      <c r="D3" s="401"/>
      <c r="E3" s="401"/>
      <c r="F3" s="401"/>
      <c r="G3" s="401"/>
      <c r="H3" s="401"/>
      <c r="I3" s="401"/>
      <c r="J3" s="401"/>
      <c r="K3" s="401"/>
      <c r="L3" s="401"/>
      <c r="M3" s="1"/>
    </row>
    <row r="4" spans="1:15" ht="18" customHeight="1">
      <c r="A4" s="430"/>
      <c r="B4" s="431" t="s">
        <v>739</v>
      </c>
      <c r="C4" s="401"/>
      <c r="D4" s="401"/>
      <c r="E4" s="401"/>
      <c r="F4" s="401"/>
      <c r="G4" s="401"/>
      <c r="H4" s="401"/>
      <c r="I4" s="401"/>
      <c r="J4" s="401"/>
      <c r="K4" s="401"/>
      <c r="L4" s="401"/>
      <c r="M4" s="1"/>
    </row>
    <row r="5" spans="1:15" s="123" customFormat="1" ht="15" customHeight="1">
      <c r="A5" s="263"/>
      <c r="B5" s="431" t="s">
        <v>548</v>
      </c>
      <c r="C5" s="263"/>
      <c r="D5" s="263"/>
      <c r="E5" s="263"/>
      <c r="F5" s="263"/>
      <c r="G5" s="263"/>
      <c r="H5" s="263"/>
      <c r="I5" s="263"/>
      <c r="J5" s="263"/>
      <c r="K5" s="263"/>
      <c r="L5" s="263"/>
      <c r="M5" s="124"/>
    </row>
    <row r="6" spans="1:15" s="123" customFormat="1" ht="15" customHeight="1">
      <c r="A6" s="263"/>
      <c r="B6" s="431" t="s">
        <v>399</v>
      </c>
      <c r="C6" s="263"/>
      <c r="D6" s="263"/>
      <c r="E6" s="263"/>
      <c r="F6" s="263"/>
      <c r="G6" s="263"/>
      <c r="H6" s="263"/>
      <c r="I6" s="263"/>
      <c r="J6" s="263"/>
      <c r="K6" s="263"/>
      <c r="L6" s="263"/>
      <c r="M6" s="124"/>
    </row>
    <row r="7" spans="1:15" s="123" customFormat="1" ht="15.75" customHeight="1">
      <c r="A7" s="263"/>
      <c r="B7" s="431" t="s">
        <v>400</v>
      </c>
      <c r="C7" s="263"/>
      <c r="D7" s="263"/>
      <c r="E7" s="263"/>
      <c r="F7" s="263"/>
      <c r="G7" s="263"/>
      <c r="H7" s="263"/>
      <c r="I7" s="263"/>
      <c r="J7" s="263"/>
      <c r="K7" s="263"/>
      <c r="L7" s="263"/>
      <c r="M7" s="124"/>
    </row>
    <row r="8" spans="1:15" s="123" customFormat="1" ht="6" customHeight="1">
      <c r="A8" s="263"/>
      <c r="B8" s="431"/>
      <c r="C8" s="263"/>
      <c r="D8" s="263"/>
      <c r="E8" s="263"/>
      <c r="F8" s="263"/>
      <c r="G8" s="263"/>
      <c r="H8" s="263"/>
      <c r="I8" s="263"/>
      <c r="J8" s="263"/>
      <c r="K8" s="263"/>
      <c r="L8" s="263"/>
      <c r="M8" s="124"/>
    </row>
    <row r="9" spans="1:15" ht="22.5" customHeight="1">
      <c r="A9" s="401"/>
      <c r="B9" s="432" t="s">
        <v>401</v>
      </c>
      <c r="C9" s="1348"/>
      <c r="D9" s="1349"/>
      <c r="E9" s="1349"/>
      <c r="F9" s="1349"/>
      <c r="G9" s="1349"/>
      <c r="H9" s="1349"/>
      <c r="I9" s="1349"/>
      <c r="J9" s="1349"/>
      <c r="K9" s="1349"/>
      <c r="L9" s="1350"/>
      <c r="M9" s="1"/>
    </row>
    <row r="10" spans="1:15" ht="21.75" customHeight="1">
      <c r="A10" s="401"/>
      <c r="B10" s="433" t="s">
        <v>412</v>
      </c>
      <c r="C10" s="1351" t="s">
        <v>420</v>
      </c>
      <c r="D10" s="1351"/>
      <c r="E10" s="1351"/>
      <c r="F10" s="1351"/>
      <c r="G10" s="1351"/>
      <c r="H10" s="1351"/>
      <c r="I10" s="1351"/>
      <c r="J10" s="1351"/>
      <c r="K10" s="1351"/>
      <c r="L10" s="1351"/>
      <c r="M10" s="1"/>
    </row>
    <row r="11" spans="1:15" ht="22.5" customHeight="1">
      <c r="A11" s="401"/>
      <c r="B11" s="434" t="s">
        <v>419</v>
      </c>
      <c r="C11" s="435"/>
      <c r="D11" s="435"/>
      <c r="E11" s="435"/>
      <c r="F11" s="435"/>
      <c r="G11" s="435"/>
      <c r="H11" s="435"/>
      <c r="I11" s="435"/>
      <c r="J11" s="435"/>
      <c r="K11" s="435"/>
      <c r="L11" s="435"/>
      <c r="M11" s="1"/>
    </row>
    <row r="12" spans="1:15" ht="21" customHeight="1">
      <c r="A12" s="401"/>
      <c r="B12" s="432" t="s">
        <v>413</v>
      </c>
      <c r="C12" s="1342"/>
      <c r="D12" s="1343"/>
      <c r="E12" s="1343"/>
      <c r="F12" s="1343"/>
      <c r="G12" s="1343"/>
      <c r="H12" s="1343"/>
      <c r="I12" s="1343"/>
      <c r="J12" s="1343"/>
      <c r="K12" s="1343"/>
      <c r="L12" s="1344"/>
      <c r="M12" s="1"/>
    </row>
    <row r="13" spans="1:15" ht="21" customHeight="1">
      <c r="A13" s="401"/>
      <c r="B13" s="433" t="s">
        <v>414</v>
      </c>
      <c r="C13" s="1348"/>
      <c r="D13" s="1349"/>
      <c r="E13" s="1349"/>
      <c r="F13" s="1349"/>
      <c r="G13" s="1349"/>
      <c r="H13" s="1349"/>
      <c r="I13" s="1349"/>
      <c r="J13" s="1349"/>
      <c r="K13" s="1349"/>
      <c r="L13" s="1350"/>
      <c r="M13" s="1"/>
    </row>
    <row r="14" spans="1:15" ht="25.5" customHeight="1">
      <c r="A14" s="401"/>
      <c r="B14" s="433" t="s">
        <v>415</v>
      </c>
      <c r="C14" s="436"/>
      <c r="D14" s="437"/>
      <c r="E14" s="437"/>
      <c r="F14" s="437"/>
      <c r="G14" s="437"/>
      <c r="H14" s="1352" t="s">
        <v>449</v>
      </c>
      <c r="I14" s="1352"/>
      <c r="J14" s="1352"/>
      <c r="K14" s="1352"/>
      <c r="L14" s="1353"/>
      <c r="M14" s="1"/>
    </row>
    <row r="15" spans="1:15" ht="21" customHeight="1">
      <c r="A15" s="401"/>
      <c r="B15" s="433" t="s">
        <v>416</v>
      </c>
      <c r="C15" s="1348"/>
      <c r="D15" s="1349"/>
      <c r="E15" s="1349"/>
      <c r="F15" s="1349"/>
      <c r="G15" s="1349"/>
      <c r="H15" s="1349"/>
      <c r="I15" s="1349"/>
      <c r="J15" s="1349"/>
      <c r="K15" s="1349"/>
      <c r="L15" s="1350"/>
      <c r="M15" s="1"/>
      <c r="O15" s="1"/>
    </row>
    <row r="16" spans="1:15" ht="24.75" customHeight="1">
      <c r="A16" s="401"/>
      <c r="B16" s="433" t="s">
        <v>417</v>
      </c>
      <c r="C16" s="1345"/>
      <c r="D16" s="1346"/>
      <c r="E16" s="438" t="s">
        <v>59</v>
      </c>
      <c r="F16" s="1310"/>
      <c r="G16" s="1311"/>
      <c r="H16" s="1311"/>
      <c r="I16" s="1311"/>
      <c r="J16" s="1311"/>
      <c r="K16" s="1311"/>
      <c r="L16" s="1312"/>
      <c r="M16" s="1"/>
    </row>
    <row r="17" spans="1:17" ht="21" customHeight="1">
      <c r="A17" s="401"/>
      <c r="B17" s="433" t="s">
        <v>418</v>
      </c>
      <c r="C17" s="1342"/>
      <c r="D17" s="1343"/>
      <c r="E17" s="1343"/>
      <c r="F17" s="1343"/>
      <c r="G17" s="1343"/>
      <c r="H17" s="1343"/>
      <c r="I17" s="1343"/>
      <c r="J17" s="1343"/>
      <c r="K17" s="1343"/>
      <c r="L17" s="1344"/>
      <c r="M17" s="1"/>
    </row>
    <row r="18" spans="1:17" ht="21.75" customHeight="1">
      <c r="A18" s="439"/>
      <c r="B18" s="440"/>
      <c r="C18" s="440"/>
      <c r="D18" s="401"/>
      <c r="E18" s="401"/>
      <c r="F18" s="401"/>
      <c r="G18" s="401"/>
      <c r="H18" s="401"/>
      <c r="I18" s="401"/>
      <c r="J18" s="401"/>
      <c r="K18" s="401"/>
      <c r="L18" s="401"/>
      <c r="M18" s="1"/>
      <c r="Q18" s="1"/>
    </row>
    <row r="19" spans="1:17" ht="21" customHeight="1">
      <c r="A19" s="430" t="s">
        <v>656</v>
      </c>
      <c r="B19" s="401"/>
      <c r="C19" s="401"/>
      <c r="D19" s="401"/>
      <c r="E19" s="401"/>
      <c r="F19" s="401"/>
      <c r="G19" s="401"/>
      <c r="H19" s="401"/>
      <c r="I19" s="401"/>
      <c r="J19" s="401"/>
      <c r="K19" s="401"/>
      <c r="L19" s="401"/>
      <c r="M19" s="1"/>
    </row>
    <row r="20" spans="1:17" ht="22.5" customHeight="1">
      <c r="A20" s="1327"/>
      <c r="B20" s="1328"/>
      <c r="C20" s="1328"/>
      <c r="D20" s="1328"/>
      <c r="E20" s="1328"/>
      <c r="F20" s="1328"/>
      <c r="G20" s="1328"/>
      <c r="H20" s="1328"/>
      <c r="I20" s="1328"/>
      <c r="J20" s="1328"/>
      <c r="K20" s="1328"/>
      <c r="L20" s="1329"/>
      <c r="M20" s="1"/>
    </row>
    <row r="21" spans="1:17" ht="21.75" customHeight="1">
      <c r="A21" s="1330"/>
      <c r="B21" s="1331"/>
      <c r="C21" s="1331"/>
      <c r="D21" s="1331"/>
      <c r="E21" s="1331"/>
      <c r="F21" s="1331"/>
      <c r="G21" s="1331"/>
      <c r="H21" s="1331"/>
      <c r="I21" s="1331"/>
      <c r="J21" s="1331"/>
      <c r="K21" s="1331"/>
      <c r="L21" s="1332"/>
      <c r="M21" s="1"/>
    </row>
    <row r="22" spans="1:17" ht="22.5" customHeight="1">
      <c r="A22" s="1330"/>
      <c r="B22" s="1331"/>
      <c r="C22" s="1331"/>
      <c r="D22" s="1331"/>
      <c r="E22" s="1331"/>
      <c r="F22" s="1331"/>
      <c r="G22" s="1331"/>
      <c r="H22" s="1331"/>
      <c r="I22" s="1331"/>
      <c r="J22" s="1331"/>
      <c r="K22" s="1331"/>
      <c r="L22" s="1332"/>
      <c r="M22" s="1"/>
    </row>
    <row r="23" spans="1:17" ht="24" customHeight="1">
      <c r="A23" s="1330"/>
      <c r="B23" s="1331"/>
      <c r="C23" s="1331"/>
      <c r="D23" s="1331"/>
      <c r="E23" s="1331"/>
      <c r="F23" s="1331"/>
      <c r="G23" s="1331"/>
      <c r="H23" s="1331"/>
      <c r="I23" s="1331"/>
      <c r="J23" s="1331"/>
      <c r="K23" s="1331"/>
      <c r="L23" s="1332"/>
      <c r="M23" s="1"/>
    </row>
    <row r="24" spans="1:17" ht="22.5" customHeight="1">
      <c r="A24" s="1333"/>
      <c r="B24" s="1334"/>
      <c r="C24" s="1334"/>
      <c r="D24" s="1334"/>
      <c r="E24" s="1334"/>
      <c r="F24" s="1334"/>
      <c r="G24" s="1334"/>
      <c r="H24" s="1334"/>
      <c r="I24" s="1334"/>
      <c r="J24" s="1334"/>
      <c r="K24" s="1334"/>
      <c r="L24" s="1335"/>
      <c r="M24" s="1"/>
    </row>
    <row r="25" spans="1:17" ht="21" customHeight="1">
      <c r="A25" s="430" t="s">
        <v>406</v>
      </c>
      <c r="B25" s="401"/>
      <c r="C25" s="401"/>
      <c r="D25" s="401"/>
      <c r="E25" s="401"/>
      <c r="F25" s="401"/>
      <c r="G25" s="401"/>
      <c r="H25" s="401"/>
      <c r="I25" s="401"/>
      <c r="J25" s="401"/>
      <c r="K25" s="401"/>
      <c r="L25" s="401"/>
      <c r="M25" s="1"/>
    </row>
    <row r="26" spans="1:17" ht="23.25" customHeight="1">
      <c r="A26" s="1316"/>
      <c r="B26" s="1316"/>
      <c r="C26" s="1322" t="s">
        <v>24</v>
      </c>
      <c r="D26" s="1323"/>
      <c r="E26" s="1324"/>
      <c r="F26" s="1322" t="s">
        <v>712</v>
      </c>
      <c r="G26" s="1324"/>
      <c r="H26" s="1322" t="s">
        <v>22</v>
      </c>
      <c r="I26" s="1323"/>
      <c r="J26" s="1324"/>
      <c r="K26" s="429"/>
      <c r="L26" s="441"/>
      <c r="M26" s="1"/>
    </row>
    <row r="27" spans="1:17" ht="22.5" customHeight="1">
      <c r="A27" s="1316" t="s">
        <v>423</v>
      </c>
      <c r="B27" s="1316"/>
      <c r="C27" s="1313">
        <f>'様式9-2'!C24:D24</f>
        <v>0</v>
      </c>
      <c r="D27" s="1314"/>
      <c r="E27" s="1315"/>
      <c r="F27" s="1313">
        <f>'様式9-2'!E24</f>
        <v>0</v>
      </c>
      <c r="G27" s="1315"/>
      <c r="H27" s="1313">
        <f>SUM(C27:G27)</f>
        <v>0</v>
      </c>
      <c r="I27" s="1314"/>
      <c r="J27" s="1315"/>
      <c r="K27" s="429"/>
      <c r="L27" s="441"/>
      <c r="M27" s="1"/>
    </row>
    <row r="28" spans="1:17" ht="21.75" customHeight="1">
      <c r="A28" s="1316" t="s">
        <v>424</v>
      </c>
      <c r="B28" s="1316"/>
      <c r="C28" s="1313" t="str">
        <f>'様式9-2'!C22:D22</f>
        <v>補助金対象経費（税抜）</v>
      </c>
      <c r="D28" s="1314"/>
      <c r="E28" s="1315"/>
      <c r="F28" s="1313">
        <f>'様式9-2'!E22</f>
        <v>0</v>
      </c>
      <c r="G28" s="1315"/>
      <c r="H28" s="1313">
        <f>SUM(C28:G28)</f>
        <v>0</v>
      </c>
      <c r="I28" s="1314"/>
      <c r="J28" s="1315"/>
      <c r="K28" s="429"/>
      <c r="L28" s="441"/>
      <c r="M28" s="1"/>
    </row>
    <row r="29" spans="1:17" ht="24.75" customHeight="1">
      <c r="A29" s="1316" t="s">
        <v>425</v>
      </c>
      <c r="B29" s="1316"/>
      <c r="C29" s="1317">
        <f>'様式9-2'!C25:F25</f>
        <v>0</v>
      </c>
      <c r="D29" s="1318"/>
      <c r="E29" s="1318"/>
      <c r="F29" s="1318"/>
      <c r="G29" s="1318"/>
      <c r="H29" s="1318"/>
      <c r="I29" s="1318"/>
      <c r="J29" s="1319"/>
      <c r="K29" s="429"/>
      <c r="L29" s="441"/>
      <c r="M29" s="1"/>
    </row>
    <row r="30" spans="1:17" ht="24.75" customHeight="1">
      <c r="A30" s="1320" t="s">
        <v>732</v>
      </c>
      <c r="B30" s="1321"/>
      <c r="C30" s="953"/>
      <c r="D30" s="953"/>
      <c r="E30" s="953"/>
      <c r="F30" s="953"/>
      <c r="G30" s="953"/>
      <c r="H30" s="953"/>
      <c r="I30" s="953"/>
      <c r="J30" s="953"/>
      <c r="K30" s="429"/>
      <c r="L30" s="441"/>
      <c r="M30" s="1"/>
    </row>
    <row r="31" spans="1:17" ht="24.75" customHeight="1">
      <c r="A31" s="1336"/>
      <c r="B31" s="1337"/>
      <c r="C31" s="1337"/>
      <c r="D31" s="1337"/>
      <c r="E31" s="1337"/>
      <c r="F31" s="1337"/>
      <c r="G31" s="1337"/>
      <c r="H31" s="1337"/>
      <c r="I31" s="1337"/>
      <c r="J31" s="1337"/>
      <c r="K31" s="1337"/>
      <c r="L31" s="1338"/>
      <c r="M31" s="1"/>
    </row>
    <row r="32" spans="1:17" ht="24.75" customHeight="1">
      <c r="A32" s="1339"/>
      <c r="B32" s="1340"/>
      <c r="C32" s="1340"/>
      <c r="D32" s="1340"/>
      <c r="E32" s="1340"/>
      <c r="F32" s="1340"/>
      <c r="G32" s="1340"/>
      <c r="H32" s="1340"/>
      <c r="I32" s="1340"/>
      <c r="J32" s="1340"/>
      <c r="K32" s="1340"/>
      <c r="L32" s="1341"/>
      <c r="M32" s="1"/>
    </row>
    <row r="33" spans="1:13" ht="21" customHeight="1">
      <c r="A33" s="423" t="s">
        <v>407</v>
      </c>
      <c r="B33" s="401"/>
      <c r="C33" s="401"/>
      <c r="D33" s="401"/>
      <c r="E33" s="401"/>
      <c r="F33" s="401"/>
      <c r="G33" s="401"/>
      <c r="H33" s="401"/>
      <c r="I33" s="401"/>
      <c r="J33" s="401"/>
      <c r="K33" s="401"/>
      <c r="L33" s="401"/>
      <c r="M33" s="1"/>
    </row>
    <row r="34" spans="1:13" ht="21.75" customHeight="1">
      <c r="A34" s="1301"/>
      <c r="B34" s="1302"/>
      <c r="C34" s="1302"/>
      <c r="D34" s="1302"/>
      <c r="E34" s="1302"/>
      <c r="F34" s="1302"/>
      <c r="G34" s="1302"/>
      <c r="H34" s="1302"/>
      <c r="I34" s="1302"/>
      <c r="J34" s="1302"/>
      <c r="K34" s="1302"/>
      <c r="L34" s="1303"/>
      <c r="M34" s="1"/>
    </row>
    <row r="35" spans="1:13" ht="22.5" customHeight="1">
      <c r="A35" s="1304"/>
      <c r="B35" s="1305"/>
      <c r="C35" s="1305"/>
      <c r="D35" s="1305"/>
      <c r="E35" s="1305"/>
      <c r="F35" s="1305"/>
      <c r="G35" s="1305"/>
      <c r="H35" s="1305"/>
      <c r="I35" s="1305"/>
      <c r="J35" s="1305"/>
      <c r="K35" s="1305"/>
      <c r="L35" s="1306"/>
      <c r="M35" s="1"/>
    </row>
    <row r="36" spans="1:13" ht="23.25" customHeight="1">
      <c r="A36" s="1304"/>
      <c r="B36" s="1305"/>
      <c r="C36" s="1305"/>
      <c r="D36" s="1305"/>
      <c r="E36" s="1305"/>
      <c r="F36" s="1305"/>
      <c r="G36" s="1305"/>
      <c r="H36" s="1305"/>
      <c r="I36" s="1305"/>
      <c r="J36" s="1305"/>
      <c r="K36" s="1305"/>
      <c r="L36" s="1306"/>
      <c r="M36" s="1"/>
    </row>
    <row r="37" spans="1:13" ht="23.25" customHeight="1">
      <c r="A37" s="1307"/>
      <c r="B37" s="1308"/>
      <c r="C37" s="1308"/>
      <c r="D37" s="1308"/>
      <c r="E37" s="1308"/>
      <c r="F37" s="1308"/>
      <c r="G37" s="1308"/>
      <c r="H37" s="1308"/>
      <c r="I37" s="1308"/>
      <c r="J37" s="1308"/>
      <c r="K37" s="1308"/>
      <c r="L37" s="1309"/>
      <c r="M37" s="1"/>
    </row>
    <row r="38" spans="1:13" ht="23.25" customHeight="1">
      <c r="A38" s="429" t="s">
        <v>442</v>
      </c>
      <c r="B38" s="428"/>
      <c r="C38" s="421"/>
      <c r="D38" s="421"/>
      <c r="E38" s="421"/>
      <c r="F38" s="421"/>
      <c r="G38" s="421"/>
      <c r="H38" s="421"/>
      <c r="I38" s="421"/>
      <c r="J38" s="421"/>
      <c r="K38" s="421"/>
      <c r="L38" s="421"/>
      <c r="M38" s="1"/>
    </row>
    <row r="39" spans="1:13" ht="23.25" customHeight="1">
      <c r="A39" s="429" t="s">
        <v>443</v>
      </c>
      <c r="B39" s="428"/>
      <c r="C39" s="421"/>
      <c r="D39" s="421"/>
      <c r="E39" s="421"/>
      <c r="F39" s="421"/>
      <c r="G39" s="421"/>
      <c r="H39" s="421"/>
      <c r="I39" s="421"/>
      <c r="J39" s="421"/>
      <c r="K39" s="421"/>
      <c r="L39" s="421"/>
      <c r="M39" s="1"/>
    </row>
    <row r="40" spans="1:13" ht="23.25" customHeight="1">
      <c r="A40" s="1325" t="s">
        <v>788</v>
      </c>
      <c r="B40" s="1325"/>
      <c r="C40" s="1325"/>
      <c r="D40" s="1325"/>
      <c r="E40" s="1325"/>
      <c r="F40" s="1325"/>
      <c r="G40" s="123"/>
      <c r="H40" s="123"/>
      <c r="I40" s="123"/>
      <c r="J40" s="123"/>
      <c r="L40" s="9" t="str">
        <f>様式7!$F$4</f>
        <v>○○○○○○○○○○○ＥＳＣＯ事業</v>
      </c>
      <c r="M40" s="1"/>
    </row>
    <row r="41" spans="1:13" ht="23.25" customHeight="1">
      <c r="A41" s="296"/>
      <c r="B41" s="296"/>
      <c r="C41" s="296"/>
      <c r="D41" s="296"/>
      <c r="E41" s="296"/>
      <c r="F41" s="296"/>
      <c r="G41" s="296"/>
      <c r="H41" s="296"/>
      <c r="I41" s="296"/>
      <c r="J41" s="296"/>
      <c r="K41" s="296"/>
      <c r="M41" s="1"/>
    </row>
    <row r="42" spans="1:13" ht="23.25" customHeight="1">
      <c r="A42" s="296"/>
      <c r="B42" s="296"/>
      <c r="C42" s="296"/>
      <c r="D42" s="296"/>
      <c r="E42" s="296"/>
      <c r="F42" s="296"/>
      <c r="G42" s="296"/>
      <c r="H42" s="296"/>
      <c r="I42" s="296"/>
      <c r="J42" s="296"/>
      <c r="K42" s="296"/>
      <c r="L42" s="296"/>
      <c r="M42" s="1"/>
    </row>
    <row r="43" spans="1:13" ht="23.25" customHeight="1">
      <c r="A43" s="296"/>
      <c r="B43" s="296"/>
      <c r="C43" s="296"/>
      <c r="D43" s="296"/>
      <c r="E43" s="296"/>
      <c r="F43" s="296"/>
      <c r="G43" s="296"/>
      <c r="H43" s="296"/>
      <c r="I43" s="296"/>
      <c r="J43" s="296"/>
      <c r="K43" s="296"/>
      <c r="L43" s="296"/>
      <c r="M43" s="1"/>
    </row>
    <row r="44" spans="1:13" ht="23.25" customHeight="1">
      <c r="A44" s="296"/>
      <c r="B44" s="296"/>
      <c r="C44" s="296"/>
      <c r="D44" s="296"/>
      <c r="E44" s="296"/>
      <c r="F44" s="296"/>
      <c r="G44" s="296"/>
      <c r="H44" s="296"/>
      <c r="I44" s="296"/>
      <c r="J44" s="296"/>
      <c r="K44" s="296"/>
      <c r="L44" s="296"/>
      <c r="M44" s="1"/>
    </row>
  </sheetData>
  <mergeCells count="30">
    <mergeCell ref="A40:F40"/>
    <mergeCell ref="F28:G28"/>
    <mergeCell ref="J1:L1"/>
    <mergeCell ref="A20:L24"/>
    <mergeCell ref="A34:L37"/>
    <mergeCell ref="A31:L32"/>
    <mergeCell ref="A26:B26"/>
    <mergeCell ref="C17:L17"/>
    <mergeCell ref="C16:D16"/>
    <mergeCell ref="A2:L2"/>
    <mergeCell ref="C9:L9"/>
    <mergeCell ref="C10:L10"/>
    <mergeCell ref="C12:L12"/>
    <mergeCell ref="C13:L13"/>
    <mergeCell ref="H14:L14"/>
    <mergeCell ref="C15:L15"/>
    <mergeCell ref="F16:L16"/>
    <mergeCell ref="H28:J28"/>
    <mergeCell ref="A29:B29"/>
    <mergeCell ref="C29:J29"/>
    <mergeCell ref="A30:B30"/>
    <mergeCell ref="C26:E26"/>
    <mergeCell ref="F26:G26"/>
    <mergeCell ref="H26:J26"/>
    <mergeCell ref="C27:E27"/>
    <mergeCell ref="F27:G27"/>
    <mergeCell ref="H27:J27"/>
    <mergeCell ref="A27:B27"/>
    <mergeCell ref="A28:B28"/>
    <mergeCell ref="C28:E28"/>
  </mergeCells>
  <phoneticPr fontId="5"/>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topLeftCell="A28" zoomScaleNormal="85" zoomScaleSheetLayoutView="100" workbookViewId="0">
      <selection activeCell="I25" sqref="I25"/>
    </sheetView>
  </sheetViews>
  <sheetFormatPr defaultRowHeight="13.5"/>
  <cols>
    <col min="9" max="9" width="11.375" customWidth="1"/>
    <col min="10" max="10" width="2.625" customWidth="1"/>
  </cols>
  <sheetData>
    <row r="1" spans="1:10" ht="18.75" customHeight="1">
      <c r="A1" s="401"/>
      <c r="B1" s="401"/>
      <c r="C1" s="401"/>
      <c r="D1" s="401"/>
      <c r="E1" s="401"/>
      <c r="F1" s="401"/>
      <c r="G1" s="401"/>
      <c r="H1" s="401"/>
      <c r="I1" s="1322" t="s">
        <v>70</v>
      </c>
      <c r="J1" s="1324"/>
    </row>
    <row r="2" spans="1:10" ht="21" customHeight="1">
      <c r="A2" s="1347" t="s">
        <v>662</v>
      </c>
      <c r="B2" s="1347"/>
      <c r="C2" s="1347"/>
      <c r="D2" s="1347"/>
      <c r="E2" s="1347"/>
      <c r="F2" s="1347"/>
      <c r="G2" s="1347"/>
      <c r="H2" s="1347"/>
      <c r="I2" s="1347"/>
      <c r="J2" s="1347"/>
    </row>
    <row r="3" spans="1:10" ht="21.75" customHeight="1">
      <c r="A3" s="297" t="s">
        <v>660</v>
      </c>
      <c r="B3" s="418"/>
      <c r="C3" s="418"/>
      <c r="D3" s="418"/>
      <c r="E3" s="418"/>
      <c r="F3" s="418"/>
      <c r="G3" s="418"/>
      <c r="H3" s="418"/>
      <c r="I3" s="418"/>
      <c r="J3" s="401"/>
    </row>
    <row r="4" spans="1:10" ht="21.75" customHeight="1">
      <c r="A4" s="1327"/>
      <c r="B4" s="1328"/>
      <c r="C4" s="1328"/>
      <c r="D4" s="1328"/>
      <c r="E4" s="1328"/>
      <c r="F4" s="1328"/>
      <c r="G4" s="1328"/>
      <c r="H4" s="1328"/>
      <c r="I4" s="1328"/>
      <c r="J4" s="1329"/>
    </row>
    <row r="5" spans="1:10" ht="21.75" customHeight="1">
      <c r="A5" s="1330"/>
      <c r="B5" s="1331"/>
      <c r="C5" s="1331"/>
      <c r="D5" s="1331"/>
      <c r="E5" s="1331"/>
      <c r="F5" s="1331"/>
      <c r="G5" s="1331"/>
      <c r="H5" s="1331"/>
      <c r="I5" s="1331"/>
      <c r="J5" s="1332"/>
    </row>
    <row r="6" spans="1:10" ht="21.75" customHeight="1">
      <c r="A6" s="1330"/>
      <c r="B6" s="1331"/>
      <c r="C6" s="1331"/>
      <c r="D6" s="1331"/>
      <c r="E6" s="1331"/>
      <c r="F6" s="1331"/>
      <c r="G6" s="1331"/>
      <c r="H6" s="1331"/>
      <c r="I6" s="1331"/>
      <c r="J6" s="1332"/>
    </row>
    <row r="7" spans="1:10" ht="21" customHeight="1">
      <c r="A7" s="1330"/>
      <c r="B7" s="1331"/>
      <c r="C7" s="1331"/>
      <c r="D7" s="1331"/>
      <c r="E7" s="1331"/>
      <c r="F7" s="1331"/>
      <c r="G7" s="1331"/>
      <c r="H7" s="1331"/>
      <c r="I7" s="1331"/>
      <c r="J7" s="1332"/>
    </row>
    <row r="8" spans="1:10" ht="21.75" customHeight="1">
      <c r="A8" s="1330"/>
      <c r="B8" s="1331"/>
      <c r="C8" s="1331"/>
      <c r="D8" s="1331"/>
      <c r="E8" s="1331"/>
      <c r="F8" s="1331"/>
      <c r="G8" s="1331"/>
      <c r="H8" s="1331"/>
      <c r="I8" s="1331"/>
      <c r="J8" s="1332"/>
    </row>
    <row r="9" spans="1:10" ht="21.75" customHeight="1">
      <c r="A9" s="1330"/>
      <c r="B9" s="1331"/>
      <c r="C9" s="1331"/>
      <c r="D9" s="1331"/>
      <c r="E9" s="1331"/>
      <c r="F9" s="1331"/>
      <c r="G9" s="1331"/>
      <c r="H9" s="1331"/>
      <c r="I9" s="1331"/>
      <c r="J9" s="1332"/>
    </row>
    <row r="10" spans="1:10" ht="21.75" customHeight="1">
      <c r="A10" s="1330"/>
      <c r="B10" s="1331"/>
      <c r="C10" s="1331"/>
      <c r="D10" s="1331"/>
      <c r="E10" s="1331"/>
      <c r="F10" s="1331"/>
      <c r="G10" s="1331"/>
      <c r="H10" s="1331"/>
      <c r="I10" s="1331"/>
      <c r="J10" s="1332"/>
    </row>
    <row r="11" spans="1:10" ht="21" customHeight="1">
      <c r="A11" s="1330"/>
      <c r="B11" s="1331"/>
      <c r="C11" s="1331"/>
      <c r="D11" s="1331"/>
      <c r="E11" s="1331"/>
      <c r="F11" s="1331"/>
      <c r="G11" s="1331"/>
      <c r="H11" s="1331"/>
      <c r="I11" s="1331"/>
      <c r="J11" s="1332"/>
    </row>
    <row r="12" spans="1:10" ht="21.75" customHeight="1">
      <c r="A12" s="1330"/>
      <c r="B12" s="1331"/>
      <c r="C12" s="1331"/>
      <c r="D12" s="1331"/>
      <c r="E12" s="1331"/>
      <c r="F12" s="1331"/>
      <c r="G12" s="1331"/>
      <c r="H12" s="1331"/>
      <c r="I12" s="1331"/>
      <c r="J12" s="1332"/>
    </row>
    <row r="13" spans="1:10" ht="21.75" customHeight="1">
      <c r="A13" s="1330"/>
      <c r="B13" s="1331"/>
      <c r="C13" s="1331"/>
      <c r="D13" s="1331"/>
      <c r="E13" s="1331"/>
      <c r="F13" s="1331"/>
      <c r="G13" s="1331"/>
      <c r="H13" s="1331"/>
      <c r="I13" s="1331"/>
      <c r="J13" s="1332"/>
    </row>
    <row r="14" spans="1:10" ht="21.75" customHeight="1">
      <c r="A14" s="1330"/>
      <c r="B14" s="1331"/>
      <c r="C14" s="1331"/>
      <c r="D14" s="1331"/>
      <c r="E14" s="1331"/>
      <c r="F14" s="1331"/>
      <c r="G14" s="1331"/>
      <c r="H14" s="1331"/>
      <c r="I14" s="1331"/>
      <c r="J14" s="1332"/>
    </row>
    <row r="15" spans="1:10" ht="21" customHeight="1">
      <c r="A15" s="1330"/>
      <c r="B15" s="1331"/>
      <c r="C15" s="1331"/>
      <c r="D15" s="1331"/>
      <c r="E15" s="1331"/>
      <c r="F15" s="1331"/>
      <c r="G15" s="1331"/>
      <c r="H15" s="1331"/>
      <c r="I15" s="1331"/>
      <c r="J15" s="1332"/>
    </row>
    <row r="16" spans="1:10" ht="21.75" customHeight="1">
      <c r="A16" s="1330"/>
      <c r="B16" s="1331"/>
      <c r="C16" s="1331"/>
      <c r="D16" s="1331"/>
      <c r="E16" s="1331"/>
      <c r="F16" s="1331"/>
      <c r="G16" s="1331"/>
      <c r="H16" s="1331"/>
      <c r="I16" s="1331"/>
      <c r="J16" s="1332"/>
    </row>
    <row r="17" spans="1:10" ht="21.75" customHeight="1">
      <c r="A17" s="1330"/>
      <c r="B17" s="1331"/>
      <c r="C17" s="1331"/>
      <c r="D17" s="1331"/>
      <c r="E17" s="1331"/>
      <c r="F17" s="1331"/>
      <c r="G17" s="1331"/>
      <c r="H17" s="1331"/>
      <c r="I17" s="1331"/>
      <c r="J17" s="1332"/>
    </row>
    <row r="18" spans="1:10" ht="21.75" customHeight="1">
      <c r="A18" s="1330"/>
      <c r="B18" s="1331"/>
      <c r="C18" s="1331"/>
      <c r="D18" s="1331"/>
      <c r="E18" s="1331"/>
      <c r="F18" s="1331"/>
      <c r="G18" s="1331"/>
      <c r="H18" s="1331"/>
      <c r="I18" s="1331"/>
      <c r="J18" s="1332"/>
    </row>
    <row r="19" spans="1:10" ht="21" customHeight="1">
      <c r="A19" s="1330"/>
      <c r="B19" s="1331"/>
      <c r="C19" s="1331"/>
      <c r="D19" s="1331"/>
      <c r="E19" s="1331"/>
      <c r="F19" s="1331"/>
      <c r="G19" s="1331"/>
      <c r="H19" s="1331"/>
      <c r="I19" s="1331"/>
      <c r="J19" s="1332"/>
    </row>
    <row r="20" spans="1:10" ht="21.75" customHeight="1">
      <c r="A20" s="1330"/>
      <c r="B20" s="1331"/>
      <c r="C20" s="1331"/>
      <c r="D20" s="1331"/>
      <c r="E20" s="1331"/>
      <c r="F20" s="1331"/>
      <c r="G20" s="1331"/>
      <c r="H20" s="1331"/>
      <c r="I20" s="1331"/>
      <c r="J20" s="1332"/>
    </row>
    <row r="21" spans="1:10" ht="21.75" customHeight="1">
      <c r="A21" s="1330"/>
      <c r="B21" s="1331"/>
      <c r="C21" s="1331"/>
      <c r="D21" s="1331"/>
      <c r="E21" s="1331"/>
      <c r="F21" s="1331"/>
      <c r="G21" s="1331"/>
      <c r="H21" s="1331"/>
      <c r="I21" s="1331"/>
      <c r="J21" s="1332"/>
    </row>
    <row r="22" spans="1:10" ht="21.75" customHeight="1">
      <c r="A22" s="1330"/>
      <c r="B22" s="1331"/>
      <c r="C22" s="1331"/>
      <c r="D22" s="1331"/>
      <c r="E22" s="1331"/>
      <c r="F22" s="1331"/>
      <c r="G22" s="1331"/>
      <c r="H22" s="1331"/>
      <c r="I22" s="1331"/>
      <c r="J22" s="1332"/>
    </row>
    <row r="23" spans="1:10" ht="21" customHeight="1">
      <c r="A23" s="1330"/>
      <c r="B23" s="1331"/>
      <c r="C23" s="1331"/>
      <c r="D23" s="1331"/>
      <c r="E23" s="1331"/>
      <c r="F23" s="1331"/>
      <c r="G23" s="1331"/>
      <c r="H23" s="1331"/>
      <c r="I23" s="1331"/>
      <c r="J23" s="1332"/>
    </row>
    <row r="24" spans="1:10" ht="21.75" customHeight="1">
      <c r="A24" s="1330"/>
      <c r="B24" s="1331"/>
      <c r="C24" s="1331"/>
      <c r="D24" s="1331"/>
      <c r="E24" s="1331"/>
      <c r="F24" s="1331"/>
      <c r="G24" s="1331"/>
      <c r="H24" s="1331"/>
      <c r="I24" s="1331"/>
      <c r="J24" s="1332"/>
    </row>
    <row r="25" spans="1:10" ht="21.75" customHeight="1">
      <c r="A25" s="1330"/>
      <c r="B25" s="1331"/>
      <c r="C25" s="1331"/>
      <c r="D25" s="1331"/>
      <c r="E25" s="1331"/>
      <c r="F25" s="1331"/>
      <c r="G25" s="1331"/>
      <c r="H25" s="1331"/>
      <c r="I25" s="1331"/>
      <c r="J25" s="1332"/>
    </row>
    <row r="26" spans="1:10" ht="21.75" customHeight="1">
      <c r="A26" s="1330"/>
      <c r="B26" s="1331"/>
      <c r="C26" s="1331"/>
      <c r="D26" s="1331"/>
      <c r="E26" s="1331"/>
      <c r="F26" s="1331"/>
      <c r="G26" s="1331"/>
      <c r="H26" s="1331"/>
      <c r="I26" s="1331"/>
      <c r="J26" s="1332"/>
    </row>
    <row r="27" spans="1:10" ht="21" customHeight="1">
      <c r="A27" s="1330"/>
      <c r="B27" s="1331"/>
      <c r="C27" s="1331"/>
      <c r="D27" s="1331"/>
      <c r="E27" s="1331"/>
      <c r="F27" s="1331"/>
      <c r="G27" s="1331"/>
      <c r="H27" s="1331"/>
      <c r="I27" s="1331"/>
      <c r="J27" s="1332"/>
    </row>
    <row r="28" spans="1:10" ht="21.75" customHeight="1">
      <c r="A28" s="1330"/>
      <c r="B28" s="1331"/>
      <c r="C28" s="1331"/>
      <c r="D28" s="1331"/>
      <c r="E28" s="1331"/>
      <c r="F28" s="1331"/>
      <c r="G28" s="1331"/>
      <c r="H28" s="1331"/>
      <c r="I28" s="1331"/>
      <c r="J28" s="1332"/>
    </row>
    <row r="29" spans="1:10" ht="21.75" customHeight="1">
      <c r="A29" s="1330"/>
      <c r="B29" s="1331"/>
      <c r="C29" s="1331"/>
      <c r="D29" s="1331"/>
      <c r="E29" s="1331"/>
      <c r="F29" s="1331"/>
      <c r="G29" s="1331"/>
      <c r="H29" s="1331"/>
      <c r="I29" s="1331"/>
      <c r="J29" s="1332"/>
    </row>
    <row r="30" spans="1:10" ht="21.75" customHeight="1">
      <c r="A30" s="1330"/>
      <c r="B30" s="1331"/>
      <c r="C30" s="1331"/>
      <c r="D30" s="1331"/>
      <c r="E30" s="1331"/>
      <c r="F30" s="1331"/>
      <c r="G30" s="1331"/>
      <c r="H30" s="1331"/>
      <c r="I30" s="1331"/>
      <c r="J30" s="1332"/>
    </row>
    <row r="31" spans="1:10" ht="21.75" customHeight="1">
      <c r="A31" s="1330"/>
      <c r="B31" s="1331"/>
      <c r="C31" s="1331"/>
      <c r="D31" s="1331"/>
      <c r="E31" s="1331"/>
      <c r="F31" s="1331"/>
      <c r="G31" s="1331"/>
      <c r="H31" s="1331"/>
      <c r="I31" s="1331"/>
      <c r="J31" s="1332"/>
    </row>
    <row r="32" spans="1:10" ht="21.75" customHeight="1">
      <c r="A32" s="1330"/>
      <c r="B32" s="1331"/>
      <c r="C32" s="1331"/>
      <c r="D32" s="1331"/>
      <c r="E32" s="1331"/>
      <c r="F32" s="1331"/>
      <c r="G32" s="1331"/>
      <c r="H32" s="1331"/>
      <c r="I32" s="1331"/>
      <c r="J32" s="1332"/>
    </row>
    <row r="33" spans="1:10" ht="21.75" customHeight="1">
      <c r="A33" s="1333"/>
      <c r="B33" s="1334"/>
      <c r="C33" s="1334"/>
      <c r="D33" s="1334"/>
      <c r="E33" s="1334"/>
      <c r="F33" s="1334"/>
      <c r="G33" s="1334"/>
      <c r="H33" s="1334"/>
      <c r="I33" s="1334"/>
      <c r="J33" s="1335"/>
    </row>
    <row r="34" spans="1:10" ht="21.75" customHeight="1">
      <c r="A34" s="429" t="s">
        <v>442</v>
      </c>
      <c r="B34" s="421"/>
      <c r="C34" s="421"/>
      <c r="D34" s="421"/>
      <c r="E34" s="421"/>
      <c r="F34" s="421"/>
      <c r="G34" s="421"/>
      <c r="H34" s="421"/>
      <c r="I34" s="421"/>
      <c r="J34" s="421"/>
    </row>
    <row r="35" spans="1:10" ht="21.75" customHeight="1">
      <c r="A35" s="429" t="s">
        <v>443</v>
      </c>
      <c r="B35" s="421"/>
      <c r="C35" s="421"/>
      <c r="D35" s="421"/>
      <c r="E35" s="421"/>
      <c r="F35" s="421"/>
      <c r="G35" s="421"/>
      <c r="H35" s="421"/>
      <c r="I35" s="421"/>
      <c r="J35" s="421"/>
    </row>
    <row r="36" spans="1:10" ht="21.75" customHeight="1">
      <c r="A36" s="1300" t="s">
        <v>788</v>
      </c>
      <c r="B36" s="1300"/>
      <c r="C36" s="1300"/>
      <c r="D36" s="1300"/>
      <c r="E36" s="1300"/>
      <c r="F36" s="1300"/>
      <c r="G36" s="1300"/>
      <c r="H36" s="1300"/>
      <c r="I36" s="1300"/>
      <c r="J36" s="1300"/>
    </row>
    <row r="37" spans="1:10" ht="21" customHeight="1">
      <c r="A37" s="401"/>
      <c r="B37" s="401"/>
      <c r="C37" s="401"/>
      <c r="D37" s="401"/>
      <c r="E37" s="401"/>
      <c r="F37" s="401"/>
      <c r="G37" s="401"/>
      <c r="H37" s="401"/>
      <c r="I37" s="401"/>
      <c r="J37" s="25" t="str">
        <f>様式7!$F$4</f>
        <v>○○○○○○○○○○○ＥＳＣＯ事業</v>
      </c>
    </row>
    <row r="38" spans="1:10" ht="21.75" customHeight="1">
      <c r="A38" s="296"/>
      <c r="B38" s="296"/>
      <c r="C38" s="296"/>
      <c r="D38" s="296"/>
      <c r="E38" s="296"/>
      <c r="F38" s="296"/>
      <c r="G38" s="296"/>
      <c r="H38" s="296"/>
      <c r="I38" s="296"/>
      <c r="J38" s="296"/>
    </row>
    <row r="39" spans="1:10" ht="21.75" customHeight="1">
      <c r="A39" s="296"/>
      <c r="B39" s="296"/>
      <c r="C39" s="296"/>
      <c r="D39" s="296"/>
      <c r="E39" s="296"/>
      <c r="F39" s="296"/>
      <c r="G39" s="296"/>
      <c r="H39" s="296"/>
      <c r="I39" s="296"/>
      <c r="J39" s="296"/>
    </row>
    <row r="40" spans="1:10" ht="21.75" customHeight="1">
      <c r="A40" s="296"/>
      <c r="B40" s="296"/>
      <c r="C40" s="296"/>
      <c r="D40" s="296"/>
      <c r="E40" s="296"/>
      <c r="F40" s="296"/>
      <c r="G40" s="296"/>
      <c r="H40" s="296"/>
      <c r="I40" s="296"/>
      <c r="J40" s="296"/>
    </row>
    <row r="41" spans="1:10" ht="21" customHeight="1">
      <c r="A41" s="296"/>
      <c r="B41" s="296"/>
      <c r="C41" s="296"/>
      <c r="D41" s="296"/>
      <c r="E41" s="296"/>
      <c r="F41" s="296"/>
      <c r="G41" s="296"/>
      <c r="H41" s="296"/>
      <c r="I41" s="296"/>
      <c r="J41" s="296"/>
    </row>
    <row r="42" spans="1:10" ht="21.75" customHeight="1">
      <c r="A42" s="296"/>
      <c r="B42" s="296"/>
      <c r="C42" s="296"/>
      <c r="D42" s="296"/>
      <c r="E42" s="296"/>
      <c r="F42" s="296"/>
      <c r="G42" s="296"/>
      <c r="H42" s="296"/>
      <c r="I42" s="296"/>
      <c r="J42" s="296"/>
    </row>
    <row r="43" spans="1:10" ht="21.75" customHeight="1">
      <c r="A43" s="296"/>
      <c r="B43" s="296"/>
      <c r="C43" s="296"/>
      <c r="D43" s="296"/>
      <c r="E43" s="296"/>
      <c r="F43" s="296"/>
      <c r="G43" s="296"/>
      <c r="H43" s="296"/>
      <c r="I43" s="296"/>
      <c r="J43" s="296"/>
    </row>
    <row r="44" spans="1:10" ht="21.75" customHeight="1">
      <c r="A44" s="296"/>
      <c r="B44" s="296"/>
      <c r="C44" s="296"/>
      <c r="D44" s="296"/>
      <c r="E44" s="296"/>
      <c r="F44" s="296"/>
      <c r="G44" s="296"/>
      <c r="H44" s="296"/>
      <c r="I44" s="296"/>
      <c r="J44" s="296"/>
    </row>
    <row r="45" spans="1:10" ht="21" customHeight="1">
      <c r="A45" s="296"/>
      <c r="B45" s="296"/>
      <c r="C45" s="296"/>
      <c r="D45" s="296"/>
      <c r="E45" s="296"/>
      <c r="F45" s="296"/>
      <c r="G45" s="296"/>
      <c r="H45" s="296"/>
      <c r="I45" s="296"/>
      <c r="J45" s="296"/>
    </row>
    <row r="46" spans="1:10" ht="21.75" customHeight="1">
      <c r="A46" s="296"/>
      <c r="B46" s="296"/>
      <c r="C46" s="296"/>
      <c r="D46" s="296"/>
      <c r="E46" s="296"/>
      <c r="F46" s="296"/>
      <c r="G46" s="296"/>
      <c r="H46" s="296"/>
      <c r="I46" s="296"/>
      <c r="J46" s="296"/>
    </row>
    <row r="47" spans="1:10" ht="21.75" customHeight="1">
      <c r="A47" s="296"/>
      <c r="B47" s="296"/>
      <c r="C47" s="296"/>
      <c r="D47" s="296"/>
      <c r="E47" s="296"/>
      <c r="F47" s="296"/>
      <c r="G47" s="296"/>
      <c r="H47" s="296"/>
      <c r="I47" s="296"/>
      <c r="J47" s="296"/>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topLeftCell="A22" zoomScaleNormal="85" zoomScaleSheetLayoutView="100" workbookViewId="0">
      <selection activeCell="I25" sqref="I25"/>
    </sheetView>
  </sheetViews>
  <sheetFormatPr defaultRowHeight="13.5"/>
  <cols>
    <col min="9" max="9" width="13.75" customWidth="1"/>
  </cols>
  <sheetData>
    <row r="1" spans="1:9" ht="16.5" customHeight="1">
      <c r="A1" s="401"/>
      <c r="B1" s="401"/>
      <c r="C1" s="401"/>
      <c r="D1" s="401"/>
      <c r="E1" s="401"/>
      <c r="F1" s="401"/>
      <c r="G1" s="401"/>
      <c r="H1" s="401"/>
      <c r="I1" s="442" t="s">
        <v>71</v>
      </c>
    </row>
    <row r="2" spans="1:9" ht="28.5" customHeight="1">
      <c r="A2" s="1347" t="s">
        <v>663</v>
      </c>
      <c r="B2" s="1347"/>
      <c r="C2" s="1347"/>
      <c r="D2" s="1347"/>
      <c r="E2" s="1347"/>
      <c r="F2" s="1347"/>
      <c r="G2" s="1347"/>
      <c r="H2" s="1347"/>
      <c r="I2" s="1347"/>
    </row>
    <row r="3" spans="1:9" ht="21" customHeight="1">
      <c r="A3" s="444" t="s">
        <v>793</v>
      </c>
      <c r="B3" s="418"/>
      <c r="C3" s="418"/>
      <c r="D3" s="418"/>
      <c r="E3" s="418"/>
      <c r="F3" s="418"/>
      <c r="G3" s="418"/>
      <c r="H3" s="418"/>
      <c r="I3" s="418"/>
    </row>
    <row r="4" spans="1:9" ht="21" customHeight="1">
      <c r="A4" s="444" t="s">
        <v>794</v>
      </c>
      <c r="B4" s="418"/>
      <c r="C4" s="418"/>
      <c r="D4" s="418"/>
      <c r="E4" s="418"/>
      <c r="F4" s="418"/>
      <c r="G4" s="418"/>
      <c r="H4" s="418"/>
      <c r="I4" s="418"/>
    </row>
    <row r="5" spans="1:9" ht="21" customHeight="1">
      <c r="A5" s="1327"/>
      <c r="B5" s="1328"/>
      <c r="C5" s="1328"/>
      <c r="D5" s="1328"/>
      <c r="E5" s="1328"/>
      <c r="F5" s="1328"/>
      <c r="G5" s="1328"/>
      <c r="H5" s="1328"/>
      <c r="I5" s="1329"/>
    </row>
    <row r="6" spans="1:9" ht="21" customHeight="1">
      <c r="A6" s="1330"/>
      <c r="B6" s="1331"/>
      <c r="C6" s="1331"/>
      <c r="D6" s="1331"/>
      <c r="E6" s="1331"/>
      <c r="F6" s="1331"/>
      <c r="G6" s="1331"/>
      <c r="H6" s="1331"/>
      <c r="I6" s="1332"/>
    </row>
    <row r="7" spans="1:9" ht="21" customHeight="1">
      <c r="A7" s="1330"/>
      <c r="B7" s="1331"/>
      <c r="C7" s="1331"/>
      <c r="D7" s="1331"/>
      <c r="E7" s="1331"/>
      <c r="F7" s="1331"/>
      <c r="G7" s="1331"/>
      <c r="H7" s="1331"/>
      <c r="I7" s="1332"/>
    </row>
    <row r="8" spans="1:9" ht="21" customHeight="1">
      <c r="A8" s="1330"/>
      <c r="B8" s="1331"/>
      <c r="C8" s="1331"/>
      <c r="D8" s="1331"/>
      <c r="E8" s="1331"/>
      <c r="F8" s="1331"/>
      <c r="G8" s="1331"/>
      <c r="H8" s="1331"/>
      <c r="I8" s="1332"/>
    </row>
    <row r="9" spans="1:9" ht="21" customHeight="1">
      <c r="A9" s="1330"/>
      <c r="B9" s="1331"/>
      <c r="C9" s="1331"/>
      <c r="D9" s="1331"/>
      <c r="E9" s="1331"/>
      <c r="F9" s="1331"/>
      <c r="G9" s="1331"/>
      <c r="H9" s="1331"/>
      <c r="I9" s="1332"/>
    </row>
    <row r="10" spans="1:9" ht="21" customHeight="1">
      <c r="A10" s="1330"/>
      <c r="B10" s="1331"/>
      <c r="C10" s="1331"/>
      <c r="D10" s="1331"/>
      <c r="E10" s="1331"/>
      <c r="F10" s="1331"/>
      <c r="G10" s="1331"/>
      <c r="H10" s="1331"/>
      <c r="I10" s="1332"/>
    </row>
    <row r="11" spans="1:9" ht="21" customHeight="1">
      <c r="A11" s="1330"/>
      <c r="B11" s="1331"/>
      <c r="C11" s="1331"/>
      <c r="D11" s="1331"/>
      <c r="E11" s="1331"/>
      <c r="F11" s="1331"/>
      <c r="G11" s="1331"/>
      <c r="H11" s="1331"/>
      <c r="I11" s="1332"/>
    </row>
    <row r="12" spans="1:9" ht="21" customHeight="1">
      <c r="A12" s="1330"/>
      <c r="B12" s="1331"/>
      <c r="C12" s="1331"/>
      <c r="D12" s="1331"/>
      <c r="E12" s="1331"/>
      <c r="F12" s="1331"/>
      <c r="G12" s="1331"/>
      <c r="H12" s="1331"/>
      <c r="I12" s="1332"/>
    </row>
    <row r="13" spans="1:9" ht="21" customHeight="1">
      <c r="A13" s="1330"/>
      <c r="B13" s="1331"/>
      <c r="C13" s="1331"/>
      <c r="D13" s="1331"/>
      <c r="E13" s="1331"/>
      <c r="F13" s="1331"/>
      <c r="G13" s="1331"/>
      <c r="H13" s="1331"/>
      <c r="I13" s="1332"/>
    </row>
    <row r="14" spans="1:9" ht="21" customHeight="1">
      <c r="A14" s="1330"/>
      <c r="B14" s="1331"/>
      <c r="C14" s="1331"/>
      <c r="D14" s="1331"/>
      <c r="E14" s="1331"/>
      <c r="F14" s="1331"/>
      <c r="G14" s="1331"/>
      <c r="H14" s="1331"/>
      <c r="I14" s="1332"/>
    </row>
    <row r="15" spans="1:9" ht="21" customHeight="1">
      <c r="A15" s="1330"/>
      <c r="B15" s="1331"/>
      <c r="C15" s="1331"/>
      <c r="D15" s="1331"/>
      <c r="E15" s="1331"/>
      <c r="F15" s="1331"/>
      <c r="G15" s="1331"/>
      <c r="H15" s="1331"/>
      <c r="I15" s="1332"/>
    </row>
    <row r="16" spans="1:9" ht="21" customHeight="1">
      <c r="A16" s="1330"/>
      <c r="B16" s="1331"/>
      <c r="C16" s="1331"/>
      <c r="D16" s="1331"/>
      <c r="E16" s="1331"/>
      <c r="F16" s="1331"/>
      <c r="G16" s="1331"/>
      <c r="H16" s="1331"/>
      <c r="I16" s="1332"/>
    </row>
    <row r="17" spans="1:9" ht="21" customHeight="1">
      <c r="A17" s="1330"/>
      <c r="B17" s="1331"/>
      <c r="C17" s="1331"/>
      <c r="D17" s="1331"/>
      <c r="E17" s="1331"/>
      <c r="F17" s="1331"/>
      <c r="G17" s="1331"/>
      <c r="H17" s="1331"/>
      <c r="I17" s="1332"/>
    </row>
    <row r="18" spans="1:9" ht="21" customHeight="1">
      <c r="A18" s="1330"/>
      <c r="B18" s="1331"/>
      <c r="C18" s="1331"/>
      <c r="D18" s="1331"/>
      <c r="E18" s="1331"/>
      <c r="F18" s="1331"/>
      <c r="G18" s="1331"/>
      <c r="H18" s="1331"/>
      <c r="I18" s="1332"/>
    </row>
    <row r="19" spans="1:9" ht="21" customHeight="1">
      <c r="A19" s="1330"/>
      <c r="B19" s="1331"/>
      <c r="C19" s="1331"/>
      <c r="D19" s="1331"/>
      <c r="E19" s="1331"/>
      <c r="F19" s="1331"/>
      <c r="G19" s="1331"/>
      <c r="H19" s="1331"/>
      <c r="I19" s="1332"/>
    </row>
    <row r="20" spans="1:9" ht="21" customHeight="1">
      <c r="A20" s="1330"/>
      <c r="B20" s="1331"/>
      <c r="C20" s="1331"/>
      <c r="D20" s="1331"/>
      <c r="E20" s="1331"/>
      <c r="F20" s="1331"/>
      <c r="G20" s="1331"/>
      <c r="H20" s="1331"/>
      <c r="I20" s="1332"/>
    </row>
    <row r="21" spans="1:9" ht="21" customHeight="1">
      <c r="A21" s="1330"/>
      <c r="B21" s="1331"/>
      <c r="C21" s="1331"/>
      <c r="D21" s="1331"/>
      <c r="E21" s="1331"/>
      <c r="F21" s="1331"/>
      <c r="G21" s="1331"/>
      <c r="H21" s="1331"/>
      <c r="I21" s="1332"/>
    </row>
    <row r="22" spans="1:9" ht="21" customHeight="1">
      <c r="A22" s="1330"/>
      <c r="B22" s="1331"/>
      <c r="C22" s="1331"/>
      <c r="D22" s="1331"/>
      <c r="E22" s="1331"/>
      <c r="F22" s="1331"/>
      <c r="G22" s="1331"/>
      <c r="H22" s="1331"/>
      <c r="I22" s="1332"/>
    </row>
    <row r="23" spans="1:9" ht="21" customHeight="1">
      <c r="A23" s="1330"/>
      <c r="B23" s="1331"/>
      <c r="C23" s="1331"/>
      <c r="D23" s="1331"/>
      <c r="E23" s="1331"/>
      <c r="F23" s="1331"/>
      <c r="G23" s="1331"/>
      <c r="H23" s="1331"/>
      <c r="I23" s="1332"/>
    </row>
    <row r="24" spans="1:9" ht="21" customHeight="1">
      <c r="A24" s="1330"/>
      <c r="B24" s="1331"/>
      <c r="C24" s="1331"/>
      <c r="D24" s="1331"/>
      <c r="E24" s="1331"/>
      <c r="F24" s="1331"/>
      <c r="G24" s="1331"/>
      <c r="H24" s="1331"/>
      <c r="I24" s="1332"/>
    </row>
    <row r="25" spans="1:9" ht="21" customHeight="1">
      <c r="A25" s="1330"/>
      <c r="B25" s="1331"/>
      <c r="C25" s="1331"/>
      <c r="D25" s="1331"/>
      <c r="E25" s="1331"/>
      <c r="F25" s="1331"/>
      <c r="G25" s="1331"/>
      <c r="H25" s="1331"/>
      <c r="I25" s="1332"/>
    </row>
    <row r="26" spans="1:9" ht="21" customHeight="1">
      <c r="A26" s="1330"/>
      <c r="B26" s="1331"/>
      <c r="C26" s="1331"/>
      <c r="D26" s="1331"/>
      <c r="E26" s="1331"/>
      <c r="F26" s="1331"/>
      <c r="G26" s="1331"/>
      <c r="H26" s="1331"/>
      <c r="I26" s="1332"/>
    </row>
    <row r="27" spans="1:9" ht="21" customHeight="1">
      <c r="A27" s="1330"/>
      <c r="B27" s="1331"/>
      <c r="C27" s="1331"/>
      <c r="D27" s="1331"/>
      <c r="E27" s="1331"/>
      <c r="F27" s="1331"/>
      <c r="G27" s="1331"/>
      <c r="H27" s="1331"/>
      <c r="I27" s="1332"/>
    </row>
    <row r="28" spans="1:9" ht="21" customHeight="1">
      <c r="A28" s="1330"/>
      <c r="B28" s="1331"/>
      <c r="C28" s="1331"/>
      <c r="D28" s="1331"/>
      <c r="E28" s="1331"/>
      <c r="F28" s="1331"/>
      <c r="G28" s="1331"/>
      <c r="H28" s="1331"/>
      <c r="I28" s="1332"/>
    </row>
    <row r="29" spans="1:9" ht="21" customHeight="1">
      <c r="A29" s="1330"/>
      <c r="B29" s="1331"/>
      <c r="C29" s="1331"/>
      <c r="D29" s="1331"/>
      <c r="E29" s="1331"/>
      <c r="F29" s="1331"/>
      <c r="G29" s="1331"/>
      <c r="H29" s="1331"/>
      <c r="I29" s="1332"/>
    </row>
    <row r="30" spans="1:9" ht="21" customHeight="1">
      <c r="A30" s="1330"/>
      <c r="B30" s="1331"/>
      <c r="C30" s="1331"/>
      <c r="D30" s="1331"/>
      <c r="E30" s="1331"/>
      <c r="F30" s="1331"/>
      <c r="G30" s="1331"/>
      <c r="H30" s="1331"/>
      <c r="I30" s="1332"/>
    </row>
    <row r="31" spans="1:9" ht="21" customHeight="1">
      <c r="A31" s="1330"/>
      <c r="B31" s="1331"/>
      <c r="C31" s="1331"/>
      <c r="D31" s="1331"/>
      <c r="E31" s="1331"/>
      <c r="F31" s="1331"/>
      <c r="G31" s="1331"/>
      <c r="H31" s="1331"/>
      <c r="I31" s="1332"/>
    </row>
    <row r="32" spans="1:9" ht="21" customHeight="1">
      <c r="A32" s="1330"/>
      <c r="B32" s="1331"/>
      <c r="C32" s="1331"/>
      <c r="D32" s="1331"/>
      <c r="E32" s="1331"/>
      <c r="F32" s="1331"/>
      <c r="G32" s="1331"/>
      <c r="H32" s="1331"/>
      <c r="I32" s="1332"/>
    </row>
    <row r="33" spans="1:9" ht="21" customHeight="1">
      <c r="A33" s="1330"/>
      <c r="B33" s="1331"/>
      <c r="C33" s="1331"/>
      <c r="D33" s="1331"/>
      <c r="E33" s="1331"/>
      <c r="F33" s="1331"/>
      <c r="G33" s="1331"/>
      <c r="H33" s="1331"/>
      <c r="I33" s="1332"/>
    </row>
    <row r="34" spans="1:9" ht="21" customHeight="1">
      <c r="A34" s="1333"/>
      <c r="B34" s="1334"/>
      <c r="C34" s="1334"/>
      <c r="D34" s="1334"/>
      <c r="E34" s="1334"/>
      <c r="F34" s="1334"/>
      <c r="G34" s="1334"/>
      <c r="H34" s="1334"/>
      <c r="I34" s="1335"/>
    </row>
    <row r="35" spans="1:9" ht="21" customHeight="1">
      <c r="A35" s="429" t="s">
        <v>442</v>
      </c>
      <c r="B35" s="443"/>
      <c r="C35" s="443"/>
      <c r="D35" s="443"/>
      <c r="E35" s="443"/>
      <c r="F35" s="443"/>
      <c r="G35" s="443"/>
      <c r="H35" s="443"/>
      <c r="I35" s="443"/>
    </row>
    <row r="36" spans="1:9" ht="21" customHeight="1">
      <c r="A36" s="429" t="s">
        <v>443</v>
      </c>
      <c r="B36" s="443"/>
      <c r="C36" s="443"/>
      <c r="D36" s="443"/>
      <c r="E36" s="443"/>
      <c r="F36" s="443"/>
      <c r="G36" s="443"/>
      <c r="H36" s="443"/>
      <c r="I36" s="443"/>
    </row>
    <row r="37" spans="1:9" ht="21" customHeight="1">
      <c r="A37" s="1300" t="s">
        <v>788</v>
      </c>
      <c r="B37" s="1300"/>
      <c r="C37" s="1300"/>
      <c r="D37" s="1300"/>
      <c r="E37" s="1300"/>
      <c r="F37" s="1300"/>
      <c r="G37" s="1300"/>
      <c r="H37" s="1300"/>
      <c r="I37" s="1300"/>
    </row>
    <row r="38" spans="1:9" ht="21" customHeight="1">
      <c r="A38" s="401"/>
      <c r="B38" s="401"/>
      <c r="C38" s="401"/>
      <c r="D38" s="401"/>
      <c r="E38" s="401"/>
      <c r="F38" s="401"/>
      <c r="G38" s="401"/>
      <c r="H38" s="401"/>
      <c r="I38" s="25" t="str">
        <f>様式7!$F$4</f>
        <v>○○○○○○○○○○○ＥＳＣＯ事業</v>
      </c>
    </row>
    <row r="39" spans="1:9" ht="21" customHeight="1">
      <c r="A39" s="296"/>
      <c r="B39" s="296"/>
      <c r="C39" s="296"/>
      <c r="D39" s="296"/>
      <c r="E39" s="296"/>
      <c r="F39" s="296"/>
      <c r="G39" s="296"/>
      <c r="H39" s="296"/>
      <c r="I39" s="296"/>
    </row>
    <row r="40" spans="1:9" ht="21" customHeight="1">
      <c r="A40" s="296"/>
      <c r="B40" s="296"/>
      <c r="C40" s="296"/>
      <c r="D40" s="296"/>
      <c r="E40" s="296"/>
      <c r="F40" s="296"/>
      <c r="G40" s="296"/>
      <c r="H40" s="296"/>
      <c r="I40" s="296"/>
    </row>
    <row r="41" spans="1:9">
      <c r="A41" s="296"/>
      <c r="B41" s="296"/>
      <c r="C41" s="296"/>
      <c r="D41" s="296"/>
      <c r="E41" s="296"/>
      <c r="F41" s="296"/>
      <c r="G41" s="296"/>
      <c r="H41" s="296"/>
      <c r="I41" s="296"/>
    </row>
    <row r="42" spans="1:9">
      <c r="A42" s="296"/>
      <c r="B42" s="296"/>
      <c r="C42" s="296"/>
      <c r="D42" s="296"/>
      <c r="E42" s="296"/>
      <c r="F42" s="296"/>
      <c r="G42" s="296"/>
      <c r="H42" s="296"/>
      <c r="I42" s="296"/>
    </row>
    <row r="43" spans="1:9">
      <c r="A43" s="296"/>
      <c r="B43" s="296"/>
      <c r="C43" s="296"/>
      <c r="D43" s="296"/>
      <c r="E43" s="296"/>
      <c r="F43" s="296"/>
      <c r="G43" s="296"/>
      <c r="H43" s="296"/>
      <c r="I43" s="296"/>
    </row>
    <row r="44" spans="1:9">
      <c r="A44" s="296"/>
      <c r="B44" s="296"/>
      <c r="C44" s="296"/>
      <c r="D44" s="296"/>
      <c r="E44" s="296"/>
      <c r="F44" s="296"/>
      <c r="G44" s="296"/>
      <c r="H44" s="296"/>
      <c r="I44" s="296"/>
    </row>
    <row r="45" spans="1:9">
      <c r="A45" s="296"/>
      <c r="B45" s="296"/>
      <c r="C45" s="296"/>
      <c r="D45" s="296"/>
      <c r="E45" s="296"/>
      <c r="F45" s="296"/>
      <c r="G45" s="296"/>
      <c r="H45" s="296"/>
      <c r="I45" s="296"/>
    </row>
    <row r="46" spans="1:9">
      <c r="A46" s="296"/>
      <c r="B46" s="296"/>
      <c r="C46" s="296"/>
      <c r="D46" s="296"/>
      <c r="E46" s="296"/>
      <c r="F46" s="296"/>
      <c r="G46" s="296"/>
      <c r="H46" s="296"/>
      <c r="I46" s="296"/>
    </row>
    <row r="47" spans="1:9">
      <c r="A47" s="296"/>
      <c r="B47" s="296"/>
      <c r="C47" s="296"/>
      <c r="D47" s="296"/>
      <c r="E47" s="296"/>
      <c r="F47" s="296"/>
      <c r="G47" s="296"/>
      <c r="H47" s="296"/>
      <c r="I47" s="296"/>
    </row>
    <row r="48" spans="1:9">
      <c r="A48" s="296"/>
      <c r="B48" s="296"/>
      <c r="C48" s="296"/>
      <c r="D48" s="296"/>
      <c r="E48" s="296"/>
      <c r="F48" s="296"/>
      <c r="G48" s="296"/>
      <c r="H48" s="296"/>
      <c r="I48" s="296"/>
    </row>
    <row r="49" spans="1:9">
      <c r="A49" s="296"/>
      <c r="B49" s="296"/>
      <c r="C49" s="296"/>
      <c r="D49" s="296"/>
      <c r="E49" s="296"/>
      <c r="F49" s="296"/>
      <c r="G49" s="296"/>
      <c r="H49" s="296"/>
      <c r="I49" s="296"/>
    </row>
    <row r="50" spans="1:9">
      <c r="A50" s="296"/>
      <c r="B50" s="296"/>
      <c r="C50" s="296"/>
      <c r="D50" s="296"/>
      <c r="E50" s="296"/>
      <c r="F50" s="296"/>
      <c r="G50" s="296"/>
      <c r="H50" s="296"/>
      <c r="I50" s="296"/>
    </row>
    <row r="51" spans="1:9">
      <c r="A51" s="296"/>
      <c r="B51" s="296"/>
      <c r="C51" s="296"/>
      <c r="D51" s="296"/>
      <c r="E51" s="296"/>
      <c r="F51" s="296"/>
      <c r="G51" s="296"/>
      <c r="H51" s="296"/>
      <c r="I51" s="296"/>
    </row>
    <row r="52" spans="1:9">
      <c r="A52" s="296"/>
      <c r="B52" s="296"/>
      <c r="C52" s="296"/>
      <c r="D52" s="296"/>
      <c r="E52" s="296"/>
      <c r="F52" s="296"/>
      <c r="G52" s="296"/>
      <c r="H52" s="296"/>
      <c r="I52" s="296"/>
    </row>
    <row r="53" spans="1:9">
      <c r="A53" s="296"/>
      <c r="B53" s="296"/>
      <c r="C53" s="296"/>
      <c r="D53" s="296"/>
      <c r="E53" s="296"/>
      <c r="F53" s="296"/>
      <c r="G53" s="296"/>
      <c r="H53" s="296"/>
      <c r="I53" s="296"/>
    </row>
    <row r="54" spans="1:9">
      <c r="A54" s="296"/>
      <c r="B54" s="296"/>
      <c r="C54" s="296"/>
      <c r="D54" s="296"/>
      <c r="E54" s="296"/>
      <c r="F54" s="296"/>
      <c r="G54" s="296"/>
      <c r="H54" s="296"/>
      <c r="I54" s="296"/>
    </row>
  </sheetData>
  <mergeCells count="3">
    <mergeCell ref="A2:I2"/>
    <mergeCell ref="A37:I37"/>
    <mergeCell ref="A5:I3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topLeftCell="A22" zoomScaleNormal="85" zoomScaleSheetLayoutView="100" workbookViewId="0">
      <selection activeCell="I25" sqref="I25"/>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72</v>
      </c>
      <c r="J1" s="401"/>
    </row>
    <row r="2" spans="1:10" ht="22.5" customHeight="1">
      <c r="A2" s="298" t="s">
        <v>669</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1362" t="s">
        <v>707</v>
      </c>
      <c r="B4" s="1362"/>
      <c r="C4" s="1362"/>
      <c r="D4" s="1362"/>
      <c r="E4" s="1362"/>
      <c r="F4" s="1362"/>
      <c r="G4" s="1362"/>
      <c r="H4" s="1362"/>
      <c r="I4" s="1362"/>
      <c r="J4" s="401"/>
    </row>
    <row r="5" spans="1:10" ht="22.5" customHeight="1">
      <c r="A5" s="1361" t="s">
        <v>708</v>
      </c>
      <c r="B5" s="1361"/>
      <c r="C5" s="1361"/>
      <c r="D5" s="1361"/>
      <c r="E5" s="1361"/>
      <c r="F5" s="1361"/>
      <c r="G5" s="1361"/>
      <c r="H5" s="1361"/>
      <c r="I5" s="1361"/>
      <c r="J5" s="401"/>
    </row>
    <row r="6" spans="1:10" ht="23.25" customHeight="1">
      <c r="A6" s="1355"/>
      <c r="B6" s="1356"/>
      <c r="C6" s="1356"/>
      <c r="D6" s="1356"/>
      <c r="E6" s="1356"/>
      <c r="F6" s="1356"/>
      <c r="G6" s="1356"/>
      <c r="H6" s="1356"/>
      <c r="I6" s="1357"/>
      <c r="J6" s="401"/>
    </row>
    <row r="7" spans="1:10" ht="21" customHeight="1">
      <c r="A7" s="1355"/>
      <c r="B7" s="1356"/>
      <c r="C7" s="1356"/>
      <c r="D7" s="1356"/>
      <c r="E7" s="1356"/>
      <c r="F7" s="1356"/>
      <c r="G7" s="1356"/>
      <c r="H7" s="1356"/>
      <c r="I7" s="1357"/>
      <c r="J7" s="401"/>
    </row>
    <row r="8" spans="1:10" ht="21" customHeight="1">
      <c r="A8" s="1355"/>
      <c r="B8" s="1356"/>
      <c r="C8" s="1356"/>
      <c r="D8" s="1356"/>
      <c r="E8" s="1356"/>
      <c r="F8" s="1356"/>
      <c r="G8" s="1356"/>
      <c r="H8" s="1356"/>
      <c r="I8" s="1357"/>
      <c r="J8" s="401"/>
    </row>
    <row r="9" spans="1:10" ht="21" customHeight="1">
      <c r="A9" s="1355"/>
      <c r="B9" s="1356"/>
      <c r="C9" s="1356"/>
      <c r="D9" s="1356"/>
      <c r="E9" s="1356"/>
      <c r="F9" s="1356"/>
      <c r="G9" s="1356"/>
      <c r="H9" s="1356"/>
      <c r="I9" s="1357"/>
      <c r="J9" s="401"/>
    </row>
    <row r="10" spans="1:10" ht="21" customHeight="1">
      <c r="A10" s="1355"/>
      <c r="B10" s="1356"/>
      <c r="C10" s="1356"/>
      <c r="D10" s="1356"/>
      <c r="E10" s="1356"/>
      <c r="F10" s="1356"/>
      <c r="G10" s="1356"/>
      <c r="H10" s="1356"/>
      <c r="I10" s="1357"/>
      <c r="J10" s="401"/>
    </row>
    <row r="11" spans="1:10" ht="21" customHeight="1">
      <c r="A11" s="1355"/>
      <c r="B11" s="1356"/>
      <c r="C11" s="1356"/>
      <c r="D11" s="1356"/>
      <c r="E11" s="1356"/>
      <c r="F11" s="1356"/>
      <c r="G11" s="1356"/>
      <c r="H11" s="1356"/>
      <c r="I11" s="1357"/>
      <c r="J11" s="401"/>
    </row>
    <row r="12" spans="1:10" ht="21" customHeight="1">
      <c r="A12" s="1355"/>
      <c r="B12" s="1356"/>
      <c r="C12" s="1356"/>
      <c r="D12" s="1356"/>
      <c r="E12" s="1356"/>
      <c r="F12" s="1356"/>
      <c r="G12" s="1356"/>
      <c r="H12" s="1356"/>
      <c r="I12" s="1357"/>
      <c r="J12" s="401"/>
    </row>
    <row r="13" spans="1:10" ht="21" customHeight="1">
      <c r="A13" s="1355"/>
      <c r="B13" s="1356"/>
      <c r="C13" s="1356"/>
      <c r="D13" s="1356"/>
      <c r="E13" s="1356"/>
      <c r="F13" s="1356"/>
      <c r="G13" s="1356"/>
      <c r="H13" s="1356"/>
      <c r="I13" s="1357"/>
      <c r="J13" s="401"/>
    </row>
    <row r="14" spans="1:10" ht="21" customHeight="1">
      <c r="A14" s="1355"/>
      <c r="B14" s="1356"/>
      <c r="C14" s="1356"/>
      <c r="D14" s="1356"/>
      <c r="E14" s="1356"/>
      <c r="F14" s="1356"/>
      <c r="G14" s="1356"/>
      <c r="H14" s="1356"/>
      <c r="I14" s="1357"/>
      <c r="J14" s="401"/>
    </row>
    <row r="15" spans="1:10" ht="21" customHeight="1">
      <c r="A15" s="1355"/>
      <c r="B15" s="1356"/>
      <c r="C15" s="1356"/>
      <c r="D15" s="1356"/>
      <c r="E15" s="1356"/>
      <c r="F15" s="1356"/>
      <c r="G15" s="1356"/>
      <c r="H15" s="1356"/>
      <c r="I15" s="1357"/>
      <c r="J15" s="401"/>
    </row>
    <row r="16" spans="1:10" ht="21" customHeight="1">
      <c r="A16" s="1355"/>
      <c r="B16" s="1356"/>
      <c r="C16" s="1356"/>
      <c r="D16" s="1356"/>
      <c r="E16" s="1356"/>
      <c r="F16" s="1356"/>
      <c r="G16" s="1356"/>
      <c r="H16" s="1356"/>
      <c r="I16" s="1357"/>
      <c r="J16" s="401"/>
    </row>
    <row r="17" spans="1:10" ht="21" customHeight="1">
      <c r="A17" s="1355"/>
      <c r="B17" s="1356"/>
      <c r="C17" s="1356"/>
      <c r="D17" s="1356"/>
      <c r="E17" s="1356"/>
      <c r="F17" s="1356"/>
      <c r="G17" s="1356"/>
      <c r="H17" s="1356"/>
      <c r="I17" s="1357"/>
      <c r="J17" s="401"/>
    </row>
    <row r="18" spans="1:10" ht="21" customHeight="1">
      <c r="A18" s="1355"/>
      <c r="B18" s="1356"/>
      <c r="C18" s="1356"/>
      <c r="D18" s="1356"/>
      <c r="E18" s="1356"/>
      <c r="F18" s="1356"/>
      <c r="G18" s="1356"/>
      <c r="H18" s="1356"/>
      <c r="I18" s="1357"/>
      <c r="J18" s="401"/>
    </row>
    <row r="19" spans="1:10" ht="21" customHeight="1">
      <c r="A19" s="1355"/>
      <c r="B19" s="1356"/>
      <c r="C19" s="1356"/>
      <c r="D19" s="1356"/>
      <c r="E19" s="1356"/>
      <c r="F19" s="1356"/>
      <c r="G19" s="1356"/>
      <c r="H19" s="1356"/>
      <c r="I19" s="1357"/>
      <c r="J19" s="401"/>
    </row>
    <row r="20" spans="1:10" ht="21" customHeight="1">
      <c r="A20" s="1355"/>
      <c r="B20" s="1356"/>
      <c r="C20" s="1356"/>
      <c r="D20" s="1356"/>
      <c r="E20" s="1356"/>
      <c r="F20" s="1356"/>
      <c r="G20" s="1356"/>
      <c r="H20" s="1356"/>
      <c r="I20" s="1357"/>
      <c r="J20" s="401"/>
    </row>
    <row r="21" spans="1:10" ht="21" customHeight="1">
      <c r="A21" s="1355"/>
      <c r="B21" s="1356"/>
      <c r="C21" s="1356"/>
      <c r="D21" s="1356"/>
      <c r="E21" s="1356"/>
      <c r="F21" s="1356"/>
      <c r="G21" s="1356"/>
      <c r="H21" s="1356"/>
      <c r="I21" s="1357"/>
      <c r="J21" s="401"/>
    </row>
    <row r="22" spans="1:10" ht="21" customHeight="1">
      <c r="A22" s="1355"/>
      <c r="B22" s="1356"/>
      <c r="C22" s="1356"/>
      <c r="D22" s="1356"/>
      <c r="E22" s="1356"/>
      <c r="F22" s="1356"/>
      <c r="G22" s="1356"/>
      <c r="H22" s="1356"/>
      <c r="I22" s="1357"/>
      <c r="J22" s="401"/>
    </row>
    <row r="23" spans="1:10" ht="21" customHeight="1">
      <c r="A23" s="1355"/>
      <c r="B23" s="1356"/>
      <c r="C23" s="1356"/>
      <c r="D23" s="1356"/>
      <c r="E23" s="1356"/>
      <c r="F23" s="1356"/>
      <c r="G23" s="1356"/>
      <c r="H23" s="1356"/>
      <c r="I23" s="1357"/>
      <c r="J23" s="401"/>
    </row>
    <row r="24" spans="1:10" ht="21" customHeight="1">
      <c r="A24" s="1355"/>
      <c r="B24" s="1356"/>
      <c r="C24" s="1356"/>
      <c r="D24" s="1356"/>
      <c r="E24" s="1356"/>
      <c r="F24" s="1356"/>
      <c r="G24" s="1356"/>
      <c r="H24" s="1356"/>
      <c r="I24" s="1357"/>
      <c r="J24" s="401"/>
    </row>
    <row r="25" spans="1:10" ht="21" customHeight="1">
      <c r="A25" s="1355"/>
      <c r="B25" s="1356"/>
      <c r="C25" s="1356"/>
      <c r="D25" s="1356"/>
      <c r="E25" s="1356"/>
      <c r="F25" s="1356"/>
      <c r="G25" s="1356"/>
      <c r="H25" s="1356"/>
      <c r="I25" s="1357"/>
      <c r="J25" s="401"/>
    </row>
    <row r="26" spans="1:10" ht="21" customHeight="1">
      <c r="A26" s="1355"/>
      <c r="B26" s="1356"/>
      <c r="C26" s="1356"/>
      <c r="D26" s="1356"/>
      <c r="E26" s="1356"/>
      <c r="F26" s="1356"/>
      <c r="G26" s="1356"/>
      <c r="H26" s="1356"/>
      <c r="I26" s="1357"/>
      <c r="J26" s="401"/>
    </row>
    <row r="27" spans="1:10" ht="21" customHeight="1">
      <c r="A27" s="1355"/>
      <c r="B27" s="1356"/>
      <c r="C27" s="1356"/>
      <c r="D27" s="1356"/>
      <c r="E27" s="1356"/>
      <c r="F27" s="1356"/>
      <c r="G27" s="1356"/>
      <c r="H27" s="1356"/>
      <c r="I27" s="1357"/>
      <c r="J27" s="401"/>
    </row>
    <row r="28" spans="1:10" ht="21" customHeight="1">
      <c r="A28" s="1355"/>
      <c r="B28" s="1356"/>
      <c r="C28" s="1356"/>
      <c r="D28" s="1356"/>
      <c r="E28" s="1356"/>
      <c r="F28" s="1356"/>
      <c r="G28" s="1356"/>
      <c r="H28" s="1356"/>
      <c r="I28" s="1357"/>
      <c r="J28" s="401"/>
    </row>
    <row r="29" spans="1:10" ht="21" customHeight="1">
      <c r="A29" s="1355"/>
      <c r="B29" s="1356"/>
      <c r="C29" s="1356"/>
      <c r="D29" s="1356"/>
      <c r="E29" s="1356"/>
      <c r="F29" s="1356"/>
      <c r="G29" s="1356"/>
      <c r="H29" s="1356"/>
      <c r="I29" s="1357"/>
      <c r="J29" s="401"/>
    </row>
    <row r="30" spans="1:10" ht="21" customHeight="1">
      <c r="A30" s="1355"/>
      <c r="B30" s="1356"/>
      <c r="C30" s="1356"/>
      <c r="D30" s="1356"/>
      <c r="E30" s="1356"/>
      <c r="F30" s="1356"/>
      <c r="G30" s="1356"/>
      <c r="H30" s="1356"/>
      <c r="I30" s="1357"/>
      <c r="J30" s="401"/>
    </row>
    <row r="31" spans="1:10" ht="21" customHeight="1">
      <c r="A31" s="1355"/>
      <c r="B31" s="1356"/>
      <c r="C31" s="1356"/>
      <c r="D31" s="1356"/>
      <c r="E31" s="1356"/>
      <c r="F31" s="1356"/>
      <c r="G31" s="1356"/>
      <c r="H31" s="1356"/>
      <c r="I31" s="1357"/>
      <c r="J31" s="401"/>
    </row>
    <row r="32" spans="1:10" ht="21" customHeight="1">
      <c r="A32" s="1358"/>
      <c r="B32" s="1359"/>
      <c r="C32" s="1359"/>
      <c r="D32" s="1359"/>
      <c r="E32" s="1359"/>
      <c r="F32" s="1359"/>
      <c r="G32" s="1359"/>
      <c r="H32" s="1359"/>
      <c r="I32" s="1360"/>
      <c r="J32" s="401"/>
    </row>
    <row r="33" spans="1:10" ht="21" customHeight="1">
      <c r="A33" s="429" t="s">
        <v>442</v>
      </c>
      <c r="B33" s="848"/>
      <c r="C33" s="848"/>
      <c r="D33" s="848"/>
      <c r="E33" s="848"/>
      <c r="F33" s="848"/>
      <c r="G33" s="848"/>
      <c r="H33" s="848"/>
      <c r="I33" s="848"/>
      <c r="J33" s="401"/>
    </row>
    <row r="34" spans="1:10" ht="21" customHeight="1">
      <c r="A34" s="429" t="s">
        <v>443</v>
      </c>
      <c r="B34" s="848"/>
      <c r="C34" s="848"/>
      <c r="D34" s="848"/>
      <c r="E34" s="848"/>
      <c r="F34" s="848"/>
      <c r="G34" s="848"/>
      <c r="H34" s="848"/>
      <c r="I34" s="848"/>
      <c r="J34" s="401"/>
    </row>
    <row r="35" spans="1:10" ht="21" customHeight="1">
      <c r="A35" s="401"/>
      <c r="B35" s="401"/>
      <c r="C35" s="401"/>
      <c r="D35" s="401"/>
      <c r="E35" s="401"/>
      <c r="F35" s="401"/>
      <c r="G35" s="401"/>
      <c r="H35" s="401"/>
      <c r="I35" s="401"/>
      <c r="J35" s="401"/>
    </row>
    <row r="36" spans="1:10" ht="21" customHeight="1">
      <c r="A36" s="1354" t="s">
        <v>788</v>
      </c>
      <c r="B36" s="1354"/>
      <c r="C36" s="1354"/>
      <c r="D36" s="1354"/>
      <c r="E36" s="1354"/>
      <c r="F36" s="1354"/>
      <c r="G36" s="1354"/>
      <c r="H36" s="1354"/>
      <c r="I36" s="1354"/>
      <c r="J36" s="1354"/>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4">
    <mergeCell ref="A36:J36"/>
    <mergeCell ref="A6:I32"/>
    <mergeCell ref="A5:I5"/>
    <mergeCell ref="A4:I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zoomScaleNormal="70" zoomScaleSheetLayoutView="100" workbookViewId="0">
      <selection activeCell="I25" sqref="I25"/>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94"/>
      <c r="B1" s="94"/>
      <c r="C1" s="94"/>
      <c r="D1" s="94"/>
      <c r="E1" s="94"/>
      <c r="F1" s="94"/>
      <c r="G1" s="94"/>
      <c r="H1" s="94"/>
      <c r="I1" s="94"/>
      <c r="J1" s="94"/>
      <c r="K1" s="94"/>
      <c r="L1" s="94"/>
      <c r="M1" s="94"/>
      <c r="N1" s="94"/>
      <c r="O1" s="1115" t="s">
        <v>446</v>
      </c>
      <c r="P1" s="1116"/>
      <c r="Q1" s="94"/>
      <c r="R1" s="94"/>
      <c r="S1" s="94"/>
      <c r="T1" s="94"/>
      <c r="U1" s="1121"/>
      <c r="V1" s="1121"/>
      <c r="W1" s="1121"/>
      <c r="X1" s="1121"/>
    </row>
    <row r="2" spans="1:24" ht="20.25" customHeight="1">
      <c r="A2" s="1122"/>
      <c r="B2" s="1122"/>
      <c r="C2" s="1122"/>
      <c r="D2" s="1122"/>
      <c r="E2" s="1122"/>
      <c r="F2" s="1122"/>
      <c r="G2" s="1122"/>
      <c r="H2" s="1122"/>
      <c r="I2" s="1122"/>
      <c r="J2" s="1122"/>
      <c r="K2" s="1122"/>
      <c r="L2" s="1122"/>
      <c r="M2" s="1122"/>
      <c r="N2" s="1122"/>
      <c r="O2" s="1122"/>
      <c r="P2" s="1122"/>
      <c r="Q2" s="1122"/>
      <c r="R2" s="1122"/>
      <c r="S2" s="1122"/>
      <c r="T2" s="1122"/>
      <c r="U2" s="1122"/>
      <c r="V2" s="1122"/>
      <c r="W2" s="1122"/>
      <c r="X2" s="1122"/>
    </row>
    <row r="3" spans="1:24" ht="18" customHeight="1">
      <c r="A3" s="94"/>
      <c r="B3" s="94"/>
      <c r="C3" s="94"/>
      <c r="D3" s="94"/>
      <c r="E3" s="94"/>
      <c r="F3" s="94"/>
      <c r="G3" s="94"/>
      <c r="H3" s="94"/>
      <c r="I3" s="94"/>
      <c r="J3" s="94"/>
      <c r="K3" s="94"/>
      <c r="L3" s="94"/>
      <c r="M3" s="94"/>
      <c r="N3" s="94"/>
      <c r="O3" s="94"/>
      <c r="P3" s="94"/>
      <c r="Q3" s="94"/>
      <c r="R3" s="94"/>
      <c r="S3" s="94"/>
      <c r="T3" s="94"/>
      <c r="U3" s="1121"/>
      <c r="V3" s="1121"/>
      <c r="W3" s="1121"/>
      <c r="X3" s="1121"/>
    </row>
    <row r="4" spans="1:24" ht="20.25" customHeight="1">
      <c r="A4" s="1122"/>
      <c r="B4" s="1122"/>
      <c r="C4" s="1122"/>
      <c r="D4" s="1122"/>
      <c r="E4" s="1122"/>
      <c r="F4" s="1122"/>
      <c r="G4" s="1122"/>
      <c r="H4" s="1122"/>
      <c r="I4" s="1122"/>
      <c r="J4" s="1122"/>
      <c r="K4" s="1122"/>
      <c r="L4" s="1122"/>
      <c r="M4" s="1122"/>
      <c r="N4" s="1122"/>
      <c r="O4" s="1122"/>
      <c r="P4" s="1122"/>
      <c r="Q4" s="1122"/>
      <c r="R4" s="1122"/>
      <c r="S4" s="1122"/>
      <c r="T4" s="1122"/>
      <c r="U4" s="1122"/>
      <c r="V4" s="1122"/>
      <c r="W4" s="1122"/>
      <c r="X4" s="1122"/>
    </row>
    <row r="5" spans="1:24" ht="18" customHeight="1">
      <c r="A5" s="94"/>
      <c r="B5" s="94"/>
      <c r="C5" s="94"/>
      <c r="D5" s="94"/>
      <c r="E5" s="94"/>
      <c r="F5" s="94"/>
      <c r="G5" s="94"/>
      <c r="H5" s="94"/>
      <c r="I5" s="94"/>
      <c r="J5" s="94"/>
      <c r="K5" s="94"/>
      <c r="L5" s="94"/>
      <c r="M5" s="94"/>
      <c r="N5" s="94"/>
      <c r="O5" s="94"/>
      <c r="P5" s="94"/>
      <c r="Q5" s="94"/>
      <c r="R5" s="94"/>
      <c r="S5" s="94"/>
      <c r="T5" s="94"/>
      <c r="U5" s="1121"/>
      <c r="V5" s="1121"/>
      <c r="W5" s="1121"/>
      <c r="X5" s="1121"/>
    </row>
    <row r="6" spans="1:24" ht="20.25" customHeight="1">
      <c r="A6" s="1122"/>
      <c r="B6" s="1122"/>
      <c r="C6" s="1122"/>
      <c r="D6" s="1122"/>
      <c r="E6" s="1122"/>
      <c r="F6" s="1122"/>
      <c r="G6" s="1122"/>
      <c r="H6" s="1122"/>
      <c r="I6" s="1122"/>
      <c r="J6" s="1122"/>
      <c r="K6" s="1122"/>
      <c r="L6" s="1122"/>
      <c r="M6" s="1122"/>
      <c r="N6" s="1122"/>
      <c r="O6" s="1122"/>
      <c r="P6" s="1122"/>
      <c r="Q6" s="1122"/>
      <c r="R6" s="1122"/>
      <c r="S6" s="1122"/>
      <c r="T6" s="1122"/>
      <c r="U6" s="1122"/>
      <c r="V6" s="1122"/>
      <c r="W6" s="1122"/>
      <c r="X6" s="1122"/>
    </row>
    <row r="7" spans="1:24" ht="18" customHeight="1">
      <c r="A7" s="94"/>
      <c r="B7" s="94"/>
      <c r="C7" s="94"/>
      <c r="D7" s="94"/>
      <c r="E7" s="94"/>
      <c r="F7" s="94"/>
      <c r="G7" s="94"/>
      <c r="H7" s="94"/>
      <c r="I7" s="94"/>
      <c r="J7" s="94"/>
      <c r="K7" s="94"/>
      <c r="L7" s="94"/>
      <c r="M7" s="94"/>
      <c r="N7" s="94"/>
      <c r="O7" s="94"/>
      <c r="P7" s="94"/>
      <c r="Q7" s="94"/>
      <c r="R7" s="94"/>
      <c r="S7" s="94"/>
      <c r="T7" s="94"/>
      <c r="U7" s="1121"/>
      <c r="V7" s="1121"/>
      <c r="W7" s="1121"/>
      <c r="X7" s="1121"/>
    </row>
    <row r="8" spans="1:24" ht="20.25" customHeight="1">
      <c r="A8" s="1123"/>
      <c r="B8" s="1123"/>
      <c r="C8" s="1123"/>
      <c r="D8" s="1123"/>
      <c r="E8" s="1123"/>
      <c r="F8" s="1123"/>
      <c r="G8" s="1123"/>
      <c r="H8" s="1123"/>
      <c r="I8" s="1123"/>
      <c r="J8" s="1123"/>
      <c r="K8" s="1123"/>
      <c r="L8" s="1123"/>
      <c r="M8" s="1123"/>
      <c r="N8" s="1123"/>
      <c r="O8" s="1123"/>
      <c r="P8" s="1123"/>
      <c r="Q8" s="551"/>
      <c r="R8" s="551"/>
      <c r="S8" s="551"/>
      <c r="T8" s="551"/>
      <c r="U8" s="551"/>
      <c r="V8" s="551"/>
      <c r="W8" s="551"/>
      <c r="X8" s="551"/>
    </row>
    <row r="9" spans="1:24" ht="18" customHeight="1">
      <c r="A9" s="1123"/>
      <c r="B9" s="1123"/>
      <c r="C9" s="1123"/>
      <c r="D9" s="1123"/>
      <c r="E9" s="1123"/>
      <c r="F9" s="1123"/>
      <c r="G9" s="1123"/>
      <c r="H9" s="1123"/>
      <c r="I9" s="1123"/>
      <c r="J9" s="1123"/>
      <c r="K9" s="1123"/>
      <c r="L9" s="1123"/>
      <c r="M9" s="1123"/>
      <c r="N9" s="1123"/>
      <c r="O9" s="1123"/>
      <c r="P9" s="1123"/>
      <c r="Q9" s="556"/>
      <c r="R9" s="94"/>
      <c r="S9" s="94"/>
      <c r="T9" s="94"/>
      <c r="U9" s="1121"/>
      <c r="V9" s="1121"/>
      <c r="W9" s="1121"/>
      <c r="X9" s="1121"/>
    </row>
    <row r="10" spans="1:24" ht="20.25" customHeight="1">
      <c r="A10" s="1118" t="str">
        <f>様式7!$F$4</f>
        <v>○○○○○○○○○○○ＥＳＣＯ事業</v>
      </c>
      <c r="B10" s="1118"/>
      <c r="C10" s="1118"/>
      <c r="D10" s="1118"/>
      <c r="E10" s="1118"/>
      <c r="F10" s="1118"/>
      <c r="G10" s="1118"/>
      <c r="H10" s="1118"/>
      <c r="I10" s="1118"/>
      <c r="J10" s="1118"/>
      <c r="K10" s="1118"/>
      <c r="L10" s="1118"/>
      <c r="M10" s="1118"/>
      <c r="N10" s="1118"/>
      <c r="O10" s="1118"/>
      <c r="P10" s="1118"/>
      <c r="Q10" s="551"/>
      <c r="R10" s="551"/>
      <c r="S10" s="551"/>
      <c r="T10" s="551"/>
      <c r="U10" s="551"/>
      <c r="V10" s="551"/>
      <c r="W10" s="551"/>
      <c r="X10" s="551"/>
    </row>
    <row r="11" spans="1:24" ht="18" customHeight="1">
      <c r="A11" s="1118" t="s">
        <v>265</v>
      </c>
      <c r="B11" s="1118"/>
      <c r="C11" s="1118"/>
      <c r="D11" s="1118"/>
      <c r="E11" s="1118"/>
      <c r="F11" s="1118"/>
      <c r="G11" s="1118"/>
      <c r="H11" s="1118"/>
      <c r="I11" s="1118"/>
      <c r="J11" s="1118"/>
      <c r="K11" s="1118"/>
      <c r="L11" s="1118"/>
      <c r="M11" s="1118"/>
      <c r="N11" s="1118"/>
      <c r="O11" s="1118"/>
      <c r="P11" s="1118"/>
      <c r="Q11" s="556"/>
      <c r="R11" s="94"/>
      <c r="S11" s="94"/>
      <c r="T11" s="94"/>
      <c r="U11" s="1121"/>
      <c r="V11" s="1121"/>
      <c r="W11" s="1121"/>
      <c r="X11" s="1121"/>
    </row>
    <row r="12" spans="1:24" ht="20.25" customHeight="1">
      <c r="A12" s="1117" t="s">
        <v>429</v>
      </c>
      <c r="B12" s="1118"/>
      <c r="C12" s="1118"/>
      <c r="D12" s="1118"/>
      <c r="E12" s="1118"/>
      <c r="F12" s="1118"/>
      <c r="G12" s="1118"/>
      <c r="H12" s="1118"/>
      <c r="I12" s="1118"/>
      <c r="J12" s="1118"/>
      <c r="K12" s="1118"/>
      <c r="L12" s="1118"/>
      <c r="M12" s="1118"/>
      <c r="N12" s="1118"/>
      <c r="O12" s="1118"/>
      <c r="P12" s="1118"/>
      <c r="Q12" s="557"/>
      <c r="R12" s="557"/>
      <c r="S12" s="557"/>
      <c r="T12" s="557"/>
      <c r="U12" s="557"/>
      <c r="V12" s="557"/>
      <c r="W12" s="557"/>
      <c r="X12" s="557"/>
    </row>
    <row r="13" spans="1:24" ht="18" customHeight="1">
      <c r="A13" s="94"/>
      <c r="B13" s="94"/>
      <c r="C13" s="94"/>
      <c r="D13" s="94"/>
      <c r="E13" s="94"/>
      <c r="F13" s="94"/>
      <c r="G13" s="94"/>
      <c r="H13" s="94"/>
      <c r="I13" s="94"/>
      <c r="J13" s="94"/>
      <c r="K13" s="94"/>
      <c r="L13" s="94"/>
      <c r="M13" s="94"/>
      <c r="N13" s="94"/>
      <c r="O13" s="94"/>
      <c r="P13" s="94"/>
      <c r="Q13" s="94"/>
      <c r="R13" s="94"/>
      <c r="S13" s="94"/>
      <c r="T13" s="94"/>
      <c r="U13" s="558"/>
      <c r="V13" s="558"/>
      <c r="W13" s="558"/>
      <c r="X13" s="558"/>
    </row>
    <row r="14" spans="1:24" ht="20.25" customHeight="1">
      <c r="A14" s="551"/>
      <c r="B14" s="551"/>
      <c r="C14" s="551"/>
      <c r="D14" s="551"/>
      <c r="E14" s="551"/>
      <c r="F14" s="551"/>
      <c r="G14" s="551"/>
      <c r="H14" s="551"/>
      <c r="I14" s="551"/>
      <c r="J14" s="551"/>
      <c r="K14" s="551"/>
      <c r="L14" s="551"/>
      <c r="M14" s="551"/>
      <c r="N14" s="551"/>
      <c r="O14" s="551"/>
      <c r="P14" s="551"/>
      <c r="Q14" s="551"/>
      <c r="R14" s="551"/>
      <c r="S14" s="551"/>
      <c r="T14" s="551"/>
      <c r="U14" s="551"/>
      <c r="V14" s="551"/>
      <c r="W14" s="551"/>
      <c r="X14" s="551"/>
    </row>
    <row r="15" spans="1:24" ht="18" customHeight="1">
      <c r="A15" s="94"/>
      <c r="B15" s="94"/>
      <c r="C15" s="94"/>
      <c r="D15" s="94"/>
      <c r="E15" s="94"/>
      <c r="F15" s="94"/>
      <c r="G15" s="94"/>
      <c r="H15" s="94"/>
      <c r="I15" s="94"/>
      <c r="J15" s="94"/>
      <c r="K15" s="94"/>
      <c r="L15" s="94"/>
      <c r="M15" s="94"/>
      <c r="N15" s="94"/>
      <c r="O15" s="94"/>
      <c r="P15" s="94"/>
      <c r="Q15" s="94"/>
      <c r="R15" s="94"/>
      <c r="S15" s="94"/>
      <c r="T15" s="94"/>
      <c r="U15" s="558"/>
      <c r="V15" s="558"/>
      <c r="W15" s="558"/>
      <c r="X15" s="558"/>
    </row>
    <row r="16" spans="1:24" ht="20.25" customHeight="1">
      <c r="A16" s="551"/>
      <c r="B16" s="551"/>
      <c r="C16" s="551"/>
      <c r="D16" s="551"/>
      <c r="E16" s="551"/>
      <c r="F16" s="551"/>
      <c r="G16" s="551"/>
      <c r="H16" s="551"/>
      <c r="I16" s="551"/>
      <c r="J16" s="551"/>
      <c r="K16" s="551"/>
      <c r="L16" s="551"/>
      <c r="M16" s="551"/>
      <c r="N16" s="551"/>
      <c r="O16" s="551"/>
      <c r="P16" s="551"/>
      <c r="Q16" s="551"/>
      <c r="R16" s="551"/>
      <c r="S16" s="551"/>
      <c r="T16" s="551"/>
      <c r="U16" s="551"/>
      <c r="V16" s="551"/>
      <c r="W16" s="551"/>
      <c r="X16" s="551"/>
    </row>
    <row r="17" spans="1:24" ht="18" customHeight="1">
      <c r="A17" s="94"/>
      <c r="B17" s="94"/>
      <c r="C17" s="94"/>
      <c r="D17" s="94"/>
      <c r="E17" s="94"/>
      <c r="F17" s="94"/>
      <c r="G17" s="94"/>
      <c r="H17" s="94"/>
      <c r="I17" s="94"/>
      <c r="J17" s="94"/>
      <c r="K17" s="94"/>
      <c r="L17" s="94"/>
      <c r="M17" s="94"/>
      <c r="N17" s="94"/>
      <c r="O17" s="94"/>
      <c r="P17" s="94"/>
      <c r="Q17" s="94"/>
      <c r="R17" s="94"/>
      <c r="S17" s="94"/>
      <c r="T17" s="94"/>
      <c r="U17" s="558"/>
      <c r="V17" s="558"/>
      <c r="W17" s="558"/>
      <c r="X17" s="558"/>
    </row>
    <row r="18" spans="1:24" ht="20.25" customHeight="1">
      <c r="A18" s="551"/>
      <c r="B18" s="551"/>
      <c r="C18" s="551"/>
      <c r="D18" s="551"/>
      <c r="E18" s="551"/>
      <c r="F18" s="551"/>
      <c r="G18" s="551"/>
      <c r="H18" s="551"/>
      <c r="I18" s="551"/>
      <c r="J18" s="551"/>
      <c r="K18" s="551"/>
      <c r="L18" s="551"/>
      <c r="M18" s="551"/>
      <c r="N18" s="551"/>
      <c r="O18" s="551"/>
      <c r="P18" s="551"/>
      <c r="Q18" s="551"/>
      <c r="R18" s="551"/>
      <c r="S18" s="551"/>
      <c r="T18" s="551"/>
      <c r="U18" s="551"/>
      <c r="V18" s="551"/>
      <c r="W18" s="551"/>
      <c r="X18" s="551"/>
    </row>
    <row r="19" spans="1:24" ht="18" customHeight="1">
      <c r="A19" s="94"/>
      <c r="B19" s="94"/>
      <c r="C19" s="94"/>
      <c r="D19" s="94"/>
      <c r="E19" s="94"/>
      <c r="F19" s="94"/>
      <c r="G19" s="94"/>
      <c r="H19" s="94"/>
      <c r="I19" s="94"/>
      <c r="J19" s="94"/>
      <c r="K19" s="94"/>
      <c r="L19" s="94"/>
      <c r="M19" s="94"/>
      <c r="N19" s="94"/>
      <c r="O19" s="94"/>
      <c r="P19" s="94"/>
      <c r="Q19" s="94"/>
      <c r="R19" s="94"/>
      <c r="S19" s="94"/>
      <c r="T19" s="94"/>
      <c r="U19" s="558"/>
      <c r="V19" s="558"/>
      <c r="W19" s="558"/>
      <c r="X19" s="558"/>
    </row>
    <row r="20" spans="1:24" ht="20.2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row>
    <row r="21" spans="1:24" ht="18" customHeight="1">
      <c r="A21" s="94"/>
      <c r="B21" s="94"/>
      <c r="C21" s="94"/>
      <c r="D21" s="94"/>
      <c r="E21" s="94"/>
      <c r="F21" s="94"/>
      <c r="G21" s="94"/>
      <c r="H21" s="94"/>
      <c r="I21" s="94"/>
      <c r="J21" s="94"/>
      <c r="K21" s="94"/>
      <c r="L21" s="94"/>
      <c r="M21" s="94"/>
      <c r="N21" s="94"/>
      <c r="O21" s="94"/>
      <c r="P21" s="94"/>
      <c r="Q21" s="94"/>
      <c r="R21" s="94"/>
      <c r="S21" s="94"/>
      <c r="T21" s="94"/>
      <c r="U21" s="558"/>
      <c r="V21" s="558"/>
      <c r="W21" s="558"/>
      <c r="X21" s="558"/>
    </row>
    <row r="22" spans="1:24" ht="20.25" customHeight="1">
      <c r="A22" s="551"/>
      <c r="B22" s="551"/>
      <c r="C22" s="551"/>
      <c r="D22" s="551"/>
      <c r="E22" s="551"/>
      <c r="F22" s="551"/>
      <c r="G22" s="551"/>
      <c r="H22" s="551"/>
      <c r="I22" s="551"/>
      <c r="J22" s="551"/>
      <c r="K22" s="551"/>
      <c r="L22" s="551"/>
      <c r="M22" s="551"/>
      <c r="N22" s="551"/>
      <c r="O22" s="551"/>
      <c r="P22" s="551"/>
      <c r="Q22" s="551"/>
      <c r="R22" s="551"/>
      <c r="S22" s="551"/>
      <c r="T22" s="551"/>
      <c r="U22" s="551"/>
      <c r="V22" s="551"/>
      <c r="W22" s="551"/>
      <c r="X22" s="551"/>
    </row>
    <row r="23" spans="1:24" ht="18" customHeight="1">
      <c r="A23" s="94"/>
      <c r="B23" s="94"/>
      <c r="C23" s="94"/>
      <c r="D23" s="94"/>
      <c r="E23" s="94"/>
      <c r="F23" s="94"/>
      <c r="G23" s="94"/>
      <c r="H23" s="94"/>
      <c r="I23" s="94"/>
      <c r="J23" s="94"/>
      <c r="K23" s="94"/>
      <c r="L23" s="94"/>
      <c r="M23" s="94"/>
      <c r="N23" s="94"/>
      <c r="O23" s="94"/>
      <c r="P23" s="94"/>
      <c r="Q23" s="94"/>
      <c r="R23" s="94"/>
      <c r="S23" s="94"/>
      <c r="T23" s="94"/>
      <c r="U23" s="558"/>
      <c r="V23" s="558"/>
      <c r="W23" s="558"/>
      <c r="X23" s="558"/>
    </row>
    <row r="24" spans="1:24" ht="20.25" customHeight="1">
      <c r="A24" s="551"/>
      <c r="B24" s="551"/>
      <c r="C24" s="551"/>
      <c r="D24" s="551"/>
      <c r="E24" s="551"/>
      <c r="F24" s="551"/>
      <c r="G24" s="551"/>
      <c r="H24" s="551"/>
      <c r="I24" s="551"/>
      <c r="J24" s="551"/>
      <c r="K24" s="551"/>
      <c r="L24" s="551"/>
      <c r="M24" s="551"/>
      <c r="N24" s="551"/>
      <c r="O24" s="551"/>
      <c r="P24" s="551"/>
      <c r="Q24" s="551"/>
      <c r="R24" s="551"/>
      <c r="S24" s="551"/>
      <c r="T24" s="551"/>
      <c r="U24" s="551"/>
      <c r="V24" s="551"/>
      <c r="W24" s="551"/>
      <c r="X24" s="551"/>
    </row>
    <row r="25" spans="1:24" ht="18" customHeight="1">
      <c r="A25" s="94"/>
      <c r="B25" s="94"/>
      <c r="C25" s="94"/>
      <c r="D25" s="94"/>
      <c r="E25" s="94"/>
      <c r="F25" s="94"/>
      <c r="G25" s="94"/>
      <c r="H25" s="94"/>
      <c r="I25" s="94"/>
      <c r="J25" s="94"/>
      <c r="K25" s="94"/>
      <c r="L25" s="94"/>
      <c r="M25" s="94"/>
      <c r="N25" s="94"/>
      <c r="O25" s="94"/>
      <c r="P25" s="94"/>
      <c r="Q25" s="94"/>
      <c r="R25" s="94"/>
      <c r="S25" s="94"/>
      <c r="T25" s="94"/>
      <c r="U25" s="558"/>
      <c r="V25" s="558"/>
      <c r="W25" s="558"/>
      <c r="X25" s="558"/>
    </row>
    <row r="26" spans="1:24" ht="20.2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row>
    <row r="27" spans="1:24" ht="18" customHeight="1">
      <c r="A27" s="94"/>
      <c r="B27" s="94"/>
      <c r="C27" s="94"/>
      <c r="D27" s="94"/>
      <c r="E27" s="94"/>
      <c r="F27" s="94"/>
      <c r="G27" s="94"/>
      <c r="H27" s="94"/>
      <c r="I27" s="94"/>
      <c r="J27" s="94"/>
      <c r="K27" s="94"/>
      <c r="L27" s="94"/>
      <c r="M27" s="94"/>
      <c r="N27" s="94"/>
      <c r="O27" s="94"/>
      <c r="P27" s="94"/>
      <c r="Q27" s="94"/>
      <c r="R27" s="94"/>
      <c r="S27" s="94"/>
      <c r="T27" s="94"/>
      <c r="U27" s="558"/>
      <c r="V27" s="558"/>
      <c r="W27" s="558"/>
      <c r="X27" s="558"/>
    </row>
    <row r="28" spans="1:24" ht="20.25" customHeight="1">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row>
    <row r="29" spans="1:24" ht="18" customHeight="1">
      <c r="A29" s="94"/>
      <c r="B29" s="94"/>
      <c r="C29" s="94"/>
      <c r="D29" s="94"/>
      <c r="E29" s="94"/>
      <c r="F29" s="94"/>
      <c r="G29" s="94"/>
      <c r="H29" s="94"/>
      <c r="I29" s="94"/>
      <c r="J29" s="94"/>
      <c r="K29" s="94"/>
      <c r="L29" s="94"/>
      <c r="M29" s="94"/>
      <c r="N29" s="94"/>
      <c r="O29" s="94"/>
      <c r="P29" s="94"/>
      <c r="Q29" s="94"/>
      <c r="R29" s="94"/>
      <c r="S29" s="94"/>
      <c r="T29" s="94"/>
      <c r="U29" s="1121"/>
      <c r="V29" s="1121"/>
      <c r="W29" s="1121"/>
      <c r="X29" s="1121"/>
    </row>
    <row r="30" spans="1:24" ht="20.25" customHeight="1">
      <c r="A30" s="551"/>
      <c r="B30" s="551"/>
      <c r="C30" s="551"/>
      <c r="D30" s="551"/>
      <c r="E30" s="551"/>
      <c r="F30" s="551"/>
      <c r="G30" s="551"/>
      <c r="H30" s="551"/>
      <c r="I30" s="551"/>
      <c r="J30" s="551"/>
      <c r="K30" s="551"/>
      <c r="L30" s="551"/>
      <c r="M30" s="551"/>
      <c r="N30" s="551"/>
      <c r="O30" s="551"/>
      <c r="P30" s="551"/>
      <c r="Q30" s="551"/>
      <c r="R30" s="551"/>
      <c r="S30" s="551"/>
      <c r="T30" s="551"/>
      <c r="U30" s="551"/>
      <c r="V30" s="551"/>
      <c r="W30" s="551"/>
      <c r="X30" s="551"/>
    </row>
    <row r="31" spans="1:24" ht="18" customHeight="1">
      <c r="A31" s="94"/>
      <c r="B31" s="94"/>
      <c r="C31" s="94"/>
      <c r="D31" s="94"/>
      <c r="E31" s="94"/>
      <c r="F31" s="94"/>
      <c r="G31" s="94"/>
      <c r="H31" s="94"/>
      <c r="I31" s="94"/>
      <c r="J31" s="94"/>
      <c r="K31" s="94"/>
      <c r="L31" s="94"/>
      <c r="M31" s="94"/>
      <c r="N31" s="94"/>
      <c r="O31" s="94"/>
      <c r="P31" s="94"/>
      <c r="Q31" s="94"/>
      <c r="R31" s="94"/>
      <c r="S31" s="94"/>
      <c r="T31" s="94"/>
      <c r="U31" s="1121"/>
      <c r="V31" s="1121"/>
      <c r="W31" s="1121"/>
      <c r="X31" s="1121"/>
    </row>
    <row r="32" spans="1:24" ht="20.25" customHeight="1">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row>
    <row r="33" spans="1:24" ht="18" customHeight="1">
      <c r="A33" s="94"/>
      <c r="B33" s="556"/>
      <c r="C33" s="556"/>
      <c r="D33" s="556"/>
      <c r="E33" s="556"/>
      <c r="F33" s="555" t="s">
        <v>319</v>
      </c>
      <c r="G33" s="556"/>
      <c r="H33" s="555" t="str">
        <f>様式7!$U$9</f>
        <v>令和　　年　　月　　日</v>
      </c>
      <c r="I33" s="556"/>
      <c r="J33" s="556"/>
      <c r="K33" s="556"/>
      <c r="L33" s="556"/>
      <c r="M33" s="556"/>
      <c r="N33" s="556"/>
      <c r="O33" s="556"/>
      <c r="P33" s="556"/>
      <c r="Q33" s="94"/>
      <c r="R33" s="94"/>
      <c r="S33" s="94"/>
      <c r="T33" s="94"/>
      <c r="U33" s="1121"/>
      <c r="V33" s="1121"/>
      <c r="W33" s="1121"/>
      <c r="X33" s="1121"/>
    </row>
    <row r="34" spans="1:24" ht="20.25" customHeight="1">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row>
    <row r="35" spans="1:24" ht="18" customHeight="1">
      <c r="A35" s="94"/>
      <c r="B35" s="94"/>
      <c r="C35" s="94"/>
      <c r="D35" s="94"/>
      <c r="E35" s="94"/>
      <c r="F35" s="94"/>
      <c r="G35" s="94"/>
      <c r="H35" s="94"/>
      <c r="I35" s="94"/>
      <c r="J35" s="94"/>
      <c r="K35" s="94"/>
      <c r="L35" s="94"/>
      <c r="M35" s="94"/>
      <c r="N35" s="94"/>
      <c r="O35" s="94"/>
      <c r="P35" s="94"/>
      <c r="Q35" s="94"/>
      <c r="R35" s="94"/>
      <c r="S35" s="94"/>
      <c r="T35" s="94"/>
      <c r="U35" s="1121"/>
      <c r="V35" s="1121"/>
      <c r="W35" s="1121"/>
      <c r="X35" s="1121"/>
    </row>
    <row r="36" spans="1:24" ht="20.25" customHeight="1">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row>
    <row r="37" spans="1:24" ht="18" customHeight="1">
      <c r="A37" s="94"/>
      <c r="B37" s="94"/>
      <c r="C37" s="94"/>
      <c r="D37" s="94"/>
      <c r="E37" s="94"/>
      <c r="F37" s="94"/>
      <c r="G37" s="94"/>
      <c r="H37" s="94"/>
      <c r="I37" s="94"/>
      <c r="J37" s="94"/>
      <c r="K37" s="94"/>
      <c r="L37" s="94"/>
      <c r="M37" s="94"/>
      <c r="N37" s="94"/>
      <c r="O37" s="94"/>
      <c r="P37" s="94"/>
      <c r="Q37" s="94"/>
      <c r="R37" s="94"/>
      <c r="S37" s="94"/>
      <c r="T37" s="94"/>
      <c r="U37" s="558"/>
      <c r="V37" s="558"/>
      <c r="W37" s="558"/>
      <c r="X37" s="558"/>
    </row>
    <row r="38" spans="1:24" ht="20.25" customHeight="1">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row>
    <row r="39" spans="1:24" ht="18" customHeight="1">
      <c r="A39" s="94"/>
      <c r="B39" s="94"/>
      <c r="C39" s="94"/>
      <c r="D39" s="94"/>
      <c r="E39" s="94"/>
      <c r="F39" s="94"/>
      <c r="G39" s="94"/>
      <c r="H39" s="94"/>
      <c r="I39" s="94"/>
      <c r="J39" s="94"/>
      <c r="K39" s="94"/>
      <c r="L39" s="94"/>
      <c r="M39" s="94"/>
      <c r="N39" s="94"/>
      <c r="O39" s="94"/>
      <c r="P39" s="94"/>
      <c r="Q39" s="94"/>
      <c r="R39" s="94"/>
      <c r="S39" s="94"/>
      <c r="T39" s="94"/>
      <c r="U39" s="1121"/>
      <c r="V39" s="1121"/>
      <c r="W39" s="1121"/>
      <c r="X39" s="1121"/>
    </row>
    <row r="40" spans="1:24" ht="20.25" customHeight="1">
      <c r="A40" s="551"/>
      <c r="B40" s="551"/>
      <c r="C40" s="551"/>
      <c r="D40" s="551"/>
      <c r="E40" s="551"/>
      <c r="F40" s="551"/>
      <c r="G40" s="551"/>
      <c r="H40" s="551"/>
      <c r="I40" s="551"/>
      <c r="J40" s="551"/>
      <c r="K40" s="551"/>
      <c r="L40" s="551"/>
      <c r="M40" s="551"/>
      <c r="N40" s="551"/>
      <c r="O40" s="551"/>
      <c r="P40" s="551"/>
      <c r="Q40" s="551"/>
      <c r="R40" s="551"/>
      <c r="S40" s="551"/>
      <c r="T40" s="551"/>
      <c r="U40" s="551"/>
      <c r="V40" s="551"/>
      <c r="W40" s="551"/>
      <c r="X40" s="551"/>
    </row>
    <row r="41" spans="1:24" ht="18" customHeight="1">
      <c r="A41" s="94"/>
      <c r="B41" s="94"/>
      <c r="C41" s="94"/>
      <c r="D41" s="94"/>
      <c r="E41" s="94"/>
      <c r="F41" s="94"/>
      <c r="G41" s="94"/>
      <c r="H41" s="94"/>
      <c r="I41" s="94"/>
      <c r="J41" s="94"/>
      <c r="K41" s="94"/>
      <c r="L41" s="94"/>
      <c r="M41" s="94"/>
      <c r="N41" s="94"/>
      <c r="O41" s="94"/>
      <c r="P41" s="94"/>
      <c r="Q41" s="94"/>
      <c r="R41" s="94"/>
      <c r="S41" s="94"/>
      <c r="T41" s="94"/>
      <c r="U41" s="558"/>
      <c r="V41" s="558"/>
      <c r="W41" s="558"/>
      <c r="X41" s="558"/>
    </row>
    <row r="42" spans="1:24" ht="20.25" customHeight="1">
      <c r="A42" s="551"/>
      <c r="B42" s="551"/>
      <c r="C42" s="551"/>
      <c r="D42" s="551"/>
      <c r="E42" s="551"/>
      <c r="F42" s="551"/>
      <c r="G42" s="551"/>
      <c r="H42" s="551"/>
      <c r="I42" s="551"/>
      <c r="J42" s="551"/>
      <c r="K42" s="551"/>
      <c r="L42" s="551"/>
      <c r="M42" s="551"/>
      <c r="N42" s="551"/>
      <c r="O42" s="551"/>
      <c r="P42" s="385" t="str">
        <f>様式7!$F$4</f>
        <v>○○○○○○○○○○○ＥＳＣＯ事業</v>
      </c>
      <c r="Q42" s="551"/>
      <c r="R42" s="551"/>
      <c r="S42" s="551"/>
      <c r="T42" s="551"/>
      <c r="U42" s="551"/>
      <c r="V42" s="551"/>
      <c r="W42" s="551"/>
      <c r="X42" s="551"/>
    </row>
    <row r="43" spans="1:24" ht="18" customHeight="1">
      <c r="A43" s="240"/>
      <c r="B43" s="240"/>
      <c r="C43" s="240"/>
      <c r="D43" s="240"/>
      <c r="E43" s="240"/>
      <c r="F43" s="240"/>
      <c r="G43" s="240"/>
      <c r="H43" s="240"/>
      <c r="I43" s="240"/>
      <c r="J43" s="240"/>
      <c r="K43" s="240"/>
      <c r="L43" s="240"/>
      <c r="M43" s="240"/>
      <c r="N43" s="240"/>
      <c r="O43" s="240"/>
      <c r="P43" s="240"/>
      <c r="Q43" s="240"/>
      <c r="R43" s="240"/>
      <c r="S43" s="240"/>
      <c r="T43" s="240"/>
      <c r="U43" s="1119"/>
      <c r="V43" s="1119"/>
      <c r="W43" s="1119"/>
      <c r="X43" s="1119"/>
    </row>
    <row r="44" spans="1:24" ht="20.25" customHeight="1">
      <c r="A44" s="1120"/>
      <c r="B44" s="1120"/>
      <c r="C44" s="1120"/>
      <c r="D44" s="1120"/>
      <c r="E44" s="1120"/>
      <c r="F44" s="1120"/>
      <c r="G44" s="1120"/>
      <c r="H44" s="1120"/>
      <c r="I44" s="1120"/>
      <c r="J44" s="1120"/>
      <c r="K44" s="1120"/>
      <c r="L44" s="1120"/>
      <c r="M44" s="1120"/>
      <c r="N44" s="1120"/>
      <c r="O44" s="1120"/>
      <c r="P44" s="1120"/>
      <c r="Q44" s="1120"/>
      <c r="R44" s="1120"/>
      <c r="S44" s="1120"/>
      <c r="T44" s="1120"/>
      <c r="U44" s="1120"/>
      <c r="V44" s="1120"/>
      <c r="W44" s="1120"/>
      <c r="X44" s="1120"/>
    </row>
    <row r="45" spans="1:24" ht="18" customHeight="1">
      <c r="A45" s="240"/>
      <c r="B45" s="240"/>
      <c r="C45" s="240"/>
      <c r="D45" s="240"/>
      <c r="E45" s="240"/>
      <c r="F45" s="240"/>
      <c r="G45" s="240"/>
      <c r="H45" s="240"/>
      <c r="I45" s="240"/>
      <c r="J45" s="240"/>
      <c r="K45" s="240"/>
      <c r="L45" s="240"/>
      <c r="M45" s="240"/>
      <c r="N45" s="240"/>
      <c r="O45" s="240"/>
      <c r="P45" s="240"/>
      <c r="Q45" s="240"/>
      <c r="R45" s="240"/>
      <c r="S45" s="240"/>
      <c r="T45" s="240"/>
      <c r="U45" s="1119"/>
      <c r="V45" s="1119"/>
      <c r="W45" s="1119"/>
      <c r="X45" s="1119"/>
    </row>
    <row r="46" spans="1:24" ht="20.25" customHeight="1">
      <c r="A46" s="1120"/>
      <c r="B46" s="1120"/>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row>
    <row r="47" spans="1:24" ht="18" customHeight="1">
      <c r="A47" s="240"/>
      <c r="B47" s="240"/>
      <c r="C47" s="240"/>
      <c r="D47" s="240"/>
      <c r="E47" s="240"/>
      <c r="F47" s="240"/>
      <c r="G47" s="240"/>
      <c r="H47" s="240"/>
      <c r="I47" s="240"/>
      <c r="J47" s="240"/>
      <c r="K47" s="240"/>
      <c r="L47" s="240"/>
      <c r="M47" s="240"/>
      <c r="N47" s="240"/>
      <c r="O47" s="240"/>
      <c r="P47" s="240"/>
      <c r="Q47" s="240"/>
      <c r="R47" s="240"/>
      <c r="S47" s="240"/>
      <c r="T47" s="240"/>
      <c r="U47" s="1119"/>
      <c r="V47" s="1119"/>
      <c r="W47" s="1119"/>
      <c r="X47" s="1119"/>
    </row>
    <row r="48" spans="1:24" ht="20.25" customHeight="1">
      <c r="A48" s="1120"/>
      <c r="B48" s="1120"/>
      <c r="C48" s="1120"/>
      <c r="D48" s="1120"/>
      <c r="E48" s="1120"/>
      <c r="F48" s="1120"/>
      <c r="G48" s="1120"/>
      <c r="H48" s="1120"/>
      <c r="I48" s="1120"/>
      <c r="J48" s="1120"/>
      <c r="K48" s="1120"/>
      <c r="L48" s="1120"/>
      <c r="M48" s="1120"/>
      <c r="N48" s="1120"/>
      <c r="O48" s="1120"/>
      <c r="P48" s="1120"/>
      <c r="Q48" s="1120"/>
      <c r="R48" s="1120"/>
      <c r="S48" s="1120"/>
      <c r="T48" s="1120"/>
      <c r="U48" s="1120"/>
      <c r="V48" s="1120"/>
      <c r="W48" s="1120"/>
      <c r="X48" s="1120"/>
    </row>
    <row r="49" spans="1:24" ht="14.25">
      <c r="A49" s="209"/>
      <c r="B49" s="209"/>
      <c r="C49" s="209"/>
      <c r="D49" s="209"/>
      <c r="E49" s="209"/>
      <c r="F49" s="209"/>
      <c r="G49" s="209"/>
      <c r="H49" s="209"/>
      <c r="I49" s="209"/>
      <c r="J49" s="209"/>
      <c r="K49" s="209"/>
      <c r="L49" s="209"/>
      <c r="M49" s="209"/>
      <c r="N49" s="209"/>
      <c r="O49" s="209"/>
      <c r="P49" s="209"/>
      <c r="Q49" s="209"/>
      <c r="R49" s="209"/>
      <c r="S49" s="211"/>
      <c r="T49" s="211"/>
      <c r="U49" s="211"/>
      <c r="V49" s="211"/>
      <c r="W49" s="211"/>
      <c r="X49" s="211"/>
    </row>
    <row r="50" spans="1:24" ht="14.25">
      <c r="A50" s="209"/>
      <c r="B50" s="209"/>
      <c r="C50" s="209"/>
      <c r="D50" s="209"/>
      <c r="E50" s="209"/>
      <c r="F50" s="209"/>
      <c r="G50" s="209"/>
      <c r="H50" s="209"/>
      <c r="I50" s="209"/>
      <c r="J50" s="209"/>
      <c r="K50" s="209"/>
      <c r="L50" s="209"/>
      <c r="M50" s="209"/>
      <c r="N50" s="209"/>
      <c r="O50" s="209"/>
      <c r="P50" s="209"/>
      <c r="Q50" s="209"/>
      <c r="R50" s="209"/>
      <c r="S50" s="211"/>
      <c r="T50" s="211"/>
      <c r="U50" s="211"/>
      <c r="V50" s="211"/>
      <c r="W50" s="211"/>
      <c r="X50" s="211"/>
    </row>
    <row r="51" spans="1:24">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row>
    <row r="52" spans="1:24">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row>
    <row r="53" spans="1:24">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row>
    <row r="54" spans="1:24">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row>
    <row r="55" spans="1:24">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row>
    <row r="56" spans="1:24">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row>
    <row r="57" spans="1:24">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row>
    <row r="58" spans="1:24">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row>
  </sheetData>
  <mergeCells count="26">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 ref="O1:P1"/>
    <mergeCell ref="A12:P12"/>
    <mergeCell ref="U45:X45"/>
    <mergeCell ref="A46:X46"/>
    <mergeCell ref="U47:X47"/>
    <mergeCell ref="U1:X1"/>
    <mergeCell ref="A2:X2"/>
    <mergeCell ref="U3:X3"/>
    <mergeCell ref="A4:X4"/>
    <mergeCell ref="U5:X5"/>
    <mergeCell ref="A6:X6"/>
    <mergeCell ref="U7:X7"/>
  </mergeCells>
  <phoneticPr fontId="5"/>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topLeftCell="A22" zoomScaleNormal="85" zoomScaleSheetLayoutView="100" workbookViewId="0">
      <selection activeCell="I25" sqref="I25"/>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73</v>
      </c>
      <c r="J1" s="401"/>
    </row>
    <row r="2" spans="1:10" ht="22.5" customHeight="1">
      <c r="A2" s="298" t="s">
        <v>669</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857" t="s">
        <v>689</v>
      </c>
      <c r="B4" s="858"/>
      <c r="C4" s="858"/>
      <c r="D4" s="858"/>
      <c r="E4" s="858"/>
      <c r="F4" s="858"/>
      <c r="G4" s="858"/>
      <c r="H4" s="858"/>
      <c r="I4" s="858"/>
      <c r="J4" s="401"/>
    </row>
    <row r="5" spans="1:10" ht="22.5" customHeight="1">
      <c r="A5" s="1363"/>
      <c r="B5" s="1364"/>
      <c r="C5" s="1364"/>
      <c r="D5" s="1364"/>
      <c r="E5" s="1364"/>
      <c r="F5" s="1364"/>
      <c r="G5" s="1364"/>
      <c r="H5" s="1364"/>
      <c r="I5" s="1365"/>
      <c r="J5" s="401"/>
    </row>
    <row r="6" spans="1:10" ht="23.25" customHeight="1">
      <c r="A6" s="1366"/>
      <c r="B6" s="1367"/>
      <c r="C6" s="1367"/>
      <c r="D6" s="1367"/>
      <c r="E6" s="1367"/>
      <c r="F6" s="1367"/>
      <c r="G6" s="1367"/>
      <c r="H6" s="1367"/>
      <c r="I6" s="1368"/>
      <c r="J6" s="401"/>
    </row>
    <row r="7" spans="1:10" ht="21" customHeight="1">
      <c r="A7" s="1366"/>
      <c r="B7" s="1367"/>
      <c r="C7" s="1367"/>
      <c r="D7" s="1367"/>
      <c r="E7" s="1367"/>
      <c r="F7" s="1367"/>
      <c r="G7" s="1367"/>
      <c r="H7" s="1367"/>
      <c r="I7" s="1368"/>
      <c r="J7" s="401"/>
    </row>
    <row r="8" spans="1:10" ht="21" customHeight="1">
      <c r="A8" s="1366"/>
      <c r="B8" s="1367"/>
      <c r="C8" s="1367"/>
      <c r="D8" s="1367"/>
      <c r="E8" s="1367"/>
      <c r="F8" s="1367"/>
      <c r="G8" s="1367"/>
      <c r="H8" s="1367"/>
      <c r="I8" s="1368"/>
      <c r="J8" s="401"/>
    </row>
    <row r="9" spans="1:10" ht="21" customHeight="1">
      <c r="A9" s="1366"/>
      <c r="B9" s="1367"/>
      <c r="C9" s="1367"/>
      <c r="D9" s="1367"/>
      <c r="E9" s="1367"/>
      <c r="F9" s="1367"/>
      <c r="G9" s="1367"/>
      <c r="H9" s="1367"/>
      <c r="I9" s="1368"/>
      <c r="J9" s="401"/>
    </row>
    <row r="10" spans="1:10" ht="21" customHeight="1">
      <c r="A10" s="1366"/>
      <c r="B10" s="1367"/>
      <c r="C10" s="1367"/>
      <c r="D10" s="1367"/>
      <c r="E10" s="1367"/>
      <c r="F10" s="1367"/>
      <c r="G10" s="1367"/>
      <c r="H10" s="1367"/>
      <c r="I10" s="1368"/>
      <c r="J10" s="401"/>
    </row>
    <row r="11" spans="1:10" ht="21" customHeight="1">
      <c r="A11" s="1366"/>
      <c r="B11" s="1367"/>
      <c r="C11" s="1367"/>
      <c r="D11" s="1367"/>
      <c r="E11" s="1367"/>
      <c r="F11" s="1367"/>
      <c r="G11" s="1367"/>
      <c r="H11" s="1367"/>
      <c r="I11" s="1368"/>
      <c r="J11" s="401"/>
    </row>
    <row r="12" spans="1:10" ht="21" customHeight="1">
      <c r="A12" s="1366"/>
      <c r="B12" s="1367"/>
      <c r="C12" s="1367"/>
      <c r="D12" s="1367"/>
      <c r="E12" s="1367"/>
      <c r="F12" s="1367"/>
      <c r="G12" s="1367"/>
      <c r="H12" s="1367"/>
      <c r="I12" s="1368"/>
      <c r="J12" s="401"/>
    </row>
    <row r="13" spans="1:10" ht="21" customHeight="1">
      <c r="A13" s="1369"/>
      <c r="B13" s="1370"/>
      <c r="C13" s="1370"/>
      <c r="D13" s="1370"/>
      <c r="E13" s="1370"/>
      <c r="F13" s="1370"/>
      <c r="G13" s="1370"/>
      <c r="H13" s="1370"/>
      <c r="I13" s="1371"/>
      <c r="J13" s="401"/>
    </row>
    <row r="14" spans="1:10" ht="21" customHeight="1">
      <c r="A14" s="856"/>
      <c r="B14" s="419"/>
      <c r="C14" s="419"/>
      <c r="D14" s="419"/>
      <c r="E14" s="419"/>
      <c r="F14" s="419"/>
      <c r="G14" s="419"/>
      <c r="H14" s="419"/>
      <c r="I14" s="420"/>
      <c r="J14" s="401"/>
    </row>
    <row r="15" spans="1:10" ht="21" customHeight="1">
      <c r="A15" s="1372" t="s">
        <v>688</v>
      </c>
      <c r="B15" s="1373"/>
      <c r="C15" s="1373"/>
      <c r="D15" s="1373"/>
      <c r="E15" s="1373"/>
      <c r="F15" s="1373"/>
      <c r="G15" s="1373"/>
      <c r="H15" s="1373"/>
      <c r="I15" s="1374"/>
      <c r="J15" s="401"/>
    </row>
    <row r="16" spans="1:10" ht="21" customHeight="1">
      <c r="A16" s="1375"/>
      <c r="B16" s="1376"/>
      <c r="C16" s="1376"/>
      <c r="D16" s="1376"/>
      <c r="E16" s="1376"/>
      <c r="F16" s="1376"/>
      <c r="G16" s="1376"/>
      <c r="H16" s="1376"/>
      <c r="I16" s="1377"/>
      <c r="J16" s="401"/>
    </row>
    <row r="17" spans="1:10" ht="21" customHeight="1">
      <c r="A17" s="1355"/>
      <c r="B17" s="1356"/>
      <c r="C17" s="1356"/>
      <c r="D17" s="1356"/>
      <c r="E17" s="1356"/>
      <c r="F17" s="1356"/>
      <c r="G17" s="1356"/>
      <c r="H17" s="1356"/>
      <c r="I17" s="1357"/>
      <c r="J17" s="401"/>
    </row>
    <row r="18" spans="1:10" ht="21" customHeight="1">
      <c r="A18" s="1355"/>
      <c r="B18" s="1356"/>
      <c r="C18" s="1356"/>
      <c r="D18" s="1356"/>
      <c r="E18" s="1356"/>
      <c r="F18" s="1356"/>
      <c r="G18" s="1356"/>
      <c r="H18" s="1356"/>
      <c r="I18" s="1357"/>
      <c r="J18" s="401"/>
    </row>
    <row r="19" spans="1:10" ht="21" customHeight="1">
      <c r="A19" s="1355"/>
      <c r="B19" s="1356"/>
      <c r="C19" s="1356"/>
      <c r="D19" s="1356"/>
      <c r="E19" s="1356"/>
      <c r="F19" s="1356"/>
      <c r="G19" s="1356"/>
      <c r="H19" s="1356"/>
      <c r="I19" s="1357"/>
      <c r="J19" s="401"/>
    </row>
    <row r="20" spans="1:10" ht="21" customHeight="1">
      <c r="A20" s="1355"/>
      <c r="B20" s="1356"/>
      <c r="C20" s="1356"/>
      <c r="D20" s="1356"/>
      <c r="E20" s="1356"/>
      <c r="F20" s="1356"/>
      <c r="G20" s="1356"/>
      <c r="H20" s="1356"/>
      <c r="I20" s="1357"/>
      <c r="J20" s="401"/>
    </row>
    <row r="21" spans="1:10" ht="21" customHeight="1">
      <c r="A21" s="1355"/>
      <c r="B21" s="1356"/>
      <c r="C21" s="1356"/>
      <c r="D21" s="1356"/>
      <c r="E21" s="1356"/>
      <c r="F21" s="1356"/>
      <c r="G21" s="1356"/>
      <c r="H21" s="1356"/>
      <c r="I21" s="1357"/>
      <c r="J21" s="401"/>
    </row>
    <row r="22" spans="1:10" ht="21" customHeight="1">
      <c r="A22" s="1355"/>
      <c r="B22" s="1356"/>
      <c r="C22" s="1356"/>
      <c r="D22" s="1356"/>
      <c r="E22" s="1356"/>
      <c r="F22" s="1356"/>
      <c r="G22" s="1356"/>
      <c r="H22" s="1356"/>
      <c r="I22" s="1357"/>
      <c r="J22" s="401"/>
    </row>
    <row r="23" spans="1:10" ht="21" customHeight="1">
      <c r="A23" s="1355"/>
      <c r="B23" s="1356"/>
      <c r="C23" s="1356"/>
      <c r="D23" s="1356"/>
      <c r="E23" s="1356"/>
      <c r="F23" s="1356"/>
      <c r="G23" s="1356"/>
      <c r="H23" s="1356"/>
      <c r="I23" s="1357"/>
      <c r="J23" s="401"/>
    </row>
    <row r="24" spans="1:10" ht="21" customHeight="1">
      <c r="A24" s="1355"/>
      <c r="B24" s="1356"/>
      <c r="C24" s="1356"/>
      <c r="D24" s="1356"/>
      <c r="E24" s="1356"/>
      <c r="F24" s="1356"/>
      <c r="G24" s="1356"/>
      <c r="H24" s="1356"/>
      <c r="I24" s="1357"/>
      <c r="J24" s="401"/>
    </row>
    <row r="25" spans="1:10" ht="21" customHeight="1">
      <c r="A25" s="1355"/>
      <c r="B25" s="1356"/>
      <c r="C25" s="1356"/>
      <c r="D25" s="1356"/>
      <c r="E25" s="1356"/>
      <c r="F25" s="1356"/>
      <c r="G25" s="1356"/>
      <c r="H25" s="1356"/>
      <c r="I25" s="1357"/>
      <c r="J25" s="401"/>
    </row>
    <row r="26" spans="1:10" ht="21" customHeight="1">
      <c r="A26" s="1355"/>
      <c r="B26" s="1356"/>
      <c r="C26" s="1356"/>
      <c r="D26" s="1356"/>
      <c r="E26" s="1356"/>
      <c r="F26" s="1356"/>
      <c r="G26" s="1356"/>
      <c r="H26" s="1356"/>
      <c r="I26" s="1357"/>
      <c r="J26" s="401"/>
    </row>
    <row r="27" spans="1:10" ht="21" customHeight="1">
      <c r="A27" s="1355"/>
      <c r="B27" s="1356"/>
      <c r="C27" s="1356"/>
      <c r="D27" s="1356"/>
      <c r="E27" s="1356"/>
      <c r="F27" s="1356"/>
      <c r="G27" s="1356"/>
      <c r="H27" s="1356"/>
      <c r="I27" s="1357"/>
      <c r="J27" s="401"/>
    </row>
    <row r="28" spans="1:10" ht="21" customHeight="1">
      <c r="A28" s="1355"/>
      <c r="B28" s="1356"/>
      <c r="C28" s="1356"/>
      <c r="D28" s="1356"/>
      <c r="E28" s="1356"/>
      <c r="F28" s="1356"/>
      <c r="G28" s="1356"/>
      <c r="H28" s="1356"/>
      <c r="I28" s="1357"/>
      <c r="J28" s="401"/>
    </row>
    <row r="29" spans="1:10" ht="21" customHeight="1">
      <c r="A29" s="1355"/>
      <c r="B29" s="1356"/>
      <c r="C29" s="1356"/>
      <c r="D29" s="1356"/>
      <c r="E29" s="1356"/>
      <c r="F29" s="1356"/>
      <c r="G29" s="1356"/>
      <c r="H29" s="1356"/>
      <c r="I29" s="1357"/>
      <c r="J29" s="401"/>
    </row>
    <row r="30" spans="1:10" ht="21" customHeight="1">
      <c r="A30" s="1355"/>
      <c r="B30" s="1356"/>
      <c r="C30" s="1356"/>
      <c r="D30" s="1356"/>
      <c r="E30" s="1356"/>
      <c r="F30" s="1356"/>
      <c r="G30" s="1356"/>
      <c r="H30" s="1356"/>
      <c r="I30" s="1357"/>
      <c r="J30" s="401"/>
    </row>
    <row r="31" spans="1:10" ht="21" customHeight="1">
      <c r="A31" s="1355"/>
      <c r="B31" s="1356"/>
      <c r="C31" s="1356"/>
      <c r="D31" s="1356"/>
      <c r="E31" s="1356"/>
      <c r="F31" s="1356"/>
      <c r="G31" s="1356"/>
      <c r="H31" s="1356"/>
      <c r="I31" s="1357"/>
      <c r="J31" s="401"/>
    </row>
    <row r="32" spans="1:10" ht="21" customHeight="1">
      <c r="A32" s="1358"/>
      <c r="B32" s="1359"/>
      <c r="C32" s="1359"/>
      <c r="D32" s="1359"/>
      <c r="E32" s="1359"/>
      <c r="F32" s="1359"/>
      <c r="G32" s="1359"/>
      <c r="H32" s="1359"/>
      <c r="I32" s="1360"/>
      <c r="J32" s="401"/>
    </row>
    <row r="33" spans="1:10" ht="21" customHeight="1">
      <c r="A33" s="429" t="s">
        <v>442</v>
      </c>
      <c r="B33" s="848"/>
      <c r="C33" s="848"/>
      <c r="D33" s="848"/>
      <c r="E33" s="848"/>
      <c r="F33" s="848"/>
      <c r="G33" s="848"/>
      <c r="H33" s="848"/>
      <c r="I33" s="848"/>
      <c r="J33" s="401"/>
    </row>
    <row r="34" spans="1:10" ht="21" customHeight="1">
      <c r="A34" s="429" t="s">
        <v>443</v>
      </c>
      <c r="B34" s="848"/>
      <c r="C34" s="848"/>
      <c r="D34" s="848"/>
      <c r="E34" s="848"/>
      <c r="F34" s="848"/>
      <c r="G34" s="848"/>
      <c r="H34" s="848"/>
      <c r="I34" s="848"/>
      <c r="J34" s="401"/>
    </row>
    <row r="35" spans="1:10" ht="21" customHeight="1">
      <c r="A35" s="401"/>
      <c r="B35" s="401"/>
      <c r="C35" s="401"/>
      <c r="D35" s="401"/>
      <c r="E35" s="401"/>
      <c r="F35" s="401"/>
      <c r="G35" s="401"/>
      <c r="H35" s="401"/>
      <c r="I35" s="401"/>
      <c r="J35" s="401"/>
    </row>
    <row r="36" spans="1:10" ht="21" customHeight="1">
      <c r="A36" s="1354" t="s">
        <v>788</v>
      </c>
      <c r="B36" s="1354"/>
      <c r="C36" s="1354"/>
      <c r="D36" s="1354"/>
      <c r="E36" s="1354"/>
      <c r="F36" s="1354"/>
      <c r="G36" s="1354"/>
      <c r="H36" s="1354"/>
      <c r="I36" s="1354"/>
      <c r="J36" s="1354"/>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4">
    <mergeCell ref="A36:J36"/>
    <mergeCell ref="A5:I13"/>
    <mergeCell ref="A15:I15"/>
    <mergeCell ref="A16:I32"/>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J36"/>
  <sheetViews>
    <sheetView tabSelected="1" view="pageBreakPreview" zoomScale="115" zoomScaleNormal="70" zoomScaleSheetLayoutView="115" workbookViewId="0">
      <selection activeCell="L8" sqref="L8"/>
    </sheetView>
  </sheetViews>
  <sheetFormatPr defaultRowHeight="13.5"/>
  <cols>
    <col min="8" max="8" width="7.5" customWidth="1"/>
    <col min="9" max="9" width="10.625" customWidth="1"/>
    <col min="10" max="10" width="9.5" customWidth="1"/>
  </cols>
  <sheetData>
    <row r="1" spans="1:10" ht="16.5" customHeight="1">
      <c r="A1" s="648"/>
      <c r="B1" s="648"/>
      <c r="C1" s="648"/>
      <c r="D1" s="648"/>
      <c r="E1" s="648"/>
      <c r="F1" s="648"/>
      <c r="G1" s="648"/>
      <c r="H1" s="648"/>
      <c r="I1" s="649" t="s">
        <v>74</v>
      </c>
      <c r="J1" s="296"/>
    </row>
    <row r="2" spans="1:10" ht="22.5" customHeight="1">
      <c r="A2" s="1347" t="s">
        <v>663</v>
      </c>
      <c r="B2" s="1347"/>
      <c r="C2" s="1347"/>
      <c r="D2" s="1347"/>
      <c r="E2" s="1347"/>
      <c r="F2" s="1347"/>
      <c r="G2" s="1347"/>
      <c r="H2" s="1347"/>
      <c r="I2" s="1347"/>
      <c r="J2" s="296"/>
    </row>
    <row r="3" spans="1:10" ht="23.25" customHeight="1" thickBot="1">
      <c r="A3" s="445" t="s">
        <v>711</v>
      </c>
      <c r="B3" s="418"/>
      <c r="C3" s="418"/>
      <c r="D3" s="418"/>
      <c r="E3" s="418"/>
      <c r="F3" s="418"/>
      <c r="G3" s="418"/>
      <c r="H3" s="418"/>
      <c r="I3" s="418"/>
      <c r="J3" s="296"/>
    </row>
    <row r="4" spans="1:10" ht="22.5" customHeight="1">
      <c r="A4" s="1987"/>
      <c r="B4" s="1988"/>
      <c r="C4" s="1988"/>
      <c r="D4" s="1988"/>
      <c r="E4" s="1988"/>
      <c r="F4" s="1988"/>
      <c r="G4" s="1988"/>
      <c r="H4" s="1988"/>
      <c r="I4" s="1989"/>
      <c r="J4" s="296"/>
    </row>
    <row r="5" spans="1:10" ht="24" customHeight="1">
      <c r="A5" s="1990"/>
      <c r="B5" s="1356"/>
      <c r="C5" s="1356"/>
      <c r="D5" s="1356"/>
      <c r="E5" s="1356"/>
      <c r="F5" s="1356"/>
      <c r="G5" s="1356"/>
      <c r="H5" s="1356"/>
      <c r="I5" s="1991"/>
      <c r="J5" s="296"/>
    </row>
    <row r="6" spans="1:10" ht="24" customHeight="1">
      <c r="A6" s="1990"/>
      <c r="B6" s="1356"/>
      <c r="C6" s="1356"/>
      <c r="D6" s="1356"/>
      <c r="E6" s="1356"/>
      <c r="F6" s="1356"/>
      <c r="G6" s="1356"/>
      <c r="H6" s="1356"/>
      <c r="I6" s="1991"/>
      <c r="J6" s="296"/>
    </row>
    <row r="7" spans="1:10" ht="24" customHeight="1">
      <c r="A7" s="1990"/>
      <c r="B7" s="1356"/>
      <c r="C7" s="1356"/>
      <c r="D7" s="1356"/>
      <c r="E7" s="1356"/>
      <c r="F7" s="1356"/>
      <c r="G7" s="1356"/>
      <c r="H7" s="1356"/>
      <c r="I7" s="1991"/>
      <c r="J7" s="296"/>
    </row>
    <row r="8" spans="1:10" ht="24" customHeight="1">
      <c r="A8" s="1990"/>
      <c r="B8" s="1356"/>
      <c r="C8" s="1356"/>
      <c r="D8" s="1356"/>
      <c r="E8" s="1356"/>
      <c r="F8" s="1356"/>
      <c r="G8" s="1356"/>
      <c r="H8" s="1356"/>
      <c r="I8" s="1991"/>
      <c r="J8" s="296"/>
    </row>
    <row r="9" spans="1:10" ht="22.5" customHeight="1">
      <c r="A9" s="1990"/>
      <c r="B9" s="1356"/>
      <c r="C9" s="1356"/>
      <c r="D9" s="1356"/>
      <c r="E9" s="1356"/>
      <c r="F9" s="1356"/>
      <c r="G9" s="1356"/>
      <c r="H9" s="1356"/>
      <c r="I9" s="1991"/>
      <c r="J9" s="296"/>
    </row>
    <row r="10" spans="1:10" ht="24" customHeight="1">
      <c r="A10" s="1990"/>
      <c r="B10" s="1356"/>
      <c r="C10" s="1356"/>
      <c r="D10" s="1356"/>
      <c r="E10" s="1356"/>
      <c r="F10" s="1356"/>
      <c r="G10" s="1356"/>
      <c r="H10" s="1356"/>
      <c r="I10" s="1991"/>
      <c r="J10" s="296"/>
    </row>
    <row r="11" spans="1:10" ht="26.25" customHeight="1">
      <c r="A11" s="1990"/>
      <c r="B11" s="1356"/>
      <c r="C11" s="1356"/>
      <c r="D11" s="1356"/>
      <c r="E11" s="1356"/>
      <c r="F11" s="1356"/>
      <c r="G11" s="1356"/>
      <c r="H11" s="1356"/>
      <c r="I11" s="1991"/>
      <c r="J11" s="296"/>
    </row>
    <row r="12" spans="1:10" ht="26.25" customHeight="1">
      <c r="A12" s="1990"/>
      <c r="B12" s="1356"/>
      <c r="C12" s="1356"/>
      <c r="D12" s="1356"/>
      <c r="E12" s="1356"/>
      <c r="F12" s="1356"/>
      <c r="G12" s="1356"/>
      <c r="H12" s="1356"/>
      <c r="I12" s="1991"/>
      <c r="J12" s="296"/>
    </row>
    <row r="13" spans="1:10" ht="26.25" customHeight="1">
      <c r="A13" s="1990"/>
      <c r="B13" s="1356"/>
      <c r="C13" s="1356"/>
      <c r="D13" s="1356"/>
      <c r="E13" s="1356"/>
      <c r="F13" s="1356"/>
      <c r="G13" s="1356"/>
      <c r="H13" s="1356"/>
      <c r="I13" s="1991"/>
      <c r="J13" s="296"/>
    </row>
    <row r="14" spans="1:10" ht="26.25" customHeight="1">
      <c r="A14" s="1990"/>
      <c r="B14" s="1356"/>
      <c r="C14" s="1356"/>
      <c r="D14" s="1356"/>
      <c r="E14" s="1356"/>
      <c r="F14" s="1356"/>
      <c r="G14" s="1356"/>
      <c r="H14" s="1356"/>
      <c r="I14" s="1991"/>
      <c r="J14" s="296"/>
    </row>
    <row r="15" spans="1:10" ht="26.25" customHeight="1">
      <c r="A15" s="1990"/>
      <c r="B15" s="1356"/>
      <c r="C15" s="1356"/>
      <c r="D15" s="1356"/>
      <c r="E15" s="1356"/>
      <c r="F15" s="1356"/>
      <c r="G15" s="1356"/>
      <c r="H15" s="1356"/>
      <c r="I15" s="1991"/>
      <c r="J15" s="296"/>
    </row>
    <row r="16" spans="1:10" ht="26.25" customHeight="1">
      <c r="A16" s="1990"/>
      <c r="B16" s="1356"/>
      <c r="C16" s="1356"/>
      <c r="D16" s="1356"/>
      <c r="E16" s="1356"/>
      <c r="F16" s="1356"/>
      <c r="G16" s="1356"/>
      <c r="H16" s="1356"/>
      <c r="I16" s="1991"/>
      <c r="J16" s="296"/>
    </row>
    <row r="17" spans="1:10" ht="26.25" customHeight="1">
      <c r="A17" s="1990"/>
      <c r="B17" s="1356"/>
      <c r="C17" s="1356"/>
      <c r="D17" s="1356"/>
      <c r="E17" s="1356"/>
      <c r="F17" s="1356"/>
      <c r="G17" s="1356"/>
      <c r="H17" s="1356"/>
      <c r="I17" s="1991"/>
      <c r="J17" s="296"/>
    </row>
    <row r="18" spans="1:10" ht="26.25" customHeight="1">
      <c r="A18" s="1990"/>
      <c r="B18" s="1356"/>
      <c r="C18" s="1356"/>
      <c r="D18" s="1356"/>
      <c r="E18" s="1356"/>
      <c r="F18" s="1356"/>
      <c r="G18" s="1356"/>
      <c r="H18" s="1356"/>
      <c r="I18" s="1991"/>
      <c r="J18" s="296"/>
    </row>
    <row r="19" spans="1:10" ht="26.25" customHeight="1">
      <c r="A19" s="1990"/>
      <c r="B19" s="1356"/>
      <c r="C19" s="1356"/>
      <c r="D19" s="1356"/>
      <c r="E19" s="1356"/>
      <c r="F19" s="1356"/>
      <c r="G19" s="1356"/>
      <c r="H19" s="1356"/>
      <c r="I19" s="1991"/>
      <c r="J19" s="296"/>
    </row>
    <row r="20" spans="1:10" ht="24" customHeight="1">
      <c r="A20" s="1990"/>
      <c r="B20" s="1356"/>
      <c r="C20" s="1356"/>
      <c r="D20" s="1356"/>
      <c r="E20" s="1356"/>
      <c r="F20" s="1356"/>
      <c r="G20" s="1356"/>
      <c r="H20" s="1356"/>
      <c r="I20" s="1991"/>
      <c r="J20" s="296"/>
    </row>
    <row r="21" spans="1:10" ht="24" customHeight="1">
      <c r="A21" s="1990"/>
      <c r="B21" s="1356"/>
      <c r="C21" s="1356"/>
      <c r="D21" s="1356"/>
      <c r="E21" s="1356"/>
      <c r="F21" s="1356"/>
      <c r="G21" s="1356"/>
      <c r="H21" s="1356"/>
      <c r="I21" s="1991"/>
      <c r="J21" s="296"/>
    </row>
    <row r="22" spans="1:10" ht="22.5" customHeight="1">
      <c r="A22" s="1990"/>
      <c r="B22" s="1356"/>
      <c r="C22" s="1356"/>
      <c r="D22" s="1356"/>
      <c r="E22" s="1356"/>
      <c r="F22" s="1356"/>
      <c r="G22" s="1356"/>
      <c r="H22" s="1356"/>
      <c r="I22" s="1991"/>
      <c r="J22" s="296"/>
    </row>
    <row r="23" spans="1:10" ht="24" customHeight="1">
      <c r="A23" s="1990"/>
      <c r="B23" s="1356"/>
      <c r="C23" s="1356"/>
      <c r="D23" s="1356"/>
      <c r="E23" s="1356"/>
      <c r="F23" s="1356"/>
      <c r="G23" s="1356"/>
      <c r="H23" s="1356"/>
      <c r="I23" s="1991"/>
      <c r="J23" s="296"/>
    </row>
    <row r="24" spans="1:10" ht="24" customHeight="1">
      <c r="A24" s="1990"/>
      <c r="B24" s="1356"/>
      <c r="C24" s="1356"/>
      <c r="D24" s="1356"/>
      <c r="E24" s="1356"/>
      <c r="F24" s="1356"/>
      <c r="G24" s="1356"/>
      <c r="H24" s="1356"/>
      <c r="I24" s="1991"/>
      <c r="J24" s="296"/>
    </row>
    <row r="25" spans="1:10" ht="24" customHeight="1" thickBot="1">
      <c r="A25" s="1992"/>
      <c r="B25" s="1993"/>
      <c r="C25" s="1993"/>
      <c r="D25" s="1993"/>
      <c r="E25" s="1993"/>
      <c r="F25" s="1993"/>
      <c r="G25" s="1993"/>
      <c r="H25" s="1993"/>
      <c r="I25" s="1994"/>
      <c r="J25" s="296"/>
    </row>
    <row r="26" spans="1:10" ht="24" customHeight="1">
      <c r="A26" s="429" t="s">
        <v>442</v>
      </c>
      <c r="B26" s="422"/>
      <c r="C26" s="422"/>
      <c r="D26" s="422"/>
      <c r="E26" s="422"/>
      <c r="F26" s="422"/>
      <c r="G26" s="422"/>
      <c r="H26" s="422"/>
      <c r="I26" s="422"/>
      <c r="J26" s="296"/>
    </row>
    <row r="27" spans="1:10" ht="24" customHeight="1">
      <c r="A27" s="429" t="s">
        <v>443</v>
      </c>
      <c r="B27" s="422"/>
      <c r="C27" s="422"/>
      <c r="D27" s="422"/>
      <c r="E27" s="422"/>
      <c r="F27" s="422"/>
      <c r="G27" s="422"/>
      <c r="H27" s="422"/>
      <c r="I27" s="422"/>
      <c r="J27" s="296"/>
    </row>
    <row r="28" spans="1:10" ht="22.5" customHeight="1">
      <c r="A28" s="1354" t="s">
        <v>788</v>
      </c>
      <c r="B28" s="1354"/>
      <c r="C28" s="1354"/>
      <c r="D28" s="1354"/>
      <c r="E28" s="1354"/>
      <c r="F28" s="1354"/>
      <c r="G28" s="1354"/>
      <c r="H28" s="1354"/>
      <c r="I28" s="1354"/>
      <c r="J28" s="296"/>
    </row>
    <row r="29" spans="1:10" ht="24" customHeight="1">
      <c r="A29" s="401"/>
      <c r="B29" s="401"/>
      <c r="C29" s="401"/>
      <c r="D29" s="401"/>
      <c r="E29" s="401"/>
      <c r="F29" s="401"/>
      <c r="G29" s="401"/>
      <c r="H29" s="401"/>
      <c r="I29" s="25" t="str">
        <f>様式7!$F$4</f>
        <v>○○○○○○○○○○○ＥＳＣＯ事業</v>
      </c>
      <c r="J29" s="296"/>
    </row>
    <row r="30" spans="1:10" ht="24" customHeight="1">
      <c r="A30" s="296"/>
      <c r="B30" s="296"/>
      <c r="C30" s="296"/>
      <c r="D30" s="296"/>
      <c r="E30" s="296"/>
      <c r="F30" s="296"/>
      <c r="G30" s="296"/>
      <c r="H30" s="296"/>
      <c r="I30" s="296"/>
      <c r="J30" s="296"/>
    </row>
    <row r="31" spans="1:10" ht="24" customHeight="1">
      <c r="A31" s="296"/>
      <c r="B31" s="296"/>
      <c r="C31" s="296"/>
      <c r="D31" s="296"/>
      <c r="E31" s="296"/>
      <c r="F31" s="296"/>
      <c r="G31" s="296"/>
      <c r="H31" s="296"/>
      <c r="I31" s="296"/>
      <c r="J31" s="296"/>
    </row>
    <row r="32" spans="1:10" ht="21" customHeight="1">
      <c r="A32" s="296"/>
      <c r="B32" s="296"/>
      <c r="C32" s="296"/>
      <c r="D32" s="296"/>
      <c r="E32" s="296"/>
      <c r="F32" s="296"/>
      <c r="G32" s="296"/>
      <c r="H32" s="296"/>
      <c r="I32" s="296"/>
      <c r="J32" s="296"/>
    </row>
    <row r="33" spans="1:10">
      <c r="A33" s="296"/>
      <c r="B33" s="296"/>
      <c r="C33" s="296"/>
      <c r="D33" s="296"/>
      <c r="E33" s="296"/>
      <c r="F33" s="296"/>
      <c r="G33" s="296"/>
      <c r="H33" s="296"/>
      <c r="I33" s="296"/>
      <c r="J33" s="296"/>
    </row>
    <row r="34" spans="1:10">
      <c r="A34" s="1"/>
      <c r="B34" s="1"/>
      <c r="C34" s="1"/>
      <c r="D34" s="1"/>
      <c r="E34" s="1"/>
      <c r="F34" s="1"/>
      <c r="G34" s="1"/>
      <c r="H34" s="1"/>
      <c r="I34" s="25"/>
      <c r="J34" s="1"/>
    </row>
    <row r="35" spans="1:10">
      <c r="A35" s="26"/>
      <c r="B35" s="15"/>
      <c r="C35" s="15"/>
      <c r="D35" s="15"/>
      <c r="E35" s="15"/>
      <c r="F35" s="15"/>
      <c r="G35" s="15"/>
      <c r="H35" s="15"/>
      <c r="I35" s="15"/>
      <c r="J35" s="1"/>
    </row>
    <row r="36" spans="1:10">
      <c r="A36" s="1"/>
      <c r="B36" s="1"/>
      <c r="C36" s="1"/>
      <c r="D36" s="1"/>
      <c r="E36" s="1"/>
      <c r="F36" s="1"/>
      <c r="G36" s="1"/>
      <c r="H36" s="1"/>
      <c r="I36" s="1"/>
      <c r="J36" s="1"/>
    </row>
  </sheetData>
  <mergeCells count="3">
    <mergeCell ref="A28:I28"/>
    <mergeCell ref="A2:I2"/>
    <mergeCell ref="A4:I25"/>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topLeftCell="A25" zoomScaleNormal="85" zoomScaleSheetLayoutView="100" workbookViewId="0">
      <selection activeCell="I25" sqref="I25"/>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99</v>
      </c>
      <c r="J1" s="401"/>
    </row>
    <row r="2" spans="1:10" ht="22.5" customHeight="1">
      <c r="A2" s="298" t="s">
        <v>669</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297" t="s">
        <v>633</v>
      </c>
      <c r="B4" s="418"/>
      <c r="C4" s="418"/>
      <c r="D4" s="418"/>
      <c r="E4" s="418"/>
      <c r="F4" s="418"/>
      <c r="G4" s="418"/>
      <c r="H4" s="418"/>
      <c r="I4" s="418"/>
      <c r="J4" s="401"/>
    </row>
    <row r="5" spans="1:10" ht="22.5" customHeight="1">
      <c r="A5" s="1301"/>
      <c r="B5" s="1302"/>
      <c r="C5" s="1302"/>
      <c r="D5" s="1302"/>
      <c r="E5" s="1302"/>
      <c r="F5" s="1302"/>
      <c r="G5" s="1302"/>
      <c r="H5" s="1302"/>
      <c r="I5" s="1303"/>
      <c r="J5" s="401"/>
    </row>
    <row r="6" spans="1:10" ht="23.25" customHeight="1">
      <c r="A6" s="1304"/>
      <c r="B6" s="1305"/>
      <c r="C6" s="1305"/>
      <c r="D6" s="1305"/>
      <c r="E6" s="1305"/>
      <c r="F6" s="1305"/>
      <c r="G6" s="1305"/>
      <c r="H6" s="1305"/>
      <c r="I6" s="1306"/>
      <c r="J6" s="401"/>
    </row>
    <row r="7" spans="1:10" ht="21" customHeight="1">
      <c r="A7" s="1304"/>
      <c r="B7" s="1305"/>
      <c r="C7" s="1305"/>
      <c r="D7" s="1305"/>
      <c r="E7" s="1305"/>
      <c r="F7" s="1305"/>
      <c r="G7" s="1305"/>
      <c r="H7" s="1305"/>
      <c r="I7" s="1306"/>
      <c r="J7" s="401"/>
    </row>
    <row r="8" spans="1:10" ht="21" customHeight="1">
      <c r="A8" s="1304"/>
      <c r="B8" s="1305"/>
      <c r="C8" s="1305"/>
      <c r="D8" s="1305"/>
      <c r="E8" s="1305"/>
      <c r="F8" s="1305"/>
      <c r="G8" s="1305"/>
      <c r="H8" s="1305"/>
      <c r="I8" s="1306"/>
      <c r="J8" s="401"/>
    </row>
    <row r="9" spans="1:10" ht="21" customHeight="1">
      <c r="A9" s="1304"/>
      <c r="B9" s="1305"/>
      <c r="C9" s="1305"/>
      <c r="D9" s="1305"/>
      <c r="E9" s="1305"/>
      <c r="F9" s="1305"/>
      <c r="G9" s="1305"/>
      <c r="H9" s="1305"/>
      <c r="I9" s="1306"/>
      <c r="J9" s="401"/>
    </row>
    <row r="10" spans="1:10" ht="21" customHeight="1">
      <c r="A10" s="1304"/>
      <c r="B10" s="1305"/>
      <c r="C10" s="1305"/>
      <c r="D10" s="1305"/>
      <c r="E10" s="1305"/>
      <c r="F10" s="1305"/>
      <c r="G10" s="1305"/>
      <c r="H10" s="1305"/>
      <c r="I10" s="1306"/>
      <c r="J10" s="401"/>
    </row>
    <row r="11" spans="1:10" ht="21" customHeight="1">
      <c r="A11" s="1304"/>
      <c r="B11" s="1305"/>
      <c r="C11" s="1305"/>
      <c r="D11" s="1305"/>
      <c r="E11" s="1305"/>
      <c r="F11" s="1305"/>
      <c r="G11" s="1305"/>
      <c r="H11" s="1305"/>
      <c r="I11" s="1306"/>
      <c r="J11" s="401"/>
    </row>
    <row r="12" spans="1:10" ht="21" customHeight="1">
      <c r="A12" s="1304"/>
      <c r="B12" s="1305"/>
      <c r="C12" s="1305"/>
      <c r="D12" s="1305"/>
      <c r="E12" s="1305"/>
      <c r="F12" s="1305"/>
      <c r="G12" s="1305"/>
      <c r="H12" s="1305"/>
      <c r="I12" s="1306"/>
      <c r="J12" s="401"/>
    </row>
    <row r="13" spans="1:10" ht="21" customHeight="1">
      <c r="A13" s="1304"/>
      <c r="B13" s="1305"/>
      <c r="C13" s="1305"/>
      <c r="D13" s="1305"/>
      <c r="E13" s="1305"/>
      <c r="F13" s="1305"/>
      <c r="G13" s="1305"/>
      <c r="H13" s="1305"/>
      <c r="I13" s="1306"/>
      <c r="J13" s="401"/>
    </row>
    <row r="14" spans="1:10" ht="21" customHeight="1">
      <c r="A14" s="1304"/>
      <c r="B14" s="1305"/>
      <c r="C14" s="1305"/>
      <c r="D14" s="1305"/>
      <c r="E14" s="1305"/>
      <c r="F14" s="1305"/>
      <c r="G14" s="1305"/>
      <c r="H14" s="1305"/>
      <c r="I14" s="1306"/>
      <c r="J14" s="401"/>
    </row>
    <row r="15" spans="1:10" ht="21" customHeight="1">
      <c r="A15" s="1304"/>
      <c r="B15" s="1305"/>
      <c r="C15" s="1305"/>
      <c r="D15" s="1305"/>
      <c r="E15" s="1305"/>
      <c r="F15" s="1305"/>
      <c r="G15" s="1305"/>
      <c r="H15" s="1305"/>
      <c r="I15" s="1306"/>
      <c r="J15" s="401"/>
    </row>
    <row r="16" spans="1:10" ht="21" customHeight="1">
      <c r="A16" s="1304"/>
      <c r="B16" s="1305"/>
      <c r="C16" s="1305"/>
      <c r="D16" s="1305"/>
      <c r="E16" s="1305"/>
      <c r="F16" s="1305"/>
      <c r="G16" s="1305"/>
      <c r="H16" s="1305"/>
      <c r="I16" s="1306"/>
      <c r="J16" s="401"/>
    </row>
    <row r="17" spans="1:10" ht="21" customHeight="1">
      <c r="A17" s="1304"/>
      <c r="B17" s="1305"/>
      <c r="C17" s="1305"/>
      <c r="D17" s="1305"/>
      <c r="E17" s="1305"/>
      <c r="F17" s="1305"/>
      <c r="G17" s="1305"/>
      <c r="H17" s="1305"/>
      <c r="I17" s="1306"/>
      <c r="J17" s="401"/>
    </row>
    <row r="18" spans="1:10" ht="21" customHeight="1">
      <c r="A18" s="1304"/>
      <c r="B18" s="1305"/>
      <c r="C18" s="1305"/>
      <c r="D18" s="1305"/>
      <c r="E18" s="1305"/>
      <c r="F18" s="1305"/>
      <c r="G18" s="1305"/>
      <c r="H18" s="1305"/>
      <c r="I18" s="1306"/>
      <c r="J18" s="401"/>
    </row>
    <row r="19" spans="1:10" ht="21" customHeight="1">
      <c r="A19" s="1304"/>
      <c r="B19" s="1305"/>
      <c r="C19" s="1305"/>
      <c r="D19" s="1305"/>
      <c r="E19" s="1305"/>
      <c r="F19" s="1305"/>
      <c r="G19" s="1305"/>
      <c r="H19" s="1305"/>
      <c r="I19" s="1306"/>
      <c r="J19" s="401"/>
    </row>
    <row r="20" spans="1:10" ht="21" customHeight="1">
      <c r="A20" s="1304"/>
      <c r="B20" s="1305"/>
      <c r="C20" s="1305"/>
      <c r="D20" s="1305"/>
      <c r="E20" s="1305"/>
      <c r="F20" s="1305"/>
      <c r="G20" s="1305"/>
      <c r="H20" s="1305"/>
      <c r="I20" s="1306"/>
      <c r="J20" s="401"/>
    </row>
    <row r="21" spans="1:10" ht="21" customHeight="1">
      <c r="A21" s="1304"/>
      <c r="B21" s="1305"/>
      <c r="C21" s="1305"/>
      <c r="D21" s="1305"/>
      <c r="E21" s="1305"/>
      <c r="F21" s="1305"/>
      <c r="G21" s="1305"/>
      <c r="H21" s="1305"/>
      <c r="I21" s="1306"/>
      <c r="J21" s="401"/>
    </row>
    <row r="22" spans="1:10" ht="21" customHeight="1">
      <c r="A22" s="1304"/>
      <c r="B22" s="1305"/>
      <c r="C22" s="1305"/>
      <c r="D22" s="1305"/>
      <c r="E22" s="1305"/>
      <c r="F22" s="1305"/>
      <c r="G22" s="1305"/>
      <c r="H22" s="1305"/>
      <c r="I22" s="1306"/>
      <c r="J22" s="401"/>
    </row>
    <row r="23" spans="1:10" ht="21" customHeight="1">
      <c r="A23" s="1304"/>
      <c r="B23" s="1305"/>
      <c r="C23" s="1305"/>
      <c r="D23" s="1305"/>
      <c r="E23" s="1305"/>
      <c r="F23" s="1305"/>
      <c r="G23" s="1305"/>
      <c r="H23" s="1305"/>
      <c r="I23" s="1306"/>
      <c r="J23" s="401"/>
    </row>
    <row r="24" spans="1:10" ht="21" customHeight="1">
      <c r="A24" s="1304"/>
      <c r="B24" s="1305"/>
      <c r="C24" s="1305"/>
      <c r="D24" s="1305"/>
      <c r="E24" s="1305"/>
      <c r="F24" s="1305"/>
      <c r="G24" s="1305"/>
      <c r="H24" s="1305"/>
      <c r="I24" s="1306"/>
      <c r="J24" s="401"/>
    </row>
    <row r="25" spans="1:10" ht="21" customHeight="1">
      <c r="A25" s="1304"/>
      <c r="B25" s="1305"/>
      <c r="C25" s="1305"/>
      <c r="D25" s="1305"/>
      <c r="E25" s="1305"/>
      <c r="F25" s="1305"/>
      <c r="G25" s="1305"/>
      <c r="H25" s="1305"/>
      <c r="I25" s="1306"/>
      <c r="J25" s="401"/>
    </row>
    <row r="26" spans="1:10" ht="21" customHeight="1">
      <c r="A26" s="1304"/>
      <c r="B26" s="1305"/>
      <c r="C26" s="1305"/>
      <c r="D26" s="1305"/>
      <c r="E26" s="1305"/>
      <c r="F26" s="1305"/>
      <c r="G26" s="1305"/>
      <c r="H26" s="1305"/>
      <c r="I26" s="1306"/>
      <c r="J26" s="401"/>
    </row>
    <row r="27" spans="1:10" ht="21" customHeight="1">
      <c r="A27" s="1304"/>
      <c r="B27" s="1305"/>
      <c r="C27" s="1305"/>
      <c r="D27" s="1305"/>
      <c r="E27" s="1305"/>
      <c r="F27" s="1305"/>
      <c r="G27" s="1305"/>
      <c r="H27" s="1305"/>
      <c r="I27" s="1306"/>
      <c r="J27" s="401"/>
    </row>
    <row r="28" spans="1:10" ht="21" customHeight="1">
      <c r="A28" s="1304"/>
      <c r="B28" s="1305"/>
      <c r="C28" s="1305"/>
      <c r="D28" s="1305"/>
      <c r="E28" s="1305"/>
      <c r="F28" s="1305"/>
      <c r="G28" s="1305"/>
      <c r="H28" s="1305"/>
      <c r="I28" s="1306"/>
      <c r="J28" s="401"/>
    </row>
    <row r="29" spans="1:10" ht="21" customHeight="1">
      <c r="A29" s="1304"/>
      <c r="B29" s="1305"/>
      <c r="C29" s="1305"/>
      <c r="D29" s="1305"/>
      <c r="E29" s="1305"/>
      <c r="F29" s="1305"/>
      <c r="G29" s="1305"/>
      <c r="H29" s="1305"/>
      <c r="I29" s="1306"/>
      <c r="J29" s="401"/>
    </row>
    <row r="30" spans="1:10" ht="21" customHeight="1">
      <c r="A30" s="1304"/>
      <c r="B30" s="1305"/>
      <c r="C30" s="1305"/>
      <c r="D30" s="1305"/>
      <c r="E30" s="1305"/>
      <c r="F30" s="1305"/>
      <c r="G30" s="1305"/>
      <c r="H30" s="1305"/>
      <c r="I30" s="1306"/>
      <c r="J30" s="401"/>
    </row>
    <row r="31" spans="1:10" ht="21" customHeight="1">
      <c r="A31" s="1304"/>
      <c r="B31" s="1305"/>
      <c r="C31" s="1305"/>
      <c r="D31" s="1305"/>
      <c r="E31" s="1305"/>
      <c r="F31" s="1305"/>
      <c r="G31" s="1305"/>
      <c r="H31" s="1305"/>
      <c r="I31" s="1306"/>
      <c r="J31" s="401"/>
    </row>
    <row r="32" spans="1:10" ht="21" customHeight="1">
      <c r="A32" s="1307"/>
      <c r="B32" s="1308"/>
      <c r="C32" s="1308"/>
      <c r="D32" s="1308"/>
      <c r="E32" s="1308"/>
      <c r="F32" s="1308"/>
      <c r="G32" s="1308"/>
      <c r="H32" s="1308"/>
      <c r="I32" s="1309"/>
      <c r="J32" s="401"/>
    </row>
    <row r="33" spans="1:10" ht="21" customHeight="1">
      <c r="A33" s="429" t="s">
        <v>442</v>
      </c>
      <c r="B33" s="421"/>
      <c r="C33" s="421"/>
      <c r="D33" s="421"/>
      <c r="E33" s="421"/>
      <c r="F33" s="421"/>
      <c r="G33" s="421"/>
      <c r="H33" s="421"/>
      <c r="I33" s="421"/>
      <c r="J33" s="401"/>
    </row>
    <row r="34" spans="1:10" ht="21" customHeight="1">
      <c r="A34" s="429" t="s">
        <v>443</v>
      </c>
      <c r="B34" s="421"/>
      <c r="C34" s="421"/>
      <c r="D34" s="421"/>
      <c r="E34" s="421"/>
      <c r="F34" s="421"/>
      <c r="G34" s="421"/>
      <c r="H34" s="421"/>
      <c r="I34" s="421"/>
      <c r="J34" s="401"/>
    </row>
    <row r="35" spans="1:10" ht="21" customHeight="1">
      <c r="A35" s="401"/>
      <c r="B35" s="401"/>
      <c r="C35" s="401"/>
      <c r="D35" s="401"/>
      <c r="E35" s="401"/>
      <c r="F35" s="401"/>
      <c r="G35" s="401"/>
      <c r="H35" s="401"/>
      <c r="I35" s="401"/>
      <c r="J35" s="401"/>
    </row>
    <row r="36" spans="1:10" ht="21" customHeight="1">
      <c r="A36" s="1354" t="s">
        <v>788</v>
      </c>
      <c r="B36" s="1354"/>
      <c r="C36" s="1354"/>
      <c r="D36" s="1354"/>
      <c r="E36" s="1354"/>
      <c r="F36" s="1354"/>
      <c r="G36" s="1354"/>
      <c r="H36" s="1354"/>
      <c r="I36" s="1354"/>
      <c r="J36" s="1354"/>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2">
    <mergeCell ref="A36:J36"/>
    <mergeCell ref="A5:I32"/>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M50"/>
  <sheetViews>
    <sheetView view="pageBreakPreview" topLeftCell="A28" zoomScale="80" zoomScaleNormal="100" zoomScaleSheetLayoutView="80" workbookViewId="0">
      <selection activeCell="I25" sqref="I25"/>
    </sheetView>
  </sheetViews>
  <sheetFormatPr defaultColWidth="2.375" defaultRowHeight="20.100000000000001" customHeight="1"/>
  <cols>
    <col min="1" max="1" width="2.625" style="95" customWidth="1"/>
    <col min="2" max="3" width="5" style="95" customWidth="1"/>
    <col min="4" max="12" width="10.625" style="95" customWidth="1"/>
    <col min="13" max="14" width="2.625" style="95" customWidth="1"/>
    <col min="15" max="16384" width="2.375" style="95"/>
  </cols>
  <sheetData>
    <row r="1" spans="1:14" ht="20.100000000000001" customHeight="1">
      <c r="A1" s="299"/>
      <c r="B1" s="299"/>
      <c r="C1" s="299"/>
      <c r="D1" s="299"/>
      <c r="E1" s="299"/>
      <c r="F1" s="299"/>
      <c r="G1" s="299"/>
      <c r="H1" s="299"/>
      <c r="L1" s="849" t="s">
        <v>137</v>
      </c>
      <c r="M1" s="299"/>
      <c r="N1" s="299"/>
    </row>
    <row r="2" spans="1:14" ht="20.100000000000001" customHeight="1">
      <c r="A2" s="299"/>
      <c r="B2" s="1378" t="s">
        <v>664</v>
      </c>
      <c r="C2" s="1378"/>
      <c r="D2" s="1378"/>
      <c r="E2" s="1378"/>
      <c r="F2" s="1378"/>
      <c r="G2" s="1378"/>
      <c r="H2" s="1378"/>
      <c r="I2" s="1378"/>
      <c r="J2" s="1378"/>
      <c r="K2" s="1378"/>
      <c r="L2" s="1378"/>
      <c r="M2" s="299"/>
      <c r="N2" s="299"/>
    </row>
    <row r="3" spans="1:14" ht="20.100000000000001" customHeight="1" thickBot="1">
      <c r="A3" s="299"/>
      <c r="B3" s="300" t="s">
        <v>646</v>
      </c>
      <c r="C3" s="299"/>
      <c r="D3" s="299"/>
      <c r="E3" s="299"/>
      <c r="F3" s="299"/>
      <c r="G3" s="299"/>
      <c r="H3" s="299"/>
      <c r="I3" s="299"/>
      <c r="J3" s="299"/>
      <c r="K3" s="299"/>
      <c r="L3" s="299"/>
      <c r="M3" s="299"/>
      <c r="N3" s="299"/>
    </row>
    <row r="4" spans="1:14" ht="22.5" customHeight="1" thickBot="1">
      <c r="A4" s="96"/>
      <c r="B4" s="1390" t="s">
        <v>75</v>
      </c>
      <c r="C4" s="1391"/>
      <c r="D4" s="97" t="str">
        <f>様式7!F4</f>
        <v>○○○○○○○○○○○ＥＳＣＯ事業</v>
      </c>
      <c r="E4" s="98"/>
      <c r="F4" s="98"/>
      <c r="G4" s="98"/>
      <c r="H4" s="98"/>
      <c r="I4" s="98"/>
      <c r="J4" s="98"/>
      <c r="K4" s="98"/>
      <c r="L4" s="837"/>
      <c r="M4" s="299"/>
      <c r="N4" s="299"/>
    </row>
    <row r="5" spans="1:14" ht="20.100000000000001" customHeight="1">
      <c r="A5" s="96"/>
      <c r="B5" s="99" t="s">
        <v>76</v>
      </c>
      <c r="C5" s="100"/>
      <c r="D5" s="100"/>
      <c r="E5" s="100"/>
      <c r="F5" s="100"/>
      <c r="G5" s="100"/>
      <c r="H5" s="100"/>
      <c r="I5" s="100"/>
      <c r="J5" s="100"/>
      <c r="K5" s="100"/>
      <c r="L5" s="113"/>
      <c r="M5" s="299"/>
      <c r="N5" s="299"/>
    </row>
    <row r="6" spans="1:14" ht="20.100000000000001" customHeight="1">
      <c r="A6" s="96"/>
      <c r="B6" s="101"/>
      <c r="C6" s="102"/>
      <c r="D6" s="102"/>
      <c r="E6" s="102"/>
      <c r="F6" s="102"/>
      <c r="G6" s="102"/>
      <c r="H6" s="102"/>
      <c r="I6" s="102"/>
      <c r="J6" s="102"/>
      <c r="K6" s="102"/>
      <c r="L6" s="103"/>
      <c r="M6" s="299"/>
      <c r="N6" s="299"/>
    </row>
    <row r="7" spans="1:14" ht="20.100000000000001" customHeight="1">
      <c r="A7" s="96"/>
      <c r="B7" s="104"/>
      <c r="C7" s="105"/>
      <c r="D7" s="105"/>
      <c r="E7" s="105"/>
      <c r="F7" s="105"/>
      <c r="G7" s="105"/>
      <c r="H7" s="105"/>
      <c r="I7" s="105"/>
      <c r="J7" s="105"/>
      <c r="K7" s="105"/>
      <c r="L7" s="106"/>
      <c r="M7" s="299"/>
      <c r="N7" s="299"/>
    </row>
    <row r="8" spans="1:14" ht="20.100000000000001" customHeight="1">
      <c r="A8" s="96"/>
      <c r="B8" s="104"/>
      <c r="C8" s="105"/>
      <c r="D8" s="105"/>
      <c r="E8" s="105"/>
      <c r="F8" s="105"/>
      <c r="G8" s="105"/>
      <c r="H8" s="105"/>
      <c r="I8" s="105"/>
      <c r="J8" s="105"/>
      <c r="K8" s="105"/>
      <c r="L8" s="106"/>
      <c r="M8" s="299"/>
      <c r="N8" s="299"/>
    </row>
    <row r="9" spans="1:14" ht="20.100000000000001" customHeight="1" thickBot="1">
      <c r="A9" s="96"/>
      <c r="B9" s="104"/>
      <c r="C9" s="105"/>
      <c r="D9" s="105"/>
      <c r="E9" s="105"/>
      <c r="F9" s="105"/>
      <c r="G9" s="105"/>
      <c r="H9" s="105"/>
      <c r="I9" s="105"/>
      <c r="J9" s="105"/>
      <c r="K9" s="105"/>
      <c r="L9" s="106"/>
      <c r="M9" s="299"/>
      <c r="N9" s="299"/>
    </row>
    <row r="10" spans="1:14" ht="20.100000000000001" customHeight="1">
      <c r="A10" s="96"/>
      <c r="B10" s="99" t="s">
        <v>78</v>
      </c>
      <c r="C10" s="100"/>
      <c r="D10" s="100"/>
      <c r="E10" s="100"/>
      <c r="F10" s="100"/>
      <c r="G10" s="100"/>
      <c r="H10" s="100"/>
      <c r="I10" s="100"/>
      <c r="J10" s="100"/>
      <c r="K10" s="100"/>
      <c r="L10" s="113"/>
      <c r="M10" s="299"/>
      <c r="N10" s="299"/>
    </row>
    <row r="11" spans="1:14" ht="20.100000000000001" customHeight="1">
      <c r="A11" s="96"/>
      <c r="B11" s="104"/>
      <c r="C11" s="105"/>
      <c r="D11" s="105"/>
      <c r="E11" s="105"/>
      <c r="F11" s="105"/>
      <c r="G11" s="105"/>
      <c r="H11" s="105"/>
      <c r="I11" s="105"/>
      <c r="J11" s="105"/>
      <c r="K11" s="105"/>
      <c r="L11" s="106"/>
      <c r="M11" s="299"/>
      <c r="N11" s="299"/>
    </row>
    <row r="12" spans="1:14" ht="20.100000000000001" customHeight="1">
      <c r="A12" s="96"/>
      <c r="B12" s="107"/>
      <c r="C12" s="108"/>
      <c r="D12" s="108"/>
      <c r="E12" s="108"/>
      <c r="F12" s="108"/>
      <c r="G12" s="108"/>
      <c r="H12" s="108"/>
      <c r="I12" s="108"/>
      <c r="J12" s="108"/>
      <c r="K12" s="108"/>
      <c r="L12" s="838"/>
      <c r="M12" s="299"/>
      <c r="N12" s="299"/>
    </row>
    <row r="13" spans="1:14" ht="20.100000000000001" customHeight="1">
      <c r="A13" s="96"/>
      <c r="B13" s="107"/>
      <c r="C13" s="108"/>
      <c r="D13" s="108"/>
      <c r="E13" s="108"/>
      <c r="F13" s="108"/>
      <c r="G13" s="108"/>
      <c r="H13" s="108"/>
      <c r="I13" s="108"/>
      <c r="J13" s="108"/>
      <c r="K13" s="108"/>
      <c r="L13" s="838"/>
      <c r="M13" s="299"/>
      <c r="N13" s="299"/>
    </row>
    <row r="14" spans="1:14" ht="20.100000000000001" customHeight="1" thickBot="1">
      <c r="A14" s="96"/>
      <c r="B14" s="109"/>
      <c r="C14" s="110"/>
      <c r="D14" s="110"/>
      <c r="E14" s="110"/>
      <c r="F14" s="110"/>
      <c r="G14" s="110"/>
      <c r="H14" s="110"/>
      <c r="I14" s="110"/>
      <c r="J14" s="110"/>
      <c r="K14" s="110"/>
      <c r="L14" s="839"/>
      <c r="M14" s="299"/>
      <c r="N14" s="299"/>
    </row>
    <row r="15" spans="1:14" ht="20.100000000000001" customHeight="1">
      <c r="A15" s="96"/>
      <c r="B15" s="99" t="s">
        <v>77</v>
      </c>
      <c r="C15" s="100"/>
      <c r="D15" s="100"/>
      <c r="E15" s="100"/>
      <c r="F15" s="100"/>
      <c r="G15" s="100"/>
      <c r="H15" s="100"/>
      <c r="I15" s="100"/>
      <c r="J15" s="100"/>
      <c r="K15" s="100"/>
      <c r="L15" s="113"/>
      <c r="M15" s="299"/>
      <c r="N15" s="299"/>
    </row>
    <row r="16" spans="1:14" ht="20.100000000000001" customHeight="1">
      <c r="A16" s="96"/>
      <c r="B16" s="104"/>
      <c r="C16" s="105"/>
      <c r="D16" s="105"/>
      <c r="E16" s="105"/>
      <c r="F16" s="105"/>
      <c r="G16" s="105"/>
      <c r="H16" s="105"/>
      <c r="I16" s="105"/>
      <c r="J16" s="105"/>
      <c r="K16" s="105"/>
      <c r="L16" s="106"/>
      <c r="M16" s="299"/>
      <c r="N16" s="299"/>
    </row>
    <row r="17" spans="1:14" ht="20.100000000000001" customHeight="1">
      <c r="A17" s="96"/>
      <c r="B17" s="107"/>
      <c r="C17" s="108"/>
      <c r="D17" s="108"/>
      <c r="E17" s="108"/>
      <c r="F17" s="108"/>
      <c r="G17" s="108"/>
      <c r="H17" s="108"/>
      <c r="I17" s="108"/>
      <c r="J17" s="108"/>
      <c r="K17" s="108"/>
      <c r="L17" s="838"/>
      <c r="M17" s="299"/>
      <c r="N17" s="299"/>
    </row>
    <row r="18" spans="1:14" ht="20.100000000000001" customHeight="1">
      <c r="A18" s="96"/>
      <c r="B18" s="107"/>
      <c r="C18" s="108"/>
      <c r="D18" s="108"/>
      <c r="E18" s="108"/>
      <c r="F18" s="108"/>
      <c r="G18" s="108"/>
      <c r="H18" s="108"/>
      <c r="I18" s="108"/>
      <c r="J18" s="108"/>
      <c r="K18" s="108"/>
      <c r="L18" s="838"/>
      <c r="M18" s="299"/>
      <c r="N18" s="299"/>
    </row>
    <row r="19" spans="1:14" ht="20.100000000000001" customHeight="1" thickBot="1">
      <c r="A19" s="96"/>
      <c r="B19" s="109"/>
      <c r="C19" s="110"/>
      <c r="D19" s="110"/>
      <c r="E19" s="110"/>
      <c r="F19" s="110"/>
      <c r="G19" s="110"/>
      <c r="H19" s="110"/>
      <c r="I19" s="110"/>
      <c r="J19" s="110"/>
      <c r="K19" s="110"/>
      <c r="L19" s="839"/>
      <c r="M19" s="299"/>
      <c r="N19" s="299"/>
    </row>
    <row r="20" spans="1:14" ht="20.100000000000001" customHeight="1">
      <c r="A20" s="96"/>
      <c r="B20" s="99" t="s">
        <v>79</v>
      </c>
      <c r="C20" s="100"/>
      <c r="D20" s="100"/>
      <c r="E20" s="100"/>
      <c r="F20" s="100"/>
      <c r="G20" s="100"/>
      <c r="H20" s="100"/>
      <c r="I20" s="100"/>
      <c r="J20" s="100"/>
      <c r="K20" s="100"/>
      <c r="L20" s="113"/>
      <c r="M20" s="299"/>
      <c r="N20" s="299"/>
    </row>
    <row r="21" spans="1:14" ht="20.100000000000001" customHeight="1">
      <c r="A21" s="96"/>
      <c r="B21" s="104"/>
      <c r="C21" s="105"/>
      <c r="D21" s="105"/>
      <c r="E21" s="105"/>
      <c r="F21" s="105"/>
      <c r="G21" s="105"/>
      <c r="H21" s="105"/>
      <c r="I21" s="105"/>
      <c r="J21" s="105"/>
      <c r="K21" s="105"/>
      <c r="L21" s="106"/>
      <c r="M21" s="299"/>
      <c r="N21" s="299"/>
    </row>
    <row r="22" spans="1:14" ht="20.100000000000001" customHeight="1">
      <c r="A22" s="96"/>
      <c r="B22" s="107"/>
      <c r="C22" s="108"/>
      <c r="D22" s="108"/>
      <c r="E22" s="108"/>
      <c r="F22" s="108"/>
      <c r="G22" s="108"/>
      <c r="H22" s="108"/>
      <c r="I22" s="108"/>
      <c r="J22" s="108"/>
      <c r="K22" s="108"/>
      <c r="L22" s="838"/>
      <c r="M22" s="299"/>
      <c r="N22" s="299"/>
    </row>
    <row r="23" spans="1:14" ht="20.100000000000001" customHeight="1">
      <c r="A23" s="96"/>
      <c r="B23" s="107"/>
      <c r="C23" s="108"/>
      <c r="D23" s="108"/>
      <c r="E23" s="108"/>
      <c r="F23" s="108"/>
      <c r="G23" s="108"/>
      <c r="H23" s="108"/>
      <c r="I23" s="108"/>
      <c r="J23" s="108"/>
      <c r="K23" s="108"/>
      <c r="L23" s="838"/>
      <c r="M23" s="299"/>
      <c r="N23" s="299"/>
    </row>
    <row r="24" spans="1:14" ht="20.100000000000001" customHeight="1" thickBot="1">
      <c r="A24" s="96"/>
      <c r="B24" s="109"/>
      <c r="C24" s="110"/>
      <c r="D24" s="110"/>
      <c r="E24" s="110"/>
      <c r="F24" s="110"/>
      <c r="G24" s="110"/>
      <c r="H24" s="110"/>
      <c r="I24" s="110"/>
      <c r="J24" s="110"/>
      <c r="K24" s="110"/>
      <c r="L24" s="839"/>
      <c r="M24" s="299"/>
      <c r="N24" s="299"/>
    </row>
    <row r="25" spans="1:14" ht="20.100000000000001" customHeight="1">
      <c r="A25" s="96"/>
      <c r="B25" s="99" t="s">
        <v>80</v>
      </c>
      <c r="C25" s="112"/>
      <c r="D25" s="112"/>
      <c r="E25" s="112"/>
      <c r="F25" s="112"/>
      <c r="G25" s="112"/>
      <c r="H25" s="112"/>
      <c r="I25" s="112"/>
      <c r="J25" s="112"/>
      <c r="K25" s="112"/>
      <c r="L25" s="840"/>
      <c r="M25" s="299"/>
      <c r="N25" s="299"/>
    </row>
    <row r="26" spans="1:14" ht="20.100000000000001" customHeight="1">
      <c r="A26" s="96"/>
      <c r="B26" s="107"/>
      <c r="C26" s="108"/>
      <c r="D26" s="108"/>
      <c r="E26" s="108"/>
      <c r="F26" s="108"/>
      <c r="G26" s="108"/>
      <c r="H26" s="108"/>
      <c r="I26" s="108"/>
      <c r="J26" s="108"/>
      <c r="K26" s="108"/>
      <c r="L26" s="838"/>
      <c r="M26" s="299"/>
      <c r="N26" s="299"/>
    </row>
    <row r="27" spans="1:14" ht="20.100000000000001" customHeight="1">
      <c r="A27" s="96"/>
      <c r="B27" s="107"/>
      <c r="C27" s="108" t="s">
        <v>685</v>
      </c>
      <c r="D27" s="108"/>
      <c r="E27" s="108"/>
      <c r="F27" s="108"/>
      <c r="G27" s="108"/>
      <c r="H27" s="108"/>
      <c r="I27" s="108"/>
      <c r="J27" s="108"/>
      <c r="K27" s="108"/>
      <c r="L27" s="838"/>
      <c r="M27" s="299"/>
      <c r="N27" s="299"/>
    </row>
    <row r="28" spans="1:14" ht="20.100000000000001" customHeight="1">
      <c r="A28" s="96"/>
      <c r="B28" s="107"/>
      <c r="C28" s="841"/>
      <c r="D28" s="845"/>
      <c r="E28" s="845"/>
      <c r="F28" s="845"/>
      <c r="G28" s="844"/>
      <c r="H28" s="844"/>
      <c r="L28" s="842"/>
      <c r="M28" s="299"/>
      <c r="N28" s="299"/>
    </row>
    <row r="29" spans="1:14" ht="20.100000000000001" customHeight="1">
      <c r="A29" s="96"/>
      <c r="B29" s="107"/>
      <c r="C29" s="108"/>
      <c r="D29" s="108"/>
      <c r="E29" s="108"/>
      <c r="F29" s="108"/>
      <c r="G29" s="108"/>
      <c r="H29" s="108"/>
      <c r="I29" s="108"/>
      <c r="J29" s="108"/>
      <c r="K29" s="108"/>
      <c r="L29" s="838"/>
      <c r="M29" s="299"/>
      <c r="N29" s="299"/>
    </row>
    <row r="30" spans="1:14" ht="20.100000000000001" customHeight="1">
      <c r="A30" s="96"/>
      <c r="B30" s="107"/>
      <c r="C30" s="108"/>
      <c r="D30" s="108"/>
      <c r="E30" s="108"/>
      <c r="F30" s="108"/>
      <c r="G30" s="108"/>
      <c r="H30" s="108"/>
      <c r="I30" s="108"/>
      <c r="J30" s="108"/>
      <c r="K30" s="108"/>
      <c r="L30" s="838"/>
      <c r="M30" s="299"/>
      <c r="N30" s="299"/>
    </row>
    <row r="31" spans="1:14" ht="20.100000000000001" customHeight="1">
      <c r="A31" s="96"/>
      <c r="B31" s="107"/>
      <c r="C31" s="108"/>
      <c r="D31" s="108"/>
      <c r="E31" s="108"/>
      <c r="F31" s="108"/>
      <c r="G31" s="108"/>
      <c r="H31" s="108"/>
      <c r="I31" s="108"/>
      <c r="J31" s="108"/>
      <c r="K31" s="108"/>
      <c r="L31" s="838"/>
      <c r="M31" s="299"/>
      <c r="N31" s="299"/>
    </row>
    <row r="32" spans="1:14" ht="20.100000000000001" customHeight="1">
      <c r="A32" s="96"/>
      <c r="B32" s="107"/>
      <c r="C32" s="108"/>
      <c r="D32" s="108"/>
      <c r="E32" s="108"/>
      <c r="F32" s="108"/>
      <c r="G32" s="108"/>
      <c r="H32" s="108"/>
      <c r="I32" s="108"/>
      <c r="J32" s="108"/>
      <c r="K32" s="108"/>
      <c r="L32" s="838"/>
      <c r="M32" s="299"/>
      <c r="N32" s="299"/>
    </row>
    <row r="33" spans="1:91" ht="20.100000000000001" customHeight="1" thickBot="1">
      <c r="A33" s="96"/>
      <c r="B33" s="107"/>
      <c r="C33" s="847" t="s">
        <v>740</v>
      </c>
      <c r="D33" s="108"/>
      <c r="E33" s="108"/>
      <c r="F33" s="108"/>
      <c r="G33" s="108"/>
      <c r="H33" s="108"/>
      <c r="I33" s="108"/>
      <c r="J33" s="108"/>
      <c r="K33" s="108"/>
      <c r="L33" s="838"/>
      <c r="M33" s="299"/>
      <c r="N33" s="299"/>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5"/>
      <c r="CE33" s="115"/>
      <c r="CF33" s="301"/>
      <c r="CG33" s="115"/>
      <c r="CH33" s="115"/>
      <c r="CI33" s="115" t="s">
        <v>81</v>
      </c>
      <c r="CJ33" s="115"/>
      <c r="CK33" s="302"/>
      <c r="CL33" s="302"/>
      <c r="CM33" s="302"/>
    </row>
    <row r="34" spans="1:91" ht="20.100000000000001" customHeight="1">
      <c r="A34" s="96"/>
      <c r="B34" s="107"/>
      <c r="C34" s="843"/>
      <c r="D34" s="1383"/>
      <c r="E34" s="1384"/>
      <c r="F34" s="1381" t="s">
        <v>673</v>
      </c>
      <c r="G34" s="1382"/>
      <c r="H34" s="1382" t="s">
        <v>674</v>
      </c>
      <c r="I34" s="1382"/>
      <c r="J34" s="1382" t="s">
        <v>683</v>
      </c>
      <c r="K34" s="1389"/>
      <c r="L34" s="838"/>
      <c r="M34" s="299"/>
      <c r="N34" s="299"/>
      <c r="S34" s="1431" t="s">
        <v>323</v>
      </c>
      <c r="T34" s="1432"/>
      <c r="U34" s="1432"/>
      <c r="V34" s="1432"/>
      <c r="W34" s="1433"/>
      <c r="X34" s="1440" t="s">
        <v>82</v>
      </c>
      <c r="Y34" s="1441"/>
      <c r="Z34" s="1441"/>
      <c r="AA34" s="1441"/>
      <c r="AB34" s="1441"/>
      <c r="AC34" s="1442"/>
      <c r="AD34" s="1440" t="s">
        <v>83</v>
      </c>
      <c r="AE34" s="1441"/>
      <c r="AF34" s="1441"/>
      <c r="AG34" s="1441"/>
      <c r="AH34" s="1441"/>
      <c r="AI34" s="1441"/>
      <c r="AJ34" s="1441"/>
      <c r="AK34" s="1441"/>
      <c r="AL34" s="1441"/>
      <c r="AM34" s="1441"/>
      <c r="AN34" s="1441"/>
      <c r="AO34" s="1441"/>
      <c r="AP34" s="1441"/>
      <c r="AQ34" s="1441"/>
      <c r="AR34" s="1441"/>
      <c r="AS34" s="1441"/>
      <c r="AT34" s="1441"/>
      <c r="AU34" s="1441"/>
      <c r="AV34" s="1441"/>
      <c r="AW34" s="1441"/>
      <c r="AX34" s="1441"/>
      <c r="AY34" s="1441"/>
      <c r="AZ34" s="1441"/>
      <c r="BA34" s="1441"/>
      <c r="BB34" s="1441"/>
      <c r="BC34" s="1441"/>
      <c r="BD34" s="1441"/>
      <c r="BE34" s="1441"/>
      <c r="BF34" s="1441"/>
      <c r="BG34" s="1441"/>
      <c r="BH34" s="1441"/>
      <c r="BI34" s="1441"/>
      <c r="BJ34" s="1441"/>
      <c r="BK34" s="1441"/>
      <c r="BL34" s="1441"/>
      <c r="BM34" s="1441"/>
      <c r="BN34" s="1441"/>
      <c r="BO34" s="1441"/>
      <c r="BP34" s="1441"/>
      <c r="BQ34" s="1441"/>
      <c r="BR34" s="1441"/>
      <c r="BS34" s="1441"/>
      <c r="BT34" s="1441"/>
      <c r="BU34" s="1441"/>
      <c r="BV34" s="1441"/>
      <c r="BW34" s="1441"/>
      <c r="BX34" s="1441"/>
      <c r="BY34" s="1441"/>
      <c r="BZ34" s="1441"/>
      <c r="CA34" s="1441"/>
      <c r="CB34" s="1441"/>
      <c r="CC34" s="1441"/>
      <c r="CD34" s="1441"/>
      <c r="CE34" s="1441"/>
      <c r="CF34" s="1441"/>
      <c r="CG34" s="1441"/>
      <c r="CH34" s="1441"/>
      <c r="CI34" s="1443" t="s">
        <v>84</v>
      </c>
      <c r="CJ34" s="1432"/>
      <c r="CK34" s="1432"/>
      <c r="CL34" s="1432"/>
      <c r="CM34" s="1444"/>
    </row>
    <row r="35" spans="1:91" ht="20.100000000000001" customHeight="1" thickBot="1">
      <c r="A35" s="96"/>
      <c r="B35" s="107"/>
      <c r="C35" s="108"/>
      <c r="D35" s="1379" t="s">
        <v>675</v>
      </c>
      <c r="E35" s="1380"/>
      <c r="F35" s="852" t="s">
        <v>742</v>
      </c>
      <c r="G35" s="850" t="s">
        <v>743</v>
      </c>
      <c r="H35" s="850" t="s">
        <v>742</v>
      </c>
      <c r="I35" s="850" t="s">
        <v>743</v>
      </c>
      <c r="J35" s="850" t="s">
        <v>742</v>
      </c>
      <c r="K35" s="851" t="s">
        <v>743</v>
      </c>
      <c r="L35" s="838"/>
      <c r="M35" s="299"/>
      <c r="N35" s="299"/>
      <c r="S35" s="1434"/>
      <c r="T35" s="1435"/>
      <c r="U35" s="1435"/>
      <c r="V35" s="1435"/>
      <c r="W35" s="1436"/>
      <c r="X35" s="1425" t="s">
        <v>85</v>
      </c>
      <c r="Y35" s="1426"/>
      <c r="Z35" s="1426"/>
      <c r="AA35" s="1426"/>
      <c r="AB35" s="1426"/>
      <c r="AC35" s="1426"/>
      <c r="AD35" s="1425" t="s">
        <v>85</v>
      </c>
      <c r="AE35" s="1426"/>
      <c r="AF35" s="1426"/>
      <c r="AG35" s="1426"/>
      <c r="AH35" s="1427"/>
      <c r="AI35" s="1425" t="s">
        <v>86</v>
      </c>
      <c r="AJ35" s="1426"/>
      <c r="AK35" s="1426"/>
      <c r="AL35" s="1427"/>
      <c r="AM35" s="1423" t="s">
        <v>87</v>
      </c>
      <c r="AN35" s="1423"/>
      <c r="AO35" s="1423"/>
      <c r="AP35" s="1423"/>
      <c r="AQ35" s="1423" t="s">
        <v>88</v>
      </c>
      <c r="AR35" s="1423"/>
      <c r="AS35" s="1423"/>
      <c r="AT35" s="1423"/>
      <c r="AU35" s="1423"/>
      <c r="AV35" s="1423"/>
      <c r="AW35" s="1423" t="s">
        <v>89</v>
      </c>
      <c r="AX35" s="1423"/>
      <c r="AY35" s="1423"/>
      <c r="AZ35" s="1423"/>
      <c r="BA35" s="1423"/>
      <c r="BB35" s="1423"/>
      <c r="BC35" s="1425" t="s">
        <v>90</v>
      </c>
      <c r="BD35" s="1426"/>
      <c r="BE35" s="1426"/>
      <c r="BF35" s="1427"/>
      <c r="BG35" s="1425" t="s">
        <v>91</v>
      </c>
      <c r="BH35" s="1426"/>
      <c r="BI35" s="1426"/>
      <c r="BJ35" s="1427"/>
      <c r="BK35" s="1447" t="s">
        <v>92</v>
      </c>
      <c r="BL35" s="1448"/>
      <c r="BM35" s="1448"/>
      <c r="BN35" s="1449"/>
      <c r="BO35" s="1425" t="s">
        <v>93</v>
      </c>
      <c r="BP35" s="1426"/>
      <c r="BQ35" s="1426"/>
      <c r="BR35" s="1427"/>
      <c r="BS35" s="1425" t="s">
        <v>94</v>
      </c>
      <c r="BT35" s="1426"/>
      <c r="BU35" s="1426"/>
      <c r="BV35" s="1427"/>
      <c r="BW35" s="1425" t="s">
        <v>95</v>
      </c>
      <c r="BX35" s="1426"/>
      <c r="BY35" s="1426"/>
      <c r="BZ35" s="1427"/>
      <c r="CA35" s="1425" t="s">
        <v>96</v>
      </c>
      <c r="CB35" s="1426"/>
      <c r="CC35" s="1426"/>
      <c r="CD35" s="1427"/>
      <c r="CE35" s="1425" t="s">
        <v>97</v>
      </c>
      <c r="CF35" s="1426"/>
      <c r="CG35" s="1426"/>
      <c r="CH35" s="1427"/>
      <c r="CI35" s="1435"/>
      <c r="CJ35" s="1435"/>
      <c r="CK35" s="1435"/>
      <c r="CL35" s="1435"/>
      <c r="CM35" s="1445"/>
    </row>
    <row r="36" spans="1:91" ht="20.100000000000001" customHeight="1" thickBot="1">
      <c r="A36" s="96"/>
      <c r="B36" s="107"/>
      <c r="C36" s="841"/>
      <c r="D36" s="1385" t="s">
        <v>678</v>
      </c>
      <c r="E36" s="853" t="s">
        <v>676</v>
      </c>
      <c r="F36" s="1094"/>
      <c r="G36" s="1095"/>
      <c r="H36" s="1095"/>
      <c r="I36" s="1095"/>
      <c r="J36" s="1095">
        <f>F36+H36</f>
        <v>0</v>
      </c>
      <c r="K36" s="1096">
        <f>G36+I36</f>
        <v>0</v>
      </c>
      <c r="L36" s="842"/>
      <c r="M36" s="299"/>
      <c r="N36" s="299"/>
      <c r="S36" s="1437"/>
      <c r="T36" s="1438"/>
      <c r="U36" s="1438"/>
      <c r="V36" s="1438"/>
      <c r="W36" s="1439"/>
      <c r="X36" s="1428"/>
      <c r="Y36" s="1429"/>
      <c r="Z36" s="1429"/>
      <c r="AA36" s="1429"/>
      <c r="AB36" s="1429"/>
      <c r="AC36" s="1429"/>
      <c r="AD36" s="1428"/>
      <c r="AE36" s="1429"/>
      <c r="AF36" s="1429"/>
      <c r="AG36" s="1429"/>
      <c r="AH36" s="1430"/>
      <c r="AI36" s="1428"/>
      <c r="AJ36" s="1429"/>
      <c r="AK36" s="1429"/>
      <c r="AL36" s="1430"/>
      <c r="AM36" s="1424"/>
      <c r="AN36" s="1424"/>
      <c r="AO36" s="1424"/>
      <c r="AP36" s="1424"/>
      <c r="AQ36" s="1424"/>
      <c r="AR36" s="1424"/>
      <c r="AS36" s="1424"/>
      <c r="AT36" s="1424"/>
      <c r="AU36" s="1424"/>
      <c r="AV36" s="1424"/>
      <c r="AW36" s="1424"/>
      <c r="AX36" s="1424"/>
      <c r="AY36" s="1424"/>
      <c r="AZ36" s="1424"/>
      <c r="BA36" s="1424"/>
      <c r="BB36" s="1424"/>
      <c r="BC36" s="1428"/>
      <c r="BD36" s="1429"/>
      <c r="BE36" s="1429"/>
      <c r="BF36" s="1430"/>
      <c r="BG36" s="1428"/>
      <c r="BH36" s="1429"/>
      <c r="BI36" s="1429"/>
      <c r="BJ36" s="1430"/>
      <c r="BK36" s="1450"/>
      <c r="BL36" s="1451"/>
      <c r="BM36" s="1451"/>
      <c r="BN36" s="1452"/>
      <c r="BO36" s="1428"/>
      <c r="BP36" s="1429"/>
      <c r="BQ36" s="1429"/>
      <c r="BR36" s="1430"/>
      <c r="BS36" s="1428"/>
      <c r="BT36" s="1429"/>
      <c r="BU36" s="1429"/>
      <c r="BV36" s="1430"/>
      <c r="BW36" s="1428"/>
      <c r="BX36" s="1429"/>
      <c r="BY36" s="1429"/>
      <c r="BZ36" s="1430"/>
      <c r="CA36" s="1428"/>
      <c r="CB36" s="1429"/>
      <c r="CC36" s="1429"/>
      <c r="CD36" s="1430"/>
      <c r="CE36" s="1428"/>
      <c r="CF36" s="1429"/>
      <c r="CG36" s="1429"/>
      <c r="CH36" s="1430"/>
      <c r="CI36" s="1438"/>
      <c r="CJ36" s="1438"/>
      <c r="CK36" s="1438"/>
      <c r="CL36" s="1438"/>
      <c r="CM36" s="1446"/>
    </row>
    <row r="37" spans="1:91" ht="20.100000000000001" customHeight="1" thickTop="1">
      <c r="A37" s="96"/>
      <c r="B37" s="107"/>
      <c r="C37" s="841"/>
      <c r="D37" s="1386"/>
      <c r="E37" s="854" t="s">
        <v>677</v>
      </c>
      <c r="F37" s="1097"/>
      <c r="G37" s="1097"/>
      <c r="H37" s="1097"/>
      <c r="I37" s="1097"/>
      <c r="J37" s="1097">
        <f t="shared" ref="J37:J43" si="0">F37+H37</f>
        <v>0</v>
      </c>
      <c r="K37" s="1098">
        <f t="shared" ref="K37:K43" si="1">G37+I37</f>
        <v>0</v>
      </c>
      <c r="L37" s="842"/>
      <c r="M37" s="299"/>
      <c r="N37" s="299"/>
      <c r="S37" s="753"/>
      <c r="T37" s="754"/>
      <c r="U37" s="754"/>
      <c r="V37" s="754"/>
      <c r="W37" s="755"/>
      <c r="X37" s="1422"/>
      <c r="Y37" s="1422"/>
      <c r="Z37" s="1422"/>
      <c r="AA37" s="1422"/>
      <c r="AB37" s="1422"/>
      <c r="AC37" s="1419"/>
      <c r="AD37" s="1422"/>
      <c r="AE37" s="1422"/>
      <c r="AF37" s="1422"/>
      <c r="AG37" s="1422"/>
      <c r="AH37" s="1422"/>
      <c r="AI37" s="1422"/>
      <c r="AJ37" s="1422"/>
      <c r="AK37" s="1422"/>
      <c r="AL37" s="1419"/>
      <c r="AM37" s="1419"/>
      <c r="AN37" s="1420"/>
      <c r="AO37" s="1420"/>
      <c r="AP37" s="1421"/>
      <c r="AQ37" s="1419"/>
      <c r="AR37" s="1420"/>
      <c r="AS37" s="1420"/>
      <c r="AT37" s="1420"/>
      <c r="AU37" s="1420"/>
      <c r="AV37" s="1421"/>
      <c r="AW37" s="1419"/>
      <c r="AX37" s="1420"/>
      <c r="AY37" s="1420"/>
      <c r="AZ37" s="1420"/>
      <c r="BA37" s="1420"/>
      <c r="BB37" s="1421"/>
      <c r="BC37" s="1421"/>
      <c r="BD37" s="1422"/>
      <c r="BE37" s="1422"/>
      <c r="BF37" s="1422"/>
      <c r="BG37" s="1422"/>
      <c r="BH37" s="1422"/>
      <c r="BI37" s="1422"/>
      <c r="BJ37" s="1422"/>
      <c r="BK37" s="1422"/>
      <c r="BL37" s="1422"/>
      <c r="BM37" s="1422"/>
      <c r="BN37" s="1422"/>
      <c r="BO37" s="1422"/>
      <c r="BP37" s="1422"/>
      <c r="BQ37" s="1422"/>
      <c r="BR37" s="1422"/>
      <c r="BS37" s="1422"/>
      <c r="BT37" s="1422"/>
      <c r="BU37" s="1422"/>
      <c r="BV37" s="1422"/>
      <c r="BW37" s="1422"/>
      <c r="BX37" s="1422"/>
      <c r="BY37" s="1422"/>
      <c r="BZ37" s="1422"/>
      <c r="CA37" s="1422"/>
      <c r="CB37" s="1422"/>
      <c r="CC37" s="1422"/>
      <c r="CD37" s="1422"/>
      <c r="CE37" s="1422"/>
      <c r="CF37" s="1422"/>
      <c r="CG37" s="1422"/>
      <c r="CH37" s="1422"/>
      <c r="CI37" s="1401">
        <f>SUM(X37:CH37)</f>
        <v>0</v>
      </c>
      <c r="CJ37" s="1402"/>
      <c r="CK37" s="1402"/>
      <c r="CL37" s="1402"/>
      <c r="CM37" s="1403"/>
    </row>
    <row r="38" spans="1:91" ht="20.100000000000001" customHeight="1">
      <c r="A38" s="96"/>
      <c r="B38" s="107"/>
      <c r="C38" s="841"/>
      <c r="D38" s="1386"/>
      <c r="E38" s="854" t="s">
        <v>680</v>
      </c>
      <c r="F38" s="1097"/>
      <c r="G38" s="1097"/>
      <c r="H38" s="1097"/>
      <c r="I38" s="1097"/>
      <c r="J38" s="1097">
        <f t="shared" si="0"/>
        <v>0</v>
      </c>
      <c r="K38" s="1098">
        <f t="shared" si="1"/>
        <v>0</v>
      </c>
      <c r="L38" s="842"/>
      <c r="M38" s="299"/>
      <c r="N38" s="299"/>
      <c r="S38" s="756"/>
      <c r="T38" s="757"/>
      <c r="U38" s="757"/>
      <c r="V38" s="757"/>
      <c r="W38" s="758"/>
      <c r="X38" s="1407"/>
      <c r="Y38" s="1407"/>
      <c r="Z38" s="1407"/>
      <c r="AA38" s="1407"/>
      <c r="AB38" s="1407"/>
      <c r="AC38" s="1413"/>
      <c r="AD38" s="1407"/>
      <c r="AE38" s="1407"/>
      <c r="AF38" s="1407"/>
      <c r="AG38" s="1407"/>
      <c r="AH38" s="1407"/>
      <c r="AI38" s="1407"/>
      <c r="AJ38" s="1407"/>
      <c r="AK38" s="1407"/>
      <c r="AL38" s="1413"/>
      <c r="AM38" s="1413"/>
      <c r="AN38" s="1414"/>
      <c r="AO38" s="1414"/>
      <c r="AP38" s="1415"/>
      <c r="AQ38" s="1413"/>
      <c r="AR38" s="1414"/>
      <c r="AS38" s="1414"/>
      <c r="AT38" s="1414"/>
      <c r="AU38" s="1414"/>
      <c r="AV38" s="1415"/>
      <c r="AW38" s="1413"/>
      <c r="AX38" s="1414"/>
      <c r="AY38" s="1414"/>
      <c r="AZ38" s="1414"/>
      <c r="BA38" s="1414"/>
      <c r="BB38" s="1415"/>
      <c r="BC38" s="1415"/>
      <c r="BD38" s="1407"/>
      <c r="BE38" s="1407"/>
      <c r="BF38" s="1407"/>
      <c r="BG38" s="1407"/>
      <c r="BH38" s="1407"/>
      <c r="BI38" s="1407"/>
      <c r="BJ38" s="1407"/>
      <c r="BK38" s="1407"/>
      <c r="BL38" s="1407"/>
      <c r="BM38" s="1407"/>
      <c r="BN38" s="1407"/>
      <c r="BO38" s="1407"/>
      <c r="BP38" s="1407"/>
      <c r="BQ38" s="1407"/>
      <c r="BR38" s="1407"/>
      <c r="BS38" s="1407"/>
      <c r="BT38" s="1407"/>
      <c r="BU38" s="1407"/>
      <c r="BV38" s="1407"/>
      <c r="BW38" s="1407"/>
      <c r="BX38" s="1407"/>
      <c r="BY38" s="1407"/>
      <c r="BZ38" s="1407"/>
      <c r="CA38" s="1407"/>
      <c r="CB38" s="1407"/>
      <c r="CC38" s="1407"/>
      <c r="CD38" s="1407"/>
      <c r="CE38" s="1407"/>
      <c r="CF38" s="1407"/>
      <c r="CG38" s="1407"/>
      <c r="CH38" s="1407"/>
      <c r="CI38" s="1416">
        <f>SUM(X38:CH38)</f>
        <v>0</v>
      </c>
      <c r="CJ38" s="1417"/>
      <c r="CK38" s="1417"/>
      <c r="CL38" s="1417"/>
      <c r="CM38" s="1418"/>
    </row>
    <row r="39" spans="1:91" ht="20.100000000000001" customHeight="1">
      <c r="A39" s="96"/>
      <c r="B39" s="107"/>
      <c r="C39" s="841"/>
      <c r="D39" s="1386"/>
      <c r="E39" s="854" t="s">
        <v>681</v>
      </c>
      <c r="F39" s="1097"/>
      <c r="G39" s="1097"/>
      <c r="H39" s="1097"/>
      <c r="I39" s="1097"/>
      <c r="J39" s="1097">
        <f t="shared" si="0"/>
        <v>0</v>
      </c>
      <c r="K39" s="1098">
        <f t="shared" si="1"/>
        <v>0</v>
      </c>
      <c r="L39" s="842"/>
      <c r="M39" s="299"/>
      <c r="N39" s="299"/>
      <c r="S39" s="756"/>
      <c r="T39" s="757"/>
      <c r="U39" s="757"/>
      <c r="V39" s="757"/>
      <c r="W39" s="758"/>
      <c r="X39" s="1407"/>
      <c r="Y39" s="1407"/>
      <c r="Z39" s="1407"/>
      <c r="AA39" s="1407"/>
      <c r="AB39" s="1407"/>
      <c r="AC39" s="1413"/>
      <c r="AD39" s="1407"/>
      <c r="AE39" s="1407"/>
      <c r="AF39" s="1407"/>
      <c r="AG39" s="1407"/>
      <c r="AH39" s="1407"/>
      <c r="AI39" s="1407"/>
      <c r="AJ39" s="1407"/>
      <c r="AK39" s="1407"/>
      <c r="AL39" s="1413"/>
      <c r="AM39" s="1413"/>
      <c r="AN39" s="1414"/>
      <c r="AO39" s="1414"/>
      <c r="AP39" s="1415"/>
      <c r="AQ39" s="1413"/>
      <c r="AR39" s="1414"/>
      <c r="AS39" s="1414"/>
      <c r="AT39" s="1414"/>
      <c r="AU39" s="1414"/>
      <c r="AV39" s="1415"/>
      <c r="AW39" s="1407"/>
      <c r="AX39" s="1407"/>
      <c r="AY39" s="1407"/>
      <c r="AZ39" s="1407"/>
      <c r="BA39" s="1407"/>
      <c r="BB39" s="1407"/>
      <c r="BC39" s="1415"/>
      <c r="BD39" s="1407"/>
      <c r="BE39" s="1407"/>
      <c r="BF39" s="1407"/>
      <c r="BG39" s="1407"/>
      <c r="BH39" s="1407"/>
      <c r="BI39" s="1407"/>
      <c r="BJ39" s="1407"/>
      <c r="BK39" s="1407"/>
      <c r="BL39" s="1407"/>
      <c r="BM39" s="1407"/>
      <c r="BN39" s="1407"/>
      <c r="BO39" s="1407"/>
      <c r="BP39" s="1407"/>
      <c r="BQ39" s="1407"/>
      <c r="BR39" s="1407"/>
      <c r="BS39" s="1407"/>
      <c r="BT39" s="1407"/>
      <c r="BU39" s="1407"/>
      <c r="BV39" s="1407"/>
      <c r="BW39" s="1407"/>
      <c r="BX39" s="1407"/>
      <c r="BY39" s="1407"/>
      <c r="BZ39" s="1407"/>
      <c r="CA39" s="1407"/>
      <c r="CB39" s="1407"/>
      <c r="CC39" s="1407"/>
      <c r="CD39" s="1407"/>
      <c r="CE39" s="1407"/>
      <c r="CF39" s="1407"/>
      <c r="CG39" s="1407"/>
      <c r="CH39" s="1407"/>
      <c r="CI39" s="1401">
        <f t="shared" ref="CI39:CI44" si="2">SUM(X39:CH39)</f>
        <v>0</v>
      </c>
      <c r="CJ39" s="1402"/>
      <c r="CK39" s="1402"/>
      <c r="CL39" s="1402"/>
      <c r="CM39" s="1403"/>
    </row>
    <row r="40" spans="1:91" ht="20.100000000000001" customHeight="1">
      <c r="A40" s="96"/>
      <c r="B40" s="107"/>
      <c r="C40" s="841"/>
      <c r="D40" s="1386"/>
      <c r="E40" s="855" t="s">
        <v>679</v>
      </c>
      <c r="F40" s="1097"/>
      <c r="G40" s="1097"/>
      <c r="H40" s="1097"/>
      <c r="I40" s="1097"/>
      <c r="J40" s="1097">
        <f t="shared" si="0"/>
        <v>0</v>
      </c>
      <c r="K40" s="1098">
        <f t="shared" si="1"/>
        <v>0</v>
      </c>
      <c r="L40" s="842"/>
      <c r="M40" s="299"/>
      <c r="N40" s="299"/>
      <c r="S40" s="756"/>
      <c r="T40" s="757"/>
      <c r="U40" s="757"/>
      <c r="V40" s="757"/>
      <c r="W40" s="758"/>
      <c r="X40" s="1407"/>
      <c r="Y40" s="1407"/>
      <c r="Z40" s="1407"/>
      <c r="AA40" s="1407"/>
      <c r="AB40" s="1407"/>
      <c r="AC40" s="1413"/>
      <c r="AD40" s="1407"/>
      <c r="AE40" s="1407"/>
      <c r="AF40" s="1407"/>
      <c r="AG40" s="1407"/>
      <c r="AH40" s="1407"/>
      <c r="AI40" s="1407"/>
      <c r="AJ40" s="1407"/>
      <c r="AK40" s="1407"/>
      <c r="AL40" s="1413"/>
      <c r="AM40" s="1413"/>
      <c r="AN40" s="1414"/>
      <c r="AO40" s="1414"/>
      <c r="AP40" s="1415"/>
      <c r="AQ40" s="1413"/>
      <c r="AR40" s="1414"/>
      <c r="AS40" s="1414"/>
      <c r="AT40" s="1414"/>
      <c r="AU40" s="1414"/>
      <c r="AV40" s="1415"/>
      <c r="AW40" s="1419"/>
      <c r="AX40" s="1420"/>
      <c r="AY40" s="1420"/>
      <c r="AZ40" s="1420"/>
      <c r="BA40" s="1420"/>
      <c r="BB40" s="1421"/>
      <c r="BC40" s="1415"/>
      <c r="BD40" s="1407"/>
      <c r="BE40" s="1407"/>
      <c r="BF40" s="1407"/>
      <c r="BG40" s="1407"/>
      <c r="BH40" s="1407"/>
      <c r="BI40" s="1407"/>
      <c r="BJ40" s="1407"/>
      <c r="BK40" s="1407"/>
      <c r="BL40" s="1407"/>
      <c r="BM40" s="1407"/>
      <c r="BN40" s="1407"/>
      <c r="BO40" s="1407"/>
      <c r="BP40" s="1407"/>
      <c r="BQ40" s="1407"/>
      <c r="BR40" s="1407"/>
      <c r="BS40" s="1407"/>
      <c r="BT40" s="1407"/>
      <c r="BU40" s="1407"/>
      <c r="BV40" s="1407"/>
      <c r="BW40" s="1407"/>
      <c r="BX40" s="1407"/>
      <c r="BY40" s="1407"/>
      <c r="BZ40" s="1407"/>
      <c r="CA40" s="1407"/>
      <c r="CB40" s="1407"/>
      <c r="CC40" s="1407"/>
      <c r="CD40" s="1407"/>
      <c r="CE40" s="1407"/>
      <c r="CF40" s="1407"/>
      <c r="CG40" s="1407"/>
      <c r="CH40" s="1407"/>
      <c r="CI40" s="1416">
        <f t="shared" si="2"/>
        <v>0</v>
      </c>
      <c r="CJ40" s="1417"/>
      <c r="CK40" s="1417"/>
      <c r="CL40" s="1417"/>
      <c r="CM40" s="1418"/>
    </row>
    <row r="41" spans="1:91" ht="20.100000000000001" customHeight="1">
      <c r="A41" s="96"/>
      <c r="B41" s="107"/>
      <c r="C41" s="841"/>
      <c r="D41" s="1387" t="s">
        <v>684</v>
      </c>
      <c r="E41" s="1388"/>
      <c r="F41" s="1097"/>
      <c r="G41" s="1097"/>
      <c r="H41" s="1097"/>
      <c r="I41" s="1097"/>
      <c r="J41" s="1097">
        <f t="shared" si="0"/>
        <v>0</v>
      </c>
      <c r="K41" s="1098">
        <f t="shared" si="1"/>
        <v>0</v>
      </c>
      <c r="L41" s="842"/>
      <c r="M41" s="846"/>
      <c r="N41" s="299"/>
      <c r="S41" s="756"/>
      <c r="T41" s="757"/>
      <c r="U41" s="757"/>
      <c r="V41" s="757"/>
      <c r="W41" s="758"/>
      <c r="X41" s="1407"/>
      <c r="Y41" s="1407"/>
      <c r="Z41" s="1407"/>
      <c r="AA41" s="1407"/>
      <c r="AB41" s="1407"/>
      <c r="AC41" s="1413"/>
      <c r="AD41" s="1407"/>
      <c r="AE41" s="1407"/>
      <c r="AF41" s="1407"/>
      <c r="AG41" s="1407"/>
      <c r="AH41" s="1407"/>
      <c r="AI41" s="1407"/>
      <c r="AJ41" s="1407"/>
      <c r="AK41" s="1407"/>
      <c r="AL41" s="1413"/>
      <c r="AM41" s="1413"/>
      <c r="AN41" s="1414"/>
      <c r="AO41" s="1414"/>
      <c r="AP41" s="1415"/>
      <c r="AQ41" s="1413"/>
      <c r="AR41" s="1414"/>
      <c r="AS41" s="1414"/>
      <c r="AT41" s="1414"/>
      <c r="AU41" s="1414"/>
      <c r="AV41" s="1415"/>
      <c r="AW41" s="1413"/>
      <c r="AX41" s="1414"/>
      <c r="AY41" s="1414"/>
      <c r="AZ41" s="1414"/>
      <c r="BA41" s="1414"/>
      <c r="BB41" s="1415"/>
      <c r="BC41" s="1415"/>
      <c r="BD41" s="1407"/>
      <c r="BE41" s="1407"/>
      <c r="BF41" s="1407"/>
      <c r="BG41" s="1407"/>
      <c r="BH41" s="1407"/>
      <c r="BI41" s="1407"/>
      <c r="BJ41" s="1407"/>
      <c r="BK41" s="1407"/>
      <c r="BL41" s="1407"/>
      <c r="BM41" s="1407"/>
      <c r="BN41" s="1407"/>
      <c r="BO41" s="1407"/>
      <c r="BP41" s="1407"/>
      <c r="BQ41" s="1407"/>
      <c r="BR41" s="1407"/>
      <c r="BS41" s="1407"/>
      <c r="BT41" s="1407"/>
      <c r="BU41" s="1407"/>
      <c r="BV41" s="1407"/>
      <c r="BW41" s="1407"/>
      <c r="BX41" s="1407"/>
      <c r="BY41" s="1407"/>
      <c r="BZ41" s="1407"/>
      <c r="CA41" s="1407"/>
      <c r="CB41" s="1407"/>
      <c r="CC41" s="1407"/>
      <c r="CD41" s="1407"/>
      <c r="CE41" s="1413"/>
      <c r="CF41" s="1414"/>
      <c r="CG41" s="1414"/>
      <c r="CH41" s="1415"/>
      <c r="CI41" s="1401">
        <f t="shared" si="2"/>
        <v>0</v>
      </c>
      <c r="CJ41" s="1402"/>
      <c r="CK41" s="1402"/>
      <c r="CL41" s="1402"/>
      <c r="CM41" s="1403"/>
    </row>
    <row r="42" spans="1:91" ht="20.100000000000001" customHeight="1">
      <c r="A42" s="96"/>
      <c r="B42" s="107"/>
      <c r="C42" s="841"/>
      <c r="D42" s="1387" t="s">
        <v>682</v>
      </c>
      <c r="E42" s="1388"/>
      <c r="F42" s="1097"/>
      <c r="G42" s="1097"/>
      <c r="H42" s="1097"/>
      <c r="I42" s="1097"/>
      <c r="J42" s="1097">
        <f t="shared" si="0"/>
        <v>0</v>
      </c>
      <c r="K42" s="1098">
        <f t="shared" si="1"/>
        <v>0</v>
      </c>
      <c r="L42" s="842"/>
      <c r="M42" s="299"/>
      <c r="N42" s="299"/>
      <c r="S42" s="756"/>
      <c r="T42" s="757"/>
      <c r="U42" s="757"/>
      <c r="V42" s="757"/>
      <c r="W42" s="758"/>
      <c r="X42" s="1407"/>
      <c r="Y42" s="1407"/>
      <c r="Z42" s="1407"/>
      <c r="AA42" s="1407"/>
      <c r="AB42" s="1407"/>
      <c r="AC42" s="1413"/>
      <c r="AD42" s="1407"/>
      <c r="AE42" s="1407"/>
      <c r="AF42" s="1407"/>
      <c r="AG42" s="1407"/>
      <c r="AH42" s="1407"/>
      <c r="AI42" s="1407"/>
      <c r="AJ42" s="1407"/>
      <c r="AK42" s="1407"/>
      <c r="AL42" s="1413"/>
      <c r="AM42" s="1413"/>
      <c r="AN42" s="1414"/>
      <c r="AO42" s="1414"/>
      <c r="AP42" s="1415"/>
      <c r="AQ42" s="1413"/>
      <c r="AR42" s="1414"/>
      <c r="AS42" s="1414"/>
      <c r="AT42" s="1414"/>
      <c r="AU42" s="1414"/>
      <c r="AV42" s="1415"/>
      <c r="AW42" s="1413"/>
      <c r="AX42" s="1414"/>
      <c r="AY42" s="1414"/>
      <c r="AZ42" s="1414"/>
      <c r="BA42" s="1414"/>
      <c r="BB42" s="1415"/>
      <c r="BC42" s="1415"/>
      <c r="BD42" s="1407"/>
      <c r="BE42" s="1407"/>
      <c r="BF42" s="1407"/>
      <c r="BG42" s="1407"/>
      <c r="BH42" s="1407"/>
      <c r="BI42" s="1407"/>
      <c r="BJ42" s="1407"/>
      <c r="BK42" s="1407"/>
      <c r="BL42" s="1407"/>
      <c r="BM42" s="1407"/>
      <c r="BN42" s="1407"/>
      <c r="BO42" s="1407"/>
      <c r="BP42" s="1407"/>
      <c r="BQ42" s="1407"/>
      <c r="BR42" s="1407"/>
      <c r="BS42" s="1407"/>
      <c r="BT42" s="1407"/>
      <c r="BU42" s="1407"/>
      <c r="BV42" s="1407"/>
      <c r="BW42" s="1407"/>
      <c r="BX42" s="1407"/>
      <c r="BY42" s="1407"/>
      <c r="BZ42" s="1407"/>
      <c r="CA42" s="1407"/>
      <c r="CB42" s="1407"/>
      <c r="CC42" s="1407"/>
      <c r="CD42" s="1407"/>
      <c r="CE42" s="1413"/>
      <c r="CF42" s="1414"/>
      <c r="CG42" s="1414"/>
      <c r="CH42" s="1415"/>
      <c r="CI42" s="1416">
        <f t="shared" si="2"/>
        <v>0</v>
      </c>
      <c r="CJ42" s="1417"/>
      <c r="CK42" s="1417"/>
      <c r="CL42" s="1417"/>
      <c r="CM42" s="1418"/>
    </row>
    <row r="43" spans="1:91" ht="20.100000000000001" customHeight="1" thickBot="1">
      <c r="A43" s="96"/>
      <c r="B43" s="107"/>
      <c r="C43" s="841"/>
      <c r="D43" s="1387" t="s">
        <v>744</v>
      </c>
      <c r="E43" s="1388"/>
      <c r="F43" s="1097"/>
      <c r="G43" s="1097"/>
      <c r="H43" s="1097"/>
      <c r="I43" s="1097"/>
      <c r="J43" s="1099">
        <f t="shared" si="0"/>
        <v>0</v>
      </c>
      <c r="K43" s="1100">
        <f t="shared" si="1"/>
        <v>0</v>
      </c>
      <c r="L43" s="842"/>
      <c r="M43" s="299"/>
      <c r="N43" s="299"/>
      <c r="S43" s="759"/>
      <c r="T43" s="760"/>
      <c r="U43" s="760"/>
      <c r="V43" s="760"/>
      <c r="W43" s="761"/>
      <c r="X43" s="1394"/>
      <c r="Y43" s="1394"/>
      <c r="Z43" s="1394"/>
      <c r="AA43" s="1394"/>
      <c r="AB43" s="1394"/>
      <c r="AC43" s="1404"/>
      <c r="AD43" s="1394"/>
      <c r="AE43" s="1394"/>
      <c r="AF43" s="1394"/>
      <c r="AG43" s="1394"/>
      <c r="AH43" s="1394"/>
      <c r="AI43" s="1394"/>
      <c r="AJ43" s="1394"/>
      <c r="AK43" s="1394"/>
      <c r="AL43" s="1404"/>
      <c r="AM43" s="1404"/>
      <c r="AN43" s="1405"/>
      <c r="AO43" s="1405"/>
      <c r="AP43" s="1406"/>
      <c r="AQ43" s="1404"/>
      <c r="AR43" s="1405"/>
      <c r="AS43" s="1405"/>
      <c r="AT43" s="1405"/>
      <c r="AU43" s="1405"/>
      <c r="AV43" s="1406"/>
      <c r="AW43" s="1404"/>
      <c r="AX43" s="1405"/>
      <c r="AY43" s="1405"/>
      <c r="AZ43" s="1405"/>
      <c r="BA43" s="1405"/>
      <c r="BB43" s="1406"/>
      <c r="BC43" s="1406"/>
      <c r="BD43" s="1394"/>
      <c r="BE43" s="1394"/>
      <c r="BF43" s="1394"/>
      <c r="BG43" s="1394"/>
      <c r="BH43" s="1394"/>
      <c r="BI43" s="1394"/>
      <c r="BJ43" s="1394"/>
      <c r="BK43" s="1394"/>
      <c r="BL43" s="1394"/>
      <c r="BM43" s="1394"/>
      <c r="BN43" s="1394"/>
      <c r="BO43" s="1394"/>
      <c r="BP43" s="1394"/>
      <c r="BQ43" s="1394"/>
      <c r="BR43" s="1394"/>
      <c r="BS43" s="1394"/>
      <c r="BT43" s="1394"/>
      <c r="BU43" s="1394"/>
      <c r="BV43" s="1394"/>
      <c r="BW43" s="1394"/>
      <c r="BX43" s="1394"/>
      <c r="BY43" s="1394"/>
      <c r="BZ43" s="1394"/>
      <c r="CA43" s="1394"/>
      <c r="CB43" s="1394"/>
      <c r="CC43" s="1394"/>
      <c r="CD43" s="1394"/>
      <c r="CE43" s="1394"/>
      <c r="CF43" s="1394"/>
      <c r="CG43" s="1394"/>
      <c r="CH43" s="1394"/>
      <c r="CI43" s="1395">
        <f>SUM(X43:CH43)</f>
        <v>0</v>
      </c>
      <c r="CJ43" s="1396"/>
      <c r="CK43" s="1396"/>
      <c r="CL43" s="1396"/>
      <c r="CM43" s="1397"/>
    </row>
    <row r="44" spans="1:91" ht="20.100000000000001" customHeight="1" thickTop="1" thickBot="1">
      <c r="A44" s="96"/>
      <c r="B44" s="107"/>
      <c r="C44" s="841"/>
      <c r="D44" s="1392" t="s">
        <v>683</v>
      </c>
      <c r="E44" s="1393"/>
      <c r="F44" s="1101">
        <f>F36</f>
        <v>0</v>
      </c>
      <c r="G44" s="1102">
        <f>G36</f>
        <v>0</v>
      </c>
      <c r="H44" s="1102">
        <f>SUM(H36:H43)</f>
        <v>0</v>
      </c>
      <c r="I44" s="1103">
        <f>SUM(I36:I43)</f>
        <v>0</v>
      </c>
      <c r="J44" s="1070">
        <f>SUM(J36:J43)</f>
        <v>0</v>
      </c>
      <c r="K44" s="1070">
        <f>SUM(K36:K43)</f>
        <v>0</v>
      </c>
      <c r="L44" s="842"/>
      <c r="M44" s="299"/>
      <c r="N44" s="299"/>
      <c r="S44" s="756"/>
      <c r="T44" s="757"/>
      <c r="U44" s="757"/>
      <c r="V44" s="757"/>
      <c r="W44" s="758"/>
      <c r="X44" s="1407"/>
      <c r="Y44" s="1407"/>
      <c r="Z44" s="1407"/>
      <c r="AA44" s="1407"/>
      <c r="AB44" s="1407"/>
      <c r="AC44" s="1413"/>
      <c r="AD44" s="1407"/>
      <c r="AE44" s="1407"/>
      <c r="AF44" s="1407"/>
      <c r="AG44" s="1407"/>
      <c r="AH44" s="1407"/>
      <c r="AI44" s="1407"/>
      <c r="AJ44" s="1407"/>
      <c r="AK44" s="1407"/>
      <c r="AL44" s="1413"/>
      <c r="AM44" s="1413"/>
      <c r="AN44" s="1414"/>
      <c r="AO44" s="1414"/>
      <c r="AP44" s="1415"/>
      <c r="AQ44" s="1413"/>
      <c r="AR44" s="1414"/>
      <c r="AS44" s="1414"/>
      <c r="AT44" s="1414"/>
      <c r="AU44" s="1414"/>
      <c r="AV44" s="1415"/>
      <c r="AW44" s="1413"/>
      <c r="AX44" s="1414"/>
      <c r="AY44" s="1414"/>
      <c r="AZ44" s="1414"/>
      <c r="BA44" s="1414"/>
      <c r="BB44" s="1415"/>
      <c r="BC44" s="1415"/>
      <c r="BD44" s="1407"/>
      <c r="BE44" s="1407"/>
      <c r="BF44" s="1407"/>
      <c r="BG44" s="1407"/>
      <c r="BH44" s="1407"/>
      <c r="BI44" s="1407"/>
      <c r="BJ44" s="1407"/>
      <c r="BK44" s="1407"/>
      <c r="BL44" s="1407"/>
      <c r="BM44" s="1407"/>
      <c r="BN44" s="1407"/>
      <c r="BO44" s="1407"/>
      <c r="BP44" s="1407"/>
      <c r="BQ44" s="1407"/>
      <c r="BR44" s="1407"/>
      <c r="BS44" s="1407"/>
      <c r="BT44" s="1407"/>
      <c r="BU44" s="1407"/>
      <c r="BV44" s="1407"/>
      <c r="BW44" s="1407"/>
      <c r="BX44" s="1407"/>
      <c r="BY44" s="1407"/>
      <c r="BZ44" s="1407"/>
      <c r="CA44" s="1407"/>
      <c r="CB44" s="1407"/>
      <c r="CC44" s="1407"/>
      <c r="CD44" s="1407"/>
      <c r="CE44" s="1413"/>
      <c r="CF44" s="1414"/>
      <c r="CG44" s="1414"/>
      <c r="CH44" s="1415"/>
      <c r="CI44" s="1401">
        <f t="shared" si="2"/>
        <v>0</v>
      </c>
      <c r="CJ44" s="1402"/>
      <c r="CK44" s="1402"/>
      <c r="CL44" s="1402"/>
      <c r="CM44" s="1403"/>
    </row>
    <row r="45" spans="1:91" ht="20.100000000000001" customHeight="1" thickTop="1" thickBot="1">
      <c r="A45" s="96"/>
      <c r="B45" s="107"/>
      <c r="C45" s="841"/>
      <c r="D45" s="845"/>
      <c r="E45" s="845"/>
      <c r="F45" s="845"/>
      <c r="G45" s="845"/>
      <c r="H45" s="845"/>
      <c r="I45" s="841"/>
      <c r="K45" s="841" t="s">
        <v>741</v>
      </c>
      <c r="L45" s="842"/>
      <c r="M45" s="299"/>
      <c r="N45" s="299"/>
      <c r="S45" s="1412" t="s">
        <v>98</v>
      </c>
      <c r="T45" s="1410"/>
      <c r="U45" s="1410"/>
      <c r="V45" s="1410"/>
      <c r="W45" s="1411"/>
      <c r="X45" s="1398">
        <f>SUM(X37:AC44)</f>
        <v>0</v>
      </c>
      <c r="Y45" s="1398"/>
      <c r="Z45" s="1398"/>
      <c r="AA45" s="1398"/>
      <c r="AB45" s="1398"/>
      <c r="AC45" s="1409"/>
      <c r="AD45" s="1398">
        <f>SUM(AD37:AH44)</f>
        <v>0</v>
      </c>
      <c r="AE45" s="1398"/>
      <c r="AF45" s="1398"/>
      <c r="AG45" s="1398"/>
      <c r="AH45" s="1398"/>
      <c r="AI45" s="1398">
        <f>SUM(AI37:AL44)</f>
        <v>0</v>
      </c>
      <c r="AJ45" s="1398"/>
      <c r="AK45" s="1398"/>
      <c r="AL45" s="1409"/>
      <c r="AM45" s="1409">
        <f>SUM(AM37:AP44)</f>
        <v>0</v>
      </c>
      <c r="AN45" s="1410"/>
      <c r="AO45" s="1410"/>
      <c r="AP45" s="1411"/>
      <c r="AQ45" s="1409">
        <f>SUM(AQ37:AV44)</f>
        <v>0</v>
      </c>
      <c r="AR45" s="1410"/>
      <c r="AS45" s="1410"/>
      <c r="AT45" s="1410"/>
      <c r="AU45" s="1410"/>
      <c r="AV45" s="1411"/>
      <c r="AW45" s="1409">
        <f>SUM(AW37:BB44)</f>
        <v>0</v>
      </c>
      <c r="AX45" s="1410"/>
      <c r="AY45" s="1410"/>
      <c r="AZ45" s="1410"/>
      <c r="BA45" s="1410"/>
      <c r="BB45" s="1411"/>
      <c r="BC45" s="1411">
        <f>SUM(BC37:BF44)</f>
        <v>0</v>
      </c>
      <c r="BD45" s="1398"/>
      <c r="BE45" s="1398"/>
      <c r="BF45" s="1398"/>
      <c r="BG45" s="1398">
        <f>SUM(BG37:BJ44)</f>
        <v>0</v>
      </c>
      <c r="BH45" s="1398"/>
      <c r="BI45" s="1398"/>
      <c r="BJ45" s="1398"/>
      <c r="BK45" s="1398">
        <f>SUM(BK37:BN44)</f>
        <v>0</v>
      </c>
      <c r="BL45" s="1398"/>
      <c r="BM45" s="1398"/>
      <c r="BN45" s="1398"/>
      <c r="BO45" s="1398">
        <f>SUM(BO37:BR44)</f>
        <v>0</v>
      </c>
      <c r="BP45" s="1398"/>
      <c r="BQ45" s="1398"/>
      <c r="BR45" s="1398"/>
      <c r="BS45" s="1398">
        <f>SUM(BS37:BV44)</f>
        <v>0</v>
      </c>
      <c r="BT45" s="1398"/>
      <c r="BU45" s="1398"/>
      <c r="BV45" s="1398"/>
      <c r="BW45" s="1398">
        <f>SUM(BW37:BZ44)</f>
        <v>0</v>
      </c>
      <c r="BX45" s="1398"/>
      <c r="BY45" s="1398"/>
      <c r="BZ45" s="1398"/>
      <c r="CA45" s="1398">
        <f>SUM(CA37:CD44)</f>
        <v>0</v>
      </c>
      <c r="CB45" s="1398"/>
      <c r="CC45" s="1398"/>
      <c r="CD45" s="1398"/>
      <c r="CE45" s="1398">
        <f>SUM(CE37:CH44)</f>
        <v>0</v>
      </c>
      <c r="CF45" s="1398"/>
      <c r="CG45" s="1398"/>
      <c r="CH45" s="1398"/>
      <c r="CI45" s="1399">
        <f>SUM(X45:CH45)</f>
        <v>0</v>
      </c>
      <c r="CJ45" s="1399"/>
      <c r="CK45" s="1399"/>
      <c r="CL45" s="1399"/>
      <c r="CM45" s="1400"/>
    </row>
    <row r="46" spans="1:91" ht="20.100000000000001" customHeight="1">
      <c r="A46" s="96"/>
      <c r="B46" s="107"/>
      <c r="C46" s="841"/>
      <c r="D46" s="841"/>
      <c r="E46" s="841"/>
      <c r="F46" s="841"/>
      <c r="H46" s="841"/>
      <c r="I46" s="841"/>
      <c r="J46" s="841"/>
      <c r="K46" s="841"/>
      <c r="L46" s="842"/>
      <c r="M46" s="299"/>
      <c r="N46" s="299"/>
    </row>
    <row r="47" spans="1:91" ht="20.100000000000001" customHeight="1">
      <c r="A47" s="96"/>
      <c r="B47" s="107"/>
      <c r="C47" s="841"/>
      <c r="D47" s="841"/>
      <c r="E47" s="841"/>
      <c r="F47" s="841"/>
      <c r="H47" s="841"/>
      <c r="I47" s="841"/>
      <c r="J47" s="841"/>
      <c r="K47" s="841"/>
      <c r="L47" s="842"/>
      <c r="M47" s="299"/>
      <c r="N47" s="299"/>
    </row>
    <row r="48" spans="1:91" ht="20.100000000000001" customHeight="1" thickBot="1">
      <c r="A48" s="96"/>
      <c r="B48" s="111"/>
      <c r="C48" s="110"/>
      <c r="D48" s="110"/>
      <c r="E48" s="110"/>
      <c r="F48" s="110"/>
      <c r="G48" s="110"/>
      <c r="H48" s="110"/>
      <c r="I48" s="110"/>
      <c r="J48" s="110"/>
      <c r="K48" s="110"/>
      <c r="L48" s="839"/>
      <c r="M48" s="299"/>
      <c r="N48" s="299"/>
    </row>
    <row r="49" spans="1:14" ht="20.100000000000001" customHeight="1">
      <c r="A49" s="299"/>
      <c r="B49" s="1408" t="s">
        <v>788</v>
      </c>
      <c r="C49" s="1408"/>
      <c r="D49" s="1408"/>
      <c r="E49" s="1408"/>
      <c r="F49" s="1408"/>
      <c r="G49" s="1408"/>
      <c r="H49" s="1408"/>
      <c r="I49" s="1408"/>
      <c r="J49" s="1408"/>
      <c r="K49" s="1408"/>
      <c r="L49" s="1408"/>
      <c r="M49" s="299"/>
      <c r="N49" s="299"/>
    </row>
    <row r="50" spans="1:14" ht="20.100000000000001" customHeight="1">
      <c r="L50" s="371" t="str">
        <f>様式7!$F$4</f>
        <v>○○○○○○○○○○○ＥＳＣＯ事業</v>
      </c>
    </row>
  </sheetData>
  <mergeCells count="167">
    <mergeCell ref="S34:W36"/>
    <mergeCell ref="X34:AC34"/>
    <mergeCell ref="AD34:CH34"/>
    <mergeCell ref="CI34:CM36"/>
    <mergeCell ref="X35:AC36"/>
    <mergeCell ref="AD35:AH36"/>
    <mergeCell ref="AI35:AL36"/>
    <mergeCell ref="AM35:AP36"/>
    <mergeCell ref="BS35:BV36"/>
    <mergeCell ref="BW35:BZ36"/>
    <mergeCell ref="CA35:CD36"/>
    <mergeCell ref="CE35:CH36"/>
    <mergeCell ref="BG35:BJ36"/>
    <mergeCell ref="BK35:BN36"/>
    <mergeCell ref="BO35:BR36"/>
    <mergeCell ref="X37:AC37"/>
    <mergeCell ref="AD37:AH37"/>
    <mergeCell ref="AI37:AL37"/>
    <mergeCell ref="AM37:AP37"/>
    <mergeCell ref="AQ37:AV37"/>
    <mergeCell ref="AW37:BB37"/>
    <mergeCell ref="AQ35:AV36"/>
    <mergeCell ref="AW35:BB36"/>
    <mergeCell ref="BC35:BF36"/>
    <mergeCell ref="BG38:BJ38"/>
    <mergeCell ref="CA37:CD37"/>
    <mergeCell ref="CE37:CH37"/>
    <mergeCell ref="CI37:CM37"/>
    <mergeCell ref="X38:AC38"/>
    <mergeCell ref="AD38:AH38"/>
    <mergeCell ref="AI38:AL38"/>
    <mergeCell ref="AM38:AP38"/>
    <mergeCell ref="AQ38:AV38"/>
    <mergeCell ref="AW38:BB38"/>
    <mergeCell ref="BC38:BF38"/>
    <mergeCell ref="BC37:BF37"/>
    <mergeCell ref="BG37:BJ37"/>
    <mergeCell ref="BK37:BN37"/>
    <mergeCell ref="BO37:BR37"/>
    <mergeCell ref="BS37:BV37"/>
    <mergeCell ref="BW37:BZ37"/>
    <mergeCell ref="CE38:CH38"/>
    <mergeCell ref="CI38:CM38"/>
    <mergeCell ref="BK38:BN38"/>
    <mergeCell ref="BO38:BR38"/>
    <mergeCell ref="BS38:BV38"/>
    <mergeCell ref="BW38:BZ38"/>
    <mergeCell ref="CA38:CD38"/>
    <mergeCell ref="CI39:CM39"/>
    <mergeCell ref="X40:AC40"/>
    <mergeCell ref="AD40:AH40"/>
    <mergeCell ref="AI40:AL40"/>
    <mergeCell ref="AM40:AP40"/>
    <mergeCell ref="AQ40:AV40"/>
    <mergeCell ref="AW40:BB40"/>
    <mergeCell ref="BC40:BF40"/>
    <mergeCell ref="BG40:BJ40"/>
    <mergeCell ref="BK40:BN40"/>
    <mergeCell ref="BK39:BN39"/>
    <mergeCell ref="BO39:BR39"/>
    <mergeCell ref="BS39:BV39"/>
    <mergeCell ref="BW39:BZ39"/>
    <mergeCell ref="CA39:CD39"/>
    <mergeCell ref="CE39:CH39"/>
    <mergeCell ref="X39:AC39"/>
    <mergeCell ref="AD39:AH39"/>
    <mergeCell ref="AI39:AL39"/>
    <mergeCell ref="AM39:AP39"/>
    <mergeCell ref="AQ39:AV39"/>
    <mergeCell ref="AW39:BB39"/>
    <mergeCell ref="BC39:BF39"/>
    <mergeCell ref="BG39:BJ39"/>
    <mergeCell ref="CI42:CM42"/>
    <mergeCell ref="BO40:BR40"/>
    <mergeCell ref="BS40:BV40"/>
    <mergeCell ref="BW40:BZ40"/>
    <mergeCell ref="CA40:CD40"/>
    <mergeCell ref="CE40:CH40"/>
    <mergeCell ref="CI40:CM40"/>
    <mergeCell ref="BK42:BN42"/>
    <mergeCell ref="BO42:BR42"/>
    <mergeCell ref="BS42:BV42"/>
    <mergeCell ref="BW42:BZ42"/>
    <mergeCell ref="CA42:CD42"/>
    <mergeCell ref="BG42:BJ42"/>
    <mergeCell ref="CA41:CD41"/>
    <mergeCell ref="CE41:CH41"/>
    <mergeCell ref="CI41:CM41"/>
    <mergeCell ref="X42:AC42"/>
    <mergeCell ref="AD42:AH42"/>
    <mergeCell ref="AI42:AL42"/>
    <mergeCell ref="AM42:AP42"/>
    <mergeCell ref="AQ42:AV42"/>
    <mergeCell ref="AW42:BB42"/>
    <mergeCell ref="BC42:BF42"/>
    <mergeCell ref="BC41:BF41"/>
    <mergeCell ref="BG41:BJ41"/>
    <mergeCell ref="BK41:BN41"/>
    <mergeCell ref="BO41:BR41"/>
    <mergeCell ref="BS41:BV41"/>
    <mergeCell ref="BW41:BZ41"/>
    <mergeCell ref="X41:AC41"/>
    <mergeCell ref="AD41:AH41"/>
    <mergeCell ref="AI41:AL41"/>
    <mergeCell ref="AM41:AP41"/>
    <mergeCell ref="AQ41:AV41"/>
    <mergeCell ref="AW41:BB41"/>
    <mergeCell ref="CE42:CH42"/>
    <mergeCell ref="BS44:BV44"/>
    <mergeCell ref="BW44:BZ44"/>
    <mergeCell ref="CA44:CD44"/>
    <mergeCell ref="CE44:CH44"/>
    <mergeCell ref="X44:AC44"/>
    <mergeCell ref="AD44:AH44"/>
    <mergeCell ref="BC44:BF44"/>
    <mergeCell ref="BG44:BJ44"/>
    <mergeCell ref="AI44:AL44"/>
    <mergeCell ref="AM44:AP44"/>
    <mergeCell ref="AQ44:AV44"/>
    <mergeCell ref="AW44:BB44"/>
    <mergeCell ref="B49:L49"/>
    <mergeCell ref="AW45:BB45"/>
    <mergeCell ref="BC45:BF45"/>
    <mergeCell ref="BG45:BJ45"/>
    <mergeCell ref="BK45:BN45"/>
    <mergeCell ref="BO45:BR45"/>
    <mergeCell ref="BS45:BV45"/>
    <mergeCell ref="S45:W45"/>
    <mergeCell ref="X45:AC45"/>
    <mergeCell ref="AD45:AH45"/>
    <mergeCell ref="AI45:AL45"/>
    <mergeCell ref="AM45:AP45"/>
    <mergeCell ref="AQ45:AV45"/>
    <mergeCell ref="D44:E44"/>
    <mergeCell ref="D43:E43"/>
    <mergeCell ref="BO43:BR43"/>
    <mergeCell ref="BS43:BV43"/>
    <mergeCell ref="BW43:BZ43"/>
    <mergeCell ref="CA43:CD43"/>
    <mergeCell ref="CE43:CH43"/>
    <mergeCell ref="CI43:CM43"/>
    <mergeCell ref="BW45:BZ45"/>
    <mergeCell ref="CA45:CD45"/>
    <mergeCell ref="CE45:CH45"/>
    <mergeCell ref="CI45:CM45"/>
    <mergeCell ref="CI44:CM44"/>
    <mergeCell ref="X43:AC43"/>
    <mergeCell ref="AD43:AH43"/>
    <mergeCell ref="AI43:AL43"/>
    <mergeCell ref="AM43:AP43"/>
    <mergeCell ref="AQ43:AV43"/>
    <mergeCell ref="AW43:BB43"/>
    <mergeCell ref="BC43:BF43"/>
    <mergeCell ref="BG43:BJ43"/>
    <mergeCell ref="BK43:BN43"/>
    <mergeCell ref="BK44:BN44"/>
    <mergeCell ref="BO44:BR44"/>
    <mergeCell ref="B2:L2"/>
    <mergeCell ref="D35:E35"/>
    <mergeCell ref="F34:G34"/>
    <mergeCell ref="H34:I34"/>
    <mergeCell ref="D34:E34"/>
    <mergeCell ref="D36:D40"/>
    <mergeCell ref="D41:E41"/>
    <mergeCell ref="D42:E42"/>
    <mergeCell ref="J34:K34"/>
    <mergeCell ref="B4:C4"/>
  </mergeCells>
  <phoneticPr fontId="5"/>
  <pageMargins left="0.78740157480314965" right="0" top="0.47244094488188981" bottom="0" header="0.51181102362204722" footer="0.51181102362204722"/>
  <pageSetup paperSize="9" scale="8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topLeftCell="A31" zoomScaleNormal="100" zoomScaleSheetLayoutView="100" workbookViewId="0">
      <selection activeCell="I25" sqref="I25"/>
    </sheetView>
  </sheetViews>
  <sheetFormatPr defaultRowHeight="13.5"/>
  <cols>
    <col min="1" max="1" width="15.75" style="116" customWidth="1"/>
    <col min="2" max="2" width="35.25" style="116" customWidth="1"/>
    <col min="3" max="3" width="33.75" style="116" customWidth="1"/>
    <col min="4" max="4" width="11.125" style="116" customWidth="1"/>
    <col min="5" max="256" width="9" style="116"/>
    <col min="257" max="257" width="15.75" style="116" customWidth="1"/>
    <col min="258" max="258" width="33.625" style="116" customWidth="1"/>
    <col min="259" max="259" width="33.75" style="116" customWidth="1"/>
    <col min="260" max="260" width="11.125" style="116" customWidth="1"/>
    <col min="261" max="512" width="9" style="116"/>
    <col min="513" max="513" width="15.75" style="116" customWidth="1"/>
    <col min="514" max="514" width="33.625" style="116" customWidth="1"/>
    <col min="515" max="515" width="33.75" style="116" customWidth="1"/>
    <col min="516" max="516" width="11.125" style="116" customWidth="1"/>
    <col min="517" max="768" width="9" style="116"/>
    <col min="769" max="769" width="15.75" style="116" customWidth="1"/>
    <col min="770" max="770" width="33.625" style="116" customWidth="1"/>
    <col min="771" max="771" width="33.75" style="116" customWidth="1"/>
    <col min="772" max="772" width="11.125" style="116" customWidth="1"/>
    <col min="773" max="1024" width="9" style="116"/>
    <col min="1025" max="1025" width="15.75" style="116" customWidth="1"/>
    <col min="1026" max="1026" width="33.625" style="116" customWidth="1"/>
    <col min="1027" max="1027" width="33.75" style="116" customWidth="1"/>
    <col min="1028" max="1028" width="11.125" style="116" customWidth="1"/>
    <col min="1029" max="1280" width="9" style="116"/>
    <col min="1281" max="1281" width="15.75" style="116" customWidth="1"/>
    <col min="1282" max="1282" width="33.625" style="116" customWidth="1"/>
    <col min="1283" max="1283" width="33.75" style="116" customWidth="1"/>
    <col min="1284" max="1284" width="11.125" style="116" customWidth="1"/>
    <col min="1285" max="1536" width="9" style="116"/>
    <col min="1537" max="1537" width="15.75" style="116" customWidth="1"/>
    <col min="1538" max="1538" width="33.625" style="116" customWidth="1"/>
    <col min="1539" max="1539" width="33.75" style="116" customWidth="1"/>
    <col min="1540" max="1540" width="11.125" style="116" customWidth="1"/>
    <col min="1541" max="1792" width="9" style="116"/>
    <col min="1793" max="1793" width="15.75" style="116" customWidth="1"/>
    <col min="1794" max="1794" width="33.625" style="116" customWidth="1"/>
    <col min="1795" max="1795" width="33.75" style="116" customWidth="1"/>
    <col min="1796" max="1796" width="11.125" style="116" customWidth="1"/>
    <col min="1797" max="2048" width="9" style="116"/>
    <col min="2049" max="2049" width="15.75" style="116" customWidth="1"/>
    <col min="2050" max="2050" width="33.625" style="116" customWidth="1"/>
    <col min="2051" max="2051" width="33.75" style="116" customWidth="1"/>
    <col min="2052" max="2052" width="11.125" style="116" customWidth="1"/>
    <col min="2053" max="2304" width="9" style="116"/>
    <col min="2305" max="2305" width="15.75" style="116" customWidth="1"/>
    <col min="2306" max="2306" width="33.625" style="116" customWidth="1"/>
    <col min="2307" max="2307" width="33.75" style="116" customWidth="1"/>
    <col min="2308" max="2308" width="11.125" style="116" customWidth="1"/>
    <col min="2309" max="2560" width="9" style="116"/>
    <col min="2561" max="2561" width="15.75" style="116" customWidth="1"/>
    <col min="2562" max="2562" width="33.625" style="116" customWidth="1"/>
    <col min="2563" max="2563" width="33.75" style="116" customWidth="1"/>
    <col min="2564" max="2564" width="11.125" style="116" customWidth="1"/>
    <col min="2565" max="2816" width="9" style="116"/>
    <col min="2817" max="2817" width="15.75" style="116" customWidth="1"/>
    <col min="2818" max="2818" width="33.625" style="116" customWidth="1"/>
    <col min="2819" max="2819" width="33.75" style="116" customWidth="1"/>
    <col min="2820" max="2820" width="11.125" style="116" customWidth="1"/>
    <col min="2821" max="3072" width="9" style="116"/>
    <col min="3073" max="3073" width="15.75" style="116" customWidth="1"/>
    <col min="3074" max="3074" width="33.625" style="116" customWidth="1"/>
    <col min="3075" max="3075" width="33.75" style="116" customWidth="1"/>
    <col min="3076" max="3076" width="11.125" style="116" customWidth="1"/>
    <col min="3077" max="3328" width="9" style="116"/>
    <col min="3329" max="3329" width="15.75" style="116" customWidth="1"/>
    <col min="3330" max="3330" width="33.625" style="116" customWidth="1"/>
    <col min="3331" max="3331" width="33.75" style="116" customWidth="1"/>
    <col min="3332" max="3332" width="11.125" style="116" customWidth="1"/>
    <col min="3333" max="3584" width="9" style="116"/>
    <col min="3585" max="3585" width="15.75" style="116" customWidth="1"/>
    <col min="3586" max="3586" width="33.625" style="116" customWidth="1"/>
    <col min="3587" max="3587" width="33.75" style="116" customWidth="1"/>
    <col min="3588" max="3588" width="11.125" style="116" customWidth="1"/>
    <col min="3589" max="3840" width="9" style="116"/>
    <col min="3841" max="3841" width="15.75" style="116" customWidth="1"/>
    <col min="3842" max="3842" width="33.625" style="116" customWidth="1"/>
    <col min="3843" max="3843" width="33.75" style="116" customWidth="1"/>
    <col min="3844" max="3844" width="11.125" style="116" customWidth="1"/>
    <col min="3845" max="4096" width="9" style="116"/>
    <col min="4097" max="4097" width="15.75" style="116" customWidth="1"/>
    <col min="4098" max="4098" width="33.625" style="116" customWidth="1"/>
    <col min="4099" max="4099" width="33.75" style="116" customWidth="1"/>
    <col min="4100" max="4100" width="11.125" style="116" customWidth="1"/>
    <col min="4101" max="4352" width="9" style="116"/>
    <col min="4353" max="4353" width="15.75" style="116" customWidth="1"/>
    <col min="4354" max="4354" width="33.625" style="116" customWidth="1"/>
    <col min="4355" max="4355" width="33.75" style="116" customWidth="1"/>
    <col min="4356" max="4356" width="11.125" style="116" customWidth="1"/>
    <col min="4357" max="4608" width="9" style="116"/>
    <col min="4609" max="4609" width="15.75" style="116" customWidth="1"/>
    <col min="4610" max="4610" width="33.625" style="116" customWidth="1"/>
    <col min="4611" max="4611" width="33.75" style="116" customWidth="1"/>
    <col min="4612" max="4612" width="11.125" style="116" customWidth="1"/>
    <col min="4613" max="4864" width="9" style="116"/>
    <col min="4865" max="4865" width="15.75" style="116" customWidth="1"/>
    <col min="4866" max="4866" width="33.625" style="116" customWidth="1"/>
    <col min="4867" max="4867" width="33.75" style="116" customWidth="1"/>
    <col min="4868" max="4868" width="11.125" style="116" customWidth="1"/>
    <col min="4869" max="5120" width="9" style="116"/>
    <col min="5121" max="5121" width="15.75" style="116" customWidth="1"/>
    <col min="5122" max="5122" width="33.625" style="116" customWidth="1"/>
    <col min="5123" max="5123" width="33.75" style="116" customWidth="1"/>
    <col min="5124" max="5124" width="11.125" style="116" customWidth="1"/>
    <col min="5125" max="5376" width="9" style="116"/>
    <col min="5377" max="5377" width="15.75" style="116" customWidth="1"/>
    <col min="5378" max="5378" width="33.625" style="116" customWidth="1"/>
    <col min="5379" max="5379" width="33.75" style="116" customWidth="1"/>
    <col min="5380" max="5380" width="11.125" style="116" customWidth="1"/>
    <col min="5381" max="5632" width="9" style="116"/>
    <col min="5633" max="5633" width="15.75" style="116" customWidth="1"/>
    <col min="5634" max="5634" width="33.625" style="116" customWidth="1"/>
    <col min="5635" max="5635" width="33.75" style="116" customWidth="1"/>
    <col min="5636" max="5636" width="11.125" style="116" customWidth="1"/>
    <col min="5637" max="5888" width="9" style="116"/>
    <col min="5889" max="5889" width="15.75" style="116" customWidth="1"/>
    <col min="5890" max="5890" width="33.625" style="116" customWidth="1"/>
    <col min="5891" max="5891" width="33.75" style="116" customWidth="1"/>
    <col min="5892" max="5892" width="11.125" style="116" customWidth="1"/>
    <col min="5893" max="6144" width="9" style="116"/>
    <col min="6145" max="6145" width="15.75" style="116" customWidth="1"/>
    <col min="6146" max="6146" width="33.625" style="116" customWidth="1"/>
    <col min="6147" max="6147" width="33.75" style="116" customWidth="1"/>
    <col min="6148" max="6148" width="11.125" style="116" customWidth="1"/>
    <col min="6149" max="6400" width="9" style="116"/>
    <col min="6401" max="6401" width="15.75" style="116" customWidth="1"/>
    <col min="6402" max="6402" width="33.625" style="116" customWidth="1"/>
    <col min="6403" max="6403" width="33.75" style="116" customWidth="1"/>
    <col min="6404" max="6404" width="11.125" style="116" customWidth="1"/>
    <col min="6405" max="6656" width="9" style="116"/>
    <col min="6657" max="6657" width="15.75" style="116" customWidth="1"/>
    <col min="6658" max="6658" width="33.625" style="116" customWidth="1"/>
    <col min="6659" max="6659" width="33.75" style="116" customWidth="1"/>
    <col min="6660" max="6660" width="11.125" style="116" customWidth="1"/>
    <col min="6661" max="6912" width="9" style="116"/>
    <col min="6913" max="6913" width="15.75" style="116" customWidth="1"/>
    <col min="6914" max="6914" width="33.625" style="116" customWidth="1"/>
    <col min="6915" max="6915" width="33.75" style="116" customWidth="1"/>
    <col min="6916" max="6916" width="11.125" style="116" customWidth="1"/>
    <col min="6917" max="7168" width="9" style="116"/>
    <col min="7169" max="7169" width="15.75" style="116" customWidth="1"/>
    <col min="7170" max="7170" width="33.625" style="116" customWidth="1"/>
    <col min="7171" max="7171" width="33.75" style="116" customWidth="1"/>
    <col min="7172" max="7172" width="11.125" style="116" customWidth="1"/>
    <col min="7173" max="7424" width="9" style="116"/>
    <col min="7425" max="7425" width="15.75" style="116" customWidth="1"/>
    <col min="7426" max="7426" width="33.625" style="116" customWidth="1"/>
    <col min="7427" max="7427" width="33.75" style="116" customWidth="1"/>
    <col min="7428" max="7428" width="11.125" style="116" customWidth="1"/>
    <col min="7429" max="7680" width="9" style="116"/>
    <col min="7681" max="7681" width="15.75" style="116" customWidth="1"/>
    <col min="7682" max="7682" width="33.625" style="116" customWidth="1"/>
    <col min="7683" max="7683" width="33.75" style="116" customWidth="1"/>
    <col min="7684" max="7684" width="11.125" style="116" customWidth="1"/>
    <col min="7685" max="7936" width="9" style="116"/>
    <col min="7937" max="7937" width="15.75" style="116" customWidth="1"/>
    <col min="7938" max="7938" width="33.625" style="116" customWidth="1"/>
    <col min="7939" max="7939" width="33.75" style="116" customWidth="1"/>
    <col min="7940" max="7940" width="11.125" style="116" customWidth="1"/>
    <col min="7941" max="8192" width="9" style="116"/>
    <col min="8193" max="8193" width="15.75" style="116" customWidth="1"/>
    <col min="8194" max="8194" width="33.625" style="116" customWidth="1"/>
    <col min="8195" max="8195" width="33.75" style="116" customWidth="1"/>
    <col min="8196" max="8196" width="11.125" style="116" customWidth="1"/>
    <col min="8197" max="8448" width="9" style="116"/>
    <col min="8449" max="8449" width="15.75" style="116" customWidth="1"/>
    <col min="8450" max="8450" width="33.625" style="116" customWidth="1"/>
    <col min="8451" max="8451" width="33.75" style="116" customWidth="1"/>
    <col min="8452" max="8452" width="11.125" style="116" customWidth="1"/>
    <col min="8453" max="8704" width="9" style="116"/>
    <col min="8705" max="8705" width="15.75" style="116" customWidth="1"/>
    <col min="8706" max="8706" width="33.625" style="116" customWidth="1"/>
    <col min="8707" max="8707" width="33.75" style="116" customWidth="1"/>
    <col min="8708" max="8708" width="11.125" style="116" customWidth="1"/>
    <col min="8709" max="8960" width="9" style="116"/>
    <col min="8961" max="8961" width="15.75" style="116" customWidth="1"/>
    <col min="8962" max="8962" width="33.625" style="116" customWidth="1"/>
    <col min="8963" max="8963" width="33.75" style="116" customWidth="1"/>
    <col min="8964" max="8964" width="11.125" style="116" customWidth="1"/>
    <col min="8965" max="9216" width="9" style="116"/>
    <col min="9217" max="9217" width="15.75" style="116" customWidth="1"/>
    <col min="9218" max="9218" width="33.625" style="116" customWidth="1"/>
    <col min="9219" max="9219" width="33.75" style="116" customWidth="1"/>
    <col min="9220" max="9220" width="11.125" style="116" customWidth="1"/>
    <col min="9221" max="9472" width="9" style="116"/>
    <col min="9473" max="9473" width="15.75" style="116" customWidth="1"/>
    <col min="9474" max="9474" width="33.625" style="116" customWidth="1"/>
    <col min="9475" max="9475" width="33.75" style="116" customWidth="1"/>
    <col min="9476" max="9476" width="11.125" style="116" customWidth="1"/>
    <col min="9477" max="9728" width="9" style="116"/>
    <col min="9729" max="9729" width="15.75" style="116" customWidth="1"/>
    <col min="9730" max="9730" width="33.625" style="116" customWidth="1"/>
    <col min="9731" max="9731" width="33.75" style="116" customWidth="1"/>
    <col min="9732" max="9732" width="11.125" style="116" customWidth="1"/>
    <col min="9733" max="9984" width="9" style="116"/>
    <col min="9985" max="9985" width="15.75" style="116" customWidth="1"/>
    <col min="9986" max="9986" width="33.625" style="116" customWidth="1"/>
    <col min="9987" max="9987" width="33.75" style="116" customWidth="1"/>
    <col min="9988" max="9988" width="11.125" style="116" customWidth="1"/>
    <col min="9989" max="10240" width="9" style="116"/>
    <col min="10241" max="10241" width="15.75" style="116" customWidth="1"/>
    <col min="10242" max="10242" width="33.625" style="116" customWidth="1"/>
    <col min="10243" max="10243" width="33.75" style="116" customWidth="1"/>
    <col min="10244" max="10244" width="11.125" style="116" customWidth="1"/>
    <col min="10245" max="10496" width="9" style="116"/>
    <col min="10497" max="10497" width="15.75" style="116" customWidth="1"/>
    <col min="10498" max="10498" width="33.625" style="116" customWidth="1"/>
    <col min="10499" max="10499" width="33.75" style="116" customWidth="1"/>
    <col min="10500" max="10500" width="11.125" style="116" customWidth="1"/>
    <col min="10501" max="10752" width="9" style="116"/>
    <col min="10753" max="10753" width="15.75" style="116" customWidth="1"/>
    <col min="10754" max="10754" width="33.625" style="116" customWidth="1"/>
    <col min="10755" max="10755" width="33.75" style="116" customWidth="1"/>
    <col min="10756" max="10756" width="11.125" style="116" customWidth="1"/>
    <col min="10757" max="11008" width="9" style="116"/>
    <col min="11009" max="11009" width="15.75" style="116" customWidth="1"/>
    <col min="11010" max="11010" width="33.625" style="116" customWidth="1"/>
    <col min="11011" max="11011" width="33.75" style="116" customWidth="1"/>
    <col min="11012" max="11012" width="11.125" style="116" customWidth="1"/>
    <col min="11013" max="11264" width="9" style="116"/>
    <col min="11265" max="11265" width="15.75" style="116" customWidth="1"/>
    <col min="11266" max="11266" width="33.625" style="116" customWidth="1"/>
    <col min="11267" max="11267" width="33.75" style="116" customWidth="1"/>
    <col min="11268" max="11268" width="11.125" style="116" customWidth="1"/>
    <col min="11269" max="11520" width="9" style="116"/>
    <col min="11521" max="11521" width="15.75" style="116" customWidth="1"/>
    <col min="11522" max="11522" width="33.625" style="116" customWidth="1"/>
    <col min="11523" max="11523" width="33.75" style="116" customWidth="1"/>
    <col min="11524" max="11524" width="11.125" style="116" customWidth="1"/>
    <col min="11525" max="11776" width="9" style="116"/>
    <col min="11777" max="11777" width="15.75" style="116" customWidth="1"/>
    <col min="11778" max="11778" width="33.625" style="116" customWidth="1"/>
    <col min="11779" max="11779" width="33.75" style="116" customWidth="1"/>
    <col min="11780" max="11780" width="11.125" style="116" customWidth="1"/>
    <col min="11781" max="12032" width="9" style="116"/>
    <col min="12033" max="12033" width="15.75" style="116" customWidth="1"/>
    <col min="12034" max="12034" width="33.625" style="116" customWidth="1"/>
    <col min="12035" max="12035" width="33.75" style="116" customWidth="1"/>
    <col min="12036" max="12036" width="11.125" style="116" customWidth="1"/>
    <col min="12037" max="12288" width="9" style="116"/>
    <col min="12289" max="12289" width="15.75" style="116" customWidth="1"/>
    <col min="12290" max="12290" width="33.625" style="116" customWidth="1"/>
    <col min="12291" max="12291" width="33.75" style="116" customWidth="1"/>
    <col min="12292" max="12292" width="11.125" style="116" customWidth="1"/>
    <col min="12293" max="12544" width="9" style="116"/>
    <col min="12545" max="12545" width="15.75" style="116" customWidth="1"/>
    <col min="12546" max="12546" width="33.625" style="116" customWidth="1"/>
    <col min="12547" max="12547" width="33.75" style="116" customWidth="1"/>
    <col min="12548" max="12548" width="11.125" style="116" customWidth="1"/>
    <col min="12549" max="12800" width="9" style="116"/>
    <col min="12801" max="12801" width="15.75" style="116" customWidth="1"/>
    <col min="12802" max="12802" width="33.625" style="116" customWidth="1"/>
    <col min="12803" max="12803" width="33.75" style="116" customWidth="1"/>
    <col min="12804" max="12804" width="11.125" style="116" customWidth="1"/>
    <col min="12805" max="13056" width="9" style="116"/>
    <col min="13057" max="13057" width="15.75" style="116" customWidth="1"/>
    <col min="13058" max="13058" width="33.625" style="116" customWidth="1"/>
    <col min="13059" max="13059" width="33.75" style="116" customWidth="1"/>
    <col min="13060" max="13060" width="11.125" style="116" customWidth="1"/>
    <col min="13061" max="13312" width="9" style="116"/>
    <col min="13313" max="13313" width="15.75" style="116" customWidth="1"/>
    <col min="13314" max="13314" width="33.625" style="116" customWidth="1"/>
    <col min="13315" max="13315" width="33.75" style="116" customWidth="1"/>
    <col min="13316" max="13316" width="11.125" style="116" customWidth="1"/>
    <col min="13317" max="13568" width="9" style="116"/>
    <col min="13569" max="13569" width="15.75" style="116" customWidth="1"/>
    <col min="13570" max="13570" width="33.625" style="116" customWidth="1"/>
    <col min="13571" max="13571" width="33.75" style="116" customWidth="1"/>
    <col min="13572" max="13572" width="11.125" style="116" customWidth="1"/>
    <col min="13573" max="13824" width="9" style="116"/>
    <col min="13825" max="13825" width="15.75" style="116" customWidth="1"/>
    <col min="13826" max="13826" width="33.625" style="116" customWidth="1"/>
    <col min="13827" max="13827" width="33.75" style="116" customWidth="1"/>
    <col min="13828" max="13828" width="11.125" style="116" customWidth="1"/>
    <col min="13829" max="14080" width="9" style="116"/>
    <col min="14081" max="14081" width="15.75" style="116" customWidth="1"/>
    <col min="14082" max="14082" width="33.625" style="116" customWidth="1"/>
    <col min="14083" max="14083" width="33.75" style="116" customWidth="1"/>
    <col min="14084" max="14084" width="11.125" style="116" customWidth="1"/>
    <col min="14085" max="14336" width="9" style="116"/>
    <col min="14337" max="14337" width="15.75" style="116" customWidth="1"/>
    <col min="14338" max="14338" width="33.625" style="116" customWidth="1"/>
    <col min="14339" max="14339" width="33.75" style="116" customWidth="1"/>
    <col min="14340" max="14340" width="11.125" style="116" customWidth="1"/>
    <col min="14341" max="14592" width="9" style="116"/>
    <col min="14593" max="14593" width="15.75" style="116" customWidth="1"/>
    <col min="14594" max="14594" width="33.625" style="116" customWidth="1"/>
    <col min="14595" max="14595" width="33.75" style="116" customWidth="1"/>
    <col min="14596" max="14596" width="11.125" style="116" customWidth="1"/>
    <col min="14597" max="14848" width="9" style="116"/>
    <col min="14849" max="14849" width="15.75" style="116" customWidth="1"/>
    <col min="14850" max="14850" width="33.625" style="116" customWidth="1"/>
    <col min="14851" max="14851" width="33.75" style="116" customWidth="1"/>
    <col min="14852" max="14852" width="11.125" style="116" customWidth="1"/>
    <col min="14853" max="15104" width="9" style="116"/>
    <col min="15105" max="15105" width="15.75" style="116" customWidth="1"/>
    <col min="15106" max="15106" width="33.625" style="116" customWidth="1"/>
    <col min="15107" max="15107" width="33.75" style="116" customWidth="1"/>
    <col min="15108" max="15108" width="11.125" style="116" customWidth="1"/>
    <col min="15109" max="15360" width="9" style="116"/>
    <col min="15361" max="15361" width="15.75" style="116" customWidth="1"/>
    <col min="15362" max="15362" width="33.625" style="116" customWidth="1"/>
    <col min="15363" max="15363" width="33.75" style="116" customWidth="1"/>
    <col min="15364" max="15364" width="11.125" style="116" customWidth="1"/>
    <col min="15365" max="15616" width="9" style="116"/>
    <col min="15617" max="15617" width="15.75" style="116" customWidth="1"/>
    <col min="15618" max="15618" width="33.625" style="116" customWidth="1"/>
    <col min="15619" max="15619" width="33.75" style="116" customWidth="1"/>
    <col min="15620" max="15620" width="11.125" style="116" customWidth="1"/>
    <col min="15621" max="15872" width="9" style="116"/>
    <col min="15873" max="15873" width="15.75" style="116" customWidth="1"/>
    <col min="15874" max="15874" width="33.625" style="116" customWidth="1"/>
    <col min="15875" max="15875" width="33.75" style="116" customWidth="1"/>
    <col min="15876" max="15876" width="11.125" style="116" customWidth="1"/>
    <col min="15877" max="16128" width="9" style="116"/>
    <col min="16129" max="16129" width="15.75" style="116" customWidth="1"/>
    <col min="16130" max="16130" width="33.625" style="116" customWidth="1"/>
    <col min="16131" max="16131" width="33.75" style="116" customWidth="1"/>
    <col min="16132" max="16132" width="11.125" style="116" customWidth="1"/>
    <col min="16133" max="16384" width="9" style="116"/>
  </cols>
  <sheetData>
    <row r="1" spans="1:4">
      <c r="D1" s="117" t="s">
        <v>686</v>
      </c>
    </row>
    <row r="2" spans="1:4" ht="15" thickBot="1">
      <c r="A2" s="1495" t="s">
        <v>408</v>
      </c>
      <c r="B2" s="1495"/>
      <c r="C2" s="1495"/>
      <c r="D2" s="1495"/>
    </row>
    <row r="3" spans="1:4" ht="15" customHeight="1">
      <c r="A3" s="118" t="s">
        <v>100</v>
      </c>
      <c r="B3" s="1496"/>
      <c r="C3" s="1496"/>
      <c r="D3" s="1497"/>
    </row>
    <row r="4" spans="1:4" ht="15" customHeight="1" thickBot="1">
      <c r="A4" s="119" t="s">
        <v>101</v>
      </c>
      <c r="B4" s="1498"/>
      <c r="C4" s="1499"/>
      <c r="D4" s="1500"/>
    </row>
    <row r="5" spans="1:4" ht="15" customHeight="1" thickBot="1"/>
    <row r="6" spans="1:4" ht="15" customHeight="1" thickBot="1">
      <c r="A6" s="1501" t="s">
        <v>6</v>
      </c>
      <c r="B6" s="1502"/>
      <c r="C6" s="1503" t="s">
        <v>102</v>
      </c>
      <c r="D6" s="1504"/>
    </row>
    <row r="7" spans="1:4" ht="15" customHeight="1" thickTop="1">
      <c r="A7" s="1491" t="s">
        <v>103</v>
      </c>
      <c r="B7" s="1492"/>
      <c r="C7" s="1493" t="s">
        <v>104</v>
      </c>
      <c r="D7" s="1494"/>
    </row>
    <row r="8" spans="1:4" ht="15" customHeight="1">
      <c r="A8" s="1480" t="s">
        <v>105</v>
      </c>
      <c r="B8" s="1482"/>
      <c r="C8" s="1457" t="s">
        <v>274</v>
      </c>
      <c r="D8" s="1490"/>
    </row>
    <row r="9" spans="1:4" ht="30" customHeight="1">
      <c r="A9" s="1470" t="s">
        <v>106</v>
      </c>
      <c r="B9" s="1471"/>
      <c r="C9" s="1457" t="s">
        <v>275</v>
      </c>
      <c r="D9" s="1490"/>
    </row>
    <row r="10" spans="1:4" ht="15" customHeight="1">
      <c r="A10" s="1456" t="s">
        <v>107</v>
      </c>
      <c r="B10" s="1457"/>
      <c r="C10" s="1457" t="s">
        <v>108</v>
      </c>
      <c r="D10" s="1490"/>
    </row>
    <row r="11" spans="1:4" ht="15" customHeight="1">
      <c r="A11" s="1470" t="s">
        <v>109</v>
      </c>
      <c r="B11" s="1457"/>
      <c r="C11" s="1478" t="s">
        <v>276</v>
      </c>
      <c r="D11" s="1479"/>
    </row>
    <row r="12" spans="1:4" ht="15" customHeight="1">
      <c r="A12" s="1484" t="s">
        <v>110</v>
      </c>
      <c r="B12" s="1485"/>
      <c r="C12" s="1457" t="s">
        <v>111</v>
      </c>
      <c r="D12" s="1490"/>
    </row>
    <row r="13" spans="1:4" ht="15" customHeight="1">
      <c r="A13" s="1486"/>
      <c r="B13" s="1487"/>
      <c r="C13" s="1457" t="s">
        <v>112</v>
      </c>
      <c r="D13" s="1490"/>
    </row>
    <row r="14" spans="1:4" ht="15" customHeight="1">
      <c r="A14" s="1486"/>
      <c r="B14" s="1487"/>
      <c r="C14" s="1457" t="s">
        <v>113</v>
      </c>
      <c r="D14" s="1490"/>
    </row>
    <row r="15" spans="1:4" ht="15" customHeight="1">
      <c r="A15" s="1486"/>
      <c r="B15" s="1487"/>
      <c r="C15" s="1457" t="s">
        <v>114</v>
      </c>
      <c r="D15" s="1490"/>
    </row>
    <row r="16" spans="1:4" ht="15" customHeight="1">
      <c r="A16" s="1488"/>
      <c r="B16" s="1489"/>
      <c r="C16" s="1457" t="s">
        <v>115</v>
      </c>
      <c r="D16" s="1490"/>
    </row>
    <row r="17" spans="1:4" ht="15" customHeight="1">
      <c r="A17" s="1456" t="s">
        <v>116</v>
      </c>
      <c r="B17" s="1457"/>
      <c r="C17" s="1478" t="s">
        <v>277</v>
      </c>
      <c r="D17" s="1479"/>
    </row>
    <row r="18" spans="1:4" ht="30" customHeight="1">
      <c r="A18" s="1480" t="s">
        <v>433</v>
      </c>
      <c r="B18" s="1482"/>
      <c r="C18" s="1471" t="s">
        <v>117</v>
      </c>
      <c r="D18" s="1483"/>
    </row>
    <row r="19" spans="1:4" ht="15" customHeight="1">
      <c r="A19" s="1456" t="s">
        <v>118</v>
      </c>
      <c r="B19" s="1457"/>
      <c r="C19" s="1478" t="s">
        <v>278</v>
      </c>
      <c r="D19" s="1479"/>
    </row>
    <row r="20" spans="1:4" ht="15" customHeight="1">
      <c r="A20" s="1456" t="s">
        <v>119</v>
      </c>
      <c r="B20" s="1457"/>
      <c r="C20" s="1478" t="s">
        <v>279</v>
      </c>
      <c r="D20" s="1479"/>
    </row>
    <row r="21" spans="1:4" ht="15" customHeight="1">
      <c r="A21" s="1456" t="s">
        <v>120</v>
      </c>
      <c r="B21" s="1457"/>
      <c r="C21" s="1478" t="s">
        <v>280</v>
      </c>
      <c r="D21" s="1479"/>
    </row>
    <row r="22" spans="1:4" ht="30" customHeight="1">
      <c r="A22" s="1480" t="s">
        <v>434</v>
      </c>
      <c r="B22" s="1481"/>
      <c r="C22" s="1458"/>
      <c r="D22" s="1459"/>
    </row>
    <row r="23" spans="1:4" ht="45" customHeight="1">
      <c r="A23" s="1476" t="s">
        <v>435</v>
      </c>
      <c r="B23" s="1477"/>
      <c r="C23" s="1458" t="s">
        <v>121</v>
      </c>
      <c r="D23" s="1459"/>
    </row>
    <row r="24" spans="1:4" ht="15" customHeight="1">
      <c r="A24" s="1470" t="s">
        <v>122</v>
      </c>
      <c r="B24" s="1471"/>
      <c r="C24" s="1478" t="s">
        <v>281</v>
      </c>
      <c r="D24" s="1479"/>
    </row>
    <row r="25" spans="1:4" ht="15" customHeight="1">
      <c r="A25" s="1470" t="s">
        <v>123</v>
      </c>
      <c r="B25" s="1471"/>
      <c r="C25" s="1478" t="s">
        <v>124</v>
      </c>
      <c r="D25" s="1479"/>
    </row>
    <row r="26" spans="1:4" ht="15" customHeight="1">
      <c r="A26" s="1472" t="s">
        <v>125</v>
      </c>
      <c r="B26" s="1473"/>
      <c r="C26" s="1474" t="s">
        <v>282</v>
      </c>
      <c r="D26" s="1475"/>
    </row>
    <row r="27" spans="1:4" ht="75" customHeight="1">
      <c r="A27" s="1470" t="s">
        <v>439</v>
      </c>
      <c r="B27" s="1457"/>
      <c r="C27" s="1458" t="s">
        <v>121</v>
      </c>
      <c r="D27" s="1459"/>
    </row>
    <row r="28" spans="1:4" ht="60" customHeight="1">
      <c r="A28" s="1470" t="s">
        <v>436</v>
      </c>
      <c r="B28" s="1471"/>
      <c r="C28" s="1458" t="s">
        <v>121</v>
      </c>
      <c r="D28" s="1459"/>
    </row>
    <row r="29" spans="1:4" ht="30" customHeight="1">
      <c r="A29" s="1470" t="s">
        <v>126</v>
      </c>
      <c r="B29" s="1471"/>
      <c r="C29" s="1458" t="s">
        <v>121</v>
      </c>
      <c r="D29" s="1459"/>
    </row>
    <row r="30" spans="1:4" ht="45" customHeight="1">
      <c r="A30" s="1470" t="s">
        <v>127</v>
      </c>
      <c r="B30" s="1471"/>
      <c r="C30" s="1458" t="s">
        <v>121</v>
      </c>
      <c r="D30" s="1459"/>
    </row>
    <row r="31" spans="1:4" ht="45" customHeight="1">
      <c r="A31" s="1470" t="s">
        <v>437</v>
      </c>
      <c r="B31" s="1471"/>
      <c r="C31" s="1458" t="s">
        <v>121</v>
      </c>
      <c r="D31" s="1459"/>
    </row>
    <row r="32" spans="1:4" ht="15" customHeight="1">
      <c r="A32" s="1456" t="s">
        <v>128</v>
      </c>
      <c r="B32" s="1457"/>
      <c r="C32" s="1458" t="s">
        <v>129</v>
      </c>
      <c r="D32" s="1459"/>
    </row>
    <row r="33" spans="1:4" ht="15" customHeight="1">
      <c r="A33" s="120" t="s">
        <v>130</v>
      </c>
      <c r="B33" s="121"/>
      <c r="C33" s="1458" t="s">
        <v>129</v>
      </c>
      <c r="D33" s="1459"/>
    </row>
    <row r="34" spans="1:4" ht="15" customHeight="1">
      <c r="A34" s="1460" t="s">
        <v>438</v>
      </c>
      <c r="B34" s="1461"/>
      <c r="C34" s="1466" t="s">
        <v>131</v>
      </c>
      <c r="D34" s="1467"/>
    </row>
    <row r="35" spans="1:4" ht="15" customHeight="1">
      <c r="A35" s="1462"/>
      <c r="B35" s="1463"/>
      <c r="C35" s="1466" t="s">
        <v>132</v>
      </c>
      <c r="D35" s="1467"/>
    </row>
    <row r="36" spans="1:4" ht="15" customHeight="1">
      <c r="A36" s="1462"/>
      <c r="B36" s="1463"/>
      <c r="C36" s="1466" t="s">
        <v>133</v>
      </c>
      <c r="D36" s="1467"/>
    </row>
    <row r="37" spans="1:4" ht="15" customHeight="1">
      <c r="A37" s="1462"/>
      <c r="B37" s="1463"/>
      <c r="C37" s="1466" t="s">
        <v>134</v>
      </c>
      <c r="D37" s="1467"/>
    </row>
    <row r="38" spans="1:4" ht="15" customHeight="1">
      <c r="A38" s="1462"/>
      <c r="B38" s="1463"/>
      <c r="C38" s="1466" t="s">
        <v>135</v>
      </c>
      <c r="D38" s="1467"/>
    </row>
    <row r="39" spans="1:4" ht="15" customHeight="1" thickBot="1">
      <c r="A39" s="1464"/>
      <c r="B39" s="1465"/>
      <c r="C39" s="1468" t="s">
        <v>136</v>
      </c>
      <c r="D39" s="1469"/>
    </row>
    <row r="40" spans="1:4" ht="15" customHeight="1">
      <c r="A40" s="144" t="s">
        <v>283</v>
      </c>
      <c r="B40" s="144"/>
      <c r="C40" s="145"/>
    </row>
    <row r="41" spans="1:4" ht="15" customHeight="1">
      <c r="A41" s="1453" t="s">
        <v>284</v>
      </c>
      <c r="B41" s="1453"/>
      <c r="C41" s="1453"/>
      <c r="D41" s="1453"/>
    </row>
    <row r="42" spans="1:4" ht="15" customHeight="1">
      <c r="A42" s="1453" t="s">
        <v>285</v>
      </c>
      <c r="B42" s="1453"/>
      <c r="C42" s="1453"/>
      <c r="D42" s="1453"/>
    </row>
    <row r="43" spans="1:4" ht="15" customHeight="1">
      <c r="A43" s="1454" t="s">
        <v>692</v>
      </c>
      <c r="B43" s="1454"/>
      <c r="C43" s="1454"/>
      <c r="D43" s="1454"/>
    </row>
    <row r="44" spans="1:4" ht="15" customHeight="1"/>
    <row r="45" spans="1:4">
      <c r="A45" s="1455" t="s">
        <v>788</v>
      </c>
      <c r="B45" s="1455"/>
      <c r="C45" s="1455"/>
      <c r="D45" s="1455"/>
    </row>
    <row r="46" spans="1:4">
      <c r="C46" s="122"/>
      <c r="D46" s="372" t="str">
        <f>様式7!$F$4</f>
        <v>○○○○○○○○○○○ＥＳＣＯ事業</v>
      </c>
    </row>
    <row r="47" spans="1:4">
      <c r="C47" s="122"/>
    </row>
    <row r="48" spans="1:4">
      <c r="C48" s="122"/>
    </row>
  </sheetData>
  <mergeCells count="65">
    <mergeCell ref="A7:B7"/>
    <mergeCell ref="C7:D7"/>
    <mergeCell ref="A2:D2"/>
    <mergeCell ref="B3:D3"/>
    <mergeCell ref="B4:D4"/>
    <mergeCell ref="A6:B6"/>
    <mergeCell ref="C6:D6"/>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s>
  <phoneticPr fontId="5"/>
  <pageMargins left="0.70866141732283472" right="0" top="0.55118110236220474" bottom="0" header="0.31496062992125984" footer="0.31496062992125984"/>
  <pageSetup paperSize="9" scale="93" fitToWidth="0"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41"/>
  <sheetViews>
    <sheetView view="pageBreakPreview" topLeftCell="A7" zoomScale="90" zoomScaleNormal="70" zoomScaleSheetLayoutView="90" workbookViewId="0">
      <selection activeCell="I25" sqref="I25"/>
    </sheetView>
  </sheetViews>
  <sheetFormatPr defaultRowHeight="13.5"/>
  <cols>
    <col min="1" max="1" width="5.75" style="128" bestFit="1" customWidth="1"/>
    <col min="2" max="2" width="14" style="128" customWidth="1"/>
    <col min="3" max="3" width="15.25" style="128" customWidth="1"/>
    <col min="4" max="8" width="9.625" style="128" customWidth="1"/>
    <col min="9" max="9" width="19.625" style="128" customWidth="1"/>
    <col min="10" max="11" width="9.625" style="128" customWidth="1"/>
    <col min="12" max="12" width="12.125" style="123" customWidth="1"/>
    <col min="13" max="13" width="13.125" style="123" customWidth="1"/>
    <col min="14" max="14" width="9" style="123"/>
    <col min="15" max="15" width="22.75" style="123" bestFit="1" customWidth="1"/>
    <col min="16" max="16" width="16.625" style="123" bestFit="1" customWidth="1"/>
    <col min="17" max="256" width="9" style="123"/>
    <col min="257" max="257" width="5.75" style="123" bestFit="1" customWidth="1"/>
    <col min="258" max="258" width="11.875" style="123" bestFit="1" customWidth="1"/>
    <col min="259" max="259" width="22.75" style="123" bestFit="1" customWidth="1"/>
    <col min="260" max="264" width="9.625" style="123" customWidth="1"/>
    <col min="265" max="265" width="24.75" style="123" bestFit="1" customWidth="1"/>
    <col min="266" max="267" width="9.625" style="123" customWidth="1"/>
    <col min="268" max="268" width="54.125" style="123" customWidth="1"/>
    <col min="269" max="269" width="13.125" style="123" customWidth="1"/>
    <col min="270" max="270" width="9" style="123"/>
    <col min="271" max="271" width="22.75" style="123" bestFit="1" customWidth="1"/>
    <col min="272" max="272" width="16.625" style="123" bestFit="1" customWidth="1"/>
    <col min="273" max="512" width="9" style="123"/>
    <col min="513" max="513" width="5.75" style="123" bestFit="1" customWidth="1"/>
    <col min="514" max="514" width="11.875" style="123" bestFit="1" customWidth="1"/>
    <col min="515" max="515" width="22.75" style="123" bestFit="1" customWidth="1"/>
    <col min="516" max="520" width="9.625" style="123" customWidth="1"/>
    <col min="521" max="521" width="24.75" style="123" bestFit="1" customWidth="1"/>
    <col min="522" max="523" width="9.625" style="123" customWidth="1"/>
    <col min="524" max="524" width="54.125" style="123" customWidth="1"/>
    <col min="525" max="525" width="13.125" style="123" customWidth="1"/>
    <col min="526" max="526" width="9" style="123"/>
    <col min="527" max="527" width="22.75" style="123" bestFit="1" customWidth="1"/>
    <col min="528" max="528" width="16.625" style="123" bestFit="1" customWidth="1"/>
    <col min="529" max="768" width="9" style="123"/>
    <col min="769" max="769" width="5.75" style="123" bestFit="1" customWidth="1"/>
    <col min="770" max="770" width="11.875" style="123" bestFit="1" customWidth="1"/>
    <col min="771" max="771" width="22.75" style="123" bestFit="1" customWidth="1"/>
    <col min="772" max="776" width="9.625" style="123" customWidth="1"/>
    <col min="777" max="777" width="24.75" style="123" bestFit="1" customWidth="1"/>
    <col min="778" max="779" width="9.625" style="123" customWidth="1"/>
    <col min="780" max="780" width="54.125" style="123" customWidth="1"/>
    <col min="781" max="781" width="13.125" style="123" customWidth="1"/>
    <col min="782" max="782" width="9" style="123"/>
    <col min="783" max="783" width="22.75" style="123" bestFit="1" customWidth="1"/>
    <col min="784" max="784" width="16.625" style="123" bestFit="1" customWidth="1"/>
    <col min="785" max="1024" width="9" style="123"/>
    <col min="1025" max="1025" width="5.75" style="123" bestFit="1" customWidth="1"/>
    <col min="1026" max="1026" width="11.875" style="123" bestFit="1" customWidth="1"/>
    <col min="1027" max="1027" width="22.75" style="123" bestFit="1" customWidth="1"/>
    <col min="1028" max="1032" width="9.625" style="123" customWidth="1"/>
    <col min="1033" max="1033" width="24.75" style="123" bestFit="1" customWidth="1"/>
    <col min="1034" max="1035" width="9.625" style="123" customWidth="1"/>
    <col min="1036" max="1036" width="54.125" style="123" customWidth="1"/>
    <col min="1037" max="1037" width="13.125" style="123" customWidth="1"/>
    <col min="1038" max="1038" width="9" style="123"/>
    <col min="1039" max="1039" width="22.75" style="123" bestFit="1" customWidth="1"/>
    <col min="1040" max="1040" width="16.625" style="123" bestFit="1" customWidth="1"/>
    <col min="1041" max="1280" width="9" style="123"/>
    <col min="1281" max="1281" width="5.75" style="123" bestFit="1" customWidth="1"/>
    <col min="1282" max="1282" width="11.875" style="123" bestFit="1" customWidth="1"/>
    <col min="1283" max="1283" width="22.75" style="123" bestFit="1" customWidth="1"/>
    <col min="1284" max="1288" width="9.625" style="123" customWidth="1"/>
    <col min="1289" max="1289" width="24.75" style="123" bestFit="1" customWidth="1"/>
    <col min="1290" max="1291" width="9.625" style="123" customWidth="1"/>
    <col min="1292" max="1292" width="54.125" style="123" customWidth="1"/>
    <col min="1293" max="1293" width="13.125" style="123" customWidth="1"/>
    <col min="1294" max="1294" width="9" style="123"/>
    <col min="1295" max="1295" width="22.75" style="123" bestFit="1" customWidth="1"/>
    <col min="1296" max="1296" width="16.625" style="123" bestFit="1" customWidth="1"/>
    <col min="1297" max="1536" width="9" style="123"/>
    <col min="1537" max="1537" width="5.75" style="123" bestFit="1" customWidth="1"/>
    <col min="1538" max="1538" width="11.875" style="123" bestFit="1" customWidth="1"/>
    <col min="1539" max="1539" width="22.75" style="123" bestFit="1" customWidth="1"/>
    <col min="1540" max="1544" width="9.625" style="123" customWidth="1"/>
    <col min="1545" max="1545" width="24.75" style="123" bestFit="1" customWidth="1"/>
    <col min="1546" max="1547" width="9.625" style="123" customWidth="1"/>
    <col min="1548" max="1548" width="54.125" style="123" customWidth="1"/>
    <col min="1549" max="1549" width="13.125" style="123" customWidth="1"/>
    <col min="1550" max="1550" width="9" style="123"/>
    <col min="1551" max="1551" width="22.75" style="123" bestFit="1" customWidth="1"/>
    <col min="1552" max="1552" width="16.625" style="123" bestFit="1" customWidth="1"/>
    <col min="1553" max="1792" width="9" style="123"/>
    <col min="1793" max="1793" width="5.75" style="123" bestFit="1" customWidth="1"/>
    <col min="1794" max="1794" width="11.875" style="123" bestFit="1" customWidth="1"/>
    <col min="1795" max="1795" width="22.75" style="123" bestFit="1" customWidth="1"/>
    <col min="1796" max="1800" width="9.625" style="123" customWidth="1"/>
    <col min="1801" max="1801" width="24.75" style="123" bestFit="1" customWidth="1"/>
    <col min="1802" max="1803" width="9.625" style="123" customWidth="1"/>
    <col min="1804" max="1804" width="54.125" style="123" customWidth="1"/>
    <col min="1805" max="1805" width="13.125" style="123" customWidth="1"/>
    <col min="1806" max="1806" width="9" style="123"/>
    <col min="1807" max="1807" width="22.75" style="123" bestFit="1" customWidth="1"/>
    <col min="1808" max="1808" width="16.625" style="123" bestFit="1" customWidth="1"/>
    <col min="1809" max="2048" width="9" style="123"/>
    <col min="2049" max="2049" width="5.75" style="123" bestFit="1" customWidth="1"/>
    <col min="2050" max="2050" width="11.875" style="123" bestFit="1" customWidth="1"/>
    <col min="2051" max="2051" width="22.75" style="123" bestFit="1" customWidth="1"/>
    <col min="2052" max="2056" width="9.625" style="123" customWidth="1"/>
    <col min="2057" max="2057" width="24.75" style="123" bestFit="1" customWidth="1"/>
    <col min="2058" max="2059" width="9.625" style="123" customWidth="1"/>
    <col min="2060" max="2060" width="54.125" style="123" customWidth="1"/>
    <col min="2061" max="2061" width="13.125" style="123" customWidth="1"/>
    <col min="2062" max="2062" width="9" style="123"/>
    <col min="2063" max="2063" width="22.75" style="123" bestFit="1" customWidth="1"/>
    <col min="2064" max="2064" width="16.625" style="123" bestFit="1" customWidth="1"/>
    <col min="2065" max="2304" width="9" style="123"/>
    <col min="2305" max="2305" width="5.75" style="123" bestFit="1" customWidth="1"/>
    <col min="2306" max="2306" width="11.875" style="123" bestFit="1" customWidth="1"/>
    <col min="2307" max="2307" width="22.75" style="123" bestFit="1" customWidth="1"/>
    <col min="2308" max="2312" width="9.625" style="123" customWidth="1"/>
    <col min="2313" max="2313" width="24.75" style="123" bestFit="1" customWidth="1"/>
    <col min="2314" max="2315" width="9.625" style="123" customWidth="1"/>
    <col min="2316" max="2316" width="54.125" style="123" customWidth="1"/>
    <col min="2317" max="2317" width="13.125" style="123" customWidth="1"/>
    <col min="2318" max="2318" width="9" style="123"/>
    <col min="2319" max="2319" width="22.75" style="123" bestFit="1" customWidth="1"/>
    <col min="2320" max="2320" width="16.625" style="123" bestFit="1" customWidth="1"/>
    <col min="2321" max="2560" width="9" style="123"/>
    <col min="2561" max="2561" width="5.75" style="123" bestFit="1" customWidth="1"/>
    <col min="2562" max="2562" width="11.875" style="123" bestFit="1" customWidth="1"/>
    <col min="2563" max="2563" width="22.75" style="123" bestFit="1" customWidth="1"/>
    <col min="2564" max="2568" width="9.625" style="123" customWidth="1"/>
    <col min="2569" max="2569" width="24.75" style="123" bestFit="1" customWidth="1"/>
    <col min="2570" max="2571" width="9.625" style="123" customWidth="1"/>
    <col min="2572" max="2572" width="54.125" style="123" customWidth="1"/>
    <col min="2573" max="2573" width="13.125" style="123" customWidth="1"/>
    <col min="2574" max="2574" width="9" style="123"/>
    <col min="2575" max="2575" width="22.75" style="123" bestFit="1" customWidth="1"/>
    <col min="2576" max="2576" width="16.625" style="123" bestFit="1" customWidth="1"/>
    <col min="2577" max="2816" width="9" style="123"/>
    <col min="2817" max="2817" width="5.75" style="123" bestFit="1" customWidth="1"/>
    <col min="2818" max="2818" width="11.875" style="123" bestFit="1" customWidth="1"/>
    <col min="2819" max="2819" width="22.75" style="123" bestFit="1" customWidth="1"/>
    <col min="2820" max="2824" width="9.625" style="123" customWidth="1"/>
    <col min="2825" max="2825" width="24.75" style="123" bestFit="1" customWidth="1"/>
    <col min="2826" max="2827" width="9.625" style="123" customWidth="1"/>
    <col min="2828" max="2828" width="54.125" style="123" customWidth="1"/>
    <col min="2829" max="2829" width="13.125" style="123" customWidth="1"/>
    <col min="2830" max="2830" width="9" style="123"/>
    <col min="2831" max="2831" width="22.75" style="123" bestFit="1" customWidth="1"/>
    <col min="2832" max="2832" width="16.625" style="123" bestFit="1" customWidth="1"/>
    <col min="2833" max="3072" width="9" style="123"/>
    <col min="3073" max="3073" width="5.75" style="123" bestFit="1" customWidth="1"/>
    <col min="3074" max="3074" width="11.875" style="123" bestFit="1" customWidth="1"/>
    <col min="3075" max="3075" width="22.75" style="123" bestFit="1" customWidth="1"/>
    <col min="3076" max="3080" width="9.625" style="123" customWidth="1"/>
    <col min="3081" max="3081" width="24.75" style="123" bestFit="1" customWidth="1"/>
    <col min="3082" max="3083" width="9.625" style="123" customWidth="1"/>
    <col min="3084" max="3084" width="54.125" style="123" customWidth="1"/>
    <col min="3085" max="3085" width="13.125" style="123" customWidth="1"/>
    <col min="3086" max="3086" width="9" style="123"/>
    <col min="3087" max="3087" width="22.75" style="123" bestFit="1" customWidth="1"/>
    <col min="3088" max="3088" width="16.625" style="123" bestFit="1" customWidth="1"/>
    <col min="3089" max="3328" width="9" style="123"/>
    <col min="3329" max="3329" width="5.75" style="123" bestFit="1" customWidth="1"/>
    <col min="3330" max="3330" width="11.875" style="123" bestFit="1" customWidth="1"/>
    <col min="3331" max="3331" width="22.75" style="123" bestFit="1" customWidth="1"/>
    <col min="3332" max="3336" width="9.625" style="123" customWidth="1"/>
    <col min="3337" max="3337" width="24.75" style="123" bestFit="1" customWidth="1"/>
    <col min="3338" max="3339" width="9.625" style="123" customWidth="1"/>
    <col min="3340" max="3340" width="54.125" style="123" customWidth="1"/>
    <col min="3341" max="3341" width="13.125" style="123" customWidth="1"/>
    <col min="3342" max="3342" width="9" style="123"/>
    <col min="3343" max="3343" width="22.75" style="123" bestFit="1" customWidth="1"/>
    <col min="3344" max="3344" width="16.625" style="123" bestFit="1" customWidth="1"/>
    <col min="3345" max="3584" width="9" style="123"/>
    <col min="3585" max="3585" width="5.75" style="123" bestFit="1" customWidth="1"/>
    <col min="3586" max="3586" width="11.875" style="123" bestFit="1" customWidth="1"/>
    <col min="3587" max="3587" width="22.75" style="123" bestFit="1" customWidth="1"/>
    <col min="3588" max="3592" width="9.625" style="123" customWidth="1"/>
    <col min="3593" max="3593" width="24.75" style="123" bestFit="1" customWidth="1"/>
    <col min="3594" max="3595" width="9.625" style="123" customWidth="1"/>
    <col min="3596" max="3596" width="54.125" style="123" customWidth="1"/>
    <col min="3597" max="3597" width="13.125" style="123" customWidth="1"/>
    <col min="3598" max="3598" width="9" style="123"/>
    <col min="3599" max="3599" width="22.75" style="123" bestFit="1" customWidth="1"/>
    <col min="3600" max="3600" width="16.625" style="123" bestFit="1" customWidth="1"/>
    <col min="3601" max="3840" width="9" style="123"/>
    <col min="3841" max="3841" width="5.75" style="123" bestFit="1" customWidth="1"/>
    <col min="3842" max="3842" width="11.875" style="123" bestFit="1" customWidth="1"/>
    <col min="3843" max="3843" width="22.75" style="123" bestFit="1" customWidth="1"/>
    <col min="3844" max="3848" width="9.625" style="123" customWidth="1"/>
    <col min="3849" max="3849" width="24.75" style="123" bestFit="1" customWidth="1"/>
    <col min="3850" max="3851" width="9.625" style="123" customWidth="1"/>
    <col min="3852" max="3852" width="54.125" style="123" customWidth="1"/>
    <col min="3853" max="3853" width="13.125" style="123" customWidth="1"/>
    <col min="3854" max="3854" width="9" style="123"/>
    <col min="3855" max="3855" width="22.75" style="123" bestFit="1" customWidth="1"/>
    <col min="3856" max="3856" width="16.625" style="123" bestFit="1" customWidth="1"/>
    <col min="3857" max="4096" width="9" style="123"/>
    <col min="4097" max="4097" width="5.75" style="123" bestFit="1" customWidth="1"/>
    <col min="4098" max="4098" width="11.875" style="123" bestFit="1" customWidth="1"/>
    <col min="4099" max="4099" width="22.75" style="123" bestFit="1" customWidth="1"/>
    <col min="4100" max="4104" width="9.625" style="123" customWidth="1"/>
    <col min="4105" max="4105" width="24.75" style="123" bestFit="1" customWidth="1"/>
    <col min="4106" max="4107" width="9.625" style="123" customWidth="1"/>
    <col min="4108" max="4108" width="54.125" style="123" customWidth="1"/>
    <col min="4109" max="4109" width="13.125" style="123" customWidth="1"/>
    <col min="4110" max="4110" width="9" style="123"/>
    <col min="4111" max="4111" width="22.75" style="123" bestFit="1" customWidth="1"/>
    <col min="4112" max="4112" width="16.625" style="123" bestFit="1" customWidth="1"/>
    <col min="4113" max="4352" width="9" style="123"/>
    <col min="4353" max="4353" width="5.75" style="123" bestFit="1" customWidth="1"/>
    <col min="4354" max="4354" width="11.875" style="123" bestFit="1" customWidth="1"/>
    <col min="4355" max="4355" width="22.75" style="123" bestFit="1" customWidth="1"/>
    <col min="4356" max="4360" width="9.625" style="123" customWidth="1"/>
    <col min="4361" max="4361" width="24.75" style="123" bestFit="1" customWidth="1"/>
    <col min="4362" max="4363" width="9.625" style="123" customWidth="1"/>
    <col min="4364" max="4364" width="54.125" style="123" customWidth="1"/>
    <col min="4365" max="4365" width="13.125" style="123" customWidth="1"/>
    <col min="4366" max="4366" width="9" style="123"/>
    <col min="4367" max="4367" width="22.75" style="123" bestFit="1" customWidth="1"/>
    <col min="4368" max="4368" width="16.625" style="123" bestFit="1" customWidth="1"/>
    <col min="4369" max="4608" width="9" style="123"/>
    <col min="4609" max="4609" width="5.75" style="123" bestFit="1" customWidth="1"/>
    <col min="4610" max="4610" width="11.875" style="123" bestFit="1" customWidth="1"/>
    <col min="4611" max="4611" width="22.75" style="123" bestFit="1" customWidth="1"/>
    <col min="4612" max="4616" width="9.625" style="123" customWidth="1"/>
    <col min="4617" max="4617" width="24.75" style="123" bestFit="1" customWidth="1"/>
    <col min="4618" max="4619" width="9.625" style="123" customWidth="1"/>
    <col min="4620" max="4620" width="54.125" style="123" customWidth="1"/>
    <col min="4621" max="4621" width="13.125" style="123" customWidth="1"/>
    <col min="4622" max="4622" width="9" style="123"/>
    <col min="4623" max="4623" width="22.75" style="123" bestFit="1" customWidth="1"/>
    <col min="4624" max="4624" width="16.625" style="123" bestFit="1" customWidth="1"/>
    <col min="4625" max="4864" width="9" style="123"/>
    <col min="4865" max="4865" width="5.75" style="123" bestFit="1" customWidth="1"/>
    <col min="4866" max="4866" width="11.875" style="123" bestFit="1" customWidth="1"/>
    <col min="4867" max="4867" width="22.75" style="123" bestFit="1" customWidth="1"/>
    <col min="4868" max="4872" width="9.625" style="123" customWidth="1"/>
    <col min="4873" max="4873" width="24.75" style="123" bestFit="1" customWidth="1"/>
    <col min="4874" max="4875" width="9.625" style="123" customWidth="1"/>
    <col min="4876" max="4876" width="54.125" style="123" customWidth="1"/>
    <col min="4877" max="4877" width="13.125" style="123" customWidth="1"/>
    <col min="4878" max="4878" width="9" style="123"/>
    <col min="4879" max="4879" width="22.75" style="123" bestFit="1" customWidth="1"/>
    <col min="4880" max="4880" width="16.625" style="123" bestFit="1" customWidth="1"/>
    <col min="4881" max="5120" width="9" style="123"/>
    <col min="5121" max="5121" width="5.75" style="123" bestFit="1" customWidth="1"/>
    <col min="5122" max="5122" width="11.875" style="123" bestFit="1" customWidth="1"/>
    <col min="5123" max="5123" width="22.75" style="123" bestFit="1" customWidth="1"/>
    <col min="5124" max="5128" width="9.625" style="123" customWidth="1"/>
    <col min="5129" max="5129" width="24.75" style="123" bestFit="1" customWidth="1"/>
    <col min="5130" max="5131" width="9.625" style="123" customWidth="1"/>
    <col min="5132" max="5132" width="54.125" style="123" customWidth="1"/>
    <col min="5133" max="5133" width="13.125" style="123" customWidth="1"/>
    <col min="5134" max="5134" width="9" style="123"/>
    <col min="5135" max="5135" width="22.75" style="123" bestFit="1" customWidth="1"/>
    <col min="5136" max="5136" width="16.625" style="123" bestFit="1" customWidth="1"/>
    <col min="5137" max="5376" width="9" style="123"/>
    <col min="5377" max="5377" width="5.75" style="123" bestFit="1" customWidth="1"/>
    <col min="5378" max="5378" width="11.875" style="123" bestFit="1" customWidth="1"/>
    <col min="5379" max="5379" width="22.75" style="123" bestFit="1" customWidth="1"/>
    <col min="5380" max="5384" width="9.625" style="123" customWidth="1"/>
    <col min="5385" max="5385" width="24.75" style="123" bestFit="1" customWidth="1"/>
    <col min="5386" max="5387" width="9.625" style="123" customWidth="1"/>
    <col min="5388" max="5388" width="54.125" style="123" customWidth="1"/>
    <col min="5389" max="5389" width="13.125" style="123" customWidth="1"/>
    <col min="5390" max="5390" width="9" style="123"/>
    <col min="5391" max="5391" width="22.75" style="123" bestFit="1" customWidth="1"/>
    <col min="5392" max="5392" width="16.625" style="123" bestFit="1" customWidth="1"/>
    <col min="5393" max="5632" width="9" style="123"/>
    <col min="5633" max="5633" width="5.75" style="123" bestFit="1" customWidth="1"/>
    <col min="5634" max="5634" width="11.875" style="123" bestFit="1" customWidth="1"/>
    <col min="5635" max="5635" width="22.75" style="123" bestFit="1" customWidth="1"/>
    <col min="5636" max="5640" width="9.625" style="123" customWidth="1"/>
    <col min="5641" max="5641" width="24.75" style="123" bestFit="1" customWidth="1"/>
    <col min="5642" max="5643" width="9.625" style="123" customWidth="1"/>
    <col min="5644" max="5644" width="54.125" style="123" customWidth="1"/>
    <col min="5645" max="5645" width="13.125" style="123" customWidth="1"/>
    <col min="5646" max="5646" width="9" style="123"/>
    <col min="5647" max="5647" width="22.75" style="123" bestFit="1" customWidth="1"/>
    <col min="5648" max="5648" width="16.625" style="123" bestFit="1" customWidth="1"/>
    <col min="5649" max="5888" width="9" style="123"/>
    <col min="5889" max="5889" width="5.75" style="123" bestFit="1" customWidth="1"/>
    <col min="5890" max="5890" width="11.875" style="123" bestFit="1" customWidth="1"/>
    <col min="5891" max="5891" width="22.75" style="123" bestFit="1" customWidth="1"/>
    <col min="5892" max="5896" width="9.625" style="123" customWidth="1"/>
    <col min="5897" max="5897" width="24.75" style="123" bestFit="1" customWidth="1"/>
    <col min="5898" max="5899" width="9.625" style="123" customWidth="1"/>
    <col min="5900" max="5900" width="54.125" style="123" customWidth="1"/>
    <col min="5901" max="5901" width="13.125" style="123" customWidth="1"/>
    <col min="5902" max="5902" width="9" style="123"/>
    <col min="5903" max="5903" width="22.75" style="123" bestFit="1" customWidth="1"/>
    <col min="5904" max="5904" width="16.625" style="123" bestFit="1" customWidth="1"/>
    <col min="5905" max="6144" width="9" style="123"/>
    <col min="6145" max="6145" width="5.75" style="123" bestFit="1" customWidth="1"/>
    <col min="6146" max="6146" width="11.875" style="123" bestFit="1" customWidth="1"/>
    <col min="6147" max="6147" width="22.75" style="123" bestFit="1" customWidth="1"/>
    <col min="6148" max="6152" width="9.625" style="123" customWidth="1"/>
    <col min="6153" max="6153" width="24.75" style="123" bestFit="1" customWidth="1"/>
    <col min="6154" max="6155" width="9.625" style="123" customWidth="1"/>
    <col min="6156" max="6156" width="54.125" style="123" customWidth="1"/>
    <col min="6157" max="6157" width="13.125" style="123" customWidth="1"/>
    <col min="6158" max="6158" width="9" style="123"/>
    <col min="6159" max="6159" width="22.75" style="123" bestFit="1" customWidth="1"/>
    <col min="6160" max="6160" width="16.625" style="123" bestFit="1" customWidth="1"/>
    <col min="6161" max="6400" width="9" style="123"/>
    <col min="6401" max="6401" width="5.75" style="123" bestFit="1" customWidth="1"/>
    <col min="6402" max="6402" width="11.875" style="123" bestFit="1" customWidth="1"/>
    <col min="6403" max="6403" width="22.75" style="123" bestFit="1" customWidth="1"/>
    <col min="6404" max="6408" width="9.625" style="123" customWidth="1"/>
    <col min="6409" max="6409" width="24.75" style="123" bestFit="1" customWidth="1"/>
    <col min="6410" max="6411" width="9.625" style="123" customWidth="1"/>
    <col min="6412" max="6412" width="54.125" style="123" customWidth="1"/>
    <col min="6413" max="6413" width="13.125" style="123" customWidth="1"/>
    <col min="6414" max="6414" width="9" style="123"/>
    <col min="6415" max="6415" width="22.75" style="123" bestFit="1" customWidth="1"/>
    <col min="6416" max="6416" width="16.625" style="123" bestFit="1" customWidth="1"/>
    <col min="6417" max="6656" width="9" style="123"/>
    <col min="6657" max="6657" width="5.75" style="123" bestFit="1" customWidth="1"/>
    <col min="6658" max="6658" width="11.875" style="123" bestFit="1" customWidth="1"/>
    <col min="6659" max="6659" width="22.75" style="123" bestFit="1" customWidth="1"/>
    <col min="6660" max="6664" width="9.625" style="123" customWidth="1"/>
    <col min="6665" max="6665" width="24.75" style="123" bestFit="1" customWidth="1"/>
    <col min="6666" max="6667" width="9.625" style="123" customWidth="1"/>
    <col min="6668" max="6668" width="54.125" style="123" customWidth="1"/>
    <col min="6669" max="6669" width="13.125" style="123" customWidth="1"/>
    <col min="6670" max="6670" width="9" style="123"/>
    <col min="6671" max="6671" width="22.75" style="123" bestFit="1" customWidth="1"/>
    <col min="6672" max="6672" width="16.625" style="123" bestFit="1" customWidth="1"/>
    <col min="6673" max="6912" width="9" style="123"/>
    <col min="6913" max="6913" width="5.75" style="123" bestFit="1" customWidth="1"/>
    <col min="6914" max="6914" width="11.875" style="123" bestFit="1" customWidth="1"/>
    <col min="6915" max="6915" width="22.75" style="123" bestFit="1" customWidth="1"/>
    <col min="6916" max="6920" width="9.625" style="123" customWidth="1"/>
    <col min="6921" max="6921" width="24.75" style="123" bestFit="1" customWidth="1"/>
    <col min="6922" max="6923" width="9.625" style="123" customWidth="1"/>
    <col min="6924" max="6924" width="54.125" style="123" customWidth="1"/>
    <col min="6925" max="6925" width="13.125" style="123" customWidth="1"/>
    <col min="6926" max="6926" width="9" style="123"/>
    <col min="6927" max="6927" width="22.75" style="123" bestFit="1" customWidth="1"/>
    <col min="6928" max="6928" width="16.625" style="123" bestFit="1" customWidth="1"/>
    <col min="6929" max="7168" width="9" style="123"/>
    <col min="7169" max="7169" width="5.75" style="123" bestFit="1" customWidth="1"/>
    <col min="7170" max="7170" width="11.875" style="123" bestFit="1" customWidth="1"/>
    <col min="7171" max="7171" width="22.75" style="123" bestFit="1" customWidth="1"/>
    <col min="7172" max="7176" width="9.625" style="123" customWidth="1"/>
    <col min="7177" max="7177" width="24.75" style="123" bestFit="1" customWidth="1"/>
    <col min="7178" max="7179" width="9.625" style="123" customWidth="1"/>
    <col min="7180" max="7180" width="54.125" style="123" customWidth="1"/>
    <col min="7181" max="7181" width="13.125" style="123" customWidth="1"/>
    <col min="7182" max="7182" width="9" style="123"/>
    <col min="7183" max="7183" width="22.75" style="123" bestFit="1" customWidth="1"/>
    <col min="7184" max="7184" width="16.625" style="123" bestFit="1" customWidth="1"/>
    <col min="7185" max="7424" width="9" style="123"/>
    <col min="7425" max="7425" width="5.75" style="123" bestFit="1" customWidth="1"/>
    <col min="7426" max="7426" width="11.875" style="123" bestFit="1" customWidth="1"/>
    <col min="7427" max="7427" width="22.75" style="123" bestFit="1" customWidth="1"/>
    <col min="7428" max="7432" width="9.625" style="123" customWidth="1"/>
    <col min="7433" max="7433" width="24.75" style="123" bestFit="1" customWidth="1"/>
    <col min="7434" max="7435" width="9.625" style="123" customWidth="1"/>
    <col min="7436" max="7436" width="54.125" style="123" customWidth="1"/>
    <col min="7437" max="7437" width="13.125" style="123" customWidth="1"/>
    <col min="7438" max="7438" width="9" style="123"/>
    <col min="7439" max="7439" width="22.75" style="123" bestFit="1" customWidth="1"/>
    <col min="7440" max="7440" width="16.625" style="123" bestFit="1" customWidth="1"/>
    <col min="7441" max="7680" width="9" style="123"/>
    <col min="7681" max="7681" width="5.75" style="123" bestFit="1" customWidth="1"/>
    <col min="7682" max="7682" width="11.875" style="123" bestFit="1" customWidth="1"/>
    <col min="7683" max="7683" width="22.75" style="123" bestFit="1" customWidth="1"/>
    <col min="7684" max="7688" width="9.625" style="123" customWidth="1"/>
    <col min="7689" max="7689" width="24.75" style="123" bestFit="1" customWidth="1"/>
    <col min="7690" max="7691" width="9.625" style="123" customWidth="1"/>
    <col min="7692" max="7692" width="54.125" style="123" customWidth="1"/>
    <col min="7693" max="7693" width="13.125" style="123" customWidth="1"/>
    <col min="7694" max="7694" width="9" style="123"/>
    <col min="7695" max="7695" width="22.75" style="123" bestFit="1" customWidth="1"/>
    <col min="7696" max="7696" width="16.625" style="123" bestFit="1" customWidth="1"/>
    <col min="7697" max="7936" width="9" style="123"/>
    <col min="7937" max="7937" width="5.75" style="123" bestFit="1" customWidth="1"/>
    <col min="7938" max="7938" width="11.875" style="123" bestFit="1" customWidth="1"/>
    <col min="7939" max="7939" width="22.75" style="123" bestFit="1" customWidth="1"/>
    <col min="7940" max="7944" width="9.625" style="123" customWidth="1"/>
    <col min="7945" max="7945" width="24.75" style="123" bestFit="1" customWidth="1"/>
    <col min="7946" max="7947" width="9.625" style="123" customWidth="1"/>
    <col min="7948" max="7948" width="54.125" style="123" customWidth="1"/>
    <col min="7949" max="7949" width="13.125" style="123" customWidth="1"/>
    <col min="7950" max="7950" width="9" style="123"/>
    <col min="7951" max="7951" width="22.75" style="123" bestFit="1" customWidth="1"/>
    <col min="7952" max="7952" width="16.625" style="123" bestFit="1" customWidth="1"/>
    <col min="7953" max="8192" width="9" style="123"/>
    <col min="8193" max="8193" width="5.75" style="123" bestFit="1" customWidth="1"/>
    <col min="8194" max="8194" width="11.875" style="123" bestFit="1" customWidth="1"/>
    <col min="8195" max="8195" width="22.75" style="123" bestFit="1" customWidth="1"/>
    <col min="8196" max="8200" width="9.625" style="123" customWidth="1"/>
    <col min="8201" max="8201" width="24.75" style="123" bestFit="1" customWidth="1"/>
    <col min="8202" max="8203" width="9.625" style="123" customWidth="1"/>
    <col min="8204" max="8204" width="54.125" style="123" customWidth="1"/>
    <col min="8205" max="8205" width="13.125" style="123" customWidth="1"/>
    <col min="8206" max="8206" width="9" style="123"/>
    <col min="8207" max="8207" width="22.75" style="123" bestFit="1" customWidth="1"/>
    <col min="8208" max="8208" width="16.625" style="123" bestFit="1" customWidth="1"/>
    <col min="8209" max="8448" width="9" style="123"/>
    <col min="8449" max="8449" width="5.75" style="123" bestFit="1" customWidth="1"/>
    <col min="8450" max="8450" width="11.875" style="123" bestFit="1" customWidth="1"/>
    <col min="8451" max="8451" width="22.75" style="123" bestFit="1" customWidth="1"/>
    <col min="8452" max="8456" width="9.625" style="123" customWidth="1"/>
    <col min="8457" max="8457" width="24.75" style="123" bestFit="1" customWidth="1"/>
    <col min="8458" max="8459" width="9.625" style="123" customWidth="1"/>
    <col min="8460" max="8460" width="54.125" style="123" customWidth="1"/>
    <col min="8461" max="8461" width="13.125" style="123" customWidth="1"/>
    <col min="8462" max="8462" width="9" style="123"/>
    <col min="8463" max="8463" width="22.75" style="123" bestFit="1" customWidth="1"/>
    <col min="8464" max="8464" width="16.625" style="123" bestFit="1" customWidth="1"/>
    <col min="8465" max="8704" width="9" style="123"/>
    <col min="8705" max="8705" width="5.75" style="123" bestFit="1" customWidth="1"/>
    <col min="8706" max="8706" width="11.875" style="123" bestFit="1" customWidth="1"/>
    <col min="8707" max="8707" width="22.75" style="123" bestFit="1" customWidth="1"/>
    <col min="8708" max="8712" width="9.625" style="123" customWidth="1"/>
    <col min="8713" max="8713" width="24.75" style="123" bestFit="1" customWidth="1"/>
    <col min="8714" max="8715" width="9.625" style="123" customWidth="1"/>
    <col min="8716" max="8716" width="54.125" style="123" customWidth="1"/>
    <col min="8717" max="8717" width="13.125" style="123" customWidth="1"/>
    <col min="8718" max="8718" width="9" style="123"/>
    <col min="8719" max="8719" width="22.75" style="123" bestFit="1" customWidth="1"/>
    <col min="8720" max="8720" width="16.625" style="123" bestFit="1" customWidth="1"/>
    <col min="8721" max="8960" width="9" style="123"/>
    <col min="8961" max="8961" width="5.75" style="123" bestFit="1" customWidth="1"/>
    <col min="8962" max="8962" width="11.875" style="123" bestFit="1" customWidth="1"/>
    <col min="8963" max="8963" width="22.75" style="123" bestFit="1" customWidth="1"/>
    <col min="8964" max="8968" width="9.625" style="123" customWidth="1"/>
    <col min="8969" max="8969" width="24.75" style="123" bestFit="1" customWidth="1"/>
    <col min="8970" max="8971" width="9.625" style="123" customWidth="1"/>
    <col min="8972" max="8972" width="54.125" style="123" customWidth="1"/>
    <col min="8973" max="8973" width="13.125" style="123" customWidth="1"/>
    <col min="8974" max="8974" width="9" style="123"/>
    <col min="8975" max="8975" width="22.75" style="123" bestFit="1" customWidth="1"/>
    <col min="8976" max="8976" width="16.625" style="123" bestFit="1" customWidth="1"/>
    <col min="8977" max="9216" width="9" style="123"/>
    <col min="9217" max="9217" width="5.75" style="123" bestFit="1" customWidth="1"/>
    <col min="9218" max="9218" width="11.875" style="123" bestFit="1" customWidth="1"/>
    <col min="9219" max="9219" width="22.75" style="123" bestFit="1" customWidth="1"/>
    <col min="9220" max="9224" width="9.625" style="123" customWidth="1"/>
    <col min="9225" max="9225" width="24.75" style="123" bestFit="1" customWidth="1"/>
    <col min="9226" max="9227" width="9.625" style="123" customWidth="1"/>
    <col min="9228" max="9228" width="54.125" style="123" customWidth="1"/>
    <col min="9229" max="9229" width="13.125" style="123" customWidth="1"/>
    <col min="9230" max="9230" width="9" style="123"/>
    <col min="9231" max="9231" width="22.75" style="123" bestFit="1" customWidth="1"/>
    <col min="9232" max="9232" width="16.625" style="123" bestFit="1" customWidth="1"/>
    <col min="9233" max="9472" width="9" style="123"/>
    <col min="9473" max="9473" width="5.75" style="123" bestFit="1" customWidth="1"/>
    <col min="9474" max="9474" width="11.875" style="123" bestFit="1" customWidth="1"/>
    <col min="9475" max="9475" width="22.75" style="123" bestFit="1" customWidth="1"/>
    <col min="9476" max="9480" width="9.625" style="123" customWidth="1"/>
    <col min="9481" max="9481" width="24.75" style="123" bestFit="1" customWidth="1"/>
    <col min="9482" max="9483" width="9.625" style="123" customWidth="1"/>
    <col min="9484" max="9484" width="54.125" style="123" customWidth="1"/>
    <col min="9485" max="9485" width="13.125" style="123" customWidth="1"/>
    <col min="9486" max="9486" width="9" style="123"/>
    <col min="9487" max="9487" width="22.75" style="123" bestFit="1" customWidth="1"/>
    <col min="9488" max="9488" width="16.625" style="123" bestFit="1" customWidth="1"/>
    <col min="9489" max="9728" width="9" style="123"/>
    <col min="9729" max="9729" width="5.75" style="123" bestFit="1" customWidth="1"/>
    <col min="9730" max="9730" width="11.875" style="123" bestFit="1" customWidth="1"/>
    <col min="9731" max="9731" width="22.75" style="123" bestFit="1" customWidth="1"/>
    <col min="9732" max="9736" width="9.625" style="123" customWidth="1"/>
    <col min="9737" max="9737" width="24.75" style="123" bestFit="1" customWidth="1"/>
    <col min="9738" max="9739" width="9.625" style="123" customWidth="1"/>
    <col min="9740" max="9740" width="54.125" style="123" customWidth="1"/>
    <col min="9741" max="9741" width="13.125" style="123" customWidth="1"/>
    <col min="9742" max="9742" width="9" style="123"/>
    <col min="9743" max="9743" width="22.75" style="123" bestFit="1" customWidth="1"/>
    <col min="9744" max="9744" width="16.625" style="123" bestFit="1" customWidth="1"/>
    <col min="9745" max="9984" width="9" style="123"/>
    <col min="9985" max="9985" width="5.75" style="123" bestFit="1" customWidth="1"/>
    <col min="9986" max="9986" width="11.875" style="123" bestFit="1" customWidth="1"/>
    <col min="9987" max="9987" width="22.75" style="123" bestFit="1" customWidth="1"/>
    <col min="9988" max="9992" width="9.625" style="123" customWidth="1"/>
    <col min="9993" max="9993" width="24.75" style="123" bestFit="1" customWidth="1"/>
    <col min="9994" max="9995" width="9.625" style="123" customWidth="1"/>
    <col min="9996" max="9996" width="54.125" style="123" customWidth="1"/>
    <col min="9997" max="9997" width="13.125" style="123" customWidth="1"/>
    <col min="9998" max="9998" width="9" style="123"/>
    <col min="9999" max="9999" width="22.75" style="123" bestFit="1" customWidth="1"/>
    <col min="10000" max="10000" width="16.625" style="123" bestFit="1" customWidth="1"/>
    <col min="10001" max="10240" width="9" style="123"/>
    <col min="10241" max="10241" width="5.75" style="123" bestFit="1" customWidth="1"/>
    <col min="10242" max="10242" width="11.875" style="123" bestFit="1" customWidth="1"/>
    <col min="10243" max="10243" width="22.75" style="123" bestFit="1" customWidth="1"/>
    <col min="10244" max="10248" width="9.625" style="123" customWidth="1"/>
    <col min="10249" max="10249" width="24.75" style="123" bestFit="1" customWidth="1"/>
    <col min="10250" max="10251" width="9.625" style="123" customWidth="1"/>
    <col min="10252" max="10252" width="54.125" style="123" customWidth="1"/>
    <col min="10253" max="10253" width="13.125" style="123" customWidth="1"/>
    <col min="10254" max="10254" width="9" style="123"/>
    <col min="10255" max="10255" width="22.75" style="123" bestFit="1" customWidth="1"/>
    <col min="10256" max="10256" width="16.625" style="123" bestFit="1" customWidth="1"/>
    <col min="10257" max="10496" width="9" style="123"/>
    <col min="10497" max="10497" width="5.75" style="123" bestFit="1" customWidth="1"/>
    <col min="10498" max="10498" width="11.875" style="123" bestFit="1" customWidth="1"/>
    <col min="10499" max="10499" width="22.75" style="123" bestFit="1" customWidth="1"/>
    <col min="10500" max="10504" width="9.625" style="123" customWidth="1"/>
    <col min="10505" max="10505" width="24.75" style="123" bestFit="1" customWidth="1"/>
    <col min="10506" max="10507" width="9.625" style="123" customWidth="1"/>
    <col min="10508" max="10508" width="54.125" style="123" customWidth="1"/>
    <col min="10509" max="10509" width="13.125" style="123" customWidth="1"/>
    <col min="10510" max="10510" width="9" style="123"/>
    <col min="10511" max="10511" width="22.75" style="123" bestFit="1" customWidth="1"/>
    <col min="10512" max="10512" width="16.625" style="123" bestFit="1" customWidth="1"/>
    <col min="10513" max="10752" width="9" style="123"/>
    <col min="10753" max="10753" width="5.75" style="123" bestFit="1" customWidth="1"/>
    <col min="10754" max="10754" width="11.875" style="123" bestFit="1" customWidth="1"/>
    <col min="10755" max="10755" width="22.75" style="123" bestFit="1" customWidth="1"/>
    <col min="10756" max="10760" width="9.625" style="123" customWidth="1"/>
    <col min="10761" max="10761" width="24.75" style="123" bestFit="1" customWidth="1"/>
    <col min="10762" max="10763" width="9.625" style="123" customWidth="1"/>
    <col min="10764" max="10764" width="54.125" style="123" customWidth="1"/>
    <col min="10765" max="10765" width="13.125" style="123" customWidth="1"/>
    <col min="10766" max="10766" width="9" style="123"/>
    <col min="10767" max="10767" width="22.75" style="123" bestFit="1" customWidth="1"/>
    <col min="10768" max="10768" width="16.625" style="123" bestFit="1" customWidth="1"/>
    <col min="10769" max="11008" width="9" style="123"/>
    <col min="11009" max="11009" width="5.75" style="123" bestFit="1" customWidth="1"/>
    <col min="11010" max="11010" width="11.875" style="123" bestFit="1" customWidth="1"/>
    <col min="11011" max="11011" width="22.75" style="123" bestFit="1" customWidth="1"/>
    <col min="11012" max="11016" width="9.625" style="123" customWidth="1"/>
    <col min="11017" max="11017" width="24.75" style="123" bestFit="1" customWidth="1"/>
    <col min="11018" max="11019" width="9.625" style="123" customWidth="1"/>
    <col min="11020" max="11020" width="54.125" style="123" customWidth="1"/>
    <col min="11021" max="11021" width="13.125" style="123" customWidth="1"/>
    <col min="11022" max="11022" width="9" style="123"/>
    <col min="11023" max="11023" width="22.75" style="123" bestFit="1" customWidth="1"/>
    <col min="11024" max="11024" width="16.625" style="123" bestFit="1" customWidth="1"/>
    <col min="11025" max="11264" width="9" style="123"/>
    <col min="11265" max="11265" width="5.75" style="123" bestFit="1" customWidth="1"/>
    <col min="11266" max="11266" width="11.875" style="123" bestFit="1" customWidth="1"/>
    <col min="11267" max="11267" width="22.75" style="123" bestFit="1" customWidth="1"/>
    <col min="11268" max="11272" width="9.625" style="123" customWidth="1"/>
    <col min="11273" max="11273" width="24.75" style="123" bestFit="1" customWidth="1"/>
    <col min="11274" max="11275" width="9.625" style="123" customWidth="1"/>
    <col min="11276" max="11276" width="54.125" style="123" customWidth="1"/>
    <col min="11277" max="11277" width="13.125" style="123" customWidth="1"/>
    <col min="11278" max="11278" width="9" style="123"/>
    <col min="11279" max="11279" width="22.75" style="123" bestFit="1" customWidth="1"/>
    <col min="11280" max="11280" width="16.625" style="123" bestFit="1" customWidth="1"/>
    <col min="11281" max="11520" width="9" style="123"/>
    <col min="11521" max="11521" width="5.75" style="123" bestFit="1" customWidth="1"/>
    <col min="11522" max="11522" width="11.875" style="123" bestFit="1" customWidth="1"/>
    <col min="11523" max="11523" width="22.75" style="123" bestFit="1" customWidth="1"/>
    <col min="11524" max="11528" width="9.625" style="123" customWidth="1"/>
    <col min="11529" max="11529" width="24.75" style="123" bestFit="1" customWidth="1"/>
    <col min="11530" max="11531" width="9.625" style="123" customWidth="1"/>
    <col min="11532" max="11532" width="54.125" style="123" customWidth="1"/>
    <col min="11533" max="11533" width="13.125" style="123" customWidth="1"/>
    <col min="11534" max="11534" width="9" style="123"/>
    <col min="11535" max="11535" width="22.75" style="123" bestFit="1" customWidth="1"/>
    <col min="11536" max="11536" width="16.625" style="123" bestFit="1" customWidth="1"/>
    <col min="11537" max="11776" width="9" style="123"/>
    <col min="11777" max="11777" width="5.75" style="123" bestFit="1" customWidth="1"/>
    <col min="11778" max="11778" width="11.875" style="123" bestFit="1" customWidth="1"/>
    <col min="11779" max="11779" width="22.75" style="123" bestFit="1" customWidth="1"/>
    <col min="11780" max="11784" width="9.625" style="123" customWidth="1"/>
    <col min="11785" max="11785" width="24.75" style="123" bestFit="1" customWidth="1"/>
    <col min="11786" max="11787" width="9.625" style="123" customWidth="1"/>
    <col min="11788" max="11788" width="54.125" style="123" customWidth="1"/>
    <col min="11789" max="11789" width="13.125" style="123" customWidth="1"/>
    <col min="11790" max="11790" width="9" style="123"/>
    <col min="11791" max="11791" width="22.75" style="123" bestFit="1" customWidth="1"/>
    <col min="11792" max="11792" width="16.625" style="123" bestFit="1" customWidth="1"/>
    <col min="11793" max="12032" width="9" style="123"/>
    <col min="12033" max="12033" width="5.75" style="123" bestFit="1" customWidth="1"/>
    <col min="12034" max="12034" width="11.875" style="123" bestFit="1" customWidth="1"/>
    <col min="12035" max="12035" width="22.75" style="123" bestFit="1" customWidth="1"/>
    <col min="12036" max="12040" width="9.625" style="123" customWidth="1"/>
    <col min="12041" max="12041" width="24.75" style="123" bestFit="1" customWidth="1"/>
    <col min="12042" max="12043" width="9.625" style="123" customWidth="1"/>
    <col min="12044" max="12044" width="54.125" style="123" customWidth="1"/>
    <col min="12045" max="12045" width="13.125" style="123" customWidth="1"/>
    <col min="12046" max="12046" width="9" style="123"/>
    <col min="12047" max="12047" width="22.75" style="123" bestFit="1" customWidth="1"/>
    <col min="12048" max="12048" width="16.625" style="123" bestFit="1" customWidth="1"/>
    <col min="12049" max="12288" width="9" style="123"/>
    <col min="12289" max="12289" width="5.75" style="123" bestFit="1" customWidth="1"/>
    <col min="12290" max="12290" width="11.875" style="123" bestFit="1" customWidth="1"/>
    <col min="12291" max="12291" width="22.75" style="123" bestFit="1" customWidth="1"/>
    <col min="12292" max="12296" width="9.625" style="123" customWidth="1"/>
    <col min="12297" max="12297" width="24.75" style="123" bestFit="1" customWidth="1"/>
    <col min="12298" max="12299" width="9.625" style="123" customWidth="1"/>
    <col min="12300" max="12300" width="54.125" style="123" customWidth="1"/>
    <col min="12301" max="12301" width="13.125" style="123" customWidth="1"/>
    <col min="12302" max="12302" width="9" style="123"/>
    <col min="12303" max="12303" width="22.75" style="123" bestFit="1" customWidth="1"/>
    <col min="12304" max="12304" width="16.625" style="123" bestFit="1" customWidth="1"/>
    <col min="12305" max="12544" width="9" style="123"/>
    <col min="12545" max="12545" width="5.75" style="123" bestFit="1" customWidth="1"/>
    <col min="12546" max="12546" width="11.875" style="123" bestFit="1" customWidth="1"/>
    <col min="12547" max="12547" width="22.75" style="123" bestFit="1" customWidth="1"/>
    <col min="12548" max="12552" width="9.625" style="123" customWidth="1"/>
    <col min="12553" max="12553" width="24.75" style="123" bestFit="1" customWidth="1"/>
    <col min="12554" max="12555" width="9.625" style="123" customWidth="1"/>
    <col min="12556" max="12556" width="54.125" style="123" customWidth="1"/>
    <col min="12557" max="12557" width="13.125" style="123" customWidth="1"/>
    <col min="12558" max="12558" width="9" style="123"/>
    <col min="12559" max="12559" width="22.75" style="123" bestFit="1" customWidth="1"/>
    <col min="12560" max="12560" width="16.625" style="123" bestFit="1" customWidth="1"/>
    <col min="12561" max="12800" width="9" style="123"/>
    <col min="12801" max="12801" width="5.75" style="123" bestFit="1" customWidth="1"/>
    <col min="12802" max="12802" width="11.875" style="123" bestFit="1" customWidth="1"/>
    <col min="12803" max="12803" width="22.75" style="123" bestFit="1" customWidth="1"/>
    <col min="12804" max="12808" width="9.625" style="123" customWidth="1"/>
    <col min="12809" max="12809" width="24.75" style="123" bestFit="1" customWidth="1"/>
    <col min="12810" max="12811" width="9.625" style="123" customWidth="1"/>
    <col min="12812" max="12812" width="54.125" style="123" customWidth="1"/>
    <col min="12813" max="12813" width="13.125" style="123" customWidth="1"/>
    <col min="12814" max="12814" width="9" style="123"/>
    <col min="12815" max="12815" width="22.75" style="123" bestFit="1" customWidth="1"/>
    <col min="12816" max="12816" width="16.625" style="123" bestFit="1" customWidth="1"/>
    <col min="12817" max="13056" width="9" style="123"/>
    <col min="13057" max="13057" width="5.75" style="123" bestFit="1" customWidth="1"/>
    <col min="13058" max="13058" width="11.875" style="123" bestFit="1" customWidth="1"/>
    <col min="13059" max="13059" width="22.75" style="123" bestFit="1" customWidth="1"/>
    <col min="13060" max="13064" width="9.625" style="123" customWidth="1"/>
    <col min="13065" max="13065" width="24.75" style="123" bestFit="1" customWidth="1"/>
    <col min="13066" max="13067" width="9.625" style="123" customWidth="1"/>
    <col min="13068" max="13068" width="54.125" style="123" customWidth="1"/>
    <col min="13069" max="13069" width="13.125" style="123" customWidth="1"/>
    <col min="13070" max="13070" width="9" style="123"/>
    <col min="13071" max="13071" width="22.75" style="123" bestFit="1" customWidth="1"/>
    <col min="13072" max="13072" width="16.625" style="123" bestFit="1" customWidth="1"/>
    <col min="13073" max="13312" width="9" style="123"/>
    <col min="13313" max="13313" width="5.75" style="123" bestFit="1" customWidth="1"/>
    <col min="13314" max="13314" width="11.875" style="123" bestFit="1" customWidth="1"/>
    <col min="13315" max="13315" width="22.75" style="123" bestFit="1" customWidth="1"/>
    <col min="13316" max="13320" width="9.625" style="123" customWidth="1"/>
    <col min="13321" max="13321" width="24.75" style="123" bestFit="1" customWidth="1"/>
    <col min="13322" max="13323" width="9.625" style="123" customWidth="1"/>
    <col min="13324" max="13324" width="54.125" style="123" customWidth="1"/>
    <col min="13325" max="13325" width="13.125" style="123" customWidth="1"/>
    <col min="13326" max="13326" width="9" style="123"/>
    <col min="13327" max="13327" width="22.75" style="123" bestFit="1" customWidth="1"/>
    <col min="13328" max="13328" width="16.625" style="123" bestFit="1" customWidth="1"/>
    <col min="13329" max="13568" width="9" style="123"/>
    <col min="13569" max="13569" width="5.75" style="123" bestFit="1" customWidth="1"/>
    <col min="13570" max="13570" width="11.875" style="123" bestFit="1" customWidth="1"/>
    <col min="13571" max="13571" width="22.75" style="123" bestFit="1" customWidth="1"/>
    <col min="13572" max="13576" width="9.625" style="123" customWidth="1"/>
    <col min="13577" max="13577" width="24.75" style="123" bestFit="1" customWidth="1"/>
    <col min="13578" max="13579" width="9.625" style="123" customWidth="1"/>
    <col min="13580" max="13580" width="54.125" style="123" customWidth="1"/>
    <col min="13581" max="13581" width="13.125" style="123" customWidth="1"/>
    <col min="13582" max="13582" width="9" style="123"/>
    <col min="13583" max="13583" width="22.75" style="123" bestFit="1" customWidth="1"/>
    <col min="13584" max="13584" width="16.625" style="123" bestFit="1" customWidth="1"/>
    <col min="13585" max="13824" width="9" style="123"/>
    <col min="13825" max="13825" width="5.75" style="123" bestFit="1" customWidth="1"/>
    <col min="13826" max="13826" width="11.875" style="123" bestFit="1" customWidth="1"/>
    <col min="13827" max="13827" width="22.75" style="123" bestFit="1" customWidth="1"/>
    <col min="13828" max="13832" width="9.625" style="123" customWidth="1"/>
    <col min="13833" max="13833" width="24.75" style="123" bestFit="1" customWidth="1"/>
    <col min="13834" max="13835" width="9.625" style="123" customWidth="1"/>
    <col min="13836" max="13836" width="54.125" style="123" customWidth="1"/>
    <col min="13837" max="13837" width="13.125" style="123" customWidth="1"/>
    <col min="13838" max="13838" width="9" style="123"/>
    <col min="13839" max="13839" width="22.75" style="123" bestFit="1" customWidth="1"/>
    <col min="13840" max="13840" width="16.625" style="123" bestFit="1" customWidth="1"/>
    <col min="13841" max="14080" width="9" style="123"/>
    <col min="14081" max="14081" width="5.75" style="123" bestFit="1" customWidth="1"/>
    <col min="14082" max="14082" width="11.875" style="123" bestFit="1" customWidth="1"/>
    <col min="14083" max="14083" width="22.75" style="123" bestFit="1" customWidth="1"/>
    <col min="14084" max="14088" width="9.625" style="123" customWidth="1"/>
    <col min="14089" max="14089" width="24.75" style="123" bestFit="1" customWidth="1"/>
    <col min="14090" max="14091" width="9.625" style="123" customWidth="1"/>
    <col min="14092" max="14092" width="54.125" style="123" customWidth="1"/>
    <col min="14093" max="14093" width="13.125" style="123" customWidth="1"/>
    <col min="14094" max="14094" width="9" style="123"/>
    <col min="14095" max="14095" width="22.75" style="123" bestFit="1" customWidth="1"/>
    <col min="14096" max="14096" width="16.625" style="123" bestFit="1" customWidth="1"/>
    <col min="14097" max="14336" width="9" style="123"/>
    <col min="14337" max="14337" width="5.75" style="123" bestFit="1" customWidth="1"/>
    <col min="14338" max="14338" width="11.875" style="123" bestFit="1" customWidth="1"/>
    <col min="14339" max="14339" width="22.75" style="123" bestFit="1" customWidth="1"/>
    <col min="14340" max="14344" width="9.625" style="123" customWidth="1"/>
    <col min="14345" max="14345" width="24.75" style="123" bestFit="1" customWidth="1"/>
    <col min="14346" max="14347" width="9.625" style="123" customWidth="1"/>
    <col min="14348" max="14348" width="54.125" style="123" customWidth="1"/>
    <col min="14349" max="14349" width="13.125" style="123" customWidth="1"/>
    <col min="14350" max="14350" width="9" style="123"/>
    <col min="14351" max="14351" width="22.75" style="123" bestFit="1" customWidth="1"/>
    <col min="14352" max="14352" width="16.625" style="123" bestFit="1" customWidth="1"/>
    <col min="14353" max="14592" width="9" style="123"/>
    <col min="14593" max="14593" width="5.75" style="123" bestFit="1" customWidth="1"/>
    <col min="14594" max="14594" width="11.875" style="123" bestFit="1" customWidth="1"/>
    <col min="14595" max="14595" width="22.75" style="123" bestFit="1" customWidth="1"/>
    <col min="14596" max="14600" width="9.625" style="123" customWidth="1"/>
    <col min="14601" max="14601" width="24.75" style="123" bestFit="1" customWidth="1"/>
    <col min="14602" max="14603" width="9.625" style="123" customWidth="1"/>
    <col min="14604" max="14604" width="54.125" style="123" customWidth="1"/>
    <col min="14605" max="14605" width="13.125" style="123" customWidth="1"/>
    <col min="14606" max="14606" width="9" style="123"/>
    <col min="14607" max="14607" width="22.75" style="123" bestFit="1" customWidth="1"/>
    <col min="14608" max="14608" width="16.625" style="123" bestFit="1" customWidth="1"/>
    <col min="14609" max="14848" width="9" style="123"/>
    <col min="14849" max="14849" width="5.75" style="123" bestFit="1" customWidth="1"/>
    <col min="14850" max="14850" width="11.875" style="123" bestFit="1" customWidth="1"/>
    <col min="14851" max="14851" width="22.75" style="123" bestFit="1" customWidth="1"/>
    <col min="14852" max="14856" width="9.625" style="123" customWidth="1"/>
    <col min="14857" max="14857" width="24.75" style="123" bestFit="1" customWidth="1"/>
    <col min="14858" max="14859" width="9.625" style="123" customWidth="1"/>
    <col min="14860" max="14860" width="54.125" style="123" customWidth="1"/>
    <col min="14861" max="14861" width="13.125" style="123" customWidth="1"/>
    <col min="14862" max="14862" width="9" style="123"/>
    <col min="14863" max="14863" width="22.75" style="123" bestFit="1" customWidth="1"/>
    <col min="14864" max="14864" width="16.625" style="123" bestFit="1" customWidth="1"/>
    <col min="14865" max="15104" width="9" style="123"/>
    <col min="15105" max="15105" width="5.75" style="123" bestFit="1" customWidth="1"/>
    <col min="15106" max="15106" width="11.875" style="123" bestFit="1" customWidth="1"/>
    <col min="15107" max="15107" width="22.75" style="123" bestFit="1" customWidth="1"/>
    <col min="15108" max="15112" width="9.625" style="123" customWidth="1"/>
    <col min="15113" max="15113" width="24.75" style="123" bestFit="1" customWidth="1"/>
    <col min="15114" max="15115" width="9.625" style="123" customWidth="1"/>
    <col min="15116" max="15116" width="54.125" style="123" customWidth="1"/>
    <col min="15117" max="15117" width="13.125" style="123" customWidth="1"/>
    <col min="15118" max="15118" width="9" style="123"/>
    <col min="15119" max="15119" width="22.75" style="123" bestFit="1" customWidth="1"/>
    <col min="15120" max="15120" width="16.625" style="123" bestFit="1" customWidth="1"/>
    <col min="15121" max="15360" width="9" style="123"/>
    <col min="15361" max="15361" width="5.75" style="123" bestFit="1" customWidth="1"/>
    <col min="15362" max="15362" width="11.875" style="123" bestFit="1" customWidth="1"/>
    <col min="15363" max="15363" width="22.75" style="123" bestFit="1" customWidth="1"/>
    <col min="15364" max="15368" width="9.625" style="123" customWidth="1"/>
    <col min="15369" max="15369" width="24.75" style="123" bestFit="1" customWidth="1"/>
    <col min="15370" max="15371" width="9.625" style="123" customWidth="1"/>
    <col min="15372" max="15372" width="54.125" style="123" customWidth="1"/>
    <col min="15373" max="15373" width="13.125" style="123" customWidth="1"/>
    <col min="15374" max="15374" width="9" style="123"/>
    <col min="15375" max="15375" width="22.75" style="123" bestFit="1" customWidth="1"/>
    <col min="15376" max="15376" width="16.625" style="123" bestFit="1" customWidth="1"/>
    <col min="15377" max="15616" width="9" style="123"/>
    <col min="15617" max="15617" width="5.75" style="123" bestFit="1" customWidth="1"/>
    <col min="15618" max="15618" width="11.875" style="123" bestFit="1" customWidth="1"/>
    <col min="15619" max="15619" width="22.75" style="123" bestFit="1" customWidth="1"/>
    <col min="15620" max="15624" width="9.625" style="123" customWidth="1"/>
    <col min="15625" max="15625" width="24.75" style="123" bestFit="1" customWidth="1"/>
    <col min="15626" max="15627" width="9.625" style="123" customWidth="1"/>
    <col min="15628" max="15628" width="54.125" style="123" customWidth="1"/>
    <col min="15629" max="15629" width="13.125" style="123" customWidth="1"/>
    <col min="15630" max="15630" width="9" style="123"/>
    <col min="15631" max="15631" width="22.75" style="123" bestFit="1" customWidth="1"/>
    <col min="15632" max="15632" width="16.625" style="123" bestFit="1" customWidth="1"/>
    <col min="15633" max="15872" width="9" style="123"/>
    <col min="15873" max="15873" width="5.75" style="123" bestFit="1" customWidth="1"/>
    <col min="15874" max="15874" width="11.875" style="123" bestFit="1" customWidth="1"/>
    <col min="15875" max="15875" width="22.75" style="123" bestFit="1" customWidth="1"/>
    <col min="15876" max="15880" width="9.625" style="123" customWidth="1"/>
    <col min="15881" max="15881" width="24.75" style="123" bestFit="1" customWidth="1"/>
    <col min="15882" max="15883" width="9.625" style="123" customWidth="1"/>
    <col min="15884" max="15884" width="54.125" style="123" customWidth="1"/>
    <col min="15885" max="15885" width="13.125" style="123" customWidth="1"/>
    <col min="15886" max="15886" width="9" style="123"/>
    <col min="15887" max="15887" width="22.75" style="123" bestFit="1" customWidth="1"/>
    <col min="15888" max="15888" width="16.625" style="123" bestFit="1" customWidth="1"/>
    <col min="15889" max="16128" width="9" style="123"/>
    <col min="16129" max="16129" width="5.75" style="123" bestFit="1" customWidth="1"/>
    <col min="16130" max="16130" width="11.875" style="123" bestFit="1" customWidth="1"/>
    <col min="16131" max="16131" width="22.75" style="123" bestFit="1" customWidth="1"/>
    <col min="16132" max="16136" width="9.625" style="123" customWidth="1"/>
    <col min="16137" max="16137" width="24.75" style="123" bestFit="1" customWidth="1"/>
    <col min="16138" max="16139" width="9.625" style="123" customWidth="1"/>
    <col min="16140" max="16140" width="54.125" style="123" customWidth="1"/>
    <col min="16141" max="16141" width="13.125" style="123" customWidth="1"/>
    <col min="16142" max="16142" width="9" style="123"/>
    <col min="16143" max="16143" width="22.75" style="123" bestFit="1" customWidth="1"/>
    <col min="16144" max="16144" width="16.625" style="123" bestFit="1" customWidth="1"/>
    <col min="16145" max="16384" width="9" style="123"/>
  </cols>
  <sheetData>
    <row r="1" spans="1:16" ht="13.5" customHeight="1"/>
    <row r="2" spans="1:16" s="242" customFormat="1" ht="17.25">
      <c r="A2" s="1507" t="s">
        <v>671</v>
      </c>
      <c r="B2" s="1507"/>
      <c r="C2" s="1507"/>
      <c r="D2" s="835"/>
      <c r="E2" s="835"/>
      <c r="F2" s="835"/>
      <c r="G2" s="835"/>
      <c r="H2" s="835"/>
      <c r="I2" s="835"/>
      <c r="J2" s="835"/>
      <c r="K2" s="835"/>
      <c r="L2" s="835"/>
      <c r="M2" s="836" t="s">
        <v>687</v>
      </c>
    </row>
    <row r="3" spans="1:16" ht="13.5" customHeight="1" thickBot="1"/>
    <row r="4" spans="1:16" s="128" customFormat="1" ht="27.75" thickBot="1">
      <c r="A4" s="125" t="s">
        <v>286</v>
      </c>
      <c r="B4" s="126" t="s">
        <v>138</v>
      </c>
      <c r="C4" s="127" t="s">
        <v>139</v>
      </c>
      <c r="D4" s="127" t="s">
        <v>140</v>
      </c>
      <c r="E4" s="126" t="s">
        <v>141</v>
      </c>
      <c r="F4" s="126" t="s">
        <v>142</v>
      </c>
      <c r="G4" s="126" t="s">
        <v>143</v>
      </c>
      <c r="H4" s="126" t="s">
        <v>144</v>
      </c>
      <c r="I4" s="126" t="s">
        <v>145</v>
      </c>
      <c r="J4" s="126" t="s">
        <v>146</v>
      </c>
      <c r="K4" s="127" t="s">
        <v>147</v>
      </c>
      <c r="L4" s="1512" t="s">
        <v>148</v>
      </c>
      <c r="M4" s="1513"/>
      <c r="O4" s="129" t="s">
        <v>149</v>
      </c>
      <c r="P4" s="129" t="s">
        <v>150</v>
      </c>
    </row>
    <row r="5" spans="1:16" ht="60" customHeight="1" thickTop="1">
      <c r="A5" s="130">
        <v>1</v>
      </c>
      <c r="B5" s="131"/>
      <c r="C5" s="132"/>
      <c r="D5" s="132"/>
      <c r="E5" s="132"/>
      <c r="F5" s="133"/>
      <c r="G5" s="133"/>
      <c r="H5" s="133"/>
      <c r="I5" s="132"/>
      <c r="J5" s="134"/>
      <c r="K5" s="132"/>
      <c r="L5" s="1514"/>
      <c r="M5" s="1515"/>
      <c r="O5" s="135" t="s">
        <v>151</v>
      </c>
      <c r="P5" s="135" t="s">
        <v>287</v>
      </c>
    </row>
    <row r="6" spans="1:16" ht="60" customHeight="1">
      <c r="A6" s="130">
        <v>2</v>
      </c>
      <c r="B6" s="136"/>
      <c r="C6" s="132"/>
      <c r="D6" s="132"/>
      <c r="E6" s="132"/>
      <c r="F6" s="137"/>
      <c r="G6" s="137"/>
      <c r="H6" s="137"/>
      <c r="I6" s="136"/>
      <c r="J6" s="138"/>
      <c r="K6" s="136"/>
      <c r="L6" s="1508"/>
      <c r="M6" s="1509"/>
      <c r="O6" s="139" t="s">
        <v>152</v>
      </c>
      <c r="P6" s="139" t="s">
        <v>97</v>
      </c>
    </row>
    <row r="7" spans="1:16" ht="60" customHeight="1">
      <c r="A7" s="130">
        <v>3</v>
      </c>
      <c r="B7" s="136"/>
      <c r="C7" s="132"/>
      <c r="D7" s="132"/>
      <c r="E7" s="132"/>
      <c r="F7" s="137"/>
      <c r="G7" s="137"/>
      <c r="H7" s="137"/>
      <c r="I7" s="136"/>
      <c r="J7" s="138"/>
      <c r="K7" s="136"/>
      <c r="L7" s="1508"/>
      <c r="M7" s="1509"/>
      <c r="O7" s="139" t="s">
        <v>153</v>
      </c>
    </row>
    <row r="8" spans="1:16" ht="60" customHeight="1">
      <c r="A8" s="130">
        <v>4</v>
      </c>
      <c r="B8" s="136"/>
      <c r="C8" s="132"/>
      <c r="D8" s="132"/>
      <c r="E8" s="132"/>
      <c r="F8" s="137"/>
      <c r="G8" s="137"/>
      <c r="H8" s="137"/>
      <c r="I8" s="136"/>
      <c r="J8" s="138"/>
      <c r="K8" s="136"/>
      <c r="L8" s="1508"/>
      <c r="M8" s="1509"/>
      <c r="O8" s="139" t="s">
        <v>97</v>
      </c>
    </row>
    <row r="9" spans="1:16" ht="60" customHeight="1">
      <c r="A9" s="130">
        <v>5</v>
      </c>
      <c r="B9" s="136"/>
      <c r="C9" s="132"/>
      <c r="D9" s="132"/>
      <c r="E9" s="132"/>
      <c r="F9" s="137"/>
      <c r="G9" s="137"/>
      <c r="H9" s="137"/>
      <c r="I9" s="136"/>
      <c r="J9" s="138"/>
      <c r="K9" s="136"/>
      <c r="L9" s="1508"/>
      <c r="M9" s="1509"/>
    </row>
    <row r="10" spans="1:16" ht="60" customHeight="1">
      <c r="A10" s="130">
        <v>6</v>
      </c>
      <c r="B10" s="136"/>
      <c r="C10" s="132"/>
      <c r="D10" s="132"/>
      <c r="E10" s="132"/>
      <c r="F10" s="137"/>
      <c r="G10" s="137"/>
      <c r="H10" s="137"/>
      <c r="I10" s="136"/>
      <c r="J10" s="138"/>
      <c r="K10" s="136"/>
      <c r="L10" s="1508"/>
      <c r="M10" s="1509"/>
    </row>
    <row r="11" spans="1:16" ht="60" customHeight="1">
      <c r="A11" s="130">
        <v>7</v>
      </c>
      <c r="B11" s="136"/>
      <c r="C11" s="132"/>
      <c r="D11" s="132"/>
      <c r="E11" s="132"/>
      <c r="F11" s="137"/>
      <c r="G11" s="137"/>
      <c r="H11" s="137"/>
      <c r="I11" s="136"/>
      <c r="J11" s="138"/>
      <c r="K11" s="136"/>
      <c r="L11" s="1508"/>
      <c r="M11" s="1509"/>
    </row>
    <row r="12" spans="1:16" ht="60" customHeight="1">
      <c r="A12" s="130">
        <v>8</v>
      </c>
      <c r="B12" s="136"/>
      <c r="C12" s="132"/>
      <c r="D12" s="132"/>
      <c r="E12" s="132"/>
      <c r="F12" s="137"/>
      <c r="G12" s="137"/>
      <c r="H12" s="137"/>
      <c r="I12" s="136"/>
      <c r="J12" s="138"/>
      <c r="K12" s="136"/>
      <c r="L12" s="1508"/>
      <c r="M12" s="1509"/>
    </row>
    <row r="13" spans="1:16" ht="60" customHeight="1">
      <c r="A13" s="130">
        <v>9</v>
      </c>
      <c r="B13" s="136"/>
      <c r="C13" s="132"/>
      <c r="D13" s="132"/>
      <c r="E13" s="132"/>
      <c r="F13" s="137"/>
      <c r="G13" s="137"/>
      <c r="H13" s="137"/>
      <c r="I13" s="136"/>
      <c r="J13" s="138"/>
      <c r="K13" s="136"/>
      <c r="L13" s="1508"/>
      <c r="M13" s="1509"/>
    </row>
    <row r="14" spans="1:16" ht="60" customHeight="1">
      <c r="A14" s="130">
        <v>10</v>
      </c>
      <c r="B14" s="136"/>
      <c r="C14" s="132"/>
      <c r="D14" s="132"/>
      <c r="E14" s="132"/>
      <c r="F14" s="137"/>
      <c r="G14" s="137"/>
      <c r="H14" s="137"/>
      <c r="I14" s="136"/>
      <c r="J14" s="138"/>
      <c r="K14" s="136"/>
      <c r="L14" s="1508"/>
      <c r="M14" s="1509"/>
      <c r="O14" s="139" t="s">
        <v>152</v>
      </c>
      <c r="P14" s="139" t="s">
        <v>97</v>
      </c>
    </row>
    <row r="15" spans="1:16" ht="60" customHeight="1">
      <c r="A15" s="130">
        <v>11</v>
      </c>
      <c r="B15" s="136"/>
      <c r="C15" s="132"/>
      <c r="D15" s="132"/>
      <c r="E15" s="132"/>
      <c r="F15" s="137"/>
      <c r="G15" s="137"/>
      <c r="H15" s="137"/>
      <c r="I15" s="136"/>
      <c r="J15" s="138"/>
      <c r="K15" s="136"/>
      <c r="L15" s="1508"/>
      <c r="M15" s="1509"/>
      <c r="O15" s="139" t="s">
        <v>153</v>
      </c>
    </row>
    <row r="16" spans="1:16" ht="60" customHeight="1">
      <c r="A16" s="130">
        <v>12</v>
      </c>
      <c r="B16" s="136"/>
      <c r="C16" s="132"/>
      <c r="D16" s="132"/>
      <c r="E16" s="132"/>
      <c r="F16" s="137"/>
      <c r="G16" s="137"/>
      <c r="H16" s="137"/>
      <c r="I16" s="136"/>
      <c r="J16" s="138"/>
      <c r="K16" s="136"/>
      <c r="L16" s="1508"/>
      <c r="M16" s="1509"/>
      <c r="O16" s="139" t="s">
        <v>97</v>
      </c>
    </row>
    <row r="17" spans="1:13" ht="60" customHeight="1">
      <c r="A17" s="130">
        <v>13</v>
      </c>
      <c r="B17" s="136"/>
      <c r="C17" s="132"/>
      <c r="D17" s="132"/>
      <c r="E17" s="132"/>
      <c r="F17" s="137"/>
      <c r="G17" s="137"/>
      <c r="H17" s="137"/>
      <c r="I17" s="136"/>
      <c r="J17" s="138"/>
      <c r="K17" s="136"/>
      <c r="L17" s="1508"/>
      <c r="M17" s="1509"/>
    </row>
    <row r="18" spans="1:13" ht="60" customHeight="1">
      <c r="A18" s="130">
        <v>14</v>
      </c>
      <c r="B18" s="136"/>
      <c r="C18" s="132"/>
      <c r="D18" s="132"/>
      <c r="E18" s="132"/>
      <c r="F18" s="137"/>
      <c r="G18" s="137"/>
      <c r="H18" s="137"/>
      <c r="I18" s="136"/>
      <c r="J18" s="138"/>
      <c r="K18" s="136"/>
      <c r="L18" s="1508"/>
      <c r="M18" s="1509"/>
    </row>
    <row r="19" spans="1:13" ht="60" customHeight="1">
      <c r="A19" s="130">
        <v>15</v>
      </c>
      <c r="B19" s="136"/>
      <c r="C19" s="132"/>
      <c r="D19" s="132"/>
      <c r="E19" s="132"/>
      <c r="F19" s="137"/>
      <c r="G19" s="137"/>
      <c r="H19" s="137"/>
      <c r="I19" s="136"/>
      <c r="J19" s="138"/>
      <c r="K19" s="136"/>
      <c r="L19" s="1508"/>
      <c r="M19" s="1509"/>
    </row>
    <row r="20" spans="1:13" ht="60" customHeight="1">
      <c r="A20" s="130">
        <v>16</v>
      </c>
      <c r="B20" s="136"/>
      <c r="C20" s="132"/>
      <c r="D20" s="132"/>
      <c r="E20" s="132"/>
      <c r="F20" s="137"/>
      <c r="G20" s="137"/>
      <c r="H20" s="137"/>
      <c r="I20" s="136"/>
      <c r="J20" s="138"/>
      <c r="K20" s="136"/>
      <c r="L20" s="1508"/>
      <c r="M20" s="1509"/>
    </row>
    <row r="21" spans="1:13" ht="60" customHeight="1">
      <c r="A21" s="130">
        <v>17</v>
      </c>
      <c r="B21" s="136"/>
      <c r="C21" s="132"/>
      <c r="D21" s="132"/>
      <c r="E21" s="132"/>
      <c r="F21" s="137"/>
      <c r="G21" s="137"/>
      <c r="H21" s="137"/>
      <c r="I21" s="136"/>
      <c r="J21" s="138"/>
      <c r="K21" s="136"/>
      <c r="L21" s="1508"/>
      <c r="M21" s="1509"/>
    </row>
    <row r="22" spans="1:13" ht="60" customHeight="1">
      <c r="A22" s="130">
        <v>18</v>
      </c>
      <c r="B22" s="136"/>
      <c r="C22" s="132"/>
      <c r="D22" s="132"/>
      <c r="E22" s="132"/>
      <c r="F22" s="137"/>
      <c r="G22" s="137"/>
      <c r="H22" s="137"/>
      <c r="I22" s="136"/>
      <c r="J22" s="138"/>
      <c r="K22" s="136"/>
      <c r="L22" s="1508"/>
      <c r="M22" s="1509"/>
    </row>
    <row r="23" spans="1:13" ht="60" customHeight="1">
      <c r="A23" s="130">
        <v>19</v>
      </c>
      <c r="B23" s="136"/>
      <c r="C23" s="132"/>
      <c r="D23" s="132"/>
      <c r="E23" s="132"/>
      <c r="F23" s="137"/>
      <c r="G23" s="137"/>
      <c r="H23" s="137"/>
      <c r="I23" s="136"/>
      <c r="J23" s="138"/>
      <c r="K23" s="136"/>
      <c r="L23" s="1508"/>
      <c r="M23" s="1509"/>
    </row>
    <row r="24" spans="1:13" ht="60" customHeight="1" thickBot="1">
      <c r="A24" s="157">
        <v>20</v>
      </c>
      <c r="B24" s="140"/>
      <c r="C24" s="141"/>
      <c r="D24" s="140"/>
      <c r="E24" s="141"/>
      <c r="F24" s="142"/>
      <c r="G24" s="142"/>
      <c r="H24" s="142"/>
      <c r="I24" s="140"/>
      <c r="J24" s="143"/>
      <c r="K24" s="140"/>
      <c r="L24" s="1510"/>
      <c r="M24" s="1511"/>
    </row>
    <row r="25" spans="1:13" ht="13.5" customHeight="1">
      <c r="A25" s="144"/>
      <c r="B25" s="144"/>
      <c r="C25" s="145"/>
      <c r="D25" s="145"/>
      <c r="E25" s="145"/>
      <c r="F25" s="116"/>
    </row>
    <row r="26" spans="1:13" ht="13.5" customHeight="1">
      <c r="A26" s="1453" t="s">
        <v>672</v>
      </c>
      <c r="B26" s="1453"/>
      <c r="C26" s="1453"/>
      <c r="D26" s="1453"/>
      <c r="E26" s="1453"/>
      <c r="F26" s="1453"/>
      <c r="G26" s="1453"/>
      <c r="H26" s="1453"/>
      <c r="I26" s="1453"/>
      <c r="J26" s="1453"/>
      <c r="K26" s="1453"/>
      <c r="L26" s="1453"/>
      <c r="M26" s="1453"/>
    </row>
    <row r="27" spans="1:13" ht="13.5" customHeight="1">
      <c r="A27" s="1453" t="s">
        <v>694</v>
      </c>
      <c r="B27" s="1453"/>
      <c r="C27" s="1453"/>
      <c r="D27" s="1453"/>
      <c r="E27" s="1453"/>
      <c r="F27" s="1453"/>
      <c r="G27" s="1453"/>
      <c r="H27" s="1453"/>
      <c r="I27" s="1453"/>
      <c r="J27" s="1453"/>
      <c r="K27" s="1453"/>
      <c r="L27" s="1453"/>
      <c r="M27" s="1453"/>
    </row>
    <row r="28" spans="1:13" ht="13.5" customHeight="1">
      <c r="A28" s="1506" t="s">
        <v>288</v>
      </c>
      <c r="B28" s="1453"/>
      <c r="C28" s="1453"/>
      <c r="D28" s="1453"/>
      <c r="E28" s="1453"/>
      <c r="F28" s="1453"/>
      <c r="G28" s="1453"/>
      <c r="H28" s="1453"/>
      <c r="I28" s="1453"/>
      <c r="J28" s="1453"/>
      <c r="K28" s="1453"/>
      <c r="L28" s="1453"/>
      <c r="M28" s="1453"/>
    </row>
    <row r="29" spans="1:13" ht="13.5" customHeight="1">
      <c r="A29" s="1506" t="s">
        <v>289</v>
      </c>
      <c r="B29" s="1453"/>
      <c r="C29" s="1453"/>
      <c r="D29" s="1453"/>
      <c r="E29" s="1453"/>
      <c r="F29" s="1453"/>
      <c r="G29" s="1453"/>
      <c r="H29" s="1453"/>
      <c r="I29" s="1453"/>
      <c r="J29" s="1453"/>
      <c r="K29" s="1453"/>
      <c r="L29" s="1453"/>
      <c r="M29" s="1453"/>
    </row>
    <row r="30" spans="1:13" ht="13.5" customHeight="1">
      <c r="A30" s="1453" t="s">
        <v>290</v>
      </c>
      <c r="B30" s="1453"/>
      <c r="C30" s="1453"/>
      <c r="D30" s="1453"/>
      <c r="E30" s="1453"/>
      <c r="F30" s="1453"/>
      <c r="G30" s="1453"/>
      <c r="H30" s="1453"/>
      <c r="I30" s="1453"/>
      <c r="J30" s="1453"/>
      <c r="K30" s="1453"/>
      <c r="L30" s="1453"/>
      <c r="M30" s="1453"/>
    </row>
    <row r="31" spans="1:13" ht="13.5" customHeight="1">
      <c r="A31" s="1453" t="s">
        <v>291</v>
      </c>
      <c r="B31" s="1453"/>
      <c r="C31" s="1453"/>
      <c r="D31" s="1453"/>
      <c r="E31" s="1453"/>
      <c r="F31" s="1453"/>
      <c r="G31" s="1453"/>
      <c r="H31" s="1453"/>
      <c r="I31" s="1453"/>
      <c r="J31" s="1453"/>
      <c r="K31" s="1453"/>
      <c r="L31" s="1453"/>
      <c r="M31" s="1453"/>
    </row>
    <row r="32" spans="1:13" ht="13.5" customHeight="1">
      <c r="A32" s="1453" t="s">
        <v>292</v>
      </c>
      <c r="B32" s="1453"/>
      <c r="C32" s="1453"/>
      <c r="D32" s="1453"/>
      <c r="E32" s="1453"/>
      <c r="F32" s="1453"/>
      <c r="G32" s="1453"/>
      <c r="H32" s="1453"/>
      <c r="I32" s="1453"/>
      <c r="J32" s="1453"/>
      <c r="K32" s="1453"/>
      <c r="L32" s="1453"/>
      <c r="M32" s="1453"/>
    </row>
    <row r="33" spans="1:13" ht="13.5" customHeight="1">
      <c r="A33" s="1454" t="s">
        <v>693</v>
      </c>
      <c r="B33" s="1454"/>
      <c r="C33" s="1454"/>
      <c r="D33" s="1454"/>
      <c r="E33" s="1454"/>
      <c r="F33" s="1454"/>
      <c r="G33" s="1454"/>
      <c r="H33" s="1454"/>
      <c r="I33" s="1454"/>
      <c r="J33" s="1454"/>
      <c r="K33" s="1454"/>
      <c r="L33" s="1454"/>
      <c r="M33" s="1454"/>
    </row>
    <row r="34" spans="1:13" ht="13.5" customHeight="1">
      <c r="A34" s="1505" t="s">
        <v>788</v>
      </c>
      <c r="B34" s="1505"/>
      <c r="C34" s="1505"/>
      <c r="D34" s="1505"/>
      <c r="E34" s="1505"/>
      <c r="F34" s="1505"/>
      <c r="G34" s="1505"/>
      <c r="H34" s="1505"/>
      <c r="I34" s="1505"/>
      <c r="J34" s="1505"/>
      <c r="K34" s="1505"/>
      <c r="L34" s="1505"/>
      <c r="M34" s="1505"/>
    </row>
    <row r="35" spans="1:13" ht="15" customHeight="1">
      <c r="A35" s="144"/>
      <c r="B35" s="144"/>
      <c r="C35" s="144"/>
      <c r="D35" s="144"/>
      <c r="E35" s="144"/>
      <c r="F35" s="144"/>
      <c r="G35" s="144"/>
      <c r="H35" s="144"/>
      <c r="I35" s="144"/>
      <c r="J35" s="144"/>
      <c r="K35" s="144"/>
      <c r="L35" s="144"/>
      <c r="M35" s="373" t="str">
        <f>様式7!$F$4</f>
        <v>○○○○○○○○○○○ＥＳＣＯ事業</v>
      </c>
    </row>
    <row r="36" spans="1:13" ht="15" customHeight="1">
      <c r="A36" s="1453"/>
      <c r="B36" s="1453"/>
      <c r="C36" s="1453"/>
      <c r="D36" s="1453"/>
      <c r="E36" s="1453"/>
      <c r="F36" s="1453"/>
      <c r="G36" s="1453"/>
      <c r="H36" s="1453"/>
      <c r="I36" s="1453"/>
      <c r="J36" s="1453"/>
      <c r="K36" s="1453"/>
      <c r="L36" s="1453"/>
      <c r="M36" s="1453"/>
    </row>
    <row r="37" spans="1:13" ht="15" customHeight="1">
      <c r="F37" s="146"/>
    </row>
    <row r="38" spans="1:13" ht="15" customHeight="1">
      <c r="F38" s="146"/>
    </row>
    <row r="39" spans="1:13" ht="15" customHeight="1"/>
    <row r="40" spans="1:13" ht="15" customHeight="1"/>
    <row r="41" spans="1:13" ht="15" customHeight="1"/>
  </sheetData>
  <mergeCells count="32">
    <mergeCell ref="L17:M17"/>
    <mergeCell ref="L18:M18"/>
    <mergeCell ref="L19:M19"/>
    <mergeCell ref="L22:M22"/>
    <mergeCell ref="L23:M23"/>
    <mergeCell ref="L20:M20"/>
    <mergeCell ref="L21:M21"/>
    <mergeCell ref="A2:C2"/>
    <mergeCell ref="L14:M14"/>
    <mergeCell ref="L15:M15"/>
    <mergeCell ref="L16:M16"/>
    <mergeCell ref="A32:M32"/>
    <mergeCell ref="L24:M24"/>
    <mergeCell ref="L4:M4"/>
    <mergeCell ref="L5:M5"/>
    <mergeCell ref="L6:M6"/>
    <mergeCell ref="L7:M7"/>
    <mergeCell ref="L8:M8"/>
    <mergeCell ref="L9:M9"/>
    <mergeCell ref="L10:M10"/>
    <mergeCell ref="L11:M11"/>
    <mergeCell ref="L12:M12"/>
    <mergeCell ref="L13:M13"/>
    <mergeCell ref="A33:M33"/>
    <mergeCell ref="A34:M34"/>
    <mergeCell ref="A36:M36"/>
    <mergeCell ref="A26:M26"/>
    <mergeCell ref="A27:M27"/>
    <mergeCell ref="A28:M28"/>
    <mergeCell ref="A29:M29"/>
    <mergeCell ref="A30:M30"/>
    <mergeCell ref="A31:M31"/>
  </mergeCells>
  <phoneticPr fontId="5"/>
  <dataValidations count="2">
    <dataValidation type="list" allowBlank="1" showInputMessage="1" showErrorMessage="1" sqref="WVL983055:WVL983064 D65551:D65560 IZ65551:IZ65560 SV65551:SV65560 ACR65551:ACR65560 AMN65551:AMN65560 AWJ65551:AWJ65560 BGF65551:BGF65560 BQB65551:BQB65560 BZX65551:BZX65560 CJT65551:CJT65560 CTP65551:CTP65560 DDL65551:DDL65560 DNH65551:DNH65560 DXD65551:DXD65560 EGZ65551:EGZ65560 EQV65551:EQV65560 FAR65551:FAR65560 FKN65551:FKN65560 FUJ65551:FUJ65560 GEF65551:GEF65560 GOB65551:GOB65560 GXX65551:GXX65560 HHT65551:HHT65560 HRP65551:HRP65560 IBL65551:IBL65560 ILH65551:ILH65560 IVD65551:IVD65560 JEZ65551:JEZ65560 JOV65551:JOV65560 JYR65551:JYR65560 KIN65551:KIN65560 KSJ65551:KSJ65560 LCF65551:LCF65560 LMB65551:LMB65560 LVX65551:LVX65560 MFT65551:MFT65560 MPP65551:MPP65560 MZL65551:MZL65560 NJH65551:NJH65560 NTD65551:NTD65560 OCZ65551:OCZ65560 OMV65551:OMV65560 OWR65551:OWR65560 PGN65551:PGN65560 PQJ65551:PQJ65560 QAF65551:QAF65560 QKB65551:QKB65560 QTX65551:QTX65560 RDT65551:RDT65560 RNP65551:RNP65560 RXL65551:RXL65560 SHH65551:SHH65560 SRD65551:SRD65560 TAZ65551:TAZ65560 TKV65551:TKV65560 TUR65551:TUR65560 UEN65551:UEN65560 UOJ65551:UOJ65560 UYF65551:UYF65560 VIB65551:VIB65560 VRX65551:VRX65560 WBT65551:WBT65560 WLP65551:WLP65560 WVL65551:WVL65560 D131087:D131096 IZ131087:IZ131096 SV131087:SV131096 ACR131087:ACR131096 AMN131087:AMN131096 AWJ131087:AWJ131096 BGF131087:BGF131096 BQB131087:BQB131096 BZX131087:BZX131096 CJT131087:CJT131096 CTP131087:CTP131096 DDL131087:DDL131096 DNH131087:DNH131096 DXD131087:DXD131096 EGZ131087:EGZ131096 EQV131087:EQV131096 FAR131087:FAR131096 FKN131087:FKN131096 FUJ131087:FUJ131096 GEF131087:GEF131096 GOB131087:GOB131096 GXX131087:GXX131096 HHT131087:HHT131096 HRP131087:HRP131096 IBL131087:IBL131096 ILH131087:ILH131096 IVD131087:IVD131096 JEZ131087:JEZ131096 JOV131087:JOV131096 JYR131087:JYR131096 KIN131087:KIN131096 KSJ131087:KSJ131096 LCF131087:LCF131096 LMB131087:LMB131096 LVX131087:LVX131096 MFT131087:MFT131096 MPP131087:MPP131096 MZL131087:MZL131096 NJH131087:NJH131096 NTD131087:NTD131096 OCZ131087:OCZ131096 OMV131087:OMV131096 OWR131087:OWR131096 PGN131087:PGN131096 PQJ131087:PQJ131096 QAF131087:QAF131096 QKB131087:QKB131096 QTX131087:QTX131096 RDT131087:RDT131096 RNP131087:RNP131096 RXL131087:RXL131096 SHH131087:SHH131096 SRD131087:SRD131096 TAZ131087:TAZ131096 TKV131087:TKV131096 TUR131087:TUR131096 UEN131087:UEN131096 UOJ131087:UOJ131096 UYF131087:UYF131096 VIB131087:VIB131096 VRX131087:VRX131096 WBT131087:WBT131096 WLP131087:WLP131096 WVL131087:WVL131096 D196623:D196632 IZ196623:IZ196632 SV196623:SV196632 ACR196623:ACR196632 AMN196623:AMN196632 AWJ196623:AWJ196632 BGF196623:BGF196632 BQB196623:BQB196632 BZX196623:BZX196632 CJT196623:CJT196632 CTP196623:CTP196632 DDL196623:DDL196632 DNH196623:DNH196632 DXD196623:DXD196632 EGZ196623:EGZ196632 EQV196623:EQV196632 FAR196623:FAR196632 FKN196623:FKN196632 FUJ196623:FUJ196632 GEF196623:GEF196632 GOB196623:GOB196632 GXX196623:GXX196632 HHT196623:HHT196632 HRP196623:HRP196632 IBL196623:IBL196632 ILH196623:ILH196632 IVD196623:IVD196632 JEZ196623:JEZ196632 JOV196623:JOV196632 JYR196623:JYR196632 KIN196623:KIN196632 KSJ196623:KSJ196632 LCF196623:LCF196632 LMB196623:LMB196632 LVX196623:LVX196632 MFT196623:MFT196632 MPP196623:MPP196632 MZL196623:MZL196632 NJH196623:NJH196632 NTD196623:NTD196632 OCZ196623:OCZ196632 OMV196623:OMV196632 OWR196623:OWR196632 PGN196623:PGN196632 PQJ196623:PQJ196632 QAF196623:QAF196632 QKB196623:QKB196632 QTX196623:QTX196632 RDT196623:RDT196632 RNP196623:RNP196632 RXL196623:RXL196632 SHH196623:SHH196632 SRD196623:SRD196632 TAZ196623:TAZ196632 TKV196623:TKV196632 TUR196623:TUR196632 UEN196623:UEN196632 UOJ196623:UOJ196632 UYF196623:UYF196632 VIB196623:VIB196632 VRX196623:VRX196632 WBT196623:WBT196632 WLP196623:WLP196632 WVL196623:WVL196632 D262159:D262168 IZ262159:IZ262168 SV262159:SV262168 ACR262159:ACR262168 AMN262159:AMN262168 AWJ262159:AWJ262168 BGF262159:BGF262168 BQB262159:BQB262168 BZX262159:BZX262168 CJT262159:CJT262168 CTP262159:CTP262168 DDL262159:DDL262168 DNH262159:DNH262168 DXD262159:DXD262168 EGZ262159:EGZ262168 EQV262159:EQV262168 FAR262159:FAR262168 FKN262159:FKN262168 FUJ262159:FUJ262168 GEF262159:GEF262168 GOB262159:GOB262168 GXX262159:GXX262168 HHT262159:HHT262168 HRP262159:HRP262168 IBL262159:IBL262168 ILH262159:ILH262168 IVD262159:IVD262168 JEZ262159:JEZ262168 JOV262159:JOV262168 JYR262159:JYR262168 KIN262159:KIN262168 KSJ262159:KSJ262168 LCF262159:LCF262168 LMB262159:LMB262168 LVX262159:LVX262168 MFT262159:MFT262168 MPP262159:MPP262168 MZL262159:MZL262168 NJH262159:NJH262168 NTD262159:NTD262168 OCZ262159:OCZ262168 OMV262159:OMV262168 OWR262159:OWR262168 PGN262159:PGN262168 PQJ262159:PQJ262168 QAF262159:QAF262168 QKB262159:QKB262168 QTX262159:QTX262168 RDT262159:RDT262168 RNP262159:RNP262168 RXL262159:RXL262168 SHH262159:SHH262168 SRD262159:SRD262168 TAZ262159:TAZ262168 TKV262159:TKV262168 TUR262159:TUR262168 UEN262159:UEN262168 UOJ262159:UOJ262168 UYF262159:UYF262168 VIB262159:VIB262168 VRX262159:VRX262168 WBT262159:WBT262168 WLP262159:WLP262168 WVL262159:WVL262168 D327695:D327704 IZ327695:IZ327704 SV327695:SV327704 ACR327695:ACR327704 AMN327695:AMN327704 AWJ327695:AWJ327704 BGF327695:BGF327704 BQB327695:BQB327704 BZX327695:BZX327704 CJT327695:CJT327704 CTP327695:CTP327704 DDL327695:DDL327704 DNH327695:DNH327704 DXD327695:DXD327704 EGZ327695:EGZ327704 EQV327695:EQV327704 FAR327695:FAR327704 FKN327695:FKN327704 FUJ327695:FUJ327704 GEF327695:GEF327704 GOB327695:GOB327704 GXX327695:GXX327704 HHT327695:HHT327704 HRP327695:HRP327704 IBL327695:IBL327704 ILH327695:ILH327704 IVD327695:IVD327704 JEZ327695:JEZ327704 JOV327695:JOV327704 JYR327695:JYR327704 KIN327695:KIN327704 KSJ327695:KSJ327704 LCF327695:LCF327704 LMB327695:LMB327704 LVX327695:LVX327704 MFT327695:MFT327704 MPP327695:MPP327704 MZL327695:MZL327704 NJH327695:NJH327704 NTD327695:NTD327704 OCZ327695:OCZ327704 OMV327695:OMV327704 OWR327695:OWR327704 PGN327695:PGN327704 PQJ327695:PQJ327704 QAF327695:QAF327704 QKB327695:QKB327704 QTX327695:QTX327704 RDT327695:RDT327704 RNP327695:RNP327704 RXL327695:RXL327704 SHH327695:SHH327704 SRD327695:SRD327704 TAZ327695:TAZ327704 TKV327695:TKV327704 TUR327695:TUR327704 UEN327695:UEN327704 UOJ327695:UOJ327704 UYF327695:UYF327704 VIB327695:VIB327704 VRX327695:VRX327704 WBT327695:WBT327704 WLP327695:WLP327704 WVL327695:WVL327704 D393231:D393240 IZ393231:IZ393240 SV393231:SV393240 ACR393231:ACR393240 AMN393231:AMN393240 AWJ393231:AWJ393240 BGF393231:BGF393240 BQB393231:BQB393240 BZX393231:BZX393240 CJT393231:CJT393240 CTP393231:CTP393240 DDL393231:DDL393240 DNH393231:DNH393240 DXD393231:DXD393240 EGZ393231:EGZ393240 EQV393231:EQV393240 FAR393231:FAR393240 FKN393231:FKN393240 FUJ393231:FUJ393240 GEF393231:GEF393240 GOB393231:GOB393240 GXX393231:GXX393240 HHT393231:HHT393240 HRP393231:HRP393240 IBL393231:IBL393240 ILH393231:ILH393240 IVD393231:IVD393240 JEZ393231:JEZ393240 JOV393231:JOV393240 JYR393231:JYR393240 KIN393231:KIN393240 KSJ393231:KSJ393240 LCF393231:LCF393240 LMB393231:LMB393240 LVX393231:LVX393240 MFT393231:MFT393240 MPP393231:MPP393240 MZL393231:MZL393240 NJH393231:NJH393240 NTD393231:NTD393240 OCZ393231:OCZ393240 OMV393231:OMV393240 OWR393231:OWR393240 PGN393231:PGN393240 PQJ393231:PQJ393240 QAF393231:QAF393240 QKB393231:QKB393240 QTX393231:QTX393240 RDT393231:RDT393240 RNP393231:RNP393240 RXL393231:RXL393240 SHH393231:SHH393240 SRD393231:SRD393240 TAZ393231:TAZ393240 TKV393231:TKV393240 TUR393231:TUR393240 UEN393231:UEN393240 UOJ393231:UOJ393240 UYF393231:UYF393240 VIB393231:VIB393240 VRX393231:VRX393240 WBT393231:WBT393240 WLP393231:WLP393240 WVL393231:WVL393240 D458767:D458776 IZ458767:IZ458776 SV458767:SV458776 ACR458767:ACR458776 AMN458767:AMN458776 AWJ458767:AWJ458776 BGF458767:BGF458776 BQB458767:BQB458776 BZX458767:BZX458776 CJT458767:CJT458776 CTP458767:CTP458776 DDL458767:DDL458776 DNH458767:DNH458776 DXD458767:DXD458776 EGZ458767:EGZ458776 EQV458767:EQV458776 FAR458767:FAR458776 FKN458767:FKN458776 FUJ458767:FUJ458776 GEF458767:GEF458776 GOB458767:GOB458776 GXX458767:GXX458776 HHT458767:HHT458776 HRP458767:HRP458776 IBL458767:IBL458776 ILH458767:ILH458776 IVD458767:IVD458776 JEZ458767:JEZ458776 JOV458767:JOV458776 JYR458767:JYR458776 KIN458767:KIN458776 KSJ458767:KSJ458776 LCF458767:LCF458776 LMB458767:LMB458776 LVX458767:LVX458776 MFT458767:MFT458776 MPP458767:MPP458776 MZL458767:MZL458776 NJH458767:NJH458776 NTD458767:NTD458776 OCZ458767:OCZ458776 OMV458767:OMV458776 OWR458767:OWR458776 PGN458767:PGN458776 PQJ458767:PQJ458776 QAF458767:QAF458776 QKB458767:QKB458776 QTX458767:QTX458776 RDT458767:RDT458776 RNP458767:RNP458776 RXL458767:RXL458776 SHH458767:SHH458776 SRD458767:SRD458776 TAZ458767:TAZ458776 TKV458767:TKV458776 TUR458767:TUR458776 UEN458767:UEN458776 UOJ458767:UOJ458776 UYF458767:UYF458776 VIB458767:VIB458776 VRX458767:VRX458776 WBT458767:WBT458776 WLP458767:WLP458776 WVL458767:WVL458776 D524303:D524312 IZ524303:IZ524312 SV524303:SV524312 ACR524303:ACR524312 AMN524303:AMN524312 AWJ524303:AWJ524312 BGF524303:BGF524312 BQB524303:BQB524312 BZX524303:BZX524312 CJT524303:CJT524312 CTP524303:CTP524312 DDL524303:DDL524312 DNH524303:DNH524312 DXD524303:DXD524312 EGZ524303:EGZ524312 EQV524303:EQV524312 FAR524303:FAR524312 FKN524303:FKN524312 FUJ524303:FUJ524312 GEF524303:GEF524312 GOB524303:GOB524312 GXX524303:GXX524312 HHT524303:HHT524312 HRP524303:HRP524312 IBL524303:IBL524312 ILH524303:ILH524312 IVD524303:IVD524312 JEZ524303:JEZ524312 JOV524303:JOV524312 JYR524303:JYR524312 KIN524303:KIN524312 KSJ524303:KSJ524312 LCF524303:LCF524312 LMB524303:LMB524312 LVX524303:LVX524312 MFT524303:MFT524312 MPP524303:MPP524312 MZL524303:MZL524312 NJH524303:NJH524312 NTD524303:NTD524312 OCZ524303:OCZ524312 OMV524303:OMV524312 OWR524303:OWR524312 PGN524303:PGN524312 PQJ524303:PQJ524312 QAF524303:QAF524312 QKB524303:QKB524312 QTX524303:QTX524312 RDT524303:RDT524312 RNP524303:RNP524312 RXL524303:RXL524312 SHH524303:SHH524312 SRD524303:SRD524312 TAZ524303:TAZ524312 TKV524303:TKV524312 TUR524303:TUR524312 UEN524303:UEN524312 UOJ524303:UOJ524312 UYF524303:UYF524312 VIB524303:VIB524312 VRX524303:VRX524312 WBT524303:WBT524312 WLP524303:WLP524312 WVL524303:WVL524312 D589839:D589848 IZ589839:IZ589848 SV589839:SV589848 ACR589839:ACR589848 AMN589839:AMN589848 AWJ589839:AWJ589848 BGF589839:BGF589848 BQB589839:BQB589848 BZX589839:BZX589848 CJT589839:CJT589848 CTP589839:CTP589848 DDL589839:DDL589848 DNH589839:DNH589848 DXD589839:DXD589848 EGZ589839:EGZ589848 EQV589839:EQV589848 FAR589839:FAR589848 FKN589839:FKN589848 FUJ589839:FUJ589848 GEF589839:GEF589848 GOB589839:GOB589848 GXX589839:GXX589848 HHT589839:HHT589848 HRP589839:HRP589848 IBL589839:IBL589848 ILH589839:ILH589848 IVD589839:IVD589848 JEZ589839:JEZ589848 JOV589839:JOV589848 JYR589839:JYR589848 KIN589839:KIN589848 KSJ589839:KSJ589848 LCF589839:LCF589848 LMB589839:LMB589848 LVX589839:LVX589848 MFT589839:MFT589848 MPP589839:MPP589848 MZL589839:MZL589848 NJH589839:NJH589848 NTD589839:NTD589848 OCZ589839:OCZ589848 OMV589839:OMV589848 OWR589839:OWR589848 PGN589839:PGN589848 PQJ589839:PQJ589848 QAF589839:QAF589848 QKB589839:QKB589848 QTX589839:QTX589848 RDT589839:RDT589848 RNP589839:RNP589848 RXL589839:RXL589848 SHH589839:SHH589848 SRD589839:SRD589848 TAZ589839:TAZ589848 TKV589839:TKV589848 TUR589839:TUR589848 UEN589839:UEN589848 UOJ589839:UOJ589848 UYF589839:UYF589848 VIB589839:VIB589848 VRX589839:VRX589848 WBT589839:WBT589848 WLP589839:WLP589848 WVL589839:WVL589848 D655375:D655384 IZ655375:IZ655384 SV655375:SV655384 ACR655375:ACR655384 AMN655375:AMN655384 AWJ655375:AWJ655384 BGF655375:BGF655384 BQB655375:BQB655384 BZX655375:BZX655384 CJT655375:CJT655384 CTP655375:CTP655384 DDL655375:DDL655384 DNH655375:DNH655384 DXD655375:DXD655384 EGZ655375:EGZ655384 EQV655375:EQV655384 FAR655375:FAR655384 FKN655375:FKN655384 FUJ655375:FUJ655384 GEF655375:GEF655384 GOB655375:GOB655384 GXX655375:GXX655384 HHT655375:HHT655384 HRP655375:HRP655384 IBL655375:IBL655384 ILH655375:ILH655384 IVD655375:IVD655384 JEZ655375:JEZ655384 JOV655375:JOV655384 JYR655375:JYR655384 KIN655375:KIN655384 KSJ655375:KSJ655384 LCF655375:LCF655384 LMB655375:LMB655384 LVX655375:LVX655384 MFT655375:MFT655384 MPP655375:MPP655384 MZL655375:MZL655384 NJH655375:NJH655384 NTD655375:NTD655384 OCZ655375:OCZ655384 OMV655375:OMV655384 OWR655375:OWR655384 PGN655375:PGN655384 PQJ655375:PQJ655384 QAF655375:QAF655384 QKB655375:QKB655384 QTX655375:QTX655384 RDT655375:RDT655384 RNP655375:RNP655384 RXL655375:RXL655384 SHH655375:SHH655384 SRD655375:SRD655384 TAZ655375:TAZ655384 TKV655375:TKV655384 TUR655375:TUR655384 UEN655375:UEN655384 UOJ655375:UOJ655384 UYF655375:UYF655384 VIB655375:VIB655384 VRX655375:VRX655384 WBT655375:WBT655384 WLP655375:WLP655384 WVL655375:WVL655384 D720911:D720920 IZ720911:IZ720920 SV720911:SV720920 ACR720911:ACR720920 AMN720911:AMN720920 AWJ720911:AWJ720920 BGF720911:BGF720920 BQB720911:BQB720920 BZX720911:BZX720920 CJT720911:CJT720920 CTP720911:CTP720920 DDL720911:DDL720920 DNH720911:DNH720920 DXD720911:DXD720920 EGZ720911:EGZ720920 EQV720911:EQV720920 FAR720911:FAR720920 FKN720911:FKN720920 FUJ720911:FUJ720920 GEF720911:GEF720920 GOB720911:GOB720920 GXX720911:GXX720920 HHT720911:HHT720920 HRP720911:HRP720920 IBL720911:IBL720920 ILH720911:ILH720920 IVD720911:IVD720920 JEZ720911:JEZ720920 JOV720911:JOV720920 JYR720911:JYR720920 KIN720911:KIN720920 KSJ720911:KSJ720920 LCF720911:LCF720920 LMB720911:LMB720920 LVX720911:LVX720920 MFT720911:MFT720920 MPP720911:MPP720920 MZL720911:MZL720920 NJH720911:NJH720920 NTD720911:NTD720920 OCZ720911:OCZ720920 OMV720911:OMV720920 OWR720911:OWR720920 PGN720911:PGN720920 PQJ720911:PQJ720920 QAF720911:QAF720920 QKB720911:QKB720920 QTX720911:QTX720920 RDT720911:RDT720920 RNP720911:RNP720920 RXL720911:RXL720920 SHH720911:SHH720920 SRD720911:SRD720920 TAZ720911:TAZ720920 TKV720911:TKV720920 TUR720911:TUR720920 UEN720911:UEN720920 UOJ720911:UOJ720920 UYF720911:UYF720920 VIB720911:VIB720920 VRX720911:VRX720920 WBT720911:WBT720920 WLP720911:WLP720920 WVL720911:WVL720920 D786447:D786456 IZ786447:IZ786456 SV786447:SV786456 ACR786447:ACR786456 AMN786447:AMN786456 AWJ786447:AWJ786456 BGF786447:BGF786456 BQB786447:BQB786456 BZX786447:BZX786456 CJT786447:CJT786456 CTP786447:CTP786456 DDL786447:DDL786456 DNH786447:DNH786456 DXD786447:DXD786456 EGZ786447:EGZ786456 EQV786447:EQV786456 FAR786447:FAR786456 FKN786447:FKN786456 FUJ786447:FUJ786456 GEF786447:GEF786456 GOB786447:GOB786456 GXX786447:GXX786456 HHT786447:HHT786456 HRP786447:HRP786456 IBL786447:IBL786456 ILH786447:ILH786456 IVD786447:IVD786456 JEZ786447:JEZ786456 JOV786447:JOV786456 JYR786447:JYR786456 KIN786447:KIN786456 KSJ786447:KSJ786456 LCF786447:LCF786456 LMB786447:LMB786456 LVX786447:LVX786456 MFT786447:MFT786456 MPP786447:MPP786456 MZL786447:MZL786456 NJH786447:NJH786456 NTD786447:NTD786456 OCZ786447:OCZ786456 OMV786447:OMV786456 OWR786447:OWR786456 PGN786447:PGN786456 PQJ786447:PQJ786456 QAF786447:QAF786456 QKB786447:QKB786456 QTX786447:QTX786456 RDT786447:RDT786456 RNP786447:RNP786456 RXL786447:RXL786456 SHH786447:SHH786456 SRD786447:SRD786456 TAZ786447:TAZ786456 TKV786447:TKV786456 TUR786447:TUR786456 UEN786447:UEN786456 UOJ786447:UOJ786456 UYF786447:UYF786456 VIB786447:VIB786456 VRX786447:VRX786456 WBT786447:WBT786456 WLP786447:WLP786456 WVL786447:WVL786456 D851983:D851992 IZ851983:IZ851992 SV851983:SV851992 ACR851983:ACR851992 AMN851983:AMN851992 AWJ851983:AWJ851992 BGF851983:BGF851992 BQB851983:BQB851992 BZX851983:BZX851992 CJT851983:CJT851992 CTP851983:CTP851992 DDL851983:DDL851992 DNH851983:DNH851992 DXD851983:DXD851992 EGZ851983:EGZ851992 EQV851983:EQV851992 FAR851983:FAR851992 FKN851983:FKN851992 FUJ851983:FUJ851992 GEF851983:GEF851992 GOB851983:GOB851992 GXX851983:GXX851992 HHT851983:HHT851992 HRP851983:HRP851992 IBL851983:IBL851992 ILH851983:ILH851992 IVD851983:IVD851992 JEZ851983:JEZ851992 JOV851983:JOV851992 JYR851983:JYR851992 KIN851983:KIN851992 KSJ851983:KSJ851992 LCF851983:LCF851992 LMB851983:LMB851992 LVX851983:LVX851992 MFT851983:MFT851992 MPP851983:MPP851992 MZL851983:MZL851992 NJH851983:NJH851992 NTD851983:NTD851992 OCZ851983:OCZ851992 OMV851983:OMV851992 OWR851983:OWR851992 PGN851983:PGN851992 PQJ851983:PQJ851992 QAF851983:QAF851992 QKB851983:QKB851992 QTX851983:QTX851992 RDT851983:RDT851992 RNP851983:RNP851992 RXL851983:RXL851992 SHH851983:SHH851992 SRD851983:SRD851992 TAZ851983:TAZ851992 TKV851983:TKV851992 TUR851983:TUR851992 UEN851983:UEN851992 UOJ851983:UOJ851992 UYF851983:UYF851992 VIB851983:VIB851992 VRX851983:VRX851992 WBT851983:WBT851992 WLP851983:WLP851992 WVL851983:WVL851992 D917519:D917528 IZ917519:IZ917528 SV917519:SV917528 ACR917519:ACR917528 AMN917519:AMN917528 AWJ917519:AWJ917528 BGF917519:BGF917528 BQB917519:BQB917528 BZX917519:BZX917528 CJT917519:CJT917528 CTP917519:CTP917528 DDL917519:DDL917528 DNH917519:DNH917528 DXD917519:DXD917528 EGZ917519:EGZ917528 EQV917519:EQV917528 FAR917519:FAR917528 FKN917519:FKN917528 FUJ917519:FUJ917528 GEF917519:GEF917528 GOB917519:GOB917528 GXX917519:GXX917528 HHT917519:HHT917528 HRP917519:HRP917528 IBL917519:IBL917528 ILH917519:ILH917528 IVD917519:IVD917528 JEZ917519:JEZ917528 JOV917519:JOV917528 JYR917519:JYR917528 KIN917519:KIN917528 KSJ917519:KSJ917528 LCF917519:LCF917528 LMB917519:LMB917528 LVX917519:LVX917528 MFT917519:MFT917528 MPP917519:MPP917528 MZL917519:MZL917528 NJH917519:NJH917528 NTD917519:NTD917528 OCZ917519:OCZ917528 OMV917519:OMV917528 OWR917519:OWR917528 PGN917519:PGN917528 PQJ917519:PQJ917528 QAF917519:QAF917528 QKB917519:QKB917528 QTX917519:QTX917528 RDT917519:RDT917528 RNP917519:RNP917528 RXL917519:RXL917528 SHH917519:SHH917528 SRD917519:SRD917528 TAZ917519:TAZ917528 TKV917519:TKV917528 TUR917519:TUR917528 UEN917519:UEN917528 UOJ917519:UOJ917528 UYF917519:UYF917528 VIB917519:VIB917528 VRX917519:VRX917528 WBT917519:WBT917528 WLP917519:WLP917528 WVL917519:WVL917528 D983055:D983064 IZ983055:IZ983064 SV983055:SV983064 ACR983055:ACR983064 AMN983055:AMN983064 AWJ983055:AWJ983064 BGF983055:BGF983064 BQB983055:BQB983064 BZX983055:BZX983064 CJT983055:CJT983064 CTP983055:CTP983064 DDL983055:DDL983064 DNH983055:DNH983064 DXD983055:DXD983064 EGZ983055:EGZ983064 EQV983055:EQV983064 FAR983055:FAR983064 FKN983055:FKN983064 FUJ983055:FUJ983064 GEF983055:GEF983064 GOB983055:GOB983064 GXX983055:GXX983064 HHT983055:HHT983064 HRP983055:HRP983064 IBL983055:IBL983064 ILH983055:ILH983064 IVD983055:IVD983064 JEZ983055:JEZ983064 JOV983055:JOV983064 JYR983055:JYR983064 KIN983055:KIN983064 KSJ983055:KSJ983064 LCF983055:LCF983064 LMB983055:LMB983064 LVX983055:LVX983064 MFT983055:MFT983064 MPP983055:MPP983064 MZL983055:MZL983064 NJH983055:NJH983064 NTD983055:NTD983064 OCZ983055:OCZ983064 OMV983055:OMV983064 OWR983055:OWR983064 PGN983055:PGN983064 PQJ983055:PQJ983064 QAF983055:QAF983064 QKB983055:QKB983064 QTX983055:QTX983064 RDT983055:RDT983064 RNP983055:RNP983064 RXL983055:RXL983064 SHH983055:SHH983064 SRD983055:SRD983064 TAZ983055:TAZ983064 TKV983055:TKV983064 TUR983055:TUR983064 UEN983055:UEN983064 UOJ983055:UOJ983064 UYF983055:UYF983064 VIB983055:VIB983064 VRX983055:VRX983064 WBT983055:WBT983064 WLP983055:WLP983064 D5:D24 IZ5:IZ24 SV5:SV24 ACR5:ACR24 AMN5:AMN24 AWJ5:AWJ24 BGF5:BGF24 BQB5:BQB24 BZX5:BZX24 CJT5:CJT24 CTP5:CTP24 DDL5:DDL24 DNH5:DNH24 DXD5:DXD24 EGZ5:EGZ24 EQV5:EQV24 FAR5:FAR24 FKN5:FKN24 FUJ5:FUJ24 GEF5:GEF24 GOB5:GOB24 GXX5:GXX24 HHT5:HHT24 HRP5:HRP24 IBL5:IBL24 ILH5:ILH24 IVD5:IVD24 JEZ5:JEZ24 JOV5:JOV24 JYR5:JYR24 KIN5:KIN24 KSJ5:KSJ24 LCF5:LCF24 LMB5:LMB24 LVX5:LVX24 MFT5:MFT24 MPP5:MPP24 MZL5:MZL24 NJH5:NJH24 NTD5:NTD24 OCZ5:OCZ24 OMV5:OMV24 OWR5:OWR24 PGN5:PGN24 PQJ5:PQJ24 QAF5:QAF24 QKB5:QKB24 QTX5:QTX24 RDT5:RDT24 RNP5:RNP24 RXL5:RXL24 SHH5:SHH24 SRD5:SRD24 TAZ5:TAZ24 TKV5:TKV24 TUR5:TUR24 UEN5:UEN24 UOJ5:UOJ24 UYF5:UYF24 VIB5:VIB24 VRX5:VRX24 WBT5:WBT24 WLP5:WLP24 WVL5:WVL24">
      <formula1>$P$5:$P$6</formula1>
    </dataValidation>
    <dataValidation type="list" allowBlank="1" showInputMessage="1" showErrorMessage="1" sqref="WVK983055:WVK983064 C65551:C65560 IY65551:IY65560 SU65551:SU65560 ACQ65551:ACQ65560 AMM65551:AMM65560 AWI65551:AWI65560 BGE65551:BGE65560 BQA65551:BQA65560 BZW65551:BZW65560 CJS65551:CJS65560 CTO65551:CTO65560 DDK65551:DDK65560 DNG65551:DNG65560 DXC65551:DXC65560 EGY65551:EGY65560 EQU65551:EQU65560 FAQ65551:FAQ65560 FKM65551:FKM65560 FUI65551:FUI65560 GEE65551:GEE65560 GOA65551:GOA65560 GXW65551:GXW65560 HHS65551:HHS65560 HRO65551:HRO65560 IBK65551:IBK65560 ILG65551:ILG65560 IVC65551:IVC65560 JEY65551:JEY65560 JOU65551:JOU65560 JYQ65551:JYQ65560 KIM65551:KIM65560 KSI65551:KSI65560 LCE65551:LCE65560 LMA65551:LMA65560 LVW65551:LVW65560 MFS65551:MFS65560 MPO65551:MPO65560 MZK65551:MZK65560 NJG65551:NJG65560 NTC65551:NTC65560 OCY65551:OCY65560 OMU65551:OMU65560 OWQ65551:OWQ65560 PGM65551:PGM65560 PQI65551:PQI65560 QAE65551:QAE65560 QKA65551:QKA65560 QTW65551:QTW65560 RDS65551:RDS65560 RNO65551:RNO65560 RXK65551:RXK65560 SHG65551:SHG65560 SRC65551:SRC65560 TAY65551:TAY65560 TKU65551:TKU65560 TUQ65551:TUQ65560 UEM65551:UEM65560 UOI65551:UOI65560 UYE65551:UYE65560 VIA65551:VIA65560 VRW65551:VRW65560 WBS65551:WBS65560 WLO65551:WLO65560 WVK65551:WVK65560 C131087:C131096 IY131087:IY131096 SU131087:SU131096 ACQ131087:ACQ131096 AMM131087:AMM131096 AWI131087:AWI131096 BGE131087:BGE131096 BQA131087:BQA131096 BZW131087:BZW131096 CJS131087:CJS131096 CTO131087:CTO131096 DDK131087:DDK131096 DNG131087:DNG131096 DXC131087:DXC131096 EGY131087:EGY131096 EQU131087:EQU131096 FAQ131087:FAQ131096 FKM131087:FKM131096 FUI131087:FUI131096 GEE131087:GEE131096 GOA131087:GOA131096 GXW131087:GXW131096 HHS131087:HHS131096 HRO131087:HRO131096 IBK131087:IBK131096 ILG131087:ILG131096 IVC131087:IVC131096 JEY131087:JEY131096 JOU131087:JOU131096 JYQ131087:JYQ131096 KIM131087:KIM131096 KSI131087:KSI131096 LCE131087:LCE131096 LMA131087:LMA131096 LVW131087:LVW131096 MFS131087:MFS131096 MPO131087:MPO131096 MZK131087:MZK131096 NJG131087:NJG131096 NTC131087:NTC131096 OCY131087:OCY131096 OMU131087:OMU131096 OWQ131087:OWQ131096 PGM131087:PGM131096 PQI131087:PQI131096 QAE131087:QAE131096 QKA131087:QKA131096 QTW131087:QTW131096 RDS131087:RDS131096 RNO131087:RNO131096 RXK131087:RXK131096 SHG131087:SHG131096 SRC131087:SRC131096 TAY131087:TAY131096 TKU131087:TKU131096 TUQ131087:TUQ131096 UEM131087:UEM131096 UOI131087:UOI131096 UYE131087:UYE131096 VIA131087:VIA131096 VRW131087:VRW131096 WBS131087:WBS131096 WLO131087:WLO131096 WVK131087:WVK131096 C196623:C196632 IY196623:IY196632 SU196623:SU196632 ACQ196623:ACQ196632 AMM196623:AMM196632 AWI196623:AWI196632 BGE196623:BGE196632 BQA196623:BQA196632 BZW196623:BZW196632 CJS196623:CJS196632 CTO196623:CTO196632 DDK196623:DDK196632 DNG196623:DNG196632 DXC196623:DXC196632 EGY196623:EGY196632 EQU196623:EQU196632 FAQ196623:FAQ196632 FKM196623:FKM196632 FUI196623:FUI196632 GEE196623:GEE196632 GOA196623:GOA196632 GXW196623:GXW196632 HHS196623:HHS196632 HRO196623:HRO196632 IBK196623:IBK196632 ILG196623:ILG196632 IVC196623:IVC196632 JEY196623:JEY196632 JOU196623:JOU196632 JYQ196623:JYQ196632 KIM196623:KIM196632 KSI196623:KSI196632 LCE196623:LCE196632 LMA196623:LMA196632 LVW196623:LVW196632 MFS196623:MFS196632 MPO196623:MPO196632 MZK196623:MZK196632 NJG196623:NJG196632 NTC196623:NTC196632 OCY196623:OCY196632 OMU196623:OMU196632 OWQ196623:OWQ196632 PGM196623:PGM196632 PQI196623:PQI196632 QAE196623:QAE196632 QKA196623:QKA196632 QTW196623:QTW196632 RDS196623:RDS196632 RNO196623:RNO196632 RXK196623:RXK196632 SHG196623:SHG196632 SRC196623:SRC196632 TAY196623:TAY196632 TKU196623:TKU196632 TUQ196623:TUQ196632 UEM196623:UEM196632 UOI196623:UOI196632 UYE196623:UYE196632 VIA196623:VIA196632 VRW196623:VRW196632 WBS196623:WBS196632 WLO196623:WLO196632 WVK196623:WVK196632 C262159:C262168 IY262159:IY262168 SU262159:SU262168 ACQ262159:ACQ262168 AMM262159:AMM262168 AWI262159:AWI262168 BGE262159:BGE262168 BQA262159:BQA262168 BZW262159:BZW262168 CJS262159:CJS262168 CTO262159:CTO262168 DDK262159:DDK262168 DNG262159:DNG262168 DXC262159:DXC262168 EGY262159:EGY262168 EQU262159:EQU262168 FAQ262159:FAQ262168 FKM262159:FKM262168 FUI262159:FUI262168 GEE262159:GEE262168 GOA262159:GOA262168 GXW262159:GXW262168 HHS262159:HHS262168 HRO262159:HRO262168 IBK262159:IBK262168 ILG262159:ILG262168 IVC262159:IVC262168 JEY262159:JEY262168 JOU262159:JOU262168 JYQ262159:JYQ262168 KIM262159:KIM262168 KSI262159:KSI262168 LCE262159:LCE262168 LMA262159:LMA262168 LVW262159:LVW262168 MFS262159:MFS262168 MPO262159:MPO262168 MZK262159:MZK262168 NJG262159:NJG262168 NTC262159:NTC262168 OCY262159:OCY262168 OMU262159:OMU262168 OWQ262159:OWQ262168 PGM262159:PGM262168 PQI262159:PQI262168 QAE262159:QAE262168 QKA262159:QKA262168 QTW262159:QTW262168 RDS262159:RDS262168 RNO262159:RNO262168 RXK262159:RXK262168 SHG262159:SHG262168 SRC262159:SRC262168 TAY262159:TAY262168 TKU262159:TKU262168 TUQ262159:TUQ262168 UEM262159:UEM262168 UOI262159:UOI262168 UYE262159:UYE262168 VIA262159:VIA262168 VRW262159:VRW262168 WBS262159:WBS262168 WLO262159:WLO262168 WVK262159:WVK262168 C327695:C327704 IY327695:IY327704 SU327695:SU327704 ACQ327695:ACQ327704 AMM327695:AMM327704 AWI327695:AWI327704 BGE327695:BGE327704 BQA327695:BQA327704 BZW327695:BZW327704 CJS327695:CJS327704 CTO327695:CTO327704 DDK327695:DDK327704 DNG327695:DNG327704 DXC327695:DXC327704 EGY327695:EGY327704 EQU327695:EQU327704 FAQ327695:FAQ327704 FKM327695:FKM327704 FUI327695:FUI327704 GEE327695:GEE327704 GOA327695:GOA327704 GXW327695:GXW327704 HHS327695:HHS327704 HRO327695:HRO327704 IBK327695:IBK327704 ILG327695:ILG327704 IVC327695:IVC327704 JEY327695:JEY327704 JOU327695:JOU327704 JYQ327695:JYQ327704 KIM327695:KIM327704 KSI327695:KSI327704 LCE327695:LCE327704 LMA327695:LMA327704 LVW327695:LVW327704 MFS327695:MFS327704 MPO327695:MPO327704 MZK327695:MZK327704 NJG327695:NJG327704 NTC327695:NTC327704 OCY327695:OCY327704 OMU327695:OMU327704 OWQ327695:OWQ327704 PGM327695:PGM327704 PQI327695:PQI327704 QAE327695:QAE327704 QKA327695:QKA327704 QTW327695:QTW327704 RDS327695:RDS327704 RNO327695:RNO327704 RXK327695:RXK327704 SHG327695:SHG327704 SRC327695:SRC327704 TAY327695:TAY327704 TKU327695:TKU327704 TUQ327695:TUQ327704 UEM327695:UEM327704 UOI327695:UOI327704 UYE327695:UYE327704 VIA327695:VIA327704 VRW327695:VRW327704 WBS327695:WBS327704 WLO327695:WLO327704 WVK327695:WVK327704 C393231:C393240 IY393231:IY393240 SU393231:SU393240 ACQ393231:ACQ393240 AMM393231:AMM393240 AWI393231:AWI393240 BGE393231:BGE393240 BQA393231:BQA393240 BZW393231:BZW393240 CJS393231:CJS393240 CTO393231:CTO393240 DDK393231:DDK393240 DNG393231:DNG393240 DXC393231:DXC393240 EGY393231:EGY393240 EQU393231:EQU393240 FAQ393231:FAQ393240 FKM393231:FKM393240 FUI393231:FUI393240 GEE393231:GEE393240 GOA393231:GOA393240 GXW393231:GXW393240 HHS393231:HHS393240 HRO393231:HRO393240 IBK393231:IBK393240 ILG393231:ILG393240 IVC393231:IVC393240 JEY393231:JEY393240 JOU393231:JOU393240 JYQ393231:JYQ393240 KIM393231:KIM393240 KSI393231:KSI393240 LCE393231:LCE393240 LMA393231:LMA393240 LVW393231:LVW393240 MFS393231:MFS393240 MPO393231:MPO393240 MZK393231:MZK393240 NJG393231:NJG393240 NTC393231:NTC393240 OCY393231:OCY393240 OMU393231:OMU393240 OWQ393231:OWQ393240 PGM393231:PGM393240 PQI393231:PQI393240 QAE393231:QAE393240 QKA393231:QKA393240 QTW393231:QTW393240 RDS393231:RDS393240 RNO393231:RNO393240 RXK393231:RXK393240 SHG393231:SHG393240 SRC393231:SRC393240 TAY393231:TAY393240 TKU393231:TKU393240 TUQ393231:TUQ393240 UEM393231:UEM393240 UOI393231:UOI393240 UYE393231:UYE393240 VIA393231:VIA393240 VRW393231:VRW393240 WBS393231:WBS393240 WLO393231:WLO393240 WVK393231:WVK393240 C458767:C458776 IY458767:IY458776 SU458767:SU458776 ACQ458767:ACQ458776 AMM458767:AMM458776 AWI458767:AWI458776 BGE458767:BGE458776 BQA458767:BQA458776 BZW458767:BZW458776 CJS458767:CJS458776 CTO458767:CTO458776 DDK458767:DDK458776 DNG458767:DNG458776 DXC458767:DXC458776 EGY458767:EGY458776 EQU458767:EQU458776 FAQ458767:FAQ458776 FKM458767:FKM458776 FUI458767:FUI458776 GEE458767:GEE458776 GOA458767:GOA458776 GXW458767:GXW458776 HHS458767:HHS458776 HRO458767:HRO458776 IBK458767:IBK458776 ILG458767:ILG458776 IVC458767:IVC458776 JEY458767:JEY458776 JOU458767:JOU458776 JYQ458767:JYQ458776 KIM458767:KIM458776 KSI458767:KSI458776 LCE458767:LCE458776 LMA458767:LMA458776 LVW458767:LVW458776 MFS458767:MFS458776 MPO458767:MPO458776 MZK458767:MZK458776 NJG458767:NJG458776 NTC458767:NTC458776 OCY458767:OCY458776 OMU458767:OMU458776 OWQ458767:OWQ458776 PGM458767:PGM458776 PQI458767:PQI458776 QAE458767:QAE458776 QKA458767:QKA458776 QTW458767:QTW458776 RDS458767:RDS458776 RNO458767:RNO458776 RXK458767:RXK458776 SHG458767:SHG458776 SRC458767:SRC458776 TAY458767:TAY458776 TKU458767:TKU458776 TUQ458767:TUQ458776 UEM458767:UEM458776 UOI458767:UOI458776 UYE458767:UYE458776 VIA458767:VIA458776 VRW458767:VRW458776 WBS458767:WBS458776 WLO458767:WLO458776 WVK458767:WVK458776 C524303:C524312 IY524303:IY524312 SU524303:SU524312 ACQ524303:ACQ524312 AMM524303:AMM524312 AWI524303:AWI524312 BGE524303:BGE524312 BQA524303:BQA524312 BZW524303:BZW524312 CJS524303:CJS524312 CTO524303:CTO524312 DDK524303:DDK524312 DNG524303:DNG524312 DXC524303:DXC524312 EGY524303:EGY524312 EQU524303:EQU524312 FAQ524303:FAQ524312 FKM524303:FKM524312 FUI524303:FUI524312 GEE524303:GEE524312 GOA524303:GOA524312 GXW524303:GXW524312 HHS524303:HHS524312 HRO524303:HRO524312 IBK524303:IBK524312 ILG524303:ILG524312 IVC524303:IVC524312 JEY524303:JEY524312 JOU524303:JOU524312 JYQ524303:JYQ524312 KIM524303:KIM524312 KSI524303:KSI524312 LCE524303:LCE524312 LMA524303:LMA524312 LVW524303:LVW524312 MFS524303:MFS524312 MPO524303:MPO524312 MZK524303:MZK524312 NJG524303:NJG524312 NTC524303:NTC524312 OCY524303:OCY524312 OMU524303:OMU524312 OWQ524303:OWQ524312 PGM524303:PGM524312 PQI524303:PQI524312 QAE524303:QAE524312 QKA524303:QKA524312 QTW524303:QTW524312 RDS524303:RDS524312 RNO524303:RNO524312 RXK524303:RXK524312 SHG524303:SHG524312 SRC524303:SRC524312 TAY524303:TAY524312 TKU524303:TKU524312 TUQ524303:TUQ524312 UEM524303:UEM524312 UOI524303:UOI524312 UYE524303:UYE524312 VIA524303:VIA524312 VRW524303:VRW524312 WBS524303:WBS524312 WLO524303:WLO524312 WVK524303:WVK524312 C589839:C589848 IY589839:IY589848 SU589839:SU589848 ACQ589839:ACQ589848 AMM589839:AMM589848 AWI589839:AWI589848 BGE589839:BGE589848 BQA589839:BQA589848 BZW589839:BZW589848 CJS589839:CJS589848 CTO589839:CTO589848 DDK589839:DDK589848 DNG589839:DNG589848 DXC589839:DXC589848 EGY589839:EGY589848 EQU589839:EQU589848 FAQ589839:FAQ589848 FKM589839:FKM589848 FUI589839:FUI589848 GEE589839:GEE589848 GOA589839:GOA589848 GXW589839:GXW589848 HHS589839:HHS589848 HRO589839:HRO589848 IBK589839:IBK589848 ILG589839:ILG589848 IVC589839:IVC589848 JEY589839:JEY589848 JOU589839:JOU589848 JYQ589839:JYQ589848 KIM589839:KIM589848 KSI589839:KSI589848 LCE589839:LCE589848 LMA589839:LMA589848 LVW589839:LVW589848 MFS589839:MFS589848 MPO589839:MPO589848 MZK589839:MZK589848 NJG589839:NJG589848 NTC589839:NTC589848 OCY589839:OCY589848 OMU589839:OMU589848 OWQ589839:OWQ589848 PGM589839:PGM589848 PQI589839:PQI589848 QAE589839:QAE589848 QKA589839:QKA589848 QTW589839:QTW589848 RDS589839:RDS589848 RNO589839:RNO589848 RXK589839:RXK589848 SHG589839:SHG589848 SRC589839:SRC589848 TAY589839:TAY589848 TKU589839:TKU589848 TUQ589839:TUQ589848 UEM589839:UEM589848 UOI589839:UOI589848 UYE589839:UYE589848 VIA589839:VIA589848 VRW589839:VRW589848 WBS589839:WBS589848 WLO589839:WLO589848 WVK589839:WVK589848 C655375:C655384 IY655375:IY655384 SU655375:SU655384 ACQ655375:ACQ655384 AMM655375:AMM655384 AWI655375:AWI655384 BGE655375:BGE655384 BQA655375:BQA655384 BZW655375:BZW655384 CJS655375:CJS655384 CTO655375:CTO655384 DDK655375:DDK655384 DNG655375:DNG655384 DXC655375:DXC655384 EGY655375:EGY655384 EQU655375:EQU655384 FAQ655375:FAQ655384 FKM655375:FKM655384 FUI655375:FUI655384 GEE655375:GEE655384 GOA655375:GOA655384 GXW655375:GXW655384 HHS655375:HHS655384 HRO655375:HRO655384 IBK655375:IBK655384 ILG655375:ILG655384 IVC655375:IVC655384 JEY655375:JEY655384 JOU655375:JOU655384 JYQ655375:JYQ655384 KIM655375:KIM655384 KSI655375:KSI655384 LCE655375:LCE655384 LMA655375:LMA655384 LVW655375:LVW655384 MFS655375:MFS655384 MPO655375:MPO655384 MZK655375:MZK655384 NJG655375:NJG655384 NTC655375:NTC655384 OCY655375:OCY655384 OMU655375:OMU655384 OWQ655375:OWQ655384 PGM655375:PGM655384 PQI655375:PQI655384 QAE655375:QAE655384 QKA655375:QKA655384 QTW655375:QTW655384 RDS655375:RDS655384 RNO655375:RNO655384 RXK655375:RXK655384 SHG655375:SHG655384 SRC655375:SRC655384 TAY655375:TAY655384 TKU655375:TKU655384 TUQ655375:TUQ655384 UEM655375:UEM655384 UOI655375:UOI655384 UYE655375:UYE655384 VIA655375:VIA655384 VRW655375:VRW655384 WBS655375:WBS655384 WLO655375:WLO655384 WVK655375:WVK655384 C720911:C720920 IY720911:IY720920 SU720911:SU720920 ACQ720911:ACQ720920 AMM720911:AMM720920 AWI720911:AWI720920 BGE720911:BGE720920 BQA720911:BQA720920 BZW720911:BZW720920 CJS720911:CJS720920 CTO720911:CTO720920 DDK720911:DDK720920 DNG720911:DNG720920 DXC720911:DXC720920 EGY720911:EGY720920 EQU720911:EQU720920 FAQ720911:FAQ720920 FKM720911:FKM720920 FUI720911:FUI720920 GEE720911:GEE720920 GOA720911:GOA720920 GXW720911:GXW720920 HHS720911:HHS720920 HRO720911:HRO720920 IBK720911:IBK720920 ILG720911:ILG720920 IVC720911:IVC720920 JEY720911:JEY720920 JOU720911:JOU720920 JYQ720911:JYQ720920 KIM720911:KIM720920 KSI720911:KSI720920 LCE720911:LCE720920 LMA720911:LMA720920 LVW720911:LVW720920 MFS720911:MFS720920 MPO720911:MPO720920 MZK720911:MZK720920 NJG720911:NJG720920 NTC720911:NTC720920 OCY720911:OCY720920 OMU720911:OMU720920 OWQ720911:OWQ720920 PGM720911:PGM720920 PQI720911:PQI720920 QAE720911:QAE720920 QKA720911:QKA720920 QTW720911:QTW720920 RDS720911:RDS720920 RNO720911:RNO720920 RXK720911:RXK720920 SHG720911:SHG720920 SRC720911:SRC720920 TAY720911:TAY720920 TKU720911:TKU720920 TUQ720911:TUQ720920 UEM720911:UEM720920 UOI720911:UOI720920 UYE720911:UYE720920 VIA720911:VIA720920 VRW720911:VRW720920 WBS720911:WBS720920 WLO720911:WLO720920 WVK720911:WVK720920 C786447:C786456 IY786447:IY786456 SU786447:SU786456 ACQ786447:ACQ786456 AMM786447:AMM786456 AWI786447:AWI786456 BGE786447:BGE786456 BQA786447:BQA786456 BZW786447:BZW786456 CJS786447:CJS786456 CTO786447:CTO786456 DDK786447:DDK786456 DNG786447:DNG786456 DXC786447:DXC786456 EGY786447:EGY786456 EQU786447:EQU786456 FAQ786447:FAQ786456 FKM786447:FKM786456 FUI786447:FUI786456 GEE786447:GEE786456 GOA786447:GOA786456 GXW786447:GXW786456 HHS786447:HHS786456 HRO786447:HRO786456 IBK786447:IBK786456 ILG786447:ILG786456 IVC786447:IVC786456 JEY786447:JEY786456 JOU786447:JOU786456 JYQ786447:JYQ786456 KIM786447:KIM786456 KSI786447:KSI786456 LCE786447:LCE786456 LMA786447:LMA786456 LVW786447:LVW786456 MFS786447:MFS786456 MPO786447:MPO786456 MZK786447:MZK786456 NJG786447:NJG786456 NTC786447:NTC786456 OCY786447:OCY786456 OMU786447:OMU786456 OWQ786447:OWQ786456 PGM786447:PGM786456 PQI786447:PQI786456 QAE786447:QAE786456 QKA786447:QKA786456 QTW786447:QTW786456 RDS786447:RDS786456 RNO786447:RNO786456 RXK786447:RXK786456 SHG786447:SHG786456 SRC786447:SRC786456 TAY786447:TAY786456 TKU786447:TKU786456 TUQ786447:TUQ786456 UEM786447:UEM786456 UOI786447:UOI786456 UYE786447:UYE786456 VIA786447:VIA786456 VRW786447:VRW786456 WBS786447:WBS786456 WLO786447:WLO786456 WVK786447:WVK786456 C851983:C851992 IY851983:IY851992 SU851983:SU851992 ACQ851983:ACQ851992 AMM851983:AMM851992 AWI851983:AWI851992 BGE851983:BGE851992 BQA851983:BQA851992 BZW851983:BZW851992 CJS851983:CJS851992 CTO851983:CTO851992 DDK851983:DDK851992 DNG851983:DNG851992 DXC851983:DXC851992 EGY851983:EGY851992 EQU851983:EQU851992 FAQ851983:FAQ851992 FKM851983:FKM851992 FUI851983:FUI851992 GEE851983:GEE851992 GOA851983:GOA851992 GXW851983:GXW851992 HHS851983:HHS851992 HRO851983:HRO851992 IBK851983:IBK851992 ILG851983:ILG851992 IVC851983:IVC851992 JEY851983:JEY851992 JOU851983:JOU851992 JYQ851983:JYQ851992 KIM851983:KIM851992 KSI851983:KSI851992 LCE851983:LCE851992 LMA851983:LMA851992 LVW851983:LVW851992 MFS851983:MFS851992 MPO851983:MPO851992 MZK851983:MZK851992 NJG851983:NJG851992 NTC851983:NTC851992 OCY851983:OCY851992 OMU851983:OMU851992 OWQ851983:OWQ851992 PGM851983:PGM851992 PQI851983:PQI851992 QAE851983:QAE851992 QKA851983:QKA851992 QTW851983:QTW851992 RDS851983:RDS851992 RNO851983:RNO851992 RXK851983:RXK851992 SHG851983:SHG851992 SRC851983:SRC851992 TAY851983:TAY851992 TKU851983:TKU851992 TUQ851983:TUQ851992 UEM851983:UEM851992 UOI851983:UOI851992 UYE851983:UYE851992 VIA851983:VIA851992 VRW851983:VRW851992 WBS851983:WBS851992 WLO851983:WLO851992 WVK851983:WVK851992 C917519:C917528 IY917519:IY917528 SU917519:SU917528 ACQ917519:ACQ917528 AMM917519:AMM917528 AWI917519:AWI917528 BGE917519:BGE917528 BQA917519:BQA917528 BZW917519:BZW917528 CJS917519:CJS917528 CTO917519:CTO917528 DDK917519:DDK917528 DNG917519:DNG917528 DXC917519:DXC917528 EGY917519:EGY917528 EQU917519:EQU917528 FAQ917519:FAQ917528 FKM917519:FKM917528 FUI917519:FUI917528 GEE917519:GEE917528 GOA917519:GOA917528 GXW917519:GXW917528 HHS917519:HHS917528 HRO917519:HRO917528 IBK917519:IBK917528 ILG917519:ILG917528 IVC917519:IVC917528 JEY917519:JEY917528 JOU917519:JOU917528 JYQ917519:JYQ917528 KIM917519:KIM917528 KSI917519:KSI917528 LCE917519:LCE917528 LMA917519:LMA917528 LVW917519:LVW917528 MFS917519:MFS917528 MPO917519:MPO917528 MZK917519:MZK917528 NJG917519:NJG917528 NTC917519:NTC917528 OCY917519:OCY917528 OMU917519:OMU917528 OWQ917519:OWQ917528 PGM917519:PGM917528 PQI917519:PQI917528 QAE917519:QAE917528 QKA917519:QKA917528 QTW917519:QTW917528 RDS917519:RDS917528 RNO917519:RNO917528 RXK917519:RXK917528 SHG917519:SHG917528 SRC917519:SRC917528 TAY917519:TAY917528 TKU917519:TKU917528 TUQ917519:TUQ917528 UEM917519:UEM917528 UOI917519:UOI917528 UYE917519:UYE917528 VIA917519:VIA917528 VRW917519:VRW917528 WBS917519:WBS917528 WLO917519:WLO917528 WVK917519:WVK917528 C983055:C983064 IY983055:IY983064 SU983055:SU983064 ACQ983055:ACQ983064 AMM983055:AMM983064 AWI983055:AWI983064 BGE983055:BGE983064 BQA983055:BQA983064 BZW983055:BZW983064 CJS983055:CJS983064 CTO983055:CTO983064 DDK983055:DDK983064 DNG983055:DNG983064 DXC983055:DXC983064 EGY983055:EGY983064 EQU983055:EQU983064 FAQ983055:FAQ983064 FKM983055:FKM983064 FUI983055:FUI983064 GEE983055:GEE983064 GOA983055:GOA983064 GXW983055:GXW983064 HHS983055:HHS983064 HRO983055:HRO983064 IBK983055:IBK983064 ILG983055:ILG983064 IVC983055:IVC983064 JEY983055:JEY983064 JOU983055:JOU983064 JYQ983055:JYQ983064 KIM983055:KIM983064 KSI983055:KSI983064 LCE983055:LCE983064 LMA983055:LMA983064 LVW983055:LVW983064 MFS983055:MFS983064 MPO983055:MPO983064 MZK983055:MZK983064 NJG983055:NJG983064 NTC983055:NTC983064 OCY983055:OCY983064 OMU983055:OMU983064 OWQ983055:OWQ983064 PGM983055:PGM983064 PQI983055:PQI983064 QAE983055:QAE983064 QKA983055:QKA983064 QTW983055:QTW983064 RDS983055:RDS983064 RNO983055:RNO983064 RXK983055:RXK983064 SHG983055:SHG983064 SRC983055:SRC983064 TAY983055:TAY983064 TKU983055:TKU983064 TUQ983055:TUQ983064 UEM983055:UEM983064 UOI983055:UOI983064 UYE983055:UYE983064 VIA983055:VIA983064 VRW983055:VRW983064 WBS983055:WBS983064 WLO983055:WLO983064 C5:C24 IY5:IY24 SU5:SU24 ACQ5:ACQ24 AMM5:AMM24 AWI5:AWI24 BGE5:BGE24 BQA5:BQA24 BZW5:BZW24 CJS5:CJS24 CTO5:CTO24 DDK5:DDK24 DNG5:DNG24 DXC5:DXC24 EGY5:EGY24 EQU5:EQU24 FAQ5:FAQ24 FKM5:FKM24 FUI5:FUI24 GEE5:GEE24 GOA5:GOA24 GXW5:GXW24 HHS5:HHS24 HRO5:HRO24 IBK5:IBK24 ILG5:ILG24 IVC5:IVC24 JEY5:JEY24 JOU5:JOU24 JYQ5:JYQ24 KIM5:KIM24 KSI5:KSI24 LCE5:LCE24 LMA5:LMA24 LVW5:LVW24 MFS5:MFS24 MPO5:MPO24 MZK5:MZK24 NJG5:NJG24 NTC5:NTC24 OCY5:OCY24 OMU5:OMU24 OWQ5:OWQ24 PGM5:PGM24 PQI5:PQI24 QAE5:QAE24 QKA5:QKA24 QTW5:QTW24 RDS5:RDS24 RNO5:RNO24 RXK5:RXK24 SHG5:SHG24 SRC5:SRC24 TAY5:TAY24 TKU5:TKU24 TUQ5:TUQ24 UEM5:UEM24 UOI5:UOI24 UYE5:UYE24 VIA5:VIA24 VRW5:VRW24 WBS5:WBS24 WLO5:WLO24 WVK5:WVK24">
      <formula1>$O$5:$O$8</formula1>
    </dataValidation>
  </dataValidations>
  <printOptions horizontalCentered="1" verticalCentered="1"/>
  <pageMargins left="0.7" right="0.41" top="0.75" bottom="0.75" header="0.3" footer="0.3"/>
  <pageSetup paperSize="9" scale="57"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activeCell="I25" sqref="I25"/>
    </sheetView>
  </sheetViews>
  <sheetFormatPr defaultRowHeight="13.5"/>
  <cols>
    <col min="1" max="1" width="4.375" style="151" customWidth="1"/>
    <col min="2" max="2" width="6.75" style="151" customWidth="1"/>
    <col min="3" max="3" width="22.5" style="151" customWidth="1"/>
    <col min="4" max="7" width="12.5" style="151" customWidth="1"/>
    <col min="8" max="8" width="26.375" style="151" customWidth="1"/>
    <col min="9" max="9" width="9" style="151" customWidth="1"/>
    <col min="10" max="256" width="9" style="151"/>
    <col min="257" max="258" width="6.75" style="151" customWidth="1"/>
    <col min="259" max="259" width="22.5" style="151" customWidth="1"/>
    <col min="260" max="263" width="12.5" style="151" customWidth="1"/>
    <col min="264" max="264" width="26.375" style="151" customWidth="1"/>
    <col min="265" max="265" width="9" style="151" customWidth="1"/>
    <col min="266" max="512" width="9" style="151"/>
    <col min="513" max="514" width="6.75" style="151" customWidth="1"/>
    <col min="515" max="515" width="22.5" style="151" customWidth="1"/>
    <col min="516" max="519" width="12.5" style="151" customWidth="1"/>
    <col min="520" max="520" width="26.375" style="151" customWidth="1"/>
    <col min="521" max="521" width="9" style="151" customWidth="1"/>
    <col min="522" max="768" width="9" style="151"/>
    <col min="769" max="770" width="6.75" style="151" customWidth="1"/>
    <col min="771" max="771" width="22.5" style="151" customWidth="1"/>
    <col min="772" max="775" width="12.5" style="151" customWidth="1"/>
    <col min="776" max="776" width="26.375" style="151" customWidth="1"/>
    <col min="777" max="777" width="9" style="151" customWidth="1"/>
    <col min="778" max="1024" width="9" style="151"/>
    <col min="1025" max="1026" width="6.75" style="151" customWidth="1"/>
    <col min="1027" max="1027" width="22.5" style="151" customWidth="1"/>
    <col min="1028" max="1031" width="12.5" style="151" customWidth="1"/>
    <col min="1032" max="1032" width="26.375" style="151" customWidth="1"/>
    <col min="1033" max="1033" width="9" style="151" customWidth="1"/>
    <col min="1034" max="1280" width="9" style="151"/>
    <col min="1281" max="1282" width="6.75" style="151" customWidth="1"/>
    <col min="1283" max="1283" width="22.5" style="151" customWidth="1"/>
    <col min="1284" max="1287" width="12.5" style="151" customWidth="1"/>
    <col min="1288" max="1288" width="26.375" style="151" customWidth="1"/>
    <col min="1289" max="1289" width="9" style="151" customWidth="1"/>
    <col min="1290" max="1536" width="9" style="151"/>
    <col min="1537" max="1538" width="6.75" style="151" customWidth="1"/>
    <col min="1539" max="1539" width="22.5" style="151" customWidth="1"/>
    <col min="1540" max="1543" width="12.5" style="151" customWidth="1"/>
    <col min="1544" max="1544" width="26.375" style="151" customWidth="1"/>
    <col min="1545" max="1545" width="9" style="151" customWidth="1"/>
    <col min="1546" max="1792" width="9" style="151"/>
    <col min="1793" max="1794" width="6.75" style="151" customWidth="1"/>
    <col min="1795" max="1795" width="22.5" style="151" customWidth="1"/>
    <col min="1796" max="1799" width="12.5" style="151" customWidth="1"/>
    <col min="1800" max="1800" width="26.375" style="151" customWidth="1"/>
    <col min="1801" max="1801" width="9" style="151" customWidth="1"/>
    <col min="1802" max="2048" width="9" style="151"/>
    <col min="2049" max="2050" width="6.75" style="151" customWidth="1"/>
    <col min="2051" max="2051" width="22.5" style="151" customWidth="1"/>
    <col min="2052" max="2055" width="12.5" style="151" customWidth="1"/>
    <col min="2056" max="2056" width="26.375" style="151" customWidth="1"/>
    <col min="2057" max="2057" width="9" style="151" customWidth="1"/>
    <col min="2058" max="2304" width="9" style="151"/>
    <col min="2305" max="2306" width="6.75" style="151" customWidth="1"/>
    <col min="2307" max="2307" width="22.5" style="151" customWidth="1"/>
    <col min="2308" max="2311" width="12.5" style="151" customWidth="1"/>
    <col min="2312" max="2312" width="26.375" style="151" customWidth="1"/>
    <col min="2313" max="2313" width="9" style="151" customWidth="1"/>
    <col min="2314" max="2560" width="9" style="151"/>
    <col min="2561" max="2562" width="6.75" style="151" customWidth="1"/>
    <col min="2563" max="2563" width="22.5" style="151" customWidth="1"/>
    <col min="2564" max="2567" width="12.5" style="151" customWidth="1"/>
    <col min="2568" max="2568" width="26.375" style="151" customWidth="1"/>
    <col min="2569" max="2569" width="9" style="151" customWidth="1"/>
    <col min="2570" max="2816" width="9" style="151"/>
    <col min="2817" max="2818" width="6.75" style="151" customWidth="1"/>
    <col min="2819" max="2819" width="22.5" style="151" customWidth="1"/>
    <col min="2820" max="2823" width="12.5" style="151" customWidth="1"/>
    <col min="2824" max="2824" width="26.375" style="151" customWidth="1"/>
    <col min="2825" max="2825" width="9" style="151" customWidth="1"/>
    <col min="2826" max="3072" width="9" style="151"/>
    <col min="3073" max="3074" width="6.75" style="151" customWidth="1"/>
    <col min="3075" max="3075" width="22.5" style="151" customWidth="1"/>
    <col min="3076" max="3079" width="12.5" style="151" customWidth="1"/>
    <col min="3080" max="3080" width="26.375" style="151" customWidth="1"/>
    <col min="3081" max="3081" width="9" style="151" customWidth="1"/>
    <col min="3082" max="3328" width="9" style="151"/>
    <col min="3329" max="3330" width="6.75" style="151" customWidth="1"/>
    <col min="3331" max="3331" width="22.5" style="151" customWidth="1"/>
    <col min="3332" max="3335" width="12.5" style="151" customWidth="1"/>
    <col min="3336" max="3336" width="26.375" style="151" customWidth="1"/>
    <col min="3337" max="3337" width="9" style="151" customWidth="1"/>
    <col min="3338" max="3584" width="9" style="151"/>
    <col min="3585" max="3586" width="6.75" style="151" customWidth="1"/>
    <col min="3587" max="3587" width="22.5" style="151" customWidth="1"/>
    <col min="3588" max="3591" width="12.5" style="151" customWidth="1"/>
    <col min="3592" max="3592" width="26.375" style="151" customWidth="1"/>
    <col min="3593" max="3593" width="9" style="151" customWidth="1"/>
    <col min="3594" max="3840" width="9" style="151"/>
    <col min="3841" max="3842" width="6.75" style="151" customWidth="1"/>
    <col min="3843" max="3843" width="22.5" style="151" customWidth="1"/>
    <col min="3844" max="3847" width="12.5" style="151" customWidth="1"/>
    <col min="3848" max="3848" width="26.375" style="151" customWidth="1"/>
    <col min="3849" max="3849" width="9" style="151" customWidth="1"/>
    <col min="3850" max="4096" width="9" style="151"/>
    <col min="4097" max="4098" width="6.75" style="151" customWidth="1"/>
    <col min="4099" max="4099" width="22.5" style="151" customWidth="1"/>
    <col min="4100" max="4103" width="12.5" style="151" customWidth="1"/>
    <col min="4104" max="4104" width="26.375" style="151" customWidth="1"/>
    <col min="4105" max="4105" width="9" style="151" customWidth="1"/>
    <col min="4106" max="4352" width="9" style="151"/>
    <col min="4353" max="4354" width="6.75" style="151" customWidth="1"/>
    <col min="4355" max="4355" width="22.5" style="151" customWidth="1"/>
    <col min="4356" max="4359" width="12.5" style="151" customWidth="1"/>
    <col min="4360" max="4360" width="26.375" style="151" customWidth="1"/>
    <col min="4361" max="4361" width="9" style="151" customWidth="1"/>
    <col min="4362" max="4608" width="9" style="151"/>
    <col min="4609" max="4610" width="6.75" style="151" customWidth="1"/>
    <col min="4611" max="4611" width="22.5" style="151" customWidth="1"/>
    <col min="4612" max="4615" width="12.5" style="151" customWidth="1"/>
    <col min="4616" max="4616" width="26.375" style="151" customWidth="1"/>
    <col min="4617" max="4617" width="9" style="151" customWidth="1"/>
    <col min="4618" max="4864" width="9" style="151"/>
    <col min="4865" max="4866" width="6.75" style="151" customWidth="1"/>
    <col min="4867" max="4867" width="22.5" style="151" customWidth="1"/>
    <col min="4868" max="4871" width="12.5" style="151" customWidth="1"/>
    <col min="4872" max="4872" width="26.375" style="151" customWidth="1"/>
    <col min="4873" max="4873" width="9" style="151" customWidth="1"/>
    <col min="4874" max="5120" width="9" style="151"/>
    <col min="5121" max="5122" width="6.75" style="151" customWidth="1"/>
    <col min="5123" max="5123" width="22.5" style="151" customWidth="1"/>
    <col min="5124" max="5127" width="12.5" style="151" customWidth="1"/>
    <col min="5128" max="5128" width="26.375" style="151" customWidth="1"/>
    <col min="5129" max="5129" width="9" style="151" customWidth="1"/>
    <col min="5130" max="5376" width="9" style="151"/>
    <col min="5377" max="5378" width="6.75" style="151" customWidth="1"/>
    <col min="5379" max="5379" width="22.5" style="151" customWidth="1"/>
    <col min="5380" max="5383" width="12.5" style="151" customWidth="1"/>
    <col min="5384" max="5384" width="26.375" style="151" customWidth="1"/>
    <col min="5385" max="5385" width="9" style="151" customWidth="1"/>
    <col min="5386" max="5632" width="9" style="151"/>
    <col min="5633" max="5634" width="6.75" style="151" customWidth="1"/>
    <col min="5635" max="5635" width="22.5" style="151" customWidth="1"/>
    <col min="5636" max="5639" width="12.5" style="151" customWidth="1"/>
    <col min="5640" max="5640" width="26.375" style="151" customWidth="1"/>
    <col min="5641" max="5641" width="9" style="151" customWidth="1"/>
    <col min="5642" max="5888" width="9" style="151"/>
    <col min="5889" max="5890" width="6.75" style="151" customWidth="1"/>
    <col min="5891" max="5891" width="22.5" style="151" customWidth="1"/>
    <col min="5892" max="5895" width="12.5" style="151" customWidth="1"/>
    <col min="5896" max="5896" width="26.375" style="151" customWidth="1"/>
    <col min="5897" max="5897" width="9" style="151" customWidth="1"/>
    <col min="5898" max="6144" width="9" style="151"/>
    <col min="6145" max="6146" width="6.75" style="151" customWidth="1"/>
    <col min="6147" max="6147" width="22.5" style="151" customWidth="1"/>
    <col min="6148" max="6151" width="12.5" style="151" customWidth="1"/>
    <col min="6152" max="6152" width="26.375" style="151" customWidth="1"/>
    <col min="6153" max="6153" width="9" style="151" customWidth="1"/>
    <col min="6154" max="6400" width="9" style="151"/>
    <col min="6401" max="6402" width="6.75" style="151" customWidth="1"/>
    <col min="6403" max="6403" width="22.5" style="151" customWidth="1"/>
    <col min="6404" max="6407" width="12.5" style="151" customWidth="1"/>
    <col min="6408" max="6408" width="26.375" style="151" customWidth="1"/>
    <col min="6409" max="6409" width="9" style="151" customWidth="1"/>
    <col min="6410" max="6656" width="9" style="151"/>
    <col min="6657" max="6658" width="6.75" style="151" customWidth="1"/>
    <col min="6659" max="6659" width="22.5" style="151" customWidth="1"/>
    <col min="6660" max="6663" width="12.5" style="151" customWidth="1"/>
    <col min="6664" max="6664" width="26.375" style="151" customWidth="1"/>
    <col min="6665" max="6665" width="9" style="151" customWidth="1"/>
    <col min="6666" max="6912" width="9" style="151"/>
    <col min="6913" max="6914" width="6.75" style="151" customWidth="1"/>
    <col min="6915" max="6915" width="22.5" style="151" customWidth="1"/>
    <col min="6916" max="6919" width="12.5" style="151" customWidth="1"/>
    <col min="6920" max="6920" width="26.375" style="151" customWidth="1"/>
    <col min="6921" max="6921" width="9" style="151" customWidth="1"/>
    <col min="6922" max="7168" width="9" style="151"/>
    <col min="7169" max="7170" width="6.75" style="151" customWidth="1"/>
    <col min="7171" max="7171" width="22.5" style="151" customWidth="1"/>
    <col min="7172" max="7175" width="12.5" style="151" customWidth="1"/>
    <col min="7176" max="7176" width="26.375" style="151" customWidth="1"/>
    <col min="7177" max="7177" width="9" style="151" customWidth="1"/>
    <col min="7178" max="7424" width="9" style="151"/>
    <col min="7425" max="7426" width="6.75" style="151" customWidth="1"/>
    <col min="7427" max="7427" width="22.5" style="151" customWidth="1"/>
    <col min="7428" max="7431" width="12.5" style="151" customWidth="1"/>
    <col min="7432" max="7432" width="26.375" style="151" customWidth="1"/>
    <col min="7433" max="7433" width="9" style="151" customWidth="1"/>
    <col min="7434" max="7680" width="9" style="151"/>
    <col min="7681" max="7682" width="6.75" style="151" customWidth="1"/>
    <col min="7683" max="7683" width="22.5" style="151" customWidth="1"/>
    <col min="7684" max="7687" width="12.5" style="151" customWidth="1"/>
    <col min="7688" max="7688" width="26.375" style="151" customWidth="1"/>
    <col min="7689" max="7689" width="9" style="151" customWidth="1"/>
    <col min="7690" max="7936" width="9" style="151"/>
    <col min="7937" max="7938" width="6.75" style="151" customWidth="1"/>
    <col min="7939" max="7939" width="22.5" style="151" customWidth="1"/>
    <col min="7940" max="7943" width="12.5" style="151" customWidth="1"/>
    <col min="7944" max="7944" width="26.375" style="151" customWidth="1"/>
    <col min="7945" max="7945" width="9" style="151" customWidth="1"/>
    <col min="7946" max="8192" width="9" style="151"/>
    <col min="8193" max="8194" width="6.75" style="151" customWidth="1"/>
    <col min="8195" max="8195" width="22.5" style="151" customWidth="1"/>
    <col min="8196" max="8199" width="12.5" style="151" customWidth="1"/>
    <col min="8200" max="8200" width="26.375" style="151" customWidth="1"/>
    <col min="8201" max="8201" width="9" style="151" customWidth="1"/>
    <col min="8202" max="8448" width="9" style="151"/>
    <col min="8449" max="8450" width="6.75" style="151" customWidth="1"/>
    <col min="8451" max="8451" width="22.5" style="151" customWidth="1"/>
    <col min="8452" max="8455" width="12.5" style="151" customWidth="1"/>
    <col min="8456" max="8456" width="26.375" style="151" customWidth="1"/>
    <col min="8457" max="8457" width="9" style="151" customWidth="1"/>
    <col min="8458" max="8704" width="9" style="151"/>
    <col min="8705" max="8706" width="6.75" style="151" customWidth="1"/>
    <col min="8707" max="8707" width="22.5" style="151" customWidth="1"/>
    <col min="8708" max="8711" width="12.5" style="151" customWidth="1"/>
    <col min="8712" max="8712" width="26.375" style="151" customWidth="1"/>
    <col min="8713" max="8713" width="9" style="151" customWidth="1"/>
    <col min="8714" max="8960" width="9" style="151"/>
    <col min="8961" max="8962" width="6.75" style="151" customWidth="1"/>
    <col min="8963" max="8963" width="22.5" style="151" customWidth="1"/>
    <col min="8964" max="8967" width="12.5" style="151" customWidth="1"/>
    <col min="8968" max="8968" width="26.375" style="151" customWidth="1"/>
    <col min="8969" max="8969" width="9" style="151" customWidth="1"/>
    <col min="8970" max="9216" width="9" style="151"/>
    <col min="9217" max="9218" width="6.75" style="151" customWidth="1"/>
    <col min="9219" max="9219" width="22.5" style="151" customWidth="1"/>
    <col min="9220" max="9223" width="12.5" style="151" customWidth="1"/>
    <col min="9224" max="9224" width="26.375" style="151" customWidth="1"/>
    <col min="9225" max="9225" width="9" style="151" customWidth="1"/>
    <col min="9226" max="9472" width="9" style="151"/>
    <col min="9473" max="9474" width="6.75" style="151" customWidth="1"/>
    <col min="9475" max="9475" width="22.5" style="151" customWidth="1"/>
    <col min="9476" max="9479" width="12.5" style="151" customWidth="1"/>
    <col min="9480" max="9480" width="26.375" style="151" customWidth="1"/>
    <col min="9481" max="9481" width="9" style="151" customWidth="1"/>
    <col min="9482" max="9728" width="9" style="151"/>
    <col min="9729" max="9730" width="6.75" style="151" customWidth="1"/>
    <col min="9731" max="9731" width="22.5" style="151" customWidth="1"/>
    <col min="9732" max="9735" width="12.5" style="151" customWidth="1"/>
    <col min="9736" max="9736" width="26.375" style="151" customWidth="1"/>
    <col min="9737" max="9737" width="9" style="151" customWidth="1"/>
    <col min="9738" max="9984" width="9" style="151"/>
    <col min="9985" max="9986" width="6.75" style="151" customWidth="1"/>
    <col min="9987" max="9987" width="22.5" style="151" customWidth="1"/>
    <col min="9988" max="9991" width="12.5" style="151" customWidth="1"/>
    <col min="9992" max="9992" width="26.375" style="151" customWidth="1"/>
    <col min="9993" max="9993" width="9" style="151" customWidth="1"/>
    <col min="9994" max="10240" width="9" style="151"/>
    <col min="10241" max="10242" width="6.75" style="151" customWidth="1"/>
    <col min="10243" max="10243" width="22.5" style="151" customWidth="1"/>
    <col min="10244" max="10247" width="12.5" style="151" customWidth="1"/>
    <col min="10248" max="10248" width="26.375" style="151" customWidth="1"/>
    <col min="10249" max="10249" width="9" style="151" customWidth="1"/>
    <col min="10250" max="10496" width="9" style="151"/>
    <col min="10497" max="10498" width="6.75" style="151" customWidth="1"/>
    <col min="10499" max="10499" width="22.5" style="151" customWidth="1"/>
    <col min="10500" max="10503" width="12.5" style="151" customWidth="1"/>
    <col min="10504" max="10504" width="26.375" style="151" customWidth="1"/>
    <col min="10505" max="10505" width="9" style="151" customWidth="1"/>
    <col min="10506" max="10752" width="9" style="151"/>
    <col min="10753" max="10754" width="6.75" style="151" customWidth="1"/>
    <col min="10755" max="10755" width="22.5" style="151" customWidth="1"/>
    <col min="10756" max="10759" width="12.5" style="151" customWidth="1"/>
    <col min="10760" max="10760" width="26.375" style="151" customWidth="1"/>
    <col min="10761" max="10761" width="9" style="151" customWidth="1"/>
    <col min="10762" max="11008" width="9" style="151"/>
    <col min="11009" max="11010" width="6.75" style="151" customWidth="1"/>
    <col min="11011" max="11011" width="22.5" style="151" customWidth="1"/>
    <col min="11012" max="11015" width="12.5" style="151" customWidth="1"/>
    <col min="11016" max="11016" width="26.375" style="151" customWidth="1"/>
    <col min="11017" max="11017" width="9" style="151" customWidth="1"/>
    <col min="11018" max="11264" width="9" style="151"/>
    <col min="11265" max="11266" width="6.75" style="151" customWidth="1"/>
    <col min="11267" max="11267" width="22.5" style="151" customWidth="1"/>
    <col min="11268" max="11271" width="12.5" style="151" customWidth="1"/>
    <col min="11272" max="11272" width="26.375" style="151" customWidth="1"/>
    <col min="11273" max="11273" width="9" style="151" customWidth="1"/>
    <col min="11274" max="11520" width="9" style="151"/>
    <col min="11521" max="11522" width="6.75" style="151" customWidth="1"/>
    <col min="11523" max="11523" width="22.5" style="151" customWidth="1"/>
    <col min="11524" max="11527" width="12.5" style="151" customWidth="1"/>
    <col min="11528" max="11528" width="26.375" style="151" customWidth="1"/>
    <col min="11529" max="11529" width="9" style="151" customWidth="1"/>
    <col min="11530" max="11776" width="9" style="151"/>
    <col min="11777" max="11778" width="6.75" style="151" customWidth="1"/>
    <col min="11779" max="11779" width="22.5" style="151" customWidth="1"/>
    <col min="11780" max="11783" width="12.5" style="151" customWidth="1"/>
    <col min="11784" max="11784" width="26.375" style="151" customWidth="1"/>
    <col min="11785" max="11785" width="9" style="151" customWidth="1"/>
    <col min="11786" max="12032" width="9" style="151"/>
    <col min="12033" max="12034" width="6.75" style="151" customWidth="1"/>
    <col min="12035" max="12035" width="22.5" style="151" customWidth="1"/>
    <col min="12036" max="12039" width="12.5" style="151" customWidth="1"/>
    <col min="12040" max="12040" width="26.375" style="151" customWidth="1"/>
    <col min="12041" max="12041" width="9" style="151" customWidth="1"/>
    <col min="12042" max="12288" width="9" style="151"/>
    <col min="12289" max="12290" width="6.75" style="151" customWidth="1"/>
    <col min="12291" max="12291" width="22.5" style="151" customWidth="1"/>
    <col min="12292" max="12295" width="12.5" style="151" customWidth="1"/>
    <col min="12296" max="12296" width="26.375" style="151" customWidth="1"/>
    <col min="12297" max="12297" width="9" style="151" customWidth="1"/>
    <col min="12298" max="12544" width="9" style="151"/>
    <col min="12545" max="12546" width="6.75" style="151" customWidth="1"/>
    <col min="12547" max="12547" width="22.5" style="151" customWidth="1"/>
    <col min="12548" max="12551" width="12.5" style="151" customWidth="1"/>
    <col min="12552" max="12552" width="26.375" style="151" customWidth="1"/>
    <col min="12553" max="12553" width="9" style="151" customWidth="1"/>
    <col min="12554" max="12800" width="9" style="151"/>
    <col min="12801" max="12802" width="6.75" style="151" customWidth="1"/>
    <col min="12803" max="12803" width="22.5" style="151" customWidth="1"/>
    <col min="12804" max="12807" width="12.5" style="151" customWidth="1"/>
    <col min="12808" max="12808" width="26.375" style="151" customWidth="1"/>
    <col min="12809" max="12809" width="9" style="151" customWidth="1"/>
    <col min="12810" max="13056" width="9" style="151"/>
    <col min="13057" max="13058" width="6.75" style="151" customWidth="1"/>
    <col min="13059" max="13059" width="22.5" style="151" customWidth="1"/>
    <col min="13060" max="13063" width="12.5" style="151" customWidth="1"/>
    <col min="13064" max="13064" width="26.375" style="151" customWidth="1"/>
    <col min="13065" max="13065" width="9" style="151" customWidth="1"/>
    <col min="13066" max="13312" width="9" style="151"/>
    <col min="13313" max="13314" width="6.75" style="151" customWidth="1"/>
    <col min="13315" max="13315" width="22.5" style="151" customWidth="1"/>
    <col min="13316" max="13319" width="12.5" style="151" customWidth="1"/>
    <col min="13320" max="13320" width="26.375" style="151" customWidth="1"/>
    <col min="13321" max="13321" width="9" style="151" customWidth="1"/>
    <col min="13322" max="13568" width="9" style="151"/>
    <col min="13569" max="13570" width="6.75" style="151" customWidth="1"/>
    <col min="13571" max="13571" width="22.5" style="151" customWidth="1"/>
    <col min="13572" max="13575" width="12.5" style="151" customWidth="1"/>
    <col min="13576" max="13576" width="26.375" style="151" customWidth="1"/>
    <col min="13577" max="13577" width="9" style="151" customWidth="1"/>
    <col min="13578" max="13824" width="9" style="151"/>
    <col min="13825" max="13826" width="6.75" style="151" customWidth="1"/>
    <col min="13827" max="13827" width="22.5" style="151" customWidth="1"/>
    <col min="13828" max="13831" width="12.5" style="151" customWidth="1"/>
    <col min="13832" max="13832" width="26.375" style="151" customWidth="1"/>
    <col min="13833" max="13833" width="9" style="151" customWidth="1"/>
    <col min="13834" max="14080" width="9" style="151"/>
    <col min="14081" max="14082" width="6.75" style="151" customWidth="1"/>
    <col min="14083" max="14083" width="22.5" style="151" customWidth="1"/>
    <col min="14084" max="14087" width="12.5" style="151" customWidth="1"/>
    <col min="14088" max="14088" width="26.375" style="151" customWidth="1"/>
    <col min="14089" max="14089" width="9" style="151" customWidth="1"/>
    <col min="14090" max="14336" width="9" style="151"/>
    <col min="14337" max="14338" width="6.75" style="151" customWidth="1"/>
    <col min="14339" max="14339" width="22.5" style="151" customWidth="1"/>
    <col min="14340" max="14343" width="12.5" style="151" customWidth="1"/>
    <col min="14344" max="14344" width="26.375" style="151" customWidth="1"/>
    <col min="14345" max="14345" width="9" style="151" customWidth="1"/>
    <col min="14346" max="14592" width="9" style="151"/>
    <col min="14593" max="14594" width="6.75" style="151" customWidth="1"/>
    <col min="14595" max="14595" width="22.5" style="151" customWidth="1"/>
    <col min="14596" max="14599" width="12.5" style="151" customWidth="1"/>
    <col min="14600" max="14600" width="26.375" style="151" customWidth="1"/>
    <col min="14601" max="14601" width="9" style="151" customWidth="1"/>
    <col min="14602" max="14848" width="9" style="151"/>
    <col min="14849" max="14850" width="6.75" style="151" customWidth="1"/>
    <col min="14851" max="14851" width="22.5" style="151" customWidth="1"/>
    <col min="14852" max="14855" width="12.5" style="151" customWidth="1"/>
    <col min="14856" max="14856" width="26.375" style="151" customWidth="1"/>
    <col min="14857" max="14857" width="9" style="151" customWidth="1"/>
    <col min="14858" max="15104" width="9" style="151"/>
    <col min="15105" max="15106" width="6.75" style="151" customWidth="1"/>
    <col min="15107" max="15107" width="22.5" style="151" customWidth="1"/>
    <col min="15108" max="15111" width="12.5" style="151" customWidth="1"/>
    <col min="15112" max="15112" width="26.375" style="151" customWidth="1"/>
    <col min="15113" max="15113" width="9" style="151" customWidth="1"/>
    <col min="15114" max="15360" width="9" style="151"/>
    <col min="15361" max="15362" width="6.75" style="151" customWidth="1"/>
    <col min="15363" max="15363" width="22.5" style="151" customWidth="1"/>
    <col min="15364" max="15367" width="12.5" style="151" customWidth="1"/>
    <col min="15368" max="15368" width="26.375" style="151" customWidth="1"/>
    <col min="15369" max="15369" width="9" style="151" customWidth="1"/>
    <col min="15370" max="15616" width="9" style="151"/>
    <col min="15617" max="15618" width="6.75" style="151" customWidth="1"/>
    <col min="15619" max="15619" width="22.5" style="151" customWidth="1"/>
    <col min="15620" max="15623" width="12.5" style="151" customWidth="1"/>
    <col min="15624" max="15624" width="26.375" style="151" customWidth="1"/>
    <col min="15625" max="15625" width="9" style="151" customWidth="1"/>
    <col min="15626" max="15872" width="9" style="151"/>
    <col min="15873" max="15874" width="6.75" style="151" customWidth="1"/>
    <col min="15875" max="15875" width="22.5" style="151" customWidth="1"/>
    <col min="15876" max="15879" width="12.5" style="151" customWidth="1"/>
    <col min="15880" max="15880" width="26.375" style="151" customWidth="1"/>
    <col min="15881" max="15881" width="9" style="151" customWidth="1"/>
    <col min="15882" max="16128" width="9" style="151"/>
    <col min="16129" max="16130" width="6.75" style="151" customWidth="1"/>
    <col min="16131" max="16131" width="22.5" style="151" customWidth="1"/>
    <col min="16132" max="16135" width="12.5" style="151" customWidth="1"/>
    <col min="16136" max="16136" width="26.375" style="151" customWidth="1"/>
    <col min="16137" max="16137" width="9" style="151" customWidth="1"/>
    <col min="16138" max="16384" width="9" style="151"/>
  </cols>
  <sheetData>
    <row r="1" spans="1:9" ht="40.5" customHeight="1">
      <c r="A1" s="1518" t="s">
        <v>410</v>
      </c>
      <c r="B1" s="1518"/>
      <c r="C1" s="1518"/>
      <c r="D1" s="1518"/>
      <c r="E1" s="1518"/>
      <c r="F1" s="1518"/>
      <c r="G1" s="1518"/>
      <c r="H1" s="1518"/>
    </row>
    <row r="2" spans="1:9" ht="23.25" customHeight="1">
      <c r="A2" s="449"/>
      <c r="B2" s="650" t="s">
        <v>164</v>
      </c>
      <c r="C2" s="451"/>
      <c r="D2" s="44"/>
      <c r="E2" s="452"/>
      <c r="F2" s="155"/>
      <c r="G2" s="453"/>
      <c r="H2" s="454"/>
    </row>
    <row r="3" spans="1:9">
      <c r="A3" s="447"/>
      <c r="B3" s="455" t="s">
        <v>184</v>
      </c>
      <c r="C3" s="455"/>
      <c r="D3" s="447"/>
      <c r="E3" s="456"/>
      <c r="F3" s="456"/>
      <c r="G3" s="457"/>
      <c r="H3" s="458"/>
    </row>
    <row r="4" spans="1:9">
      <c r="A4" s="447"/>
      <c r="B4" s="455" t="s">
        <v>426</v>
      </c>
      <c r="C4" s="455"/>
      <c r="D4" s="447"/>
      <c r="E4" s="456"/>
      <c r="F4" s="456"/>
      <c r="G4" s="457"/>
      <c r="H4" s="458"/>
    </row>
    <row r="5" spans="1:9">
      <c r="A5" s="459"/>
      <c r="B5" s="460" t="s">
        <v>156</v>
      </c>
      <c r="C5" s="460"/>
      <c r="D5" s="461" t="s">
        <v>185</v>
      </c>
      <c r="E5" s="462"/>
      <c r="F5" s="462"/>
      <c r="G5" s="462"/>
      <c r="H5" s="463"/>
    </row>
    <row r="6" spans="1:9">
      <c r="A6" s="447"/>
      <c r="B6" s="464" t="s">
        <v>157</v>
      </c>
      <c r="C6" s="465"/>
      <c r="D6" s="466"/>
      <c r="E6" s="467"/>
      <c r="F6" s="467"/>
      <c r="G6" s="467"/>
      <c r="H6" s="468"/>
      <c r="I6" s="152"/>
    </row>
    <row r="7" spans="1:9">
      <c r="A7" s="447"/>
      <c r="B7" s="469"/>
      <c r="C7" s="469"/>
      <c r="D7" s="470"/>
      <c r="E7" s="471"/>
      <c r="F7" s="471"/>
      <c r="G7" s="471"/>
      <c r="H7" s="472"/>
      <c r="I7" s="152"/>
    </row>
    <row r="8" spans="1:9">
      <c r="A8" s="447"/>
      <c r="B8" s="473" t="s">
        <v>158</v>
      </c>
      <c r="C8" s="465"/>
      <c r="D8" s="466"/>
      <c r="E8" s="466"/>
      <c r="F8" s="466"/>
      <c r="G8" s="466"/>
      <c r="H8" s="474"/>
      <c r="I8" s="152"/>
    </row>
    <row r="9" spans="1:9">
      <c r="A9" s="447"/>
      <c r="B9" s="475"/>
      <c r="C9" s="476"/>
      <c r="D9" s="477"/>
      <c r="E9" s="477"/>
      <c r="F9" s="478"/>
      <c r="G9" s="478"/>
      <c r="H9" s="479"/>
    </row>
    <row r="10" spans="1:9">
      <c r="A10" s="447"/>
      <c r="B10" s="480"/>
      <c r="C10" s="480"/>
      <c r="D10" s="449"/>
      <c r="E10" s="449"/>
      <c r="F10" s="449"/>
      <c r="G10" s="449"/>
      <c r="H10" s="481"/>
    </row>
    <row r="11" spans="1:9">
      <c r="A11" s="447"/>
      <c r="B11" s="482"/>
      <c r="C11" s="482"/>
      <c r="D11" s="478"/>
      <c r="E11" s="478"/>
      <c r="F11" s="478"/>
      <c r="G11" s="478"/>
      <c r="H11" s="479"/>
    </row>
    <row r="12" spans="1:9">
      <c r="A12" s="447"/>
      <c r="B12" s="483" t="s">
        <v>186</v>
      </c>
      <c r="C12" s="484" t="s">
        <v>159</v>
      </c>
      <c r="D12" s="485"/>
      <c r="E12" s="485"/>
      <c r="F12" s="484" t="s">
        <v>160</v>
      </c>
      <c r="G12" s="485"/>
      <c r="H12" s="486"/>
    </row>
    <row r="13" spans="1:9">
      <c r="A13" s="447"/>
      <c r="B13" s="480"/>
      <c r="C13" s="480"/>
      <c r="D13" s="449"/>
      <c r="E13" s="449"/>
      <c r="F13" s="480"/>
      <c r="G13" s="449"/>
      <c r="H13" s="481"/>
    </row>
    <row r="14" spans="1:9">
      <c r="A14" s="447"/>
      <c r="B14" s="480"/>
      <c r="C14" s="484"/>
      <c r="D14" s="485"/>
      <c r="E14" s="485"/>
      <c r="F14" s="484"/>
      <c r="G14" s="485"/>
      <c r="H14" s="486"/>
    </row>
    <row r="15" spans="1:9">
      <c r="A15" s="447"/>
      <c r="B15" s="480"/>
      <c r="C15" s="482"/>
      <c r="D15" s="478"/>
      <c r="E15" s="478"/>
      <c r="F15" s="482"/>
      <c r="G15" s="478"/>
      <c r="H15" s="479"/>
    </row>
    <row r="16" spans="1:9">
      <c r="A16" s="447"/>
      <c r="B16" s="480"/>
      <c r="C16" s="480"/>
      <c r="D16" s="449"/>
      <c r="E16" s="449"/>
      <c r="F16" s="480"/>
      <c r="G16" s="449"/>
      <c r="H16" s="481"/>
    </row>
    <row r="17" spans="1:8">
      <c r="A17" s="447"/>
      <c r="B17" s="480"/>
      <c r="C17" s="480"/>
      <c r="D17" s="449"/>
      <c r="E17" s="449"/>
      <c r="F17" s="480"/>
      <c r="G17" s="449"/>
      <c r="H17" s="481"/>
    </row>
    <row r="18" spans="1:8">
      <c r="A18" s="447"/>
      <c r="B18" s="480"/>
      <c r="C18" s="484"/>
      <c r="D18" s="485"/>
      <c r="E18" s="485"/>
      <c r="F18" s="484"/>
      <c r="G18" s="485"/>
      <c r="H18" s="486"/>
    </row>
    <row r="19" spans="1:8">
      <c r="A19" s="447"/>
      <c r="B19" s="480"/>
      <c r="C19" s="482"/>
      <c r="D19" s="478"/>
      <c r="E19" s="478"/>
      <c r="F19" s="482"/>
      <c r="G19" s="478"/>
      <c r="H19" s="479"/>
    </row>
    <row r="20" spans="1:8">
      <c r="A20" s="447"/>
      <c r="B20" s="480"/>
      <c r="C20" s="480"/>
      <c r="D20" s="449"/>
      <c r="E20" s="449"/>
      <c r="F20" s="480"/>
      <c r="G20" s="449"/>
      <c r="H20" s="481"/>
    </row>
    <row r="21" spans="1:8">
      <c r="A21" s="447"/>
      <c r="B21" s="480"/>
      <c r="C21" s="480"/>
      <c r="D21" s="449"/>
      <c r="E21" s="449"/>
      <c r="F21" s="480"/>
      <c r="G21" s="449"/>
      <c r="H21" s="481"/>
    </row>
    <row r="22" spans="1:8">
      <c r="A22" s="447"/>
      <c r="B22" s="480"/>
      <c r="C22" s="484"/>
      <c r="D22" s="485"/>
      <c r="E22" s="485"/>
      <c r="F22" s="484"/>
      <c r="G22" s="485"/>
      <c r="H22" s="486"/>
    </row>
    <row r="23" spans="1:8">
      <c r="A23" s="447"/>
      <c r="B23" s="480"/>
      <c r="C23" s="482"/>
      <c r="D23" s="478"/>
      <c r="E23" s="478"/>
      <c r="F23" s="482"/>
      <c r="G23" s="478"/>
      <c r="H23" s="479"/>
    </row>
    <row r="24" spans="1:8">
      <c r="A24" s="447"/>
      <c r="B24" s="480"/>
      <c r="C24" s="480"/>
      <c r="D24" s="449"/>
      <c r="E24" s="449"/>
      <c r="F24" s="480"/>
      <c r="G24" s="449"/>
      <c r="H24" s="481"/>
    </row>
    <row r="25" spans="1:8">
      <c r="A25" s="447"/>
      <c r="B25" s="482"/>
      <c r="C25" s="482"/>
      <c r="D25" s="478"/>
      <c r="E25" s="478"/>
      <c r="F25" s="482"/>
      <c r="G25" s="478"/>
      <c r="H25" s="479"/>
    </row>
    <row r="26" spans="1:8">
      <c r="A26" s="447"/>
      <c r="B26" s="487"/>
      <c r="C26" s="487"/>
      <c r="D26" s="449"/>
      <c r="E26" s="449"/>
      <c r="F26" s="449"/>
      <c r="G26" s="449"/>
      <c r="H26" s="449"/>
    </row>
    <row r="27" spans="1:8">
      <c r="A27" s="447"/>
      <c r="B27" s="455" t="s">
        <v>426</v>
      </c>
      <c r="C27" s="455"/>
      <c r="D27" s="447"/>
      <c r="E27" s="456"/>
      <c r="F27" s="447"/>
      <c r="G27" s="447"/>
      <c r="H27" s="447"/>
    </row>
    <row r="28" spans="1:8">
      <c r="A28" s="459"/>
      <c r="B28" s="460" t="s">
        <v>156</v>
      </c>
      <c r="C28" s="460"/>
      <c r="D28" s="461" t="s">
        <v>185</v>
      </c>
      <c r="E28" s="462"/>
      <c r="F28" s="462"/>
      <c r="G28" s="462"/>
      <c r="H28" s="463"/>
    </row>
    <row r="29" spans="1:8">
      <c r="A29" s="40"/>
      <c r="B29" s="464" t="s">
        <v>157</v>
      </c>
      <c r="C29" s="465"/>
      <c r="D29" s="466"/>
      <c r="E29" s="467"/>
      <c r="F29" s="467"/>
      <c r="G29" s="467"/>
      <c r="H29" s="468"/>
    </row>
    <row r="30" spans="1:8">
      <c r="A30" s="447"/>
      <c r="B30" s="469"/>
      <c r="C30" s="469"/>
      <c r="D30" s="470"/>
      <c r="E30" s="471"/>
      <c r="F30" s="471"/>
      <c r="G30" s="471"/>
      <c r="H30" s="472"/>
    </row>
    <row r="31" spans="1:8">
      <c r="A31" s="447"/>
      <c r="B31" s="473" t="s">
        <v>158</v>
      </c>
      <c r="C31" s="465"/>
      <c r="D31" s="466"/>
      <c r="E31" s="466"/>
      <c r="F31" s="466"/>
      <c r="G31" s="466"/>
      <c r="H31" s="474"/>
    </row>
    <row r="32" spans="1:8">
      <c r="A32" s="447"/>
      <c r="B32" s="475"/>
      <c r="C32" s="476"/>
      <c r="D32" s="477"/>
      <c r="E32" s="477"/>
      <c r="F32" s="478"/>
      <c r="G32" s="478"/>
      <c r="H32" s="479"/>
    </row>
    <row r="33" spans="1:8">
      <c r="A33" s="447"/>
      <c r="B33" s="480"/>
      <c r="C33" s="480"/>
      <c r="D33" s="449"/>
      <c r="E33" s="449"/>
      <c r="F33" s="449"/>
      <c r="G33" s="449"/>
      <c r="H33" s="481"/>
    </row>
    <row r="34" spans="1:8">
      <c r="A34" s="447"/>
      <c r="B34" s="482"/>
      <c r="C34" s="482"/>
      <c r="D34" s="478"/>
      <c r="E34" s="478"/>
      <c r="F34" s="478"/>
      <c r="G34" s="478"/>
      <c r="H34" s="479"/>
    </row>
    <row r="35" spans="1:8">
      <c r="A35" s="447"/>
      <c r="B35" s="483" t="s">
        <v>186</v>
      </c>
      <c r="C35" s="484" t="s">
        <v>159</v>
      </c>
      <c r="D35" s="485"/>
      <c r="E35" s="485"/>
      <c r="F35" s="484" t="s">
        <v>160</v>
      </c>
      <c r="G35" s="485"/>
      <c r="H35" s="486"/>
    </row>
    <row r="36" spans="1:8">
      <c r="A36" s="447"/>
      <c r="B36" s="480"/>
      <c r="C36" s="480"/>
      <c r="D36" s="449"/>
      <c r="E36" s="449"/>
      <c r="F36" s="480"/>
      <c r="G36" s="449"/>
      <c r="H36" s="481"/>
    </row>
    <row r="37" spans="1:8">
      <c r="A37" s="447"/>
      <c r="B37" s="480"/>
      <c r="C37" s="484"/>
      <c r="D37" s="485"/>
      <c r="E37" s="485"/>
      <c r="F37" s="484"/>
      <c r="G37" s="485"/>
      <c r="H37" s="486"/>
    </row>
    <row r="38" spans="1:8">
      <c r="A38" s="447"/>
      <c r="B38" s="480"/>
      <c r="C38" s="482"/>
      <c r="D38" s="478"/>
      <c r="E38" s="478"/>
      <c r="F38" s="482"/>
      <c r="G38" s="478"/>
      <c r="H38" s="479"/>
    </row>
    <row r="39" spans="1:8">
      <c r="A39" s="447"/>
      <c r="B39" s="480"/>
      <c r="C39" s="480"/>
      <c r="D39" s="449"/>
      <c r="E39" s="449"/>
      <c r="F39" s="480"/>
      <c r="G39" s="449"/>
      <c r="H39" s="481"/>
    </row>
    <row r="40" spans="1:8">
      <c r="A40" s="449"/>
      <c r="B40" s="480"/>
      <c r="C40" s="480"/>
      <c r="D40" s="449"/>
      <c r="E40" s="449"/>
      <c r="F40" s="480"/>
      <c r="G40" s="449"/>
      <c r="H40" s="481"/>
    </row>
    <row r="41" spans="1:8">
      <c r="A41" s="447"/>
      <c r="B41" s="480"/>
      <c r="C41" s="484"/>
      <c r="D41" s="485"/>
      <c r="E41" s="485"/>
      <c r="F41" s="484"/>
      <c r="G41" s="485"/>
      <c r="H41" s="486"/>
    </row>
    <row r="42" spans="1:8">
      <c r="A42" s="447"/>
      <c r="B42" s="480"/>
      <c r="C42" s="482"/>
      <c r="D42" s="478"/>
      <c r="E42" s="478"/>
      <c r="F42" s="482"/>
      <c r="G42" s="478"/>
      <c r="H42" s="479"/>
    </row>
    <row r="43" spans="1:8" ht="13.5" customHeight="1">
      <c r="A43" s="447"/>
      <c r="B43" s="480"/>
      <c r="C43" s="480"/>
      <c r="D43" s="449"/>
      <c r="E43" s="449"/>
      <c r="F43" s="480"/>
      <c r="G43" s="449"/>
      <c r="H43" s="481"/>
    </row>
    <row r="44" spans="1:8">
      <c r="A44" s="447"/>
      <c r="B44" s="480"/>
      <c r="C44" s="480"/>
      <c r="D44" s="449"/>
      <c r="E44" s="449"/>
      <c r="F44" s="480"/>
      <c r="G44" s="449"/>
      <c r="H44" s="481"/>
    </row>
    <row r="45" spans="1:8">
      <c r="A45" s="447"/>
      <c r="B45" s="480"/>
      <c r="C45" s="484"/>
      <c r="D45" s="485"/>
      <c r="E45" s="485"/>
      <c r="F45" s="484"/>
      <c r="G45" s="485"/>
      <c r="H45" s="486"/>
    </row>
    <row r="46" spans="1:8">
      <c r="A46" s="447"/>
      <c r="B46" s="480"/>
      <c r="C46" s="482"/>
      <c r="D46" s="478"/>
      <c r="E46" s="478"/>
      <c r="F46" s="482"/>
      <c r="G46" s="478"/>
      <c r="H46" s="479"/>
    </row>
    <row r="47" spans="1:8">
      <c r="A47" s="447"/>
      <c r="B47" s="480"/>
      <c r="C47" s="480"/>
      <c r="D47" s="449"/>
      <c r="E47" s="449"/>
      <c r="F47" s="480"/>
      <c r="G47" s="449"/>
      <c r="H47" s="481"/>
    </row>
    <row r="48" spans="1:8">
      <c r="A48" s="447"/>
      <c r="B48" s="482"/>
      <c r="C48" s="482"/>
      <c r="D48" s="478"/>
      <c r="E48" s="478"/>
      <c r="F48" s="482"/>
      <c r="G48" s="478"/>
      <c r="H48" s="479"/>
    </row>
    <row r="49" spans="1:9">
      <c r="A49" s="449"/>
      <c r="B49" s="485"/>
      <c r="C49" s="485"/>
      <c r="D49" s="485"/>
      <c r="E49" s="485"/>
      <c r="F49" s="485"/>
      <c r="G49" s="485"/>
      <c r="H49" s="486"/>
      <c r="I49" s="153"/>
    </row>
    <row r="50" spans="1:9">
      <c r="A50" s="449"/>
      <c r="B50" s="455" t="s">
        <v>426</v>
      </c>
      <c r="C50" s="449"/>
      <c r="D50" s="449"/>
      <c r="E50" s="449"/>
      <c r="F50" s="449"/>
      <c r="G50" s="449"/>
      <c r="H50" s="481"/>
    </row>
    <row r="51" spans="1:9">
      <c r="A51" s="459"/>
      <c r="B51" s="460" t="s">
        <v>156</v>
      </c>
      <c r="C51" s="460"/>
      <c r="D51" s="461" t="s">
        <v>185</v>
      </c>
      <c r="E51" s="462"/>
      <c r="F51" s="462"/>
      <c r="G51" s="462"/>
      <c r="H51" s="463"/>
    </row>
    <row r="52" spans="1:9">
      <c r="A52" s="447"/>
      <c r="B52" s="464" t="s">
        <v>157</v>
      </c>
      <c r="C52" s="465"/>
      <c r="D52" s="466"/>
      <c r="E52" s="467"/>
      <c r="F52" s="467"/>
      <c r="G52" s="467"/>
      <c r="H52" s="468"/>
    </row>
    <row r="53" spans="1:9">
      <c r="A53" s="447"/>
      <c r="B53" s="469"/>
      <c r="C53" s="469"/>
      <c r="D53" s="470"/>
      <c r="E53" s="471"/>
      <c r="F53" s="471"/>
      <c r="G53" s="471"/>
      <c r="H53" s="472"/>
    </row>
    <row r="54" spans="1:9">
      <c r="A54" s="447"/>
      <c r="B54" s="473" t="s">
        <v>158</v>
      </c>
      <c r="C54" s="465"/>
      <c r="D54" s="466"/>
      <c r="E54" s="466"/>
      <c r="F54" s="466"/>
      <c r="G54" s="466"/>
      <c r="H54" s="474"/>
    </row>
    <row r="55" spans="1:9">
      <c r="A55" s="447"/>
      <c r="B55" s="475"/>
      <c r="C55" s="476"/>
      <c r="D55" s="477"/>
      <c r="E55" s="477"/>
      <c r="F55" s="478"/>
      <c r="G55" s="478"/>
      <c r="H55" s="479"/>
    </row>
    <row r="56" spans="1:9">
      <c r="A56" s="447"/>
      <c r="B56" s="480"/>
      <c r="C56" s="480"/>
      <c r="D56" s="449"/>
      <c r="E56" s="449"/>
      <c r="F56" s="449"/>
      <c r="G56" s="449"/>
      <c r="H56" s="481"/>
    </row>
    <row r="57" spans="1:9">
      <c r="A57" s="447"/>
      <c r="B57" s="482"/>
      <c r="C57" s="482"/>
      <c r="D57" s="478"/>
      <c r="E57" s="478"/>
      <c r="F57" s="478"/>
      <c r="G57" s="478"/>
      <c r="H57" s="479"/>
    </row>
    <row r="58" spans="1:9">
      <c r="A58" s="447"/>
      <c r="B58" s="483" t="s">
        <v>186</v>
      </c>
      <c r="C58" s="484" t="s">
        <v>159</v>
      </c>
      <c r="D58" s="485"/>
      <c r="E58" s="485"/>
      <c r="F58" s="484" t="s">
        <v>160</v>
      </c>
      <c r="G58" s="485"/>
      <c r="H58" s="486"/>
    </row>
    <row r="59" spans="1:9">
      <c r="A59" s="447"/>
      <c r="B59" s="480"/>
      <c r="C59" s="480"/>
      <c r="D59" s="449"/>
      <c r="E59" s="449"/>
      <c r="F59" s="480"/>
      <c r="G59" s="449"/>
      <c r="H59" s="481"/>
    </row>
    <row r="60" spans="1:9">
      <c r="A60" s="447"/>
      <c r="B60" s="480"/>
      <c r="C60" s="484"/>
      <c r="D60" s="485"/>
      <c r="E60" s="485"/>
      <c r="F60" s="484"/>
      <c r="G60" s="485"/>
      <c r="H60" s="486"/>
    </row>
    <row r="61" spans="1:9">
      <c r="A61" s="447"/>
      <c r="B61" s="480"/>
      <c r="C61" s="482"/>
      <c r="D61" s="478"/>
      <c r="E61" s="478"/>
      <c r="F61" s="482"/>
      <c r="G61" s="478"/>
      <c r="H61" s="479"/>
    </row>
    <row r="62" spans="1:9">
      <c r="A62" s="447"/>
      <c r="B62" s="480"/>
      <c r="C62" s="480"/>
      <c r="D62" s="449"/>
      <c r="E62" s="449"/>
      <c r="F62" s="480"/>
      <c r="G62" s="449"/>
      <c r="H62" s="481"/>
    </row>
    <row r="63" spans="1:9">
      <c r="A63" s="447"/>
      <c r="B63" s="480"/>
      <c r="C63" s="480"/>
      <c r="D63" s="449"/>
      <c r="E63" s="449"/>
      <c r="F63" s="480"/>
      <c r="G63" s="449"/>
      <c r="H63" s="481"/>
    </row>
    <row r="64" spans="1:9">
      <c r="A64" s="447"/>
      <c r="B64" s="480"/>
      <c r="C64" s="484"/>
      <c r="D64" s="485"/>
      <c r="E64" s="485"/>
      <c r="F64" s="484"/>
      <c r="G64" s="485"/>
      <c r="H64" s="486"/>
    </row>
    <row r="65" spans="1:10">
      <c r="A65" s="447"/>
      <c r="B65" s="480"/>
      <c r="C65" s="482"/>
      <c r="D65" s="478"/>
      <c r="E65" s="478"/>
      <c r="F65" s="482"/>
      <c r="G65" s="478"/>
      <c r="H65" s="479"/>
    </row>
    <row r="66" spans="1:10">
      <c r="A66" s="447"/>
      <c r="B66" s="480"/>
      <c r="C66" s="480"/>
      <c r="D66" s="449"/>
      <c r="E66" s="449"/>
      <c r="F66" s="480"/>
      <c r="G66" s="449"/>
      <c r="H66" s="481"/>
    </row>
    <row r="67" spans="1:10">
      <c r="A67" s="447"/>
      <c r="B67" s="480"/>
      <c r="C67" s="480"/>
      <c r="D67" s="449"/>
      <c r="E67" s="449"/>
      <c r="F67" s="480"/>
      <c r="G67" s="449"/>
      <c r="H67" s="481"/>
    </row>
    <row r="68" spans="1:10">
      <c r="A68" s="447"/>
      <c r="B68" s="480"/>
      <c r="C68" s="484"/>
      <c r="D68" s="485"/>
      <c r="E68" s="485"/>
      <c r="F68" s="484"/>
      <c r="G68" s="485"/>
      <c r="H68" s="486"/>
    </row>
    <row r="69" spans="1:10" customFormat="1">
      <c r="A69" s="40"/>
      <c r="B69" s="480"/>
      <c r="C69" s="482"/>
      <c r="D69" s="478"/>
      <c r="E69" s="478"/>
      <c r="F69" s="482"/>
      <c r="G69" s="478"/>
      <c r="H69" s="479"/>
      <c r="J69" s="151"/>
    </row>
    <row r="70" spans="1:10">
      <c r="A70" s="447"/>
      <c r="B70" s="480"/>
      <c r="C70" s="480"/>
      <c r="D70" s="449"/>
      <c r="E70" s="449"/>
      <c r="F70" s="480"/>
      <c r="G70" s="449"/>
      <c r="H70" s="481"/>
      <c r="J70" s="94"/>
    </row>
    <row r="71" spans="1:10">
      <c r="A71" s="447"/>
      <c r="B71" s="482"/>
      <c r="C71" s="482"/>
      <c r="D71" s="478"/>
      <c r="E71" s="478"/>
      <c r="F71" s="482"/>
      <c r="G71" s="478"/>
      <c r="H71" s="479"/>
    </row>
    <row r="72" spans="1:10">
      <c r="A72" s="1516"/>
      <c r="B72" s="1517"/>
      <c r="C72" s="1517"/>
      <c r="D72" s="1517"/>
      <c r="E72" s="1517"/>
      <c r="F72" s="1517"/>
      <c r="G72" s="1517"/>
      <c r="H72" s="1517"/>
    </row>
    <row r="73" spans="1:10">
      <c r="A73" s="447"/>
      <c r="B73" s="447"/>
      <c r="C73" s="447"/>
      <c r="D73" s="447"/>
      <c r="E73" s="447"/>
      <c r="F73" s="447"/>
      <c r="G73" s="447"/>
      <c r="H73" s="447"/>
    </row>
    <row r="74" spans="1:10">
      <c r="A74" s="447"/>
      <c r="B74" s="539" t="s">
        <v>515</v>
      </c>
      <c r="C74" s="447"/>
      <c r="D74" s="447"/>
      <c r="E74" s="447"/>
      <c r="F74" s="447"/>
      <c r="G74" s="447"/>
      <c r="H74" s="447"/>
    </row>
    <row r="75" spans="1:10">
      <c r="A75" s="447"/>
      <c r="B75" s="447"/>
      <c r="C75" s="447"/>
      <c r="D75" s="447"/>
      <c r="E75" s="539" t="s">
        <v>788</v>
      </c>
      <c r="F75" s="447"/>
      <c r="G75" s="447"/>
      <c r="H75" s="448" t="str">
        <f>様式7!$F$4</f>
        <v>○○○○○○○○○○○ＥＳＣＯ事業</v>
      </c>
    </row>
  </sheetData>
  <mergeCells count="2">
    <mergeCell ref="A72:H72"/>
    <mergeCell ref="A1:H1"/>
  </mergeCells>
  <phoneticPr fontId="5"/>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zoomScale="80" zoomScaleNormal="75" zoomScaleSheetLayoutView="80" workbookViewId="0">
      <selection activeCell="I25" sqref="I25"/>
    </sheetView>
  </sheetViews>
  <sheetFormatPr defaultRowHeight="13.5"/>
  <cols>
    <col min="1" max="1" width="3.5" style="161" customWidth="1"/>
    <col min="2" max="2" width="31.75" style="161" customWidth="1"/>
    <col min="3" max="5" width="17.625" style="161" customWidth="1"/>
    <col min="6" max="6" width="28.5" style="161" customWidth="1"/>
    <col min="7" max="255" width="9" style="161"/>
    <col min="256" max="256" width="3" style="161" customWidth="1"/>
    <col min="257" max="257" width="3.5" style="161" customWidth="1"/>
    <col min="258" max="258" width="31.75" style="161" customWidth="1"/>
    <col min="259" max="261" width="17.625" style="161" customWidth="1"/>
    <col min="262" max="262" width="28.5" style="161" customWidth="1"/>
    <col min="263" max="511" width="9" style="161"/>
    <col min="512" max="512" width="3" style="161" customWidth="1"/>
    <col min="513" max="513" width="3.5" style="161" customWidth="1"/>
    <col min="514" max="514" width="31.75" style="161" customWidth="1"/>
    <col min="515" max="517" width="17.625" style="161" customWidth="1"/>
    <col min="518" max="518" width="28.5" style="161" customWidth="1"/>
    <col min="519" max="767" width="9" style="161"/>
    <col min="768" max="768" width="3" style="161" customWidth="1"/>
    <col min="769" max="769" width="3.5" style="161" customWidth="1"/>
    <col min="770" max="770" width="31.75" style="161" customWidth="1"/>
    <col min="771" max="773" width="17.625" style="161" customWidth="1"/>
    <col min="774" max="774" width="28.5" style="161" customWidth="1"/>
    <col min="775" max="1023" width="9" style="161"/>
    <col min="1024" max="1024" width="3" style="161" customWidth="1"/>
    <col min="1025" max="1025" width="3.5" style="161" customWidth="1"/>
    <col min="1026" max="1026" width="31.75" style="161" customWidth="1"/>
    <col min="1027" max="1029" width="17.625" style="161" customWidth="1"/>
    <col min="1030" max="1030" width="28.5" style="161" customWidth="1"/>
    <col min="1031" max="1279" width="9" style="161"/>
    <col min="1280" max="1280" width="3" style="161" customWidth="1"/>
    <col min="1281" max="1281" width="3.5" style="161" customWidth="1"/>
    <col min="1282" max="1282" width="31.75" style="161" customWidth="1"/>
    <col min="1283" max="1285" width="17.625" style="161" customWidth="1"/>
    <col min="1286" max="1286" width="28.5" style="161" customWidth="1"/>
    <col min="1287" max="1535" width="9" style="161"/>
    <col min="1536" max="1536" width="3" style="161" customWidth="1"/>
    <col min="1537" max="1537" width="3.5" style="161" customWidth="1"/>
    <col min="1538" max="1538" width="31.75" style="161" customWidth="1"/>
    <col min="1539" max="1541" width="17.625" style="161" customWidth="1"/>
    <col min="1542" max="1542" width="28.5" style="161" customWidth="1"/>
    <col min="1543" max="1791" width="9" style="161"/>
    <col min="1792" max="1792" width="3" style="161" customWidth="1"/>
    <col min="1793" max="1793" width="3.5" style="161" customWidth="1"/>
    <col min="1794" max="1794" width="31.75" style="161" customWidth="1"/>
    <col min="1795" max="1797" width="17.625" style="161" customWidth="1"/>
    <col min="1798" max="1798" width="28.5" style="161" customWidth="1"/>
    <col min="1799" max="2047" width="9" style="161"/>
    <col min="2048" max="2048" width="3" style="161" customWidth="1"/>
    <col min="2049" max="2049" width="3.5" style="161" customWidth="1"/>
    <col min="2050" max="2050" width="31.75" style="161" customWidth="1"/>
    <col min="2051" max="2053" width="17.625" style="161" customWidth="1"/>
    <col min="2054" max="2054" width="28.5" style="161" customWidth="1"/>
    <col min="2055" max="2303" width="9" style="161"/>
    <col min="2304" max="2304" width="3" style="161" customWidth="1"/>
    <col min="2305" max="2305" width="3.5" style="161" customWidth="1"/>
    <col min="2306" max="2306" width="31.75" style="161" customWidth="1"/>
    <col min="2307" max="2309" width="17.625" style="161" customWidth="1"/>
    <col min="2310" max="2310" width="28.5" style="161" customWidth="1"/>
    <col min="2311" max="2559" width="9" style="161"/>
    <col min="2560" max="2560" width="3" style="161" customWidth="1"/>
    <col min="2561" max="2561" width="3.5" style="161" customWidth="1"/>
    <col min="2562" max="2562" width="31.75" style="161" customWidth="1"/>
    <col min="2563" max="2565" width="17.625" style="161" customWidth="1"/>
    <col min="2566" max="2566" width="28.5" style="161" customWidth="1"/>
    <col min="2567" max="2815" width="9" style="161"/>
    <col min="2816" max="2816" width="3" style="161" customWidth="1"/>
    <col min="2817" max="2817" width="3.5" style="161" customWidth="1"/>
    <col min="2818" max="2818" width="31.75" style="161" customWidth="1"/>
    <col min="2819" max="2821" width="17.625" style="161" customWidth="1"/>
    <col min="2822" max="2822" width="28.5" style="161" customWidth="1"/>
    <col min="2823" max="3071" width="9" style="161"/>
    <col min="3072" max="3072" width="3" style="161" customWidth="1"/>
    <col min="3073" max="3073" width="3.5" style="161" customWidth="1"/>
    <col min="3074" max="3074" width="31.75" style="161" customWidth="1"/>
    <col min="3075" max="3077" width="17.625" style="161" customWidth="1"/>
    <col min="3078" max="3078" width="28.5" style="161" customWidth="1"/>
    <col min="3079" max="3327" width="9" style="161"/>
    <col min="3328" max="3328" width="3" style="161" customWidth="1"/>
    <col min="3329" max="3329" width="3.5" style="161" customWidth="1"/>
    <col min="3330" max="3330" width="31.75" style="161" customWidth="1"/>
    <col min="3331" max="3333" width="17.625" style="161" customWidth="1"/>
    <col min="3334" max="3334" width="28.5" style="161" customWidth="1"/>
    <col min="3335" max="3583" width="9" style="161"/>
    <col min="3584" max="3584" width="3" style="161" customWidth="1"/>
    <col min="3585" max="3585" width="3.5" style="161" customWidth="1"/>
    <col min="3586" max="3586" width="31.75" style="161" customWidth="1"/>
    <col min="3587" max="3589" width="17.625" style="161" customWidth="1"/>
    <col min="3590" max="3590" width="28.5" style="161" customWidth="1"/>
    <col min="3591" max="3839" width="9" style="161"/>
    <col min="3840" max="3840" width="3" style="161" customWidth="1"/>
    <col min="3841" max="3841" width="3.5" style="161" customWidth="1"/>
    <col min="3842" max="3842" width="31.75" style="161" customWidth="1"/>
    <col min="3843" max="3845" width="17.625" style="161" customWidth="1"/>
    <col min="3846" max="3846" width="28.5" style="161" customWidth="1"/>
    <col min="3847" max="4095" width="9" style="161"/>
    <col min="4096" max="4096" width="3" style="161" customWidth="1"/>
    <col min="4097" max="4097" width="3.5" style="161" customWidth="1"/>
    <col min="4098" max="4098" width="31.75" style="161" customWidth="1"/>
    <col min="4099" max="4101" width="17.625" style="161" customWidth="1"/>
    <col min="4102" max="4102" width="28.5" style="161" customWidth="1"/>
    <col min="4103" max="4351" width="9" style="161"/>
    <col min="4352" max="4352" width="3" style="161" customWidth="1"/>
    <col min="4353" max="4353" width="3.5" style="161" customWidth="1"/>
    <col min="4354" max="4354" width="31.75" style="161" customWidth="1"/>
    <col min="4355" max="4357" width="17.625" style="161" customWidth="1"/>
    <col min="4358" max="4358" width="28.5" style="161" customWidth="1"/>
    <col min="4359" max="4607" width="9" style="161"/>
    <col min="4608" max="4608" width="3" style="161" customWidth="1"/>
    <col min="4609" max="4609" width="3.5" style="161" customWidth="1"/>
    <col min="4610" max="4610" width="31.75" style="161" customWidth="1"/>
    <col min="4611" max="4613" width="17.625" style="161" customWidth="1"/>
    <col min="4614" max="4614" width="28.5" style="161" customWidth="1"/>
    <col min="4615" max="4863" width="9" style="161"/>
    <col min="4864" max="4864" width="3" style="161" customWidth="1"/>
    <col min="4865" max="4865" width="3.5" style="161" customWidth="1"/>
    <col min="4866" max="4866" width="31.75" style="161" customWidth="1"/>
    <col min="4867" max="4869" width="17.625" style="161" customWidth="1"/>
    <col min="4870" max="4870" width="28.5" style="161" customWidth="1"/>
    <col min="4871" max="5119" width="9" style="161"/>
    <col min="5120" max="5120" width="3" style="161" customWidth="1"/>
    <col min="5121" max="5121" width="3.5" style="161" customWidth="1"/>
    <col min="5122" max="5122" width="31.75" style="161" customWidth="1"/>
    <col min="5123" max="5125" width="17.625" style="161" customWidth="1"/>
    <col min="5126" max="5126" width="28.5" style="161" customWidth="1"/>
    <col min="5127" max="5375" width="9" style="161"/>
    <col min="5376" max="5376" width="3" style="161" customWidth="1"/>
    <col min="5377" max="5377" width="3.5" style="161" customWidth="1"/>
    <col min="5378" max="5378" width="31.75" style="161" customWidth="1"/>
    <col min="5379" max="5381" width="17.625" style="161" customWidth="1"/>
    <col min="5382" max="5382" width="28.5" style="161" customWidth="1"/>
    <col min="5383" max="5631" width="9" style="161"/>
    <col min="5632" max="5632" width="3" style="161" customWidth="1"/>
    <col min="5633" max="5633" width="3.5" style="161" customWidth="1"/>
    <col min="5634" max="5634" width="31.75" style="161" customWidth="1"/>
    <col min="5635" max="5637" width="17.625" style="161" customWidth="1"/>
    <col min="5638" max="5638" width="28.5" style="161" customWidth="1"/>
    <col min="5639" max="5887" width="9" style="161"/>
    <col min="5888" max="5888" width="3" style="161" customWidth="1"/>
    <col min="5889" max="5889" width="3.5" style="161" customWidth="1"/>
    <col min="5890" max="5890" width="31.75" style="161" customWidth="1"/>
    <col min="5891" max="5893" width="17.625" style="161" customWidth="1"/>
    <col min="5894" max="5894" width="28.5" style="161" customWidth="1"/>
    <col min="5895" max="6143" width="9" style="161"/>
    <col min="6144" max="6144" width="3" style="161" customWidth="1"/>
    <col min="6145" max="6145" width="3.5" style="161" customWidth="1"/>
    <col min="6146" max="6146" width="31.75" style="161" customWidth="1"/>
    <col min="6147" max="6149" width="17.625" style="161" customWidth="1"/>
    <col min="6150" max="6150" width="28.5" style="161" customWidth="1"/>
    <col min="6151" max="6399" width="9" style="161"/>
    <col min="6400" max="6400" width="3" style="161" customWidth="1"/>
    <col min="6401" max="6401" width="3.5" style="161" customWidth="1"/>
    <col min="6402" max="6402" width="31.75" style="161" customWidth="1"/>
    <col min="6403" max="6405" width="17.625" style="161" customWidth="1"/>
    <col min="6406" max="6406" width="28.5" style="161" customWidth="1"/>
    <col min="6407" max="6655" width="9" style="161"/>
    <col min="6656" max="6656" width="3" style="161" customWidth="1"/>
    <col min="6657" max="6657" width="3.5" style="161" customWidth="1"/>
    <col min="6658" max="6658" width="31.75" style="161" customWidth="1"/>
    <col min="6659" max="6661" width="17.625" style="161" customWidth="1"/>
    <col min="6662" max="6662" width="28.5" style="161" customWidth="1"/>
    <col min="6663" max="6911" width="9" style="161"/>
    <col min="6912" max="6912" width="3" style="161" customWidth="1"/>
    <col min="6913" max="6913" width="3.5" style="161" customWidth="1"/>
    <col min="6914" max="6914" width="31.75" style="161" customWidth="1"/>
    <col min="6915" max="6917" width="17.625" style="161" customWidth="1"/>
    <col min="6918" max="6918" width="28.5" style="161" customWidth="1"/>
    <col min="6919" max="7167" width="9" style="161"/>
    <col min="7168" max="7168" width="3" style="161" customWidth="1"/>
    <col min="7169" max="7169" width="3.5" style="161" customWidth="1"/>
    <col min="7170" max="7170" width="31.75" style="161" customWidth="1"/>
    <col min="7171" max="7173" width="17.625" style="161" customWidth="1"/>
    <col min="7174" max="7174" width="28.5" style="161" customWidth="1"/>
    <col min="7175" max="7423" width="9" style="161"/>
    <col min="7424" max="7424" width="3" style="161" customWidth="1"/>
    <col min="7425" max="7425" width="3.5" style="161" customWidth="1"/>
    <col min="7426" max="7426" width="31.75" style="161" customWidth="1"/>
    <col min="7427" max="7429" width="17.625" style="161" customWidth="1"/>
    <col min="7430" max="7430" width="28.5" style="161" customWidth="1"/>
    <col min="7431" max="7679" width="9" style="161"/>
    <col min="7680" max="7680" width="3" style="161" customWidth="1"/>
    <col min="7681" max="7681" width="3.5" style="161" customWidth="1"/>
    <col min="7682" max="7682" width="31.75" style="161" customWidth="1"/>
    <col min="7683" max="7685" width="17.625" style="161" customWidth="1"/>
    <col min="7686" max="7686" width="28.5" style="161" customWidth="1"/>
    <col min="7687" max="7935" width="9" style="161"/>
    <col min="7936" max="7936" width="3" style="161" customWidth="1"/>
    <col min="7937" max="7937" width="3.5" style="161" customWidth="1"/>
    <col min="7938" max="7938" width="31.75" style="161" customWidth="1"/>
    <col min="7939" max="7941" width="17.625" style="161" customWidth="1"/>
    <col min="7942" max="7942" width="28.5" style="161" customWidth="1"/>
    <col min="7943" max="8191" width="9" style="161"/>
    <col min="8192" max="8192" width="3" style="161" customWidth="1"/>
    <col min="8193" max="8193" width="3.5" style="161" customWidth="1"/>
    <col min="8194" max="8194" width="31.75" style="161" customWidth="1"/>
    <col min="8195" max="8197" width="17.625" style="161" customWidth="1"/>
    <col min="8198" max="8198" width="28.5" style="161" customWidth="1"/>
    <col min="8199" max="8447" width="9" style="161"/>
    <col min="8448" max="8448" width="3" style="161" customWidth="1"/>
    <col min="8449" max="8449" width="3.5" style="161" customWidth="1"/>
    <col min="8450" max="8450" width="31.75" style="161" customWidth="1"/>
    <col min="8451" max="8453" width="17.625" style="161" customWidth="1"/>
    <col min="8454" max="8454" width="28.5" style="161" customWidth="1"/>
    <col min="8455" max="8703" width="9" style="161"/>
    <col min="8704" max="8704" width="3" style="161" customWidth="1"/>
    <col min="8705" max="8705" width="3.5" style="161" customWidth="1"/>
    <col min="8706" max="8706" width="31.75" style="161" customWidth="1"/>
    <col min="8707" max="8709" width="17.625" style="161" customWidth="1"/>
    <col min="8710" max="8710" width="28.5" style="161" customWidth="1"/>
    <col min="8711" max="8959" width="9" style="161"/>
    <col min="8960" max="8960" width="3" style="161" customWidth="1"/>
    <col min="8961" max="8961" width="3.5" style="161" customWidth="1"/>
    <col min="8962" max="8962" width="31.75" style="161" customWidth="1"/>
    <col min="8963" max="8965" width="17.625" style="161" customWidth="1"/>
    <col min="8966" max="8966" width="28.5" style="161" customWidth="1"/>
    <col min="8967" max="9215" width="9" style="161"/>
    <col min="9216" max="9216" width="3" style="161" customWidth="1"/>
    <col min="9217" max="9217" width="3.5" style="161" customWidth="1"/>
    <col min="9218" max="9218" width="31.75" style="161" customWidth="1"/>
    <col min="9219" max="9221" width="17.625" style="161" customWidth="1"/>
    <col min="9222" max="9222" width="28.5" style="161" customWidth="1"/>
    <col min="9223" max="9471" width="9" style="161"/>
    <col min="9472" max="9472" width="3" style="161" customWidth="1"/>
    <col min="9473" max="9473" width="3.5" style="161" customWidth="1"/>
    <col min="9474" max="9474" width="31.75" style="161" customWidth="1"/>
    <col min="9475" max="9477" width="17.625" style="161" customWidth="1"/>
    <col min="9478" max="9478" width="28.5" style="161" customWidth="1"/>
    <col min="9479" max="9727" width="9" style="161"/>
    <col min="9728" max="9728" width="3" style="161" customWidth="1"/>
    <col min="9729" max="9729" width="3.5" style="161" customWidth="1"/>
    <col min="9730" max="9730" width="31.75" style="161" customWidth="1"/>
    <col min="9731" max="9733" width="17.625" style="161" customWidth="1"/>
    <col min="9734" max="9734" width="28.5" style="161" customWidth="1"/>
    <col min="9735" max="9983" width="9" style="161"/>
    <col min="9984" max="9984" width="3" style="161" customWidth="1"/>
    <col min="9985" max="9985" width="3.5" style="161" customWidth="1"/>
    <col min="9986" max="9986" width="31.75" style="161" customWidth="1"/>
    <col min="9987" max="9989" width="17.625" style="161" customWidth="1"/>
    <col min="9990" max="9990" width="28.5" style="161" customWidth="1"/>
    <col min="9991" max="10239" width="9" style="161"/>
    <col min="10240" max="10240" width="3" style="161" customWidth="1"/>
    <col min="10241" max="10241" width="3.5" style="161" customWidth="1"/>
    <col min="10242" max="10242" width="31.75" style="161" customWidth="1"/>
    <col min="10243" max="10245" width="17.625" style="161" customWidth="1"/>
    <col min="10246" max="10246" width="28.5" style="161" customWidth="1"/>
    <col min="10247" max="10495" width="9" style="161"/>
    <col min="10496" max="10496" width="3" style="161" customWidth="1"/>
    <col min="10497" max="10497" width="3.5" style="161" customWidth="1"/>
    <col min="10498" max="10498" width="31.75" style="161" customWidth="1"/>
    <col min="10499" max="10501" width="17.625" style="161" customWidth="1"/>
    <col min="10502" max="10502" width="28.5" style="161" customWidth="1"/>
    <col min="10503" max="10751" width="9" style="161"/>
    <col min="10752" max="10752" width="3" style="161" customWidth="1"/>
    <col min="10753" max="10753" width="3.5" style="161" customWidth="1"/>
    <col min="10754" max="10754" width="31.75" style="161" customWidth="1"/>
    <col min="10755" max="10757" width="17.625" style="161" customWidth="1"/>
    <col min="10758" max="10758" width="28.5" style="161" customWidth="1"/>
    <col min="10759" max="11007" width="9" style="161"/>
    <col min="11008" max="11008" width="3" style="161" customWidth="1"/>
    <col min="11009" max="11009" width="3.5" style="161" customWidth="1"/>
    <col min="11010" max="11010" width="31.75" style="161" customWidth="1"/>
    <col min="11011" max="11013" width="17.625" style="161" customWidth="1"/>
    <col min="11014" max="11014" width="28.5" style="161" customWidth="1"/>
    <col min="11015" max="11263" width="9" style="161"/>
    <col min="11264" max="11264" width="3" style="161" customWidth="1"/>
    <col min="11265" max="11265" width="3.5" style="161" customWidth="1"/>
    <col min="11266" max="11266" width="31.75" style="161" customWidth="1"/>
    <col min="11267" max="11269" width="17.625" style="161" customWidth="1"/>
    <col min="11270" max="11270" width="28.5" style="161" customWidth="1"/>
    <col min="11271" max="11519" width="9" style="161"/>
    <col min="11520" max="11520" width="3" style="161" customWidth="1"/>
    <col min="11521" max="11521" width="3.5" style="161" customWidth="1"/>
    <col min="11522" max="11522" width="31.75" style="161" customWidth="1"/>
    <col min="11523" max="11525" width="17.625" style="161" customWidth="1"/>
    <col min="11526" max="11526" width="28.5" style="161" customWidth="1"/>
    <col min="11527" max="11775" width="9" style="161"/>
    <col min="11776" max="11776" width="3" style="161" customWidth="1"/>
    <col min="11777" max="11777" width="3.5" style="161" customWidth="1"/>
    <col min="11778" max="11778" width="31.75" style="161" customWidth="1"/>
    <col min="11779" max="11781" width="17.625" style="161" customWidth="1"/>
    <col min="11782" max="11782" width="28.5" style="161" customWidth="1"/>
    <col min="11783" max="12031" width="9" style="161"/>
    <col min="12032" max="12032" width="3" style="161" customWidth="1"/>
    <col min="12033" max="12033" width="3.5" style="161" customWidth="1"/>
    <col min="12034" max="12034" width="31.75" style="161" customWidth="1"/>
    <col min="12035" max="12037" width="17.625" style="161" customWidth="1"/>
    <col min="12038" max="12038" width="28.5" style="161" customWidth="1"/>
    <col min="12039" max="12287" width="9" style="161"/>
    <col min="12288" max="12288" width="3" style="161" customWidth="1"/>
    <col min="12289" max="12289" width="3.5" style="161" customWidth="1"/>
    <col min="12290" max="12290" width="31.75" style="161" customWidth="1"/>
    <col min="12291" max="12293" width="17.625" style="161" customWidth="1"/>
    <col min="12294" max="12294" width="28.5" style="161" customWidth="1"/>
    <col min="12295" max="12543" width="9" style="161"/>
    <col min="12544" max="12544" width="3" style="161" customWidth="1"/>
    <col min="12545" max="12545" width="3.5" style="161" customWidth="1"/>
    <col min="12546" max="12546" width="31.75" style="161" customWidth="1"/>
    <col min="12547" max="12549" width="17.625" style="161" customWidth="1"/>
    <col min="12550" max="12550" width="28.5" style="161" customWidth="1"/>
    <col min="12551" max="12799" width="9" style="161"/>
    <col min="12800" max="12800" width="3" style="161" customWidth="1"/>
    <col min="12801" max="12801" width="3.5" style="161" customWidth="1"/>
    <col min="12802" max="12802" width="31.75" style="161" customWidth="1"/>
    <col min="12803" max="12805" width="17.625" style="161" customWidth="1"/>
    <col min="12806" max="12806" width="28.5" style="161" customWidth="1"/>
    <col min="12807" max="13055" width="9" style="161"/>
    <col min="13056" max="13056" width="3" style="161" customWidth="1"/>
    <col min="13057" max="13057" width="3.5" style="161" customWidth="1"/>
    <col min="13058" max="13058" width="31.75" style="161" customWidth="1"/>
    <col min="13059" max="13061" width="17.625" style="161" customWidth="1"/>
    <col min="13062" max="13062" width="28.5" style="161" customWidth="1"/>
    <col min="13063" max="13311" width="9" style="161"/>
    <col min="13312" max="13312" width="3" style="161" customWidth="1"/>
    <col min="13313" max="13313" width="3.5" style="161" customWidth="1"/>
    <col min="13314" max="13314" width="31.75" style="161" customWidth="1"/>
    <col min="13315" max="13317" width="17.625" style="161" customWidth="1"/>
    <col min="13318" max="13318" width="28.5" style="161" customWidth="1"/>
    <col min="13319" max="13567" width="9" style="161"/>
    <col min="13568" max="13568" width="3" style="161" customWidth="1"/>
    <col min="13569" max="13569" width="3.5" style="161" customWidth="1"/>
    <col min="13570" max="13570" width="31.75" style="161" customWidth="1"/>
    <col min="13571" max="13573" width="17.625" style="161" customWidth="1"/>
    <col min="13574" max="13574" width="28.5" style="161" customWidth="1"/>
    <col min="13575" max="13823" width="9" style="161"/>
    <col min="13824" max="13824" width="3" style="161" customWidth="1"/>
    <col min="13825" max="13825" width="3.5" style="161" customWidth="1"/>
    <col min="13826" max="13826" width="31.75" style="161" customWidth="1"/>
    <col min="13827" max="13829" width="17.625" style="161" customWidth="1"/>
    <col min="13830" max="13830" width="28.5" style="161" customWidth="1"/>
    <col min="13831" max="14079" width="9" style="161"/>
    <col min="14080" max="14080" width="3" style="161" customWidth="1"/>
    <col min="14081" max="14081" width="3.5" style="161" customWidth="1"/>
    <col min="14082" max="14082" width="31.75" style="161" customWidth="1"/>
    <col min="14083" max="14085" width="17.625" style="161" customWidth="1"/>
    <col min="14086" max="14086" width="28.5" style="161" customWidth="1"/>
    <col min="14087" max="14335" width="9" style="161"/>
    <col min="14336" max="14336" width="3" style="161" customWidth="1"/>
    <col min="14337" max="14337" width="3.5" style="161" customWidth="1"/>
    <col min="14338" max="14338" width="31.75" style="161" customWidth="1"/>
    <col min="14339" max="14341" width="17.625" style="161" customWidth="1"/>
    <col min="14342" max="14342" width="28.5" style="161" customWidth="1"/>
    <col min="14343" max="14591" width="9" style="161"/>
    <col min="14592" max="14592" width="3" style="161" customWidth="1"/>
    <col min="14593" max="14593" width="3.5" style="161" customWidth="1"/>
    <col min="14594" max="14594" width="31.75" style="161" customWidth="1"/>
    <col min="14595" max="14597" width="17.625" style="161" customWidth="1"/>
    <col min="14598" max="14598" width="28.5" style="161" customWidth="1"/>
    <col min="14599" max="14847" width="9" style="161"/>
    <col min="14848" max="14848" width="3" style="161" customWidth="1"/>
    <col min="14849" max="14849" width="3.5" style="161" customWidth="1"/>
    <col min="14850" max="14850" width="31.75" style="161" customWidth="1"/>
    <col min="14851" max="14853" width="17.625" style="161" customWidth="1"/>
    <col min="14854" max="14854" width="28.5" style="161" customWidth="1"/>
    <col min="14855" max="15103" width="9" style="161"/>
    <col min="15104" max="15104" width="3" style="161" customWidth="1"/>
    <col min="15105" max="15105" width="3.5" style="161" customWidth="1"/>
    <col min="15106" max="15106" width="31.75" style="161" customWidth="1"/>
    <col min="15107" max="15109" width="17.625" style="161" customWidth="1"/>
    <col min="15110" max="15110" width="28.5" style="161" customWidth="1"/>
    <col min="15111" max="15359" width="9" style="161"/>
    <col min="15360" max="15360" width="3" style="161" customWidth="1"/>
    <col min="15361" max="15361" width="3.5" style="161" customWidth="1"/>
    <col min="15362" max="15362" width="31.75" style="161" customWidth="1"/>
    <col min="15363" max="15365" width="17.625" style="161" customWidth="1"/>
    <col min="15366" max="15366" width="28.5" style="161" customWidth="1"/>
    <col min="15367" max="15615" width="9" style="161"/>
    <col min="15616" max="15616" width="3" style="161" customWidth="1"/>
    <col min="15617" max="15617" width="3.5" style="161" customWidth="1"/>
    <col min="15618" max="15618" width="31.75" style="161" customWidth="1"/>
    <col min="15619" max="15621" width="17.625" style="161" customWidth="1"/>
    <col min="15622" max="15622" width="28.5" style="161" customWidth="1"/>
    <col min="15623" max="15871" width="9" style="161"/>
    <col min="15872" max="15872" width="3" style="161" customWidth="1"/>
    <col min="15873" max="15873" width="3.5" style="161" customWidth="1"/>
    <col min="15874" max="15874" width="31.75" style="161" customWidth="1"/>
    <col min="15875" max="15877" width="17.625" style="161" customWidth="1"/>
    <col min="15878" max="15878" width="28.5" style="161" customWidth="1"/>
    <col min="15879" max="16127" width="9" style="161"/>
    <col min="16128" max="16128" width="3" style="161" customWidth="1"/>
    <col min="16129" max="16129" width="3.5" style="161" customWidth="1"/>
    <col min="16130" max="16130" width="31.75" style="161" customWidth="1"/>
    <col min="16131" max="16133" width="17.625" style="161" customWidth="1"/>
    <col min="16134" max="16134" width="28.5" style="161" customWidth="1"/>
    <col min="16135" max="16384" width="9" style="161"/>
  </cols>
  <sheetData>
    <row r="1" spans="1:7">
      <c r="A1" s="488"/>
      <c r="B1" s="489"/>
      <c r="C1" s="489"/>
      <c r="D1" s="489"/>
      <c r="E1" s="489"/>
      <c r="F1" s="489"/>
    </row>
    <row r="2" spans="1:7" ht="24" customHeight="1">
      <c r="A2" s="489"/>
      <c r="B2" s="491" t="s">
        <v>647</v>
      </c>
      <c r="C2" s="44"/>
      <c r="D2" s="491"/>
      <c r="E2" s="490"/>
      <c r="F2" s="492"/>
    </row>
    <row r="3" spans="1:7" ht="29.25" customHeight="1">
      <c r="A3" s="651" t="s">
        <v>513</v>
      </c>
      <c r="C3" s="44"/>
      <c r="D3" s="40"/>
      <c r="E3" s="493"/>
      <c r="F3" s="494"/>
    </row>
    <row r="4" spans="1:7">
      <c r="A4" s="489" t="s">
        <v>333</v>
      </c>
      <c r="B4" s="493" t="s">
        <v>334</v>
      </c>
      <c r="C4" s="44"/>
      <c r="D4" s="40"/>
      <c r="E4" s="493"/>
      <c r="F4" s="494"/>
    </row>
    <row r="5" spans="1:7">
      <c r="A5" s="488"/>
      <c r="B5" s="1544" t="s">
        <v>335</v>
      </c>
      <c r="C5" s="1544" t="s">
        <v>336</v>
      </c>
      <c r="D5" s="1544"/>
      <c r="E5" s="1544"/>
      <c r="F5" s="1544"/>
    </row>
    <row r="6" spans="1:7">
      <c r="A6" s="488"/>
      <c r="B6" s="1544"/>
      <c r="C6" s="1544"/>
      <c r="D6" s="1544"/>
      <c r="E6" s="1544"/>
      <c r="F6" s="1544"/>
    </row>
    <row r="7" spans="1:7">
      <c r="A7" s="488"/>
      <c r="B7" s="494"/>
      <c r="C7" s="494"/>
      <c r="D7" s="494"/>
      <c r="E7" s="494"/>
      <c r="F7" s="494"/>
    </row>
    <row r="8" spans="1:7">
      <c r="A8" s="488" t="s">
        <v>154</v>
      </c>
      <c r="B8" s="495" t="s">
        <v>337</v>
      </c>
      <c r="C8" s="488"/>
      <c r="D8" s="488" t="s">
        <v>338</v>
      </c>
      <c r="E8" s="40"/>
      <c r="F8" s="488"/>
    </row>
    <row r="9" spans="1:7">
      <c r="A9" s="40"/>
      <c r="B9" s="460" t="s">
        <v>156</v>
      </c>
      <c r="C9" s="496"/>
      <c r="D9" s="497"/>
      <c r="E9" s="497"/>
      <c r="F9" s="498"/>
    </row>
    <row r="10" spans="1:7">
      <c r="A10" s="488"/>
      <c r="B10" s="465" t="s">
        <v>339</v>
      </c>
      <c r="C10" s="499"/>
      <c r="D10" s="500"/>
      <c r="E10" s="500"/>
      <c r="F10" s="501"/>
      <c r="G10" s="304"/>
    </row>
    <row r="11" spans="1:7">
      <c r="A11" s="488"/>
      <c r="B11" s="469"/>
      <c r="C11" s="502"/>
      <c r="D11" s="503"/>
      <c r="E11" s="503"/>
      <c r="F11" s="504"/>
      <c r="G11" s="304"/>
    </row>
    <row r="12" spans="1:7">
      <c r="A12" s="488"/>
      <c r="B12" s="505" t="s">
        <v>158</v>
      </c>
      <c r="C12" s="506"/>
      <c r="D12" s="507"/>
      <c r="E12" s="507"/>
      <c r="F12" s="508"/>
      <c r="G12" s="304"/>
    </row>
    <row r="13" spans="1:7">
      <c r="A13" s="488"/>
      <c r="B13" s="475"/>
      <c r="C13" s="475"/>
      <c r="D13" s="489"/>
      <c r="E13" s="489"/>
      <c r="F13" s="509"/>
    </row>
    <row r="14" spans="1:7">
      <c r="A14" s="488"/>
      <c r="B14" s="510"/>
      <c r="C14" s="510"/>
      <c r="D14" s="489"/>
      <c r="E14" s="489"/>
      <c r="F14" s="509"/>
    </row>
    <row r="15" spans="1:7">
      <c r="A15" s="488"/>
      <c r="B15" s="511"/>
      <c r="C15" s="511"/>
      <c r="D15" s="512"/>
      <c r="E15" s="512"/>
      <c r="F15" s="513"/>
    </row>
    <row r="16" spans="1:7">
      <c r="A16" s="488"/>
      <c r="B16" s="514" t="s">
        <v>340</v>
      </c>
      <c r="C16" s="514"/>
      <c r="D16" s="515"/>
      <c r="E16" s="515"/>
      <c r="F16" s="516"/>
    </row>
    <row r="17" spans="1:6">
      <c r="A17" s="488"/>
      <c r="B17" s="510"/>
      <c r="C17" s="510"/>
      <c r="D17" s="489"/>
      <c r="E17" s="489"/>
      <c r="F17" s="509"/>
    </row>
    <row r="18" spans="1:6">
      <c r="A18" s="488"/>
      <c r="B18" s="510"/>
      <c r="C18" s="510"/>
      <c r="D18" s="489"/>
      <c r="E18" s="489"/>
      <c r="F18" s="509"/>
    </row>
    <row r="19" spans="1:6">
      <c r="A19" s="488"/>
      <c r="B19" s="510"/>
      <c r="C19" s="510"/>
      <c r="D19" s="489"/>
      <c r="E19" s="489"/>
      <c r="F19" s="509"/>
    </row>
    <row r="20" spans="1:6">
      <c r="A20" s="488"/>
      <c r="B20" s="510"/>
      <c r="C20" s="510"/>
      <c r="D20" s="489"/>
      <c r="E20" s="489"/>
      <c r="F20" s="509"/>
    </row>
    <row r="21" spans="1:6">
      <c r="A21" s="488"/>
      <c r="B21" s="511"/>
      <c r="C21" s="511"/>
      <c r="D21" s="512"/>
      <c r="E21" s="512"/>
      <c r="F21" s="513"/>
    </row>
    <row r="22" spans="1:6">
      <c r="A22" s="488"/>
      <c r="B22" s="517"/>
      <c r="C22" s="489"/>
      <c r="D22" s="489"/>
      <c r="E22" s="489"/>
      <c r="F22" s="489"/>
    </row>
    <row r="23" spans="1:6" s="167" customFormat="1">
      <c r="A23" s="518" t="s">
        <v>154</v>
      </c>
      <c r="B23" s="519" t="s">
        <v>341</v>
      </c>
      <c r="C23" s="518"/>
      <c r="D23" s="518"/>
      <c r="E23" s="518"/>
      <c r="F23" s="518"/>
    </row>
    <row r="24" spans="1:6" s="167" customFormat="1">
      <c r="A24" s="457"/>
      <c r="B24" s="1522" t="s">
        <v>157</v>
      </c>
      <c r="C24" s="1524" t="s">
        <v>342</v>
      </c>
      <c r="D24" s="1525"/>
      <c r="E24" s="1526"/>
      <c r="F24" s="1522" t="s">
        <v>343</v>
      </c>
    </row>
    <row r="25" spans="1:6" s="167" customFormat="1">
      <c r="A25" s="457"/>
      <c r="B25" s="1523"/>
      <c r="C25" s="1530"/>
      <c r="D25" s="1531"/>
      <c r="E25" s="1532"/>
      <c r="F25" s="1523"/>
    </row>
    <row r="26" spans="1:6" s="167" customFormat="1">
      <c r="A26" s="518"/>
      <c r="B26" s="1545"/>
      <c r="C26" s="1524"/>
      <c r="D26" s="1525"/>
      <c r="E26" s="1526"/>
      <c r="F26" s="1519"/>
    </row>
    <row r="27" spans="1:6" s="167" customFormat="1">
      <c r="A27" s="518"/>
      <c r="B27" s="1546"/>
      <c r="C27" s="1527"/>
      <c r="D27" s="1528"/>
      <c r="E27" s="1529"/>
      <c r="F27" s="1520"/>
    </row>
    <row r="28" spans="1:6" s="167" customFormat="1">
      <c r="A28" s="518"/>
      <c r="B28" s="1547"/>
      <c r="C28" s="1530"/>
      <c r="D28" s="1531"/>
      <c r="E28" s="1532"/>
      <c r="F28" s="1521"/>
    </row>
    <row r="29" spans="1:6" s="167" customFormat="1">
      <c r="A29" s="518"/>
      <c r="B29" s="520"/>
      <c r="C29" s="520"/>
      <c r="D29" s="520"/>
      <c r="E29" s="520"/>
      <c r="F29" s="520"/>
    </row>
    <row r="30" spans="1:6" s="167" customFormat="1">
      <c r="A30" s="518" t="s">
        <v>154</v>
      </c>
      <c r="B30" s="519" t="s">
        <v>344</v>
      </c>
      <c r="C30" s="518"/>
      <c r="D30" s="518"/>
      <c r="E30" s="518"/>
      <c r="F30" s="518"/>
    </row>
    <row r="31" spans="1:6" s="167" customFormat="1" ht="13.5" customHeight="1">
      <c r="A31" s="457"/>
      <c r="B31" s="1522" t="s">
        <v>345</v>
      </c>
      <c r="C31" s="1522" t="s">
        <v>346</v>
      </c>
      <c r="D31" s="1548" t="s">
        <v>347</v>
      </c>
      <c r="E31" s="1549"/>
      <c r="F31" s="1522" t="s">
        <v>2</v>
      </c>
    </row>
    <row r="32" spans="1:6" s="167" customFormat="1">
      <c r="A32" s="457"/>
      <c r="B32" s="1523"/>
      <c r="C32" s="1523"/>
      <c r="D32" s="1550"/>
      <c r="E32" s="1551"/>
      <c r="F32" s="1523"/>
    </row>
    <row r="33" spans="1:6" s="167" customFormat="1" ht="54">
      <c r="A33" s="518"/>
      <c r="B33" s="521"/>
      <c r="C33" s="522"/>
      <c r="D33" s="1552"/>
      <c r="E33" s="1553"/>
      <c r="F33" s="523" t="s">
        <v>348</v>
      </c>
    </row>
    <row r="34" spans="1:6" s="167" customFormat="1">
      <c r="A34" s="518"/>
      <c r="B34" s="520"/>
      <c r="C34" s="520"/>
      <c r="D34" s="520"/>
      <c r="E34" s="520"/>
      <c r="F34" s="520"/>
    </row>
    <row r="35" spans="1:6" s="167" customFormat="1">
      <c r="A35" s="518" t="s">
        <v>154</v>
      </c>
      <c r="B35" s="519" t="s">
        <v>349</v>
      </c>
      <c r="C35" s="518"/>
      <c r="D35" s="518"/>
      <c r="E35" s="518"/>
      <c r="F35" s="518"/>
    </row>
    <row r="36" spans="1:6" s="167" customFormat="1">
      <c r="A36" s="457"/>
      <c r="B36" s="524" t="s">
        <v>157</v>
      </c>
      <c r="C36" s="1537" t="s">
        <v>350</v>
      </c>
      <c r="D36" s="1538"/>
      <c r="E36" s="1539"/>
      <c r="F36" s="524" t="s">
        <v>343</v>
      </c>
    </row>
    <row r="37" spans="1:6" s="167" customFormat="1">
      <c r="A37" s="457"/>
      <c r="B37" s="525"/>
      <c r="C37" s="1540" t="s">
        <v>351</v>
      </c>
      <c r="D37" s="1541"/>
      <c r="E37" s="1542"/>
      <c r="F37" s="526"/>
    </row>
    <row r="38" spans="1:6" s="167" customFormat="1">
      <c r="A38" s="518"/>
      <c r="B38" s="1519" t="s">
        <v>352</v>
      </c>
      <c r="C38" s="1524"/>
      <c r="D38" s="1525"/>
      <c r="E38" s="1526"/>
      <c r="F38" s="527"/>
    </row>
    <row r="39" spans="1:6" s="167" customFormat="1">
      <c r="A39" s="518"/>
      <c r="B39" s="1520"/>
      <c r="C39" s="1527"/>
      <c r="D39" s="1528"/>
      <c r="E39" s="1529"/>
      <c r="F39" s="528"/>
    </row>
    <row r="40" spans="1:6" s="167" customFormat="1">
      <c r="A40" s="518"/>
      <c r="B40" s="1521"/>
      <c r="C40" s="1530"/>
      <c r="D40" s="1531"/>
      <c r="E40" s="1532"/>
      <c r="F40" s="529"/>
    </row>
    <row r="41" spans="1:6" s="167" customFormat="1">
      <c r="A41" s="518"/>
      <c r="B41" s="1519" t="s">
        <v>353</v>
      </c>
      <c r="C41" s="1524"/>
      <c r="D41" s="1525"/>
      <c r="E41" s="1526"/>
      <c r="F41" s="528"/>
    </row>
    <row r="42" spans="1:6" s="167" customFormat="1">
      <c r="A42" s="518"/>
      <c r="B42" s="1520"/>
      <c r="C42" s="1527"/>
      <c r="D42" s="1528"/>
      <c r="E42" s="1529"/>
      <c r="F42" s="528"/>
    </row>
    <row r="43" spans="1:6" s="167" customFormat="1">
      <c r="A43" s="518"/>
      <c r="B43" s="1521"/>
      <c r="C43" s="1530"/>
      <c r="D43" s="1531"/>
      <c r="E43" s="1532"/>
      <c r="F43" s="529"/>
    </row>
    <row r="44" spans="1:6" s="167" customFormat="1">
      <c r="A44" s="518"/>
      <c r="B44" s="527" t="s">
        <v>354</v>
      </c>
      <c r="C44" s="1524"/>
      <c r="D44" s="1525"/>
      <c r="E44" s="1526"/>
      <c r="F44" s="528"/>
    </row>
    <row r="45" spans="1:6" s="167" customFormat="1">
      <c r="A45" s="518"/>
      <c r="B45" s="528" t="s">
        <v>355</v>
      </c>
      <c r="C45" s="1527"/>
      <c r="D45" s="1528"/>
      <c r="E45" s="1529"/>
      <c r="F45" s="528"/>
    </row>
    <row r="46" spans="1:6" s="167" customFormat="1">
      <c r="A46" s="518"/>
      <c r="B46" s="529"/>
      <c r="C46" s="1530"/>
      <c r="D46" s="1531"/>
      <c r="E46" s="1532"/>
      <c r="F46" s="529"/>
    </row>
    <row r="47" spans="1:6" s="167" customFormat="1">
      <c r="A47" s="518"/>
      <c r="B47" s="520"/>
      <c r="C47" s="520"/>
      <c r="D47" s="520"/>
      <c r="E47" s="520"/>
      <c r="F47" s="520"/>
    </row>
    <row r="48" spans="1:6" s="167" customFormat="1">
      <c r="A48" s="518" t="s">
        <v>154</v>
      </c>
      <c r="B48" s="519" t="s">
        <v>356</v>
      </c>
      <c r="C48" s="518"/>
      <c r="D48" s="518"/>
      <c r="E48" s="518"/>
      <c r="F48" s="518"/>
    </row>
    <row r="49" spans="1:8" s="167" customFormat="1">
      <c r="A49" s="457"/>
      <c r="B49" s="524" t="s">
        <v>157</v>
      </c>
      <c r="C49" s="1533" t="s">
        <v>450</v>
      </c>
      <c r="D49" s="1534" t="s">
        <v>451</v>
      </c>
      <c r="E49" s="530" t="s">
        <v>357</v>
      </c>
      <c r="F49" s="531" t="s">
        <v>343</v>
      </c>
    </row>
    <row r="50" spans="1:8" s="167" customFormat="1">
      <c r="A50" s="457"/>
      <c r="B50" s="525"/>
      <c r="C50" s="1523"/>
      <c r="D50" s="1535"/>
      <c r="E50" s="532" t="s">
        <v>358</v>
      </c>
      <c r="F50" s="533"/>
    </row>
    <row r="51" spans="1:8" s="167" customFormat="1">
      <c r="A51" s="518"/>
      <c r="B51" s="527"/>
      <c r="C51" s="1524"/>
      <c r="D51" s="1536"/>
      <c r="E51" s="1526"/>
      <c r="F51" s="528"/>
    </row>
    <row r="52" spans="1:8" s="167" customFormat="1">
      <c r="A52" s="518"/>
      <c r="B52" s="529"/>
      <c r="C52" s="1530"/>
      <c r="D52" s="1536"/>
      <c r="E52" s="1532"/>
      <c r="F52" s="529"/>
    </row>
    <row r="53" spans="1:8" s="167" customFormat="1">
      <c r="A53" s="518"/>
      <c r="B53" s="520"/>
      <c r="C53" s="520"/>
      <c r="D53" s="520"/>
      <c r="E53" s="520"/>
      <c r="F53" s="520"/>
    </row>
    <row r="54" spans="1:8" s="167" customFormat="1">
      <c r="A54" s="518"/>
      <c r="B54" s="520"/>
      <c r="C54" s="520"/>
      <c r="D54" s="520"/>
      <c r="E54" s="520"/>
      <c r="F54" s="520"/>
    </row>
    <row r="55" spans="1:8" s="167" customFormat="1">
      <c r="A55" s="518"/>
      <c r="B55" s="518"/>
      <c r="C55" s="518"/>
      <c r="D55" s="518"/>
      <c r="E55" s="518"/>
      <c r="F55" s="88"/>
    </row>
    <row r="56" spans="1:8" s="167" customFormat="1">
      <c r="A56" s="518" t="s">
        <v>359</v>
      </c>
      <c r="B56" s="519" t="s">
        <v>360</v>
      </c>
      <c r="C56" s="518"/>
      <c r="D56" s="518"/>
      <c r="E56" s="518"/>
      <c r="F56" s="518"/>
    </row>
    <row r="57" spans="1:8" s="167" customFormat="1">
      <c r="A57" s="457"/>
      <c r="B57" s="1522" t="s">
        <v>157</v>
      </c>
      <c r="C57" s="1524" t="s">
        <v>361</v>
      </c>
      <c r="D57" s="1525"/>
      <c r="E57" s="1526"/>
      <c r="F57" s="1522" t="s">
        <v>343</v>
      </c>
    </row>
    <row r="58" spans="1:8" s="167" customFormat="1">
      <c r="A58" s="457"/>
      <c r="B58" s="1523"/>
      <c r="C58" s="1530"/>
      <c r="D58" s="1531"/>
      <c r="E58" s="1532"/>
      <c r="F58" s="1523"/>
    </row>
    <row r="59" spans="1:8" s="167" customFormat="1">
      <c r="A59" s="518"/>
      <c r="B59" s="527"/>
      <c r="C59" s="1524"/>
      <c r="D59" s="1525"/>
      <c r="E59" s="1526"/>
      <c r="F59" s="356" t="s">
        <v>362</v>
      </c>
      <c r="G59" s="357"/>
    </row>
    <row r="60" spans="1:8" s="167" customFormat="1">
      <c r="A60" s="518"/>
      <c r="B60" s="528" t="s">
        <v>363</v>
      </c>
      <c r="C60" s="1527"/>
      <c r="D60" s="1528"/>
      <c r="E60" s="1529"/>
      <c r="F60" s="358" t="s">
        <v>695</v>
      </c>
    </row>
    <row r="61" spans="1:8" s="167" customFormat="1">
      <c r="A61" s="518"/>
      <c r="B61" s="528"/>
      <c r="C61" s="1527"/>
      <c r="D61" s="1528"/>
      <c r="E61" s="1529"/>
      <c r="F61" s="359" t="s">
        <v>364</v>
      </c>
    </row>
    <row r="62" spans="1:8" s="167" customFormat="1">
      <c r="A62" s="518"/>
      <c r="B62" s="529"/>
      <c r="C62" s="1530"/>
      <c r="D62" s="1531"/>
      <c r="E62" s="1532"/>
      <c r="F62" s="360"/>
    </row>
    <row r="63" spans="1:8">
      <c r="A63" s="518"/>
      <c r="B63" s="520"/>
      <c r="C63" s="534"/>
      <c r="D63" s="534"/>
      <c r="E63" s="534"/>
      <c r="F63" s="520"/>
    </row>
    <row r="64" spans="1:8" customFormat="1" ht="14.25">
      <c r="A64" s="40"/>
      <c r="B64" s="1543" t="s">
        <v>788</v>
      </c>
      <c r="C64" s="1543"/>
      <c r="D64" s="1543"/>
      <c r="E64" s="1543"/>
      <c r="F64" s="1543"/>
      <c r="H64" s="161"/>
    </row>
    <row r="65" spans="1:6">
      <c r="A65" s="488"/>
      <c r="B65" s="488"/>
      <c r="C65" s="488"/>
      <c r="D65" s="488"/>
      <c r="E65" s="488"/>
      <c r="F65" s="448" t="str">
        <f>様式7!$F$4</f>
        <v>○○○○○○○○○○○ＥＳＣＯ事業</v>
      </c>
    </row>
  </sheetData>
  <mergeCells count="30">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 ref="C36:E36"/>
    <mergeCell ref="C37:E37"/>
    <mergeCell ref="C38:E40"/>
    <mergeCell ref="C41:E43"/>
    <mergeCell ref="C44:E46"/>
    <mergeCell ref="B38:B40"/>
    <mergeCell ref="B41:B43"/>
    <mergeCell ref="F57:F58"/>
    <mergeCell ref="C59:E62"/>
    <mergeCell ref="C49:C50"/>
    <mergeCell ref="D49:D50"/>
    <mergeCell ref="C51:C52"/>
    <mergeCell ref="D51:D52"/>
    <mergeCell ref="E51:E52"/>
  </mergeCells>
  <phoneticPr fontId="5"/>
  <pageMargins left="0.78740157480314965" right="0" top="0.51" bottom="0" header="0.51181102362204722" footer="0.51181102362204722"/>
  <pageSetup paperSize="9" scale="81"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H1" zoomScale="70" zoomScaleNormal="75" zoomScaleSheetLayoutView="70" zoomScalePageLayoutView="40" workbookViewId="0">
      <selection activeCell="W12" sqref="W12:Y12"/>
    </sheetView>
  </sheetViews>
  <sheetFormatPr defaultRowHeight="13.5"/>
  <cols>
    <col min="1" max="1" width="8.75" style="151" customWidth="1"/>
    <col min="2" max="2" width="20.875" style="151" customWidth="1"/>
    <col min="3" max="33" width="9.625" style="151" customWidth="1"/>
    <col min="34" max="40" width="9" style="151"/>
    <col min="41" max="41" width="25" style="151" customWidth="1"/>
    <col min="42" max="42" width="20.875" style="151" customWidth="1"/>
    <col min="43" max="16150" width="9" style="151"/>
    <col min="16151" max="16151" width="9" style="151" customWidth="1"/>
    <col min="16152" max="16384" width="9" style="151"/>
  </cols>
  <sheetData>
    <row r="1" spans="1:51" s="156" customFormat="1" ht="26.25" customHeight="1">
      <c r="A1" s="1581" t="s">
        <v>665</v>
      </c>
      <c r="B1" s="1581"/>
      <c r="C1" s="1581"/>
      <c r="D1" s="1581"/>
      <c r="E1" s="1581"/>
      <c r="F1" s="1581"/>
      <c r="G1" s="1581"/>
      <c r="H1" s="1581"/>
      <c r="I1" s="1581"/>
      <c r="J1" s="1581"/>
      <c r="K1" s="1581"/>
      <c r="L1" s="1581"/>
      <c r="M1" s="1581"/>
      <c r="N1" s="1581"/>
      <c r="O1" s="1581"/>
      <c r="P1" s="1581"/>
      <c r="Q1" s="1581"/>
      <c r="R1" s="1581"/>
      <c r="S1" s="1581"/>
      <c r="T1" s="1581"/>
      <c r="U1" s="1581"/>
      <c r="V1" s="1581"/>
      <c r="W1" s="1581"/>
      <c r="X1" s="1581"/>
      <c r="Y1" s="1581"/>
      <c r="Z1" s="1581"/>
      <c r="AA1" s="1581"/>
      <c r="AB1" s="1581"/>
      <c r="AC1" s="1581"/>
      <c r="AD1" s="1581"/>
      <c r="AE1" s="1581"/>
      <c r="AH1" s="1582" t="s">
        <v>512</v>
      </c>
      <c r="AI1" s="1583"/>
    </row>
    <row r="2" spans="1:51" ht="24.75" customHeight="1">
      <c r="A2" s="450" t="s">
        <v>800</v>
      </c>
      <c r="B2" s="535"/>
      <c r="C2" s="535"/>
      <c r="D2" s="535"/>
      <c r="E2" s="535"/>
      <c r="F2" s="535"/>
      <c r="G2" s="535"/>
      <c r="H2" s="450"/>
      <c r="I2" s="450"/>
      <c r="J2" s="536"/>
      <c r="K2" s="536"/>
      <c r="L2" s="535"/>
      <c r="M2" s="535"/>
      <c r="N2" s="535"/>
      <c r="O2" s="535"/>
      <c r="P2" s="535"/>
      <c r="Q2" s="535"/>
      <c r="R2" s="535"/>
      <c r="S2" s="537"/>
      <c r="V2" s="539"/>
      <c r="W2" s="686"/>
      <c r="X2" s="263" t="s">
        <v>502</v>
      </c>
      <c r="AG2" s="539"/>
    </row>
    <row r="3" spans="1:51" ht="23.25" customHeight="1" thickBot="1">
      <c r="A3" s="242" t="s">
        <v>165</v>
      </c>
      <c r="B3" s="242"/>
      <c r="C3" s="242"/>
      <c r="D3" s="242"/>
      <c r="E3" s="242"/>
      <c r="F3" s="242"/>
      <c r="G3" s="540"/>
      <c r="H3" s="540"/>
      <c r="I3" s="548"/>
      <c r="J3" s="548"/>
      <c r="K3" s="548"/>
      <c r="L3" s="548"/>
      <c r="M3" s="548"/>
      <c r="N3" s="548"/>
      <c r="O3" s="548"/>
      <c r="P3" s="548"/>
      <c r="Q3" s="548"/>
      <c r="R3" s="548"/>
      <c r="S3" s="548"/>
      <c r="T3" s="548"/>
      <c r="U3" s="242" t="s">
        <v>476</v>
      </c>
      <c r="V3" s="548"/>
      <c r="W3" s="548"/>
      <c r="X3" s="548"/>
      <c r="Y3" s="548"/>
      <c r="Z3" s="548"/>
      <c r="AA3" s="548"/>
      <c r="AB3" s="548"/>
      <c r="AC3" s="1089"/>
      <c r="AD3" s="726"/>
      <c r="AE3" s="625"/>
      <c r="AF3" s="625"/>
      <c r="AG3" s="625"/>
      <c r="AH3" s="625"/>
      <c r="AI3" s="539"/>
      <c r="AJ3" s="539"/>
      <c r="AN3" s="539"/>
      <c r="AO3" s="539"/>
      <c r="AP3" s="539"/>
      <c r="AQ3" s="539"/>
      <c r="AR3" s="539"/>
    </row>
    <row r="4" spans="1:51" ht="22.5" customHeight="1" thickBot="1">
      <c r="A4" s="1584" t="s">
        <v>166</v>
      </c>
      <c r="B4" s="1585"/>
      <c r="C4" s="1585"/>
      <c r="D4" s="1586"/>
      <c r="E4" s="1590" t="s">
        <v>167</v>
      </c>
      <c r="F4" s="1591"/>
      <c r="G4" s="1590" t="s">
        <v>168</v>
      </c>
      <c r="H4" s="1591"/>
      <c r="I4" s="1594" t="s">
        <v>485</v>
      </c>
      <c r="J4" s="1596" t="s">
        <v>169</v>
      </c>
      <c r="K4" s="1559" t="s">
        <v>550</v>
      </c>
      <c r="L4" s="1598"/>
      <c r="M4" s="1594" t="s">
        <v>322</v>
      </c>
      <c r="N4" s="1590" t="s">
        <v>507</v>
      </c>
      <c r="O4" s="1591"/>
      <c r="P4" s="1557" t="s">
        <v>484</v>
      </c>
      <c r="Q4" s="1559" t="s">
        <v>511</v>
      </c>
      <c r="R4" s="1560"/>
      <c r="S4" s="1563"/>
      <c r="T4" s="644"/>
      <c r="U4" s="1600" t="s">
        <v>260</v>
      </c>
      <c r="V4" s="1601"/>
      <c r="W4" s="1602" t="s">
        <v>402</v>
      </c>
      <c r="X4" s="1601"/>
      <c r="Y4" s="1602" t="s">
        <v>562</v>
      </c>
      <c r="Z4" s="1603"/>
      <c r="AA4" s="1604"/>
      <c r="AB4" s="644"/>
      <c r="AC4" s="1090"/>
      <c r="AD4" s="1090"/>
      <c r="AE4" s="1090"/>
      <c r="AF4" s="1090"/>
      <c r="AG4" s="1091"/>
      <c r="AH4" s="1091"/>
    </row>
    <row r="5" spans="1:51" ht="21.75" customHeight="1" thickTop="1">
      <c r="A5" s="1587"/>
      <c r="B5" s="1588"/>
      <c r="C5" s="1588"/>
      <c r="D5" s="1589"/>
      <c r="E5" s="1592"/>
      <c r="F5" s="1593"/>
      <c r="G5" s="1592"/>
      <c r="H5" s="1593"/>
      <c r="I5" s="1595"/>
      <c r="J5" s="1597"/>
      <c r="K5" s="1561"/>
      <c r="L5" s="1599"/>
      <c r="M5" s="1595"/>
      <c r="N5" s="1592"/>
      <c r="O5" s="1593"/>
      <c r="P5" s="1558"/>
      <c r="Q5" s="1561"/>
      <c r="R5" s="1562"/>
      <c r="S5" s="1563"/>
      <c r="T5" s="644"/>
      <c r="U5" s="565" t="s">
        <v>477</v>
      </c>
      <c r="V5" s="566"/>
      <c r="W5" s="699"/>
      <c r="X5" s="575" t="s">
        <v>261</v>
      </c>
      <c r="Y5" s="700"/>
      <c r="Z5" s="655" t="s">
        <v>563</v>
      </c>
      <c r="AA5" s="656"/>
      <c r="AB5" s="644"/>
      <c r="AC5" s="1090"/>
      <c r="AD5" s="1090"/>
      <c r="AE5" s="1090"/>
      <c r="AF5" s="1090"/>
      <c r="AG5" s="1091"/>
      <c r="AH5" s="1091"/>
    </row>
    <row r="6" spans="1:51" ht="24" customHeight="1" thickBot="1">
      <c r="A6" s="541" t="s">
        <v>170</v>
      </c>
      <c r="B6" s="1619" t="s">
        <v>171</v>
      </c>
      <c r="C6" s="1620"/>
      <c r="D6" s="1621"/>
      <c r="E6" s="1622" t="s">
        <v>172</v>
      </c>
      <c r="F6" s="1621"/>
      <c r="G6" s="1554" t="s">
        <v>173</v>
      </c>
      <c r="H6" s="1555"/>
      <c r="I6" s="569" t="s">
        <v>174</v>
      </c>
      <c r="J6" s="569" t="s">
        <v>175</v>
      </c>
      <c r="K6" s="1554" t="s">
        <v>506</v>
      </c>
      <c r="L6" s="1555"/>
      <c r="M6" s="569" t="s">
        <v>175</v>
      </c>
      <c r="N6" s="1554" t="s">
        <v>564</v>
      </c>
      <c r="O6" s="1555"/>
      <c r="P6" s="569" t="s">
        <v>175</v>
      </c>
      <c r="Q6" s="1554" t="s">
        <v>509</v>
      </c>
      <c r="R6" s="1556"/>
      <c r="S6" s="1087"/>
      <c r="T6" s="645"/>
      <c r="U6" s="563" t="s">
        <v>478</v>
      </c>
      <c r="V6" s="564"/>
      <c r="W6" s="701"/>
      <c r="X6" s="576" t="s">
        <v>261</v>
      </c>
      <c r="Y6" s="702"/>
      <c r="Z6" s="660" t="s">
        <v>517</v>
      </c>
      <c r="AA6" s="657"/>
      <c r="AB6" s="645"/>
      <c r="AC6" s="1090"/>
      <c r="AD6" s="1090"/>
      <c r="AE6" s="1090"/>
      <c r="AF6" s="1090"/>
      <c r="AG6" s="1091"/>
      <c r="AH6" s="1091"/>
    </row>
    <row r="7" spans="1:51" ht="24" customHeight="1" thickTop="1">
      <c r="A7" s="542">
        <v>1</v>
      </c>
      <c r="B7" s="1606"/>
      <c r="C7" s="1607"/>
      <c r="D7" s="1608"/>
      <c r="E7" s="1609"/>
      <c r="F7" s="1610"/>
      <c r="G7" s="1611" t="str">
        <f>IF(B7=0,"",AF25)</f>
        <v/>
      </c>
      <c r="H7" s="1612"/>
      <c r="I7" s="687" t="str">
        <f t="shared" ref="I7:I16" si="0">IF(B7=0," ",E7/G7)</f>
        <v xml:space="preserve"> </v>
      </c>
      <c r="J7" s="688" t="str">
        <f t="shared" ref="J7:J16" si="1">IF(B7=0," ",G7/$Y$14*100)</f>
        <v xml:space="preserve"> </v>
      </c>
      <c r="K7" s="1613" t="str">
        <f>IF(B7=0,"",AF27)</f>
        <v/>
      </c>
      <c r="L7" s="1614"/>
      <c r="M7" s="689" t="str">
        <f t="shared" ref="M7:M16" si="2">IF(B7=0," ",K7/$Y$15*100)</f>
        <v xml:space="preserve"> </v>
      </c>
      <c r="N7" s="1615" t="str">
        <f>IF(B7=0,"",AF28)</f>
        <v/>
      </c>
      <c r="O7" s="1616"/>
      <c r="P7" s="690" t="str">
        <f>IF(B7=0," ",N7/$Y$16*100)</f>
        <v xml:space="preserve"> </v>
      </c>
      <c r="Q7" s="1617" t="str">
        <f>IF(B7=0,"",AH26-AH28)</f>
        <v/>
      </c>
      <c r="R7" s="1618"/>
      <c r="S7" s="1088"/>
      <c r="T7" s="703"/>
      <c r="U7" s="563" t="s">
        <v>479</v>
      </c>
      <c r="V7" s="564"/>
      <c r="W7" s="704"/>
      <c r="X7" s="576" t="s">
        <v>565</v>
      </c>
      <c r="Y7" s="705"/>
      <c r="Z7" s="1568" t="s">
        <v>566</v>
      </c>
      <c r="AA7" s="1569"/>
      <c r="AB7" s="703"/>
      <c r="AC7" s="1090"/>
      <c r="AD7" s="1090"/>
      <c r="AE7" s="1090"/>
      <c r="AF7" s="1090"/>
      <c r="AG7" s="1092"/>
      <c r="AH7" s="1092"/>
    </row>
    <row r="8" spans="1:51" ht="24" customHeight="1">
      <c r="A8" s="543">
        <v>2</v>
      </c>
      <c r="B8" s="1570"/>
      <c r="C8" s="1571"/>
      <c r="D8" s="1572"/>
      <c r="E8" s="1573"/>
      <c r="F8" s="1574"/>
      <c r="G8" s="1575" t="str">
        <f>IF(B8=0,"",AF29)</f>
        <v/>
      </c>
      <c r="H8" s="1576"/>
      <c r="I8" s="687" t="str">
        <f t="shared" si="0"/>
        <v xml:space="preserve"> </v>
      </c>
      <c r="J8" s="691" t="str">
        <f t="shared" si="1"/>
        <v xml:space="preserve"> </v>
      </c>
      <c r="K8" s="1577" t="str">
        <f>IF(B8=0,"",AF31)</f>
        <v/>
      </c>
      <c r="L8" s="1578"/>
      <c r="M8" s="691" t="str">
        <f t="shared" si="2"/>
        <v xml:space="preserve"> </v>
      </c>
      <c r="N8" s="1579" t="str">
        <f>IF(B8=0,"",AF32)</f>
        <v/>
      </c>
      <c r="O8" s="1580"/>
      <c r="P8" s="692" t="str">
        <f t="shared" ref="P8:P16" si="3">IF(B8=0," ",N8/$Y$16*100)</f>
        <v xml:space="preserve"> </v>
      </c>
      <c r="Q8" s="1577" t="str">
        <f>IF(B8=0,"",AH30-AH32)</f>
        <v/>
      </c>
      <c r="R8" s="1605"/>
      <c r="S8" s="1088"/>
      <c r="T8" s="703"/>
      <c r="U8" s="1564" t="s">
        <v>480</v>
      </c>
      <c r="V8" s="1565"/>
      <c r="W8" s="1566" t="s">
        <v>430</v>
      </c>
      <c r="X8" s="1567"/>
      <c r="Y8" s="706"/>
      <c r="Z8" s="1568" t="s">
        <v>567</v>
      </c>
      <c r="AA8" s="1569"/>
      <c r="AB8" s="703"/>
      <c r="AC8" s="1090"/>
      <c r="AD8" s="1090"/>
      <c r="AE8" s="1090"/>
      <c r="AF8" s="1090"/>
      <c r="AG8" s="1091"/>
      <c r="AH8" s="1091"/>
    </row>
    <row r="9" spans="1:51" ht="24" customHeight="1">
      <c r="A9" s="543">
        <v>3</v>
      </c>
      <c r="B9" s="1570"/>
      <c r="C9" s="1571"/>
      <c r="D9" s="1572"/>
      <c r="E9" s="1573"/>
      <c r="F9" s="1574"/>
      <c r="G9" s="1575" t="str">
        <f>IF(B9=0,"",AF33)</f>
        <v/>
      </c>
      <c r="H9" s="1576"/>
      <c r="I9" s="687" t="str">
        <f t="shared" si="0"/>
        <v xml:space="preserve"> </v>
      </c>
      <c r="J9" s="691" t="str">
        <f t="shared" si="1"/>
        <v xml:space="preserve"> </v>
      </c>
      <c r="K9" s="1577" t="str">
        <f>IF(B9=0,"",AF35)</f>
        <v/>
      </c>
      <c r="L9" s="1578"/>
      <c r="M9" s="691" t="str">
        <f t="shared" si="2"/>
        <v xml:space="preserve"> </v>
      </c>
      <c r="N9" s="1579" t="str">
        <f>IF(B9=0,"",AF36)</f>
        <v/>
      </c>
      <c r="O9" s="1580"/>
      <c r="P9" s="692" t="str">
        <f t="shared" si="3"/>
        <v xml:space="preserve"> </v>
      </c>
      <c r="Q9" s="1577" t="str">
        <f>IF(B9=0,"",AH34-AH36)</f>
        <v/>
      </c>
      <c r="R9" s="1605"/>
      <c r="S9" s="1088"/>
      <c r="T9" s="703"/>
      <c r="U9" s="1564" t="s">
        <v>481</v>
      </c>
      <c r="V9" s="1565"/>
      <c r="W9" s="1566" t="s">
        <v>430</v>
      </c>
      <c r="X9" s="1567"/>
      <c r="Y9" s="706"/>
      <c r="Z9" s="1568" t="s">
        <v>567</v>
      </c>
      <c r="AA9" s="1569"/>
      <c r="AB9" s="703"/>
      <c r="AC9" s="1090"/>
      <c r="AD9" s="1090"/>
      <c r="AE9" s="1090"/>
      <c r="AF9" s="1090"/>
      <c r="AG9" s="1091"/>
      <c r="AH9" s="1091"/>
    </row>
    <row r="10" spans="1:51" ht="24" customHeight="1">
      <c r="A10" s="544">
        <v>4</v>
      </c>
      <c r="B10" s="1570"/>
      <c r="C10" s="1571"/>
      <c r="D10" s="1572"/>
      <c r="E10" s="1573"/>
      <c r="F10" s="1574"/>
      <c r="G10" s="1575" t="str">
        <f>IF(B10=0,"",AF37)</f>
        <v/>
      </c>
      <c r="H10" s="1576"/>
      <c r="I10" s="687" t="str">
        <f t="shared" si="0"/>
        <v xml:space="preserve"> </v>
      </c>
      <c r="J10" s="691" t="str">
        <f t="shared" si="1"/>
        <v xml:space="preserve"> </v>
      </c>
      <c r="K10" s="1577" t="str">
        <f>IF(B10=0,"",AF39)</f>
        <v/>
      </c>
      <c r="L10" s="1578"/>
      <c r="M10" s="691" t="str">
        <f t="shared" si="2"/>
        <v xml:space="preserve"> </v>
      </c>
      <c r="N10" s="1579" t="str">
        <f>IF(B10=0,"",AF40)</f>
        <v/>
      </c>
      <c r="O10" s="1580"/>
      <c r="P10" s="692" t="str">
        <f t="shared" si="3"/>
        <v xml:space="preserve"> </v>
      </c>
      <c r="Q10" s="1577" t="str">
        <f>IF(B10=0,"",AH38-AH40)</f>
        <v/>
      </c>
      <c r="R10" s="1605"/>
      <c r="S10" s="1088"/>
      <c r="T10" s="703"/>
      <c r="U10" s="1564" t="s">
        <v>482</v>
      </c>
      <c r="V10" s="1565"/>
      <c r="W10" s="707"/>
      <c r="X10" s="576" t="s">
        <v>491</v>
      </c>
      <c r="Y10" s="705"/>
      <c r="Z10" s="1568" t="s">
        <v>568</v>
      </c>
      <c r="AA10" s="1569"/>
      <c r="AB10" s="703"/>
      <c r="AC10" s="1090"/>
      <c r="AD10" s="1090"/>
      <c r="AE10" s="1090"/>
      <c r="AF10" s="1090"/>
      <c r="AG10" s="1091"/>
      <c r="AH10" s="1091"/>
    </row>
    <row r="11" spans="1:51" ht="24" customHeight="1" thickBot="1">
      <c r="A11" s="543">
        <v>5</v>
      </c>
      <c r="B11" s="1570"/>
      <c r="C11" s="1571"/>
      <c r="D11" s="1572"/>
      <c r="E11" s="1573"/>
      <c r="F11" s="1574"/>
      <c r="G11" s="1575" t="str">
        <f>IF(B11=0,"",AF41)</f>
        <v/>
      </c>
      <c r="H11" s="1576"/>
      <c r="I11" s="687" t="str">
        <f t="shared" si="0"/>
        <v xml:space="preserve"> </v>
      </c>
      <c r="J11" s="691" t="str">
        <f t="shared" si="1"/>
        <v xml:space="preserve"> </v>
      </c>
      <c r="K11" s="1577" t="str">
        <f>IF(B11=0,"",AF43)</f>
        <v/>
      </c>
      <c r="L11" s="1578"/>
      <c r="M11" s="691" t="str">
        <f t="shared" si="2"/>
        <v xml:space="preserve"> </v>
      </c>
      <c r="N11" s="1579" t="str">
        <f>IF(B11=0,"",AF44)</f>
        <v/>
      </c>
      <c r="O11" s="1580"/>
      <c r="P11" s="692" t="str">
        <f t="shared" si="3"/>
        <v xml:space="preserve"> </v>
      </c>
      <c r="Q11" s="1577" t="str">
        <f>IF(B11=0,"",AH42-AH44)</f>
        <v/>
      </c>
      <c r="R11" s="1605"/>
      <c r="S11" s="1088"/>
      <c r="T11" s="703"/>
      <c r="U11" s="1623" t="s">
        <v>483</v>
      </c>
      <c r="V11" s="1624"/>
      <c r="W11" s="708"/>
      <c r="X11" s="577" t="s">
        <v>491</v>
      </c>
      <c r="Y11" s="709"/>
      <c r="Z11" s="1625" t="s">
        <v>568</v>
      </c>
      <c r="AA11" s="1626"/>
      <c r="AB11" s="703"/>
      <c r="AC11" s="561"/>
      <c r="AD11" s="156"/>
      <c r="AE11" s="156"/>
      <c r="AF11" s="156"/>
      <c r="AG11" s="156"/>
      <c r="AH11" s="156"/>
      <c r="AI11" s="535"/>
      <c r="AJ11" s="535"/>
      <c r="AL11" s="539"/>
      <c r="AM11" s="539"/>
      <c r="AN11" s="535"/>
      <c r="AO11" s="535"/>
      <c r="AP11" s="535"/>
      <c r="AQ11" s="535"/>
      <c r="AR11" s="535"/>
      <c r="AT11" s="539"/>
      <c r="AU11" s="539"/>
      <c r="AV11" s="539"/>
    </row>
    <row r="12" spans="1:51" ht="24" customHeight="1">
      <c r="A12" s="543">
        <v>6</v>
      </c>
      <c r="B12" s="1570"/>
      <c r="C12" s="1571"/>
      <c r="D12" s="1572"/>
      <c r="E12" s="1573"/>
      <c r="F12" s="1574"/>
      <c r="G12" s="1575" t="str">
        <f>IF(B12=0,"",AF45)</f>
        <v/>
      </c>
      <c r="H12" s="1576"/>
      <c r="I12" s="687" t="str">
        <f t="shared" si="0"/>
        <v xml:space="preserve"> </v>
      </c>
      <c r="J12" s="691" t="str">
        <f t="shared" si="1"/>
        <v xml:space="preserve"> </v>
      </c>
      <c r="K12" s="1577" t="str">
        <f>IF(B12=0,"",AF47)</f>
        <v/>
      </c>
      <c r="L12" s="1578"/>
      <c r="M12" s="691" t="str">
        <f t="shared" si="2"/>
        <v xml:space="preserve"> </v>
      </c>
      <c r="N12" s="1579" t="str">
        <f>IF(B12=0,"",AF48)</f>
        <v/>
      </c>
      <c r="O12" s="1580"/>
      <c r="P12" s="692" t="str">
        <f t="shared" si="3"/>
        <v xml:space="preserve"> </v>
      </c>
      <c r="Q12" s="1577" t="str">
        <f>IF(B12=0,"",AH46-AH48)</f>
        <v/>
      </c>
      <c r="R12" s="1605"/>
      <c r="S12" s="1088"/>
      <c r="T12" s="703"/>
      <c r="U12" s="1093"/>
      <c r="V12" s="703"/>
      <c r="W12" s="1104" t="s">
        <v>806</v>
      </c>
      <c r="X12" s="1105"/>
      <c r="Y12" s="703" t="s">
        <v>805</v>
      </c>
      <c r="Z12" s="703"/>
      <c r="AA12" s="703"/>
      <c r="AB12" s="703"/>
      <c r="AC12" s="535"/>
      <c r="AD12" s="535"/>
      <c r="AE12" s="535"/>
      <c r="AF12" s="535"/>
      <c r="AK12" s="539"/>
      <c r="AL12" s="539"/>
      <c r="AM12" s="539"/>
      <c r="AS12" s="539"/>
      <c r="AT12" s="539"/>
      <c r="AU12" s="539"/>
      <c r="AV12" s="539"/>
    </row>
    <row r="13" spans="1:51" ht="24" customHeight="1" thickBot="1">
      <c r="A13" s="543">
        <v>7</v>
      </c>
      <c r="B13" s="1570"/>
      <c r="C13" s="1571"/>
      <c r="D13" s="1572"/>
      <c r="E13" s="1573"/>
      <c r="F13" s="1574"/>
      <c r="G13" s="1575" t="str">
        <f>IF(B13=0,"",AF49)</f>
        <v/>
      </c>
      <c r="H13" s="1576"/>
      <c r="I13" s="687" t="str">
        <f t="shared" si="0"/>
        <v xml:space="preserve"> </v>
      </c>
      <c r="J13" s="691" t="str">
        <f t="shared" si="1"/>
        <v xml:space="preserve"> </v>
      </c>
      <c r="K13" s="1577" t="str">
        <f>IF(B13=0,"",AF51)</f>
        <v/>
      </c>
      <c r="L13" s="1578"/>
      <c r="M13" s="691" t="str">
        <f t="shared" si="2"/>
        <v xml:space="preserve"> </v>
      </c>
      <c r="N13" s="1579" t="str">
        <f>IF(B13=0,"",AF52)</f>
        <v/>
      </c>
      <c r="O13" s="1580"/>
      <c r="P13" s="692" t="str">
        <f t="shared" si="3"/>
        <v xml:space="preserve"> </v>
      </c>
      <c r="Q13" s="1577" t="str">
        <f>IF(B13=0,"",AH50-AH52)</f>
        <v/>
      </c>
      <c r="R13" s="1605"/>
      <c r="S13" s="1088"/>
      <c r="T13" s="703"/>
      <c r="U13" s="547" t="s">
        <v>510</v>
      </c>
      <c r="V13" s="535"/>
      <c r="W13" s="535"/>
      <c r="X13" s="535"/>
      <c r="Y13" s="535"/>
      <c r="Z13" s="535"/>
      <c r="AA13" s="535"/>
      <c r="AB13" s="535"/>
      <c r="AT13" s="539"/>
      <c r="AU13" s="539"/>
      <c r="AV13" s="539"/>
      <c r="AW13" s="539"/>
    </row>
    <row r="14" spans="1:51" ht="24" customHeight="1">
      <c r="A14" s="543">
        <v>8</v>
      </c>
      <c r="B14" s="1570"/>
      <c r="C14" s="1571"/>
      <c r="D14" s="1572"/>
      <c r="E14" s="1573"/>
      <c r="F14" s="1574"/>
      <c r="G14" s="1575" t="str">
        <f>IF(B14=0,"",AF53)</f>
        <v/>
      </c>
      <c r="H14" s="1576"/>
      <c r="I14" s="687" t="str">
        <f t="shared" si="0"/>
        <v xml:space="preserve"> </v>
      </c>
      <c r="J14" s="691" t="str">
        <f t="shared" si="1"/>
        <v xml:space="preserve"> </v>
      </c>
      <c r="K14" s="1577" t="str">
        <f>IF(B14=0,"",AF55)</f>
        <v/>
      </c>
      <c r="L14" s="1578"/>
      <c r="M14" s="691" t="str">
        <f t="shared" si="2"/>
        <v xml:space="preserve"> </v>
      </c>
      <c r="N14" s="1579" t="str">
        <f>IF(B14=0,"",AF56)</f>
        <v/>
      </c>
      <c r="O14" s="1580"/>
      <c r="P14" s="692" t="str">
        <f t="shared" si="3"/>
        <v xml:space="preserve"> </v>
      </c>
      <c r="Q14" s="1577" t="str">
        <f>IF(B14=0,"",AH54-AH56)</f>
        <v/>
      </c>
      <c r="R14" s="1605"/>
      <c r="S14" s="1088"/>
      <c r="T14" s="703"/>
      <c r="U14" s="1655" t="s">
        <v>488</v>
      </c>
      <c r="V14" s="1656"/>
      <c r="W14" s="1656"/>
      <c r="X14" s="1657"/>
      <c r="Y14" s="1658"/>
      <c r="Z14" s="1659"/>
      <c r="AA14" s="535"/>
      <c r="AB14" s="535"/>
      <c r="AT14" s="539"/>
      <c r="AU14" s="539"/>
      <c r="AV14" s="539"/>
      <c r="AW14" s="539"/>
    </row>
    <row r="15" spans="1:51" ht="24" customHeight="1">
      <c r="A15" s="546">
        <v>9</v>
      </c>
      <c r="B15" s="1570"/>
      <c r="C15" s="1571"/>
      <c r="D15" s="1572"/>
      <c r="E15" s="1573"/>
      <c r="F15" s="1574"/>
      <c r="G15" s="1575" t="str">
        <f>IF(B15=0,"",AF57)</f>
        <v/>
      </c>
      <c r="H15" s="1576"/>
      <c r="I15" s="687" t="str">
        <f t="shared" si="0"/>
        <v xml:space="preserve"> </v>
      </c>
      <c r="J15" s="691" t="str">
        <f t="shared" si="1"/>
        <v xml:space="preserve"> </v>
      </c>
      <c r="K15" s="1577" t="str">
        <f>IF(B15=0,"",AF59)</f>
        <v/>
      </c>
      <c r="L15" s="1578"/>
      <c r="M15" s="691" t="str">
        <f t="shared" si="2"/>
        <v xml:space="preserve"> </v>
      </c>
      <c r="N15" s="1579" t="str">
        <f>IF(B15=0,"",AF60)</f>
        <v/>
      </c>
      <c r="O15" s="1580"/>
      <c r="P15" s="692" t="str">
        <f t="shared" si="3"/>
        <v xml:space="preserve"> </v>
      </c>
      <c r="Q15" s="1577" t="str">
        <f>IF(B15=0,"",AH58-AH60)</f>
        <v/>
      </c>
      <c r="R15" s="1605"/>
      <c r="S15" s="1088"/>
      <c r="T15" s="703"/>
      <c r="U15" s="1660" t="s">
        <v>489</v>
      </c>
      <c r="V15" s="1661"/>
      <c r="W15" s="1661"/>
      <c r="X15" s="1662"/>
      <c r="Y15" s="1663"/>
      <c r="Z15" s="1664"/>
      <c r="AA15" s="535"/>
      <c r="AB15" s="535"/>
      <c r="AR15" s="643"/>
      <c r="AT15" s="539"/>
      <c r="AU15" s="539"/>
      <c r="AV15" s="539"/>
      <c r="AW15" s="539"/>
    </row>
    <row r="16" spans="1:51" ht="24" customHeight="1" thickBot="1">
      <c r="A16" s="543">
        <v>10</v>
      </c>
      <c r="B16" s="1644"/>
      <c r="C16" s="1645"/>
      <c r="D16" s="1646"/>
      <c r="E16" s="1647"/>
      <c r="F16" s="1648"/>
      <c r="G16" s="1649" t="str">
        <f>IF(B16=0,"",AF61)</f>
        <v/>
      </c>
      <c r="H16" s="1650"/>
      <c r="I16" s="687" t="str">
        <f t="shared" si="0"/>
        <v xml:space="preserve"> </v>
      </c>
      <c r="J16" s="693" t="str">
        <f t="shared" si="1"/>
        <v xml:space="preserve"> </v>
      </c>
      <c r="K16" s="1577" t="str">
        <f>IF(B16=0,"",AF63)</f>
        <v/>
      </c>
      <c r="L16" s="1578"/>
      <c r="M16" s="694" t="str">
        <f t="shared" si="2"/>
        <v xml:space="preserve"> </v>
      </c>
      <c r="N16" s="1651" t="str">
        <f>IF(B16=0,"",AF64)</f>
        <v/>
      </c>
      <c r="O16" s="1652"/>
      <c r="P16" s="695" t="str">
        <f t="shared" si="3"/>
        <v xml:space="preserve"> </v>
      </c>
      <c r="Q16" s="1653" t="str">
        <f>IF(B16=0,"",AH62-AH64)</f>
        <v/>
      </c>
      <c r="R16" s="1654"/>
      <c r="S16" s="1088"/>
      <c r="T16" s="703"/>
      <c r="U16" s="1627" t="s">
        <v>569</v>
      </c>
      <c r="V16" s="1628"/>
      <c r="W16" s="1628"/>
      <c r="X16" s="1629"/>
      <c r="Y16" s="1630"/>
      <c r="Z16" s="1631"/>
      <c r="AA16" s="535"/>
      <c r="AB16" s="535"/>
      <c r="AC16" s="535"/>
      <c r="AD16" s="535"/>
      <c r="AE16" s="535"/>
      <c r="AF16" s="561"/>
      <c r="AV16" s="539"/>
      <c r="AW16" s="539"/>
      <c r="AX16" s="539"/>
      <c r="AY16" s="539"/>
    </row>
    <row r="17" spans="1:57" ht="24" customHeight="1" thickTop="1" thickBot="1">
      <c r="A17" s="1632" t="s">
        <v>22</v>
      </c>
      <c r="B17" s="1633"/>
      <c r="C17" s="1633"/>
      <c r="D17" s="1634"/>
      <c r="E17" s="1635">
        <f>SUM(E7:F16)</f>
        <v>0</v>
      </c>
      <c r="F17" s="1636"/>
      <c r="G17" s="1635">
        <f>SUM(G7:H16)</f>
        <v>0</v>
      </c>
      <c r="H17" s="1636"/>
      <c r="I17" s="683" t="e">
        <f>E17/G17</f>
        <v>#DIV/0!</v>
      </c>
      <c r="J17" s="684" t="e">
        <f>ROUNDDOWN((G17/Y14*100),1)</f>
        <v>#DIV/0!</v>
      </c>
      <c r="K17" s="1637">
        <f>SUM(K7:L16)</f>
        <v>0</v>
      </c>
      <c r="L17" s="1638"/>
      <c r="M17" s="684" t="e">
        <f>ROUNDDOWN((AF67/Y15*100),1)</f>
        <v>#DIV/0!</v>
      </c>
      <c r="N17" s="1639">
        <f>SUM(N7:O16)</f>
        <v>0</v>
      </c>
      <c r="O17" s="1640"/>
      <c r="P17" s="685" t="e">
        <f>ROUNDDOWN((N17/Y16*100),1)</f>
        <v>#DIV/0!</v>
      </c>
      <c r="Q17" s="1637">
        <f>SUM(Q7:R16)</f>
        <v>0</v>
      </c>
      <c r="R17" s="1641"/>
      <c r="S17" s="1088"/>
      <c r="T17" s="703"/>
      <c r="U17" s="1642"/>
      <c r="V17" s="1642"/>
      <c r="W17" s="1642"/>
      <c r="X17" s="1642"/>
      <c r="Y17" s="1643"/>
      <c r="Z17" s="1643"/>
      <c r="AA17" s="535"/>
      <c r="AB17" s="535"/>
      <c r="AC17" s="535"/>
      <c r="AD17" s="535"/>
      <c r="AE17" s="535"/>
      <c r="AF17" s="561"/>
      <c r="AV17" s="539"/>
      <c r="AW17" s="539"/>
      <c r="AX17" s="539"/>
      <c r="AY17" s="539"/>
    </row>
    <row r="18" spans="1:57" ht="23.25" customHeight="1">
      <c r="A18" s="646"/>
      <c r="B18" s="548"/>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35"/>
      <c r="AT18" s="545"/>
    </row>
    <row r="19" spans="1:57" ht="23.25" customHeight="1" thickBot="1">
      <c r="A19" s="646" t="s">
        <v>804</v>
      </c>
      <c r="B19" s="548"/>
      <c r="C19" s="548"/>
      <c r="D19" s="548"/>
      <c r="E19" s="548"/>
      <c r="F19" s="548"/>
      <c r="G19" s="548"/>
      <c r="H19" s="548"/>
      <c r="I19" s="548"/>
      <c r="J19" s="548"/>
      <c r="K19" s="548"/>
      <c r="L19" s="548"/>
      <c r="M19" s="548"/>
      <c r="N19" s="548"/>
      <c r="O19" s="548"/>
      <c r="P19" s="548"/>
      <c r="Q19" s="548"/>
      <c r="R19" s="548"/>
      <c r="S19" s="548"/>
      <c r="T19" s="548"/>
      <c r="U19" s="958" t="s">
        <v>492</v>
      </c>
      <c r="V19" s="959"/>
      <c r="W19" s="959"/>
      <c r="X19" s="960"/>
      <c r="Y19" s="960"/>
      <c r="Z19" s="960"/>
      <c r="AA19" s="955"/>
      <c r="AB19" s="954"/>
      <c r="AC19" s="954"/>
      <c r="AT19" s="545"/>
    </row>
    <row r="20" spans="1:57" ht="23.25" customHeight="1" thickBot="1">
      <c r="A20" s="559"/>
      <c r="B20" s="548"/>
      <c r="C20" s="548"/>
      <c r="D20" s="548"/>
      <c r="E20" s="548"/>
      <c r="F20" s="548"/>
      <c r="G20" s="548"/>
      <c r="H20" s="548"/>
      <c r="I20" s="548"/>
      <c r="J20" s="548"/>
      <c r="K20" s="548"/>
      <c r="L20" s="548"/>
      <c r="M20" s="548"/>
      <c r="N20" s="548"/>
      <c r="O20" s="548"/>
      <c r="P20" s="548"/>
      <c r="Q20" s="548"/>
      <c r="R20" s="548"/>
      <c r="S20" s="548"/>
      <c r="T20" s="548"/>
      <c r="U20" s="1678" t="s">
        <v>648</v>
      </c>
      <c r="V20" s="1679"/>
      <c r="W20" s="1679"/>
      <c r="X20" s="1679"/>
      <c r="Y20" s="1680">
        <v>0</v>
      </c>
      <c r="Z20" s="1681"/>
      <c r="AA20" s="955"/>
      <c r="AB20" s="954"/>
      <c r="AC20" s="954"/>
      <c r="AT20" s="545"/>
    </row>
    <row r="21" spans="1:57" ht="23.25" customHeight="1">
      <c r="A21" s="242"/>
      <c r="B21" s="548"/>
      <c r="C21" s="548"/>
      <c r="D21" s="548"/>
      <c r="E21" s="548"/>
      <c r="F21" s="548"/>
      <c r="G21" s="548"/>
      <c r="H21" s="548"/>
      <c r="I21" s="548"/>
      <c r="J21" s="548"/>
      <c r="K21" s="548"/>
      <c r="L21" s="548"/>
      <c r="M21" s="548"/>
      <c r="N21" s="548"/>
      <c r="O21" s="548"/>
      <c r="P21" s="548"/>
      <c r="Q21" s="548"/>
      <c r="R21" s="548"/>
      <c r="S21" s="548"/>
      <c r="T21" s="548"/>
      <c r="U21" s="961" t="s">
        <v>634</v>
      </c>
      <c r="V21" s="961"/>
      <c r="W21" s="959"/>
      <c r="X21" s="959"/>
      <c r="Y21" s="959"/>
      <c r="Z21" s="959"/>
      <c r="AA21" s="956"/>
      <c r="AB21" s="956"/>
      <c r="AC21" s="954"/>
      <c r="AL21" s="545"/>
    </row>
    <row r="22" spans="1:57" ht="27" customHeight="1" thickBot="1">
      <c r="A22" s="547" t="s">
        <v>176</v>
      </c>
      <c r="B22" s="547"/>
      <c r="C22" s="547"/>
      <c r="D22" s="547"/>
      <c r="E22" s="547"/>
      <c r="F22" s="547"/>
      <c r="G22" s="547"/>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39"/>
      <c r="AI22" s="539"/>
      <c r="AJ22" s="539"/>
      <c r="AK22" s="539"/>
      <c r="AL22" s="539"/>
      <c r="AM22" s="539"/>
      <c r="AN22" s="547" t="s">
        <v>552</v>
      </c>
      <c r="AO22" s="547"/>
      <c r="AP22" s="547"/>
      <c r="AQ22" s="547"/>
      <c r="AR22" s="547"/>
      <c r="AS22" s="547"/>
      <c r="AT22" s="547"/>
      <c r="AU22" s="547"/>
      <c r="AV22" s="548"/>
      <c r="AW22" s="548"/>
      <c r="AX22" s="548"/>
      <c r="AY22" s="548"/>
      <c r="AZ22" s="548"/>
      <c r="BA22" s="548"/>
      <c r="BB22" s="548"/>
      <c r="BC22" s="548"/>
      <c r="BD22" s="548"/>
      <c r="BE22" s="548"/>
    </row>
    <row r="23" spans="1:57" s="362" customFormat="1" ht="14.25" customHeight="1">
      <c r="A23" s="1682" t="s">
        <v>177</v>
      </c>
      <c r="B23" s="1684" t="s">
        <v>178</v>
      </c>
      <c r="C23" s="1685"/>
      <c r="D23" s="1688" t="s">
        <v>179</v>
      </c>
      <c r="E23" s="1689"/>
      <c r="F23" s="1689"/>
      <c r="G23" s="1689"/>
      <c r="H23" s="1689"/>
      <c r="I23" s="1689"/>
      <c r="J23" s="1689"/>
      <c r="K23" s="1689"/>
      <c r="L23" s="1689"/>
      <c r="M23" s="1689"/>
      <c r="N23" s="1689"/>
      <c r="O23" s="1689"/>
      <c r="P23" s="1689"/>
      <c r="Q23" s="1690"/>
      <c r="R23" s="1691" t="s">
        <v>180</v>
      </c>
      <c r="S23" s="1692"/>
      <c r="T23" s="1692"/>
      <c r="U23" s="1692"/>
      <c r="V23" s="1692"/>
      <c r="W23" s="1692"/>
      <c r="X23" s="1692"/>
      <c r="Y23" s="1692"/>
      <c r="Z23" s="1692"/>
      <c r="AA23" s="1692"/>
      <c r="AB23" s="1692"/>
      <c r="AC23" s="1692"/>
      <c r="AD23" s="1692"/>
      <c r="AE23" s="1693"/>
      <c r="AF23" s="1665" t="s">
        <v>181</v>
      </c>
      <c r="AG23" s="1666"/>
      <c r="AH23" s="1669"/>
      <c r="AI23" s="1670"/>
      <c r="AN23" s="1682" t="s">
        <v>177</v>
      </c>
      <c r="AO23" s="1182" t="s">
        <v>554</v>
      </c>
      <c r="AP23" s="1684" t="s">
        <v>178</v>
      </c>
      <c r="AQ23" s="1685"/>
      <c r="AR23" s="1688" t="s">
        <v>553</v>
      </c>
      <c r="AS23" s="1689"/>
      <c r="AT23" s="1689"/>
      <c r="AU23" s="1689"/>
      <c r="AV23" s="1689"/>
      <c r="AW23" s="1689"/>
      <c r="AX23" s="1689"/>
      <c r="AY23" s="1689"/>
      <c r="AZ23" s="1689"/>
      <c r="BA23" s="1689"/>
      <c r="BB23" s="1689"/>
      <c r="BC23" s="1689"/>
      <c r="BD23" s="1689"/>
      <c r="BE23" s="1805"/>
    </row>
    <row r="24" spans="1:57" s="362" customFormat="1" ht="15.75" customHeight="1" thickBot="1">
      <c r="A24" s="1683"/>
      <c r="B24" s="1686"/>
      <c r="C24" s="1687"/>
      <c r="D24" s="1672" t="s">
        <v>473</v>
      </c>
      <c r="E24" s="1673"/>
      <c r="F24" s="1674" t="s">
        <v>474</v>
      </c>
      <c r="G24" s="1675"/>
      <c r="H24" s="1676" t="s">
        <v>182</v>
      </c>
      <c r="I24" s="1676"/>
      <c r="J24" s="1676" t="s">
        <v>486</v>
      </c>
      <c r="K24" s="1676"/>
      <c r="L24" s="1676" t="s">
        <v>487</v>
      </c>
      <c r="M24" s="1676"/>
      <c r="N24" s="1676" t="s">
        <v>183</v>
      </c>
      <c r="O24" s="1676"/>
      <c r="P24" s="1676" t="s">
        <v>22</v>
      </c>
      <c r="Q24" s="1677"/>
      <c r="R24" s="1672" t="s">
        <v>473</v>
      </c>
      <c r="S24" s="1673"/>
      <c r="T24" s="1674" t="s">
        <v>474</v>
      </c>
      <c r="U24" s="1675"/>
      <c r="V24" s="1676" t="s">
        <v>182</v>
      </c>
      <c r="W24" s="1676"/>
      <c r="X24" s="1674" t="s">
        <v>486</v>
      </c>
      <c r="Y24" s="1675"/>
      <c r="Z24" s="1674" t="s">
        <v>487</v>
      </c>
      <c r="AA24" s="1675"/>
      <c r="AB24" s="1676" t="s">
        <v>183</v>
      </c>
      <c r="AC24" s="1676"/>
      <c r="AD24" s="1676" t="s">
        <v>22</v>
      </c>
      <c r="AE24" s="1674"/>
      <c r="AF24" s="1667"/>
      <c r="AG24" s="1668"/>
      <c r="AH24" s="1671"/>
      <c r="AI24" s="1670"/>
      <c r="AN24" s="1683"/>
      <c r="AO24" s="1183"/>
      <c r="AP24" s="1686"/>
      <c r="AQ24" s="1687"/>
      <c r="AR24" s="1672" t="s">
        <v>473</v>
      </c>
      <c r="AS24" s="1673"/>
      <c r="AT24" s="1674" t="s">
        <v>474</v>
      </c>
      <c r="AU24" s="1675"/>
      <c r="AV24" s="1676" t="s">
        <v>182</v>
      </c>
      <c r="AW24" s="1676"/>
      <c r="AX24" s="1676" t="s">
        <v>486</v>
      </c>
      <c r="AY24" s="1676"/>
      <c r="AZ24" s="1676" t="s">
        <v>487</v>
      </c>
      <c r="BA24" s="1676"/>
      <c r="BB24" s="1676" t="s">
        <v>183</v>
      </c>
      <c r="BC24" s="1676"/>
      <c r="BD24" s="1676" t="s">
        <v>22</v>
      </c>
      <c r="BE24" s="1806"/>
    </row>
    <row r="25" spans="1:57" s="156" customFormat="1" ht="21.95" customHeight="1" thickTop="1">
      <c r="A25" s="1757">
        <v>1</v>
      </c>
      <c r="B25" s="1699" t="s">
        <v>504</v>
      </c>
      <c r="C25" s="1700"/>
      <c r="D25" s="1701"/>
      <c r="E25" s="1702"/>
      <c r="F25" s="1703"/>
      <c r="G25" s="1704"/>
      <c r="H25" s="1705"/>
      <c r="I25" s="1705"/>
      <c r="J25" s="1705"/>
      <c r="K25" s="1705"/>
      <c r="L25" s="1705"/>
      <c r="M25" s="1705"/>
      <c r="N25" s="1706"/>
      <c r="O25" s="1706"/>
      <c r="P25" s="1720">
        <f>SUM(D25:O25)</f>
        <v>0</v>
      </c>
      <c r="Q25" s="1721"/>
      <c r="R25" s="1701"/>
      <c r="S25" s="1702"/>
      <c r="T25" s="1703"/>
      <c r="U25" s="1704"/>
      <c r="V25" s="1705"/>
      <c r="W25" s="1705"/>
      <c r="X25" s="1722"/>
      <c r="Y25" s="1718"/>
      <c r="Z25" s="1717"/>
      <c r="AA25" s="1718"/>
      <c r="AB25" s="1707"/>
      <c r="AC25" s="1707"/>
      <c r="AD25" s="1726">
        <f>SUM(R25:AC25)</f>
        <v>0</v>
      </c>
      <c r="AE25" s="1727"/>
      <c r="AF25" s="1742">
        <f>P25-AD25</f>
        <v>0</v>
      </c>
      <c r="AG25" s="1743"/>
      <c r="AH25" s="1744"/>
      <c r="AI25" s="1745"/>
      <c r="AN25" s="1757">
        <v>1</v>
      </c>
      <c r="AO25" s="1807">
        <f>B7</f>
        <v>0</v>
      </c>
      <c r="AP25" s="1699" t="s">
        <v>504</v>
      </c>
      <c r="AQ25" s="1700"/>
      <c r="AR25" s="1808">
        <f t="shared" ref="AR25:AR64" si="4">D25-R25</f>
        <v>0</v>
      </c>
      <c r="AS25" s="1809"/>
      <c r="AT25" s="1810">
        <f t="shared" ref="AT25:AT64" si="5">F25-T25</f>
        <v>0</v>
      </c>
      <c r="AU25" s="1811"/>
      <c r="AV25" s="1768">
        <f t="shared" ref="AV25:AV64" si="6">H25-V25</f>
        <v>0</v>
      </c>
      <c r="AW25" s="1768"/>
      <c r="AX25" s="1768">
        <f t="shared" ref="AX25:AX64" si="7">J25-X25</f>
        <v>0</v>
      </c>
      <c r="AY25" s="1768"/>
      <c r="AZ25" s="1768">
        <f t="shared" ref="AZ25:AZ64" si="8">L25-Z25</f>
        <v>0</v>
      </c>
      <c r="BA25" s="1768"/>
      <c r="BB25" s="1720">
        <f t="shared" ref="BB25:BB64" si="9">N25-AB25</f>
        <v>0</v>
      </c>
      <c r="BC25" s="1720"/>
      <c r="BD25" s="1720">
        <f>SUM(AR25:BC25)</f>
        <v>0</v>
      </c>
      <c r="BE25" s="1812"/>
    </row>
    <row r="26" spans="1:57" s="156" customFormat="1" ht="21.95" customHeight="1">
      <c r="A26" s="1749"/>
      <c r="B26" s="1694" t="s">
        <v>801</v>
      </c>
      <c r="C26" s="1695"/>
      <c r="D26" s="1696"/>
      <c r="E26" s="1697"/>
      <c r="F26" s="1698"/>
      <c r="G26" s="1698"/>
      <c r="H26" s="1698"/>
      <c r="I26" s="1698"/>
      <c r="J26" s="1698"/>
      <c r="K26" s="1698"/>
      <c r="L26" s="1698"/>
      <c r="M26" s="1698"/>
      <c r="N26" s="1719"/>
      <c r="O26" s="1719"/>
      <c r="P26" s="1732" t="s">
        <v>430</v>
      </c>
      <c r="Q26" s="1733"/>
      <c r="R26" s="1696"/>
      <c r="S26" s="1697"/>
      <c r="T26" s="1698"/>
      <c r="U26" s="1698"/>
      <c r="V26" s="1698"/>
      <c r="W26" s="1698"/>
      <c r="X26" s="1697"/>
      <c r="Y26" s="1714"/>
      <c r="Z26" s="1697"/>
      <c r="AA26" s="1714"/>
      <c r="AB26" s="1719"/>
      <c r="AC26" s="1719"/>
      <c r="AD26" s="1732" t="s">
        <v>430</v>
      </c>
      <c r="AE26" s="1733"/>
      <c r="AF26" s="1734" t="s">
        <v>430</v>
      </c>
      <c r="AG26" s="1735"/>
      <c r="AH26" s="1736"/>
      <c r="AI26" s="1737"/>
      <c r="AN26" s="1749"/>
      <c r="AO26" s="1800"/>
      <c r="AP26" s="1694" t="s">
        <v>505</v>
      </c>
      <c r="AQ26" s="1695"/>
      <c r="AR26" s="1710">
        <f t="shared" si="4"/>
        <v>0</v>
      </c>
      <c r="AS26" s="1711"/>
      <c r="AT26" s="1712">
        <f t="shared" si="5"/>
        <v>0</v>
      </c>
      <c r="AU26" s="1712"/>
      <c r="AV26" s="1712">
        <f t="shared" si="6"/>
        <v>0</v>
      </c>
      <c r="AW26" s="1712"/>
      <c r="AX26" s="1712">
        <f t="shared" si="7"/>
        <v>0</v>
      </c>
      <c r="AY26" s="1712"/>
      <c r="AZ26" s="1712">
        <f t="shared" si="8"/>
        <v>0</v>
      </c>
      <c r="BA26" s="1712"/>
      <c r="BB26" s="1771">
        <f t="shared" si="9"/>
        <v>0</v>
      </c>
      <c r="BC26" s="1771"/>
      <c r="BD26" s="1732" t="s">
        <v>430</v>
      </c>
      <c r="BE26" s="1802"/>
    </row>
    <row r="27" spans="1:57" s="156" customFormat="1" ht="21.95" customHeight="1">
      <c r="A27" s="1749"/>
      <c r="B27" s="1708" t="s">
        <v>570</v>
      </c>
      <c r="C27" s="1709"/>
      <c r="D27" s="1710" t="str">
        <f>IF(D26=0," ",D26*$W$5)</f>
        <v xml:space="preserve"> </v>
      </c>
      <c r="E27" s="1711"/>
      <c r="F27" s="1712" t="str">
        <f>IF(F26=0," ",F26*$W$6)</f>
        <v xml:space="preserve"> </v>
      </c>
      <c r="G27" s="1712"/>
      <c r="H27" s="1713" t="str">
        <f>IF(H26=0," ",H26/$X$12*$W$7)</f>
        <v xml:space="preserve"> </v>
      </c>
      <c r="I27" s="1711"/>
      <c r="J27" s="1712" t="str">
        <f>IF(J26=0," ",J26*$W$10*1000)</f>
        <v xml:space="preserve"> </v>
      </c>
      <c r="K27" s="1712"/>
      <c r="L27" s="1712" t="str">
        <f>IF(L26=0," ",L26*$W$11*1000)</f>
        <v xml:space="preserve"> </v>
      </c>
      <c r="M27" s="1712"/>
      <c r="N27" s="1715" t="str">
        <f>IF(N26=0,"",0)</f>
        <v/>
      </c>
      <c r="O27" s="1716"/>
      <c r="P27" s="1712">
        <f>SUM(D27:O27)</f>
        <v>0</v>
      </c>
      <c r="Q27" s="1738"/>
      <c r="R27" s="1710" t="str">
        <f>IF(R26=0," ",R26*$W$5)</f>
        <v xml:space="preserve"> </v>
      </c>
      <c r="S27" s="1711"/>
      <c r="T27" s="1712" t="str">
        <f>IF(T26=0," ",T26*$W$6)</f>
        <v xml:space="preserve"> </v>
      </c>
      <c r="U27" s="1712"/>
      <c r="V27" s="1713" t="str">
        <f>IF(V26=0," ",V26/$X$12*$W$7)</f>
        <v xml:space="preserve"> </v>
      </c>
      <c r="W27" s="1711"/>
      <c r="X27" s="1712" t="str">
        <f>IF(X26=0," ",X26*$W$10*1000)</f>
        <v xml:space="preserve"> </v>
      </c>
      <c r="Y27" s="1712"/>
      <c r="Z27" s="1712" t="str">
        <f>IF(Z26=0," ",Z26*$W$11*1000)</f>
        <v xml:space="preserve"> </v>
      </c>
      <c r="AA27" s="1712"/>
      <c r="AB27" s="1715" t="str">
        <f>IF(AB26=0,"",0)</f>
        <v/>
      </c>
      <c r="AC27" s="1716"/>
      <c r="AD27" s="1712">
        <f>SUM(R27:AC27)</f>
        <v>0</v>
      </c>
      <c r="AE27" s="1738"/>
      <c r="AF27" s="1739">
        <f>P27-AD27</f>
        <v>0</v>
      </c>
      <c r="AG27" s="1711"/>
      <c r="AH27" s="1740"/>
      <c r="AI27" s="1741"/>
      <c r="AN27" s="1749"/>
      <c r="AO27" s="1800"/>
      <c r="AP27" s="1708" t="s">
        <v>570</v>
      </c>
      <c r="AQ27" s="1709"/>
      <c r="AR27" s="1710" t="e">
        <f t="shared" si="4"/>
        <v>#VALUE!</v>
      </c>
      <c r="AS27" s="1711"/>
      <c r="AT27" s="1712" t="e">
        <f t="shared" si="5"/>
        <v>#VALUE!</v>
      </c>
      <c r="AU27" s="1712"/>
      <c r="AV27" s="1713" t="e">
        <f t="shared" si="6"/>
        <v>#VALUE!</v>
      </c>
      <c r="AW27" s="1711"/>
      <c r="AX27" s="1712" t="e">
        <f t="shared" si="7"/>
        <v>#VALUE!</v>
      </c>
      <c r="AY27" s="1712"/>
      <c r="AZ27" s="1712" t="e">
        <f t="shared" si="8"/>
        <v>#VALUE!</v>
      </c>
      <c r="BA27" s="1712"/>
      <c r="BB27" s="1711" t="e">
        <f t="shared" si="9"/>
        <v>#VALUE!</v>
      </c>
      <c r="BC27" s="1713"/>
      <c r="BD27" s="1712" t="e">
        <f>SUM(AR27:BC27)</f>
        <v>#VALUE!</v>
      </c>
      <c r="BE27" s="1813"/>
    </row>
    <row r="28" spans="1:57" s="156" customFormat="1" ht="21.95" customHeight="1">
      <c r="A28" s="1750"/>
      <c r="B28" s="1755" t="s">
        <v>571</v>
      </c>
      <c r="C28" s="1756"/>
      <c r="D28" s="1753" t="str">
        <f>IF(D26=0," ",D26*$Y$5)</f>
        <v xml:space="preserve"> </v>
      </c>
      <c r="E28" s="1754"/>
      <c r="F28" s="1723" t="str">
        <f>IF(F26=0," ",F26*$Y$5)</f>
        <v xml:space="preserve"> </v>
      </c>
      <c r="G28" s="1725"/>
      <c r="H28" s="1723" t="str">
        <f>IF(H26=0," ",H26/$X$12*$Y$7)</f>
        <v xml:space="preserve"> </v>
      </c>
      <c r="I28" s="1725"/>
      <c r="J28" s="1723" t="str">
        <f>IF(J26=0," ",J26*$Y$10*1000)</f>
        <v xml:space="preserve"> </v>
      </c>
      <c r="K28" s="1725"/>
      <c r="L28" s="1723" t="str">
        <f>IF(L26=0," ",L26*$Y$11*1000)</f>
        <v xml:space="preserve"> </v>
      </c>
      <c r="M28" s="1725"/>
      <c r="N28" s="1723" t="str">
        <f>IF(N26=0,"",N26*($Y$8+$Y$9))</f>
        <v/>
      </c>
      <c r="O28" s="1725"/>
      <c r="P28" s="1723">
        <f>SUM(D28:O28)</f>
        <v>0</v>
      </c>
      <c r="Q28" s="1724"/>
      <c r="R28" s="1753" t="str">
        <f>IF(R26=0," ",R26*$Y$5)</f>
        <v xml:space="preserve"> </v>
      </c>
      <c r="S28" s="1754"/>
      <c r="T28" s="1723" t="str">
        <f>IF(T26=0," ",T26*$Y$5)</f>
        <v xml:space="preserve"> </v>
      </c>
      <c r="U28" s="1725"/>
      <c r="V28" s="1723" t="str">
        <f>IF(V26=0," ",V26/$X$12*$Y$7)</f>
        <v xml:space="preserve"> </v>
      </c>
      <c r="W28" s="1725"/>
      <c r="X28" s="1723" t="str">
        <f>IF(X26=0," ",X26*$Y$10*1000)</f>
        <v xml:space="preserve"> </v>
      </c>
      <c r="Y28" s="1725"/>
      <c r="Z28" s="1723" t="str">
        <f>IF(Z26=0," ",Z26*$Y$11*1000)</f>
        <v xml:space="preserve"> </v>
      </c>
      <c r="AA28" s="1725"/>
      <c r="AB28" s="1723" t="str">
        <f>IF(AB26=0,"",AB26*($Y$8+$Y$9))</f>
        <v/>
      </c>
      <c r="AC28" s="1725"/>
      <c r="AD28" s="1723">
        <f>SUM(R28:AC28)</f>
        <v>0</v>
      </c>
      <c r="AE28" s="1724"/>
      <c r="AF28" s="1746">
        <f>P28-AD28</f>
        <v>0</v>
      </c>
      <c r="AG28" s="1747"/>
      <c r="AH28" s="1736"/>
      <c r="AI28" s="1737"/>
      <c r="AN28" s="1750"/>
      <c r="AO28" s="1801"/>
      <c r="AP28" s="1760" t="s">
        <v>571</v>
      </c>
      <c r="AQ28" s="1761"/>
      <c r="AR28" s="1795" t="e">
        <f t="shared" si="4"/>
        <v>#VALUE!</v>
      </c>
      <c r="AS28" s="1796"/>
      <c r="AT28" s="1747" t="e">
        <f t="shared" si="5"/>
        <v>#VALUE!</v>
      </c>
      <c r="AU28" s="1797"/>
      <c r="AV28" s="1747" t="e">
        <f t="shared" si="6"/>
        <v>#VALUE!</v>
      </c>
      <c r="AW28" s="1797"/>
      <c r="AX28" s="1747" t="e">
        <f t="shared" si="7"/>
        <v>#VALUE!</v>
      </c>
      <c r="AY28" s="1797"/>
      <c r="AZ28" s="1747" t="e">
        <f t="shared" si="8"/>
        <v>#VALUE!</v>
      </c>
      <c r="BA28" s="1797"/>
      <c r="BB28" s="1747" t="e">
        <f t="shared" si="9"/>
        <v>#VALUE!</v>
      </c>
      <c r="BC28" s="1797"/>
      <c r="BD28" s="1747" t="e">
        <f>SUM(AR28:BC28)</f>
        <v>#VALUE!</v>
      </c>
      <c r="BE28" s="1798"/>
    </row>
    <row r="29" spans="1:57" s="156" customFormat="1" ht="21.95" customHeight="1">
      <c r="A29" s="1748">
        <v>2</v>
      </c>
      <c r="B29" s="1751" t="s">
        <v>504</v>
      </c>
      <c r="C29" s="1752"/>
      <c r="D29" s="1728"/>
      <c r="E29" s="1729"/>
      <c r="F29" s="1722"/>
      <c r="G29" s="1722"/>
      <c r="H29" s="1722"/>
      <c r="I29" s="1722"/>
      <c r="J29" s="1722"/>
      <c r="K29" s="1722"/>
      <c r="L29" s="1722"/>
      <c r="M29" s="1722"/>
      <c r="N29" s="1707"/>
      <c r="O29" s="1707"/>
      <c r="P29" s="1726">
        <f>SUM(D29:O29)</f>
        <v>0</v>
      </c>
      <c r="Q29" s="1727"/>
      <c r="R29" s="1728"/>
      <c r="S29" s="1729"/>
      <c r="T29" s="1722"/>
      <c r="U29" s="1722"/>
      <c r="V29" s="1722"/>
      <c r="W29" s="1722"/>
      <c r="X29" s="1730"/>
      <c r="Y29" s="1731"/>
      <c r="Z29" s="1730"/>
      <c r="AA29" s="1731"/>
      <c r="AB29" s="1707"/>
      <c r="AC29" s="1707"/>
      <c r="AD29" s="1726">
        <f>SUM(R29:AC29)</f>
        <v>0</v>
      </c>
      <c r="AE29" s="1727"/>
      <c r="AF29" s="1742">
        <f>P29-AD29</f>
        <v>0</v>
      </c>
      <c r="AG29" s="1743"/>
      <c r="AH29" s="1744"/>
      <c r="AI29" s="1745"/>
      <c r="AN29" s="1748">
        <v>2</v>
      </c>
      <c r="AO29" s="1799">
        <f>B8</f>
        <v>0</v>
      </c>
      <c r="AP29" s="1762" t="s">
        <v>504</v>
      </c>
      <c r="AQ29" s="1763"/>
      <c r="AR29" s="1765">
        <f t="shared" si="4"/>
        <v>0</v>
      </c>
      <c r="AS29" s="1766"/>
      <c r="AT29" s="1764">
        <f t="shared" si="5"/>
        <v>0</v>
      </c>
      <c r="AU29" s="1764"/>
      <c r="AV29" s="1764">
        <f t="shared" si="6"/>
        <v>0</v>
      </c>
      <c r="AW29" s="1764"/>
      <c r="AX29" s="1764">
        <f t="shared" si="7"/>
        <v>0</v>
      </c>
      <c r="AY29" s="1764"/>
      <c r="AZ29" s="1764">
        <f t="shared" si="8"/>
        <v>0</v>
      </c>
      <c r="BA29" s="1764"/>
      <c r="BB29" s="1726">
        <f t="shared" si="9"/>
        <v>0</v>
      </c>
      <c r="BC29" s="1726"/>
      <c r="BD29" s="1726">
        <f>SUM(AR29:BC29)</f>
        <v>0</v>
      </c>
      <c r="BE29" s="1794"/>
    </row>
    <row r="30" spans="1:57" s="156" customFormat="1" ht="21.95" customHeight="1">
      <c r="A30" s="1749"/>
      <c r="B30" s="1694" t="s">
        <v>801</v>
      </c>
      <c r="C30" s="1695"/>
      <c r="D30" s="1696"/>
      <c r="E30" s="1697"/>
      <c r="F30" s="1698"/>
      <c r="G30" s="1698"/>
      <c r="H30" s="1698"/>
      <c r="I30" s="1698"/>
      <c r="J30" s="1698"/>
      <c r="K30" s="1698"/>
      <c r="L30" s="1698"/>
      <c r="M30" s="1698"/>
      <c r="N30" s="1719"/>
      <c r="O30" s="1719"/>
      <c r="P30" s="1732" t="s">
        <v>430</v>
      </c>
      <c r="Q30" s="1733"/>
      <c r="R30" s="1696"/>
      <c r="S30" s="1697"/>
      <c r="T30" s="1698"/>
      <c r="U30" s="1698"/>
      <c r="V30" s="1698"/>
      <c r="W30" s="1698"/>
      <c r="X30" s="1697"/>
      <c r="Y30" s="1714"/>
      <c r="Z30" s="1697"/>
      <c r="AA30" s="1714"/>
      <c r="AB30" s="1719"/>
      <c r="AC30" s="1719"/>
      <c r="AD30" s="1732" t="s">
        <v>430</v>
      </c>
      <c r="AE30" s="1733"/>
      <c r="AF30" s="1734" t="s">
        <v>430</v>
      </c>
      <c r="AG30" s="1735"/>
      <c r="AH30" s="1736"/>
      <c r="AI30" s="1737"/>
      <c r="AN30" s="1749"/>
      <c r="AO30" s="1800"/>
      <c r="AP30" s="1694" t="s">
        <v>505</v>
      </c>
      <c r="AQ30" s="1695"/>
      <c r="AR30" s="1710">
        <f t="shared" si="4"/>
        <v>0</v>
      </c>
      <c r="AS30" s="1711"/>
      <c r="AT30" s="1712">
        <f t="shared" si="5"/>
        <v>0</v>
      </c>
      <c r="AU30" s="1712"/>
      <c r="AV30" s="1712">
        <f t="shared" si="6"/>
        <v>0</v>
      </c>
      <c r="AW30" s="1712"/>
      <c r="AX30" s="1712">
        <f t="shared" si="7"/>
        <v>0</v>
      </c>
      <c r="AY30" s="1712"/>
      <c r="AZ30" s="1712">
        <f t="shared" si="8"/>
        <v>0</v>
      </c>
      <c r="BA30" s="1712"/>
      <c r="BB30" s="1771">
        <f t="shared" si="9"/>
        <v>0</v>
      </c>
      <c r="BC30" s="1771"/>
      <c r="BD30" s="1732" t="s">
        <v>430</v>
      </c>
      <c r="BE30" s="1802"/>
    </row>
    <row r="31" spans="1:57" s="156" customFormat="1" ht="21.95" customHeight="1">
      <c r="A31" s="1749"/>
      <c r="B31" s="1708" t="s">
        <v>570</v>
      </c>
      <c r="C31" s="1709"/>
      <c r="D31" s="1710" t="str">
        <f>IF(D30=0," ",D30*$W$5)</f>
        <v xml:space="preserve"> </v>
      </c>
      <c r="E31" s="1711"/>
      <c r="F31" s="1712" t="str">
        <f>IF(F30=0," ",F30*$W$6)</f>
        <v xml:space="preserve"> </v>
      </c>
      <c r="G31" s="1712"/>
      <c r="H31" s="1713" t="str">
        <f>IF(H30=0," ",H30/$X$12*$W$7)</f>
        <v xml:space="preserve"> </v>
      </c>
      <c r="I31" s="1711"/>
      <c r="J31" s="1712" t="str">
        <f>IF(J30=0," ",J30*$W$10*1000)</f>
        <v xml:space="preserve"> </v>
      </c>
      <c r="K31" s="1712"/>
      <c r="L31" s="1712" t="str">
        <f>IF(L30=0," ",L30*$W$11*1000)</f>
        <v xml:space="preserve"> </v>
      </c>
      <c r="M31" s="1712"/>
      <c r="N31" s="1715" t="str">
        <f>IF(N30=0,"",0)</f>
        <v/>
      </c>
      <c r="O31" s="1716"/>
      <c r="P31" s="1712">
        <f>SUM(D31:O31)</f>
        <v>0</v>
      </c>
      <c r="Q31" s="1738"/>
      <c r="R31" s="1710" t="str">
        <f>IF(R30=0," ",R30*$W$5)</f>
        <v xml:space="preserve"> </v>
      </c>
      <c r="S31" s="1711"/>
      <c r="T31" s="1712" t="str">
        <f>IF(T30=0," ",T30*$W$6)</f>
        <v xml:space="preserve"> </v>
      </c>
      <c r="U31" s="1712"/>
      <c r="V31" s="1713" t="str">
        <f>IF(V30=0," ",V30/$X$12*$W$7)</f>
        <v xml:space="preserve"> </v>
      </c>
      <c r="W31" s="1711"/>
      <c r="X31" s="1712" t="str">
        <f>IF(X30=0," ",X30*$W$10*1000)</f>
        <v xml:space="preserve"> </v>
      </c>
      <c r="Y31" s="1712"/>
      <c r="Z31" s="1712" t="str">
        <f>IF(Z30=0," ",Z30*$W$11*1000)</f>
        <v xml:space="preserve"> </v>
      </c>
      <c r="AA31" s="1712"/>
      <c r="AB31" s="1715" t="str">
        <f>IF(AB30=0,"",0)</f>
        <v/>
      </c>
      <c r="AC31" s="1716"/>
      <c r="AD31" s="1712">
        <f>SUM(R31:AC31)</f>
        <v>0</v>
      </c>
      <c r="AE31" s="1738"/>
      <c r="AF31" s="1739">
        <f>P31-AD31</f>
        <v>0</v>
      </c>
      <c r="AG31" s="1711"/>
      <c r="AH31" s="1740"/>
      <c r="AI31" s="1741"/>
      <c r="AN31" s="1749"/>
      <c r="AO31" s="1800"/>
      <c r="AP31" s="1708" t="s">
        <v>570</v>
      </c>
      <c r="AQ31" s="1709"/>
      <c r="AR31" s="1710" t="e">
        <f t="shared" si="4"/>
        <v>#VALUE!</v>
      </c>
      <c r="AS31" s="1711"/>
      <c r="AT31" s="1712" t="e">
        <f t="shared" si="5"/>
        <v>#VALUE!</v>
      </c>
      <c r="AU31" s="1712"/>
      <c r="AV31" s="1713" t="e">
        <f t="shared" si="6"/>
        <v>#VALUE!</v>
      </c>
      <c r="AW31" s="1711"/>
      <c r="AX31" s="1712" t="e">
        <f t="shared" si="7"/>
        <v>#VALUE!</v>
      </c>
      <c r="AY31" s="1712"/>
      <c r="AZ31" s="1712" t="e">
        <f t="shared" si="8"/>
        <v>#VALUE!</v>
      </c>
      <c r="BA31" s="1712"/>
      <c r="BB31" s="1711" t="e">
        <f t="shared" si="9"/>
        <v>#VALUE!</v>
      </c>
      <c r="BC31" s="1713"/>
      <c r="BD31" s="1712" t="e">
        <f>SUM(AR31:BC31)</f>
        <v>#VALUE!</v>
      </c>
      <c r="BE31" s="1813"/>
    </row>
    <row r="32" spans="1:57" s="156" customFormat="1" ht="21.95" customHeight="1">
      <c r="A32" s="1750"/>
      <c r="B32" s="1760" t="s">
        <v>571</v>
      </c>
      <c r="C32" s="1761"/>
      <c r="D32" s="1753" t="str">
        <f>IF(D30=0," ",D30*$Y$5)</f>
        <v xml:space="preserve"> </v>
      </c>
      <c r="E32" s="1754"/>
      <c r="F32" s="1723" t="str">
        <f>IF(F30=0," ",F30*$Y$5)</f>
        <v xml:space="preserve"> </v>
      </c>
      <c r="G32" s="1725"/>
      <c r="H32" s="1723" t="str">
        <f>IF(H30=0," ",H30/$X$12*$Y$7)</f>
        <v xml:space="preserve"> </v>
      </c>
      <c r="I32" s="1725"/>
      <c r="J32" s="1723" t="str">
        <f>IF(J30=0," ",J30*$Y$10*1000)</f>
        <v xml:space="preserve"> </v>
      </c>
      <c r="K32" s="1725"/>
      <c r="L32" s="1723" t="str">
        <f>IF(L30=0," ",L30*$Y$11*1000)</f>
        <v xml:space="preserve"> </v>
      </c>
      <c r="M32" s="1725"/>
      <c r="N32" s="1723" t="str">
        <f>IF(N30=0,"",N30*($Y$8+$Y$9))</f>
        <v/>
      </c>
      <c r="O32" s="1725"/>
      <c r="P32" s="1723">
        <f>SUM(D32:O32)</f>
        <v>0</v>
      </c>
      <c r="Q32" s="1724"/>
      <c r="R32" s="1753" t="str">
        <f>IF(R30=0," ",R30*$Y$5)</f>
        <v xml:space="preserve"> </v>
      </c>
      <c r="S32" s="1754"/>
      <c r="T32" s="1723" t="str">
        <f>IF(T30=0," ",T30*$Y$5)</f>
        <v xml:space="preserve"> </v>
      </c>
      <c r="U32" s="1725"/>
      <c r="V32" s="1723" t="str">
        <f>IF(V30=0," ",V30/$X$12*$Y$7)</f>
        <v xml:space="preserve"> </v>
      </c>
      <c r="W32" s="1725"/>
      <c r="X32" s="1723" t="str">
        <f>IF(X30=0," ",X30*$Y$10*1000)</f>
        <v xml:space="preserve"> </v>
      </c>
      <c r="Y32" s="1725"/>
      <c r="Z32" s="1723" t="str">
        <f>IF(Z30=0," ",Z30*$Y$11*1000)</f>
        <v xml:space="preserve"> </v>
      </c>
      <c r="AA32" s="1725"/>
      <c r="AB32" s="1723" t="str">
        <f>IF(AB30=0,"",AB30*($Y$8+$Y$9))</f>
        <v/>
      </c>
      <c r="AC32" s="1725"/>
      <c r="AD32" s="1723">
        <f>SUM(R32:AC32)</f>
        <v>0</v>
      </c>
      <c r="AE32" s="1724"/>
      <c r="AF32" s="1746">
        <f>P32-AD32</f>
        <v>0</v>
      </c>
      <c r="AG32" s="1747"/>
      <c r="AH32" s="1758"/>
      <c r="AI32" s="1759"/>
      <c r="AN32" s="1750"/>
      <c r="AO32" s="1801"/>
      <c r="AP32" s="1760" t="s">
        <v>571</v>
      </c>
      <c r="AQ32" s="1761"/>
      <c r="AR32" s="1795" t="e">
        <f t="shared" si="4"/>
        <v>#VALUE!</v>
      </c>
      <c r="AS32" s="1796"/>
      <c r="AT32" s="1747" t="e">
        <f t="shared" si="5"/>
        <v>#VALUE!</v>
      </c>
      <c r="AU32" s="1797"/>
      <c r="AV32" s="1747" t="e">
        <f t="shared" si="6"/>
        <v>#VALUE!</v>
      </c>
      <c r="AW32" s="1797"/>
      <c r="AX32" s="1747" t="e">
        <f t="shared" si="7"/>
        <v>#VALUE!</v>
      </c>
      <c r="AY32" s="1797"/>
      <c r="AZ32" s="1747" t="e">
        <f t="shared" si="8"/>
        <v>#VALUE!</v>
      </c>
      <c r="BA32" s="1797"/>
      <c r="BB32" s="1747" t="e">
        <f t="shared" si="9"/>
        <v>#VALUE!</v>
      </c>
      <c r="BC32" s="1797"/>
      <c r="BD32" s="1747" t="e">
        <f>SUM(AR32:BC32)</f>
        <v>#VALUE!</v>
      </c>
      <c r="BE32" s="1798"/>
    </row>
    <row r="33" spans="1:57" s="156" customFormat="1" ht="21.95" customHeight="1">
      <c r="A33" s="1748">
        <v>3</v>
      </c>
      <c r="B33" s="1751" t="s">
        <v>504</v>
      </c>
      <c r="C33" s="1752"/>
      <c r="D33" s="1728"/>
      <c r="E33" s="1729"/>
      <c r="F33" s="1722"/>
      <c r="G33" s="1722"/>
      <c r="H33" s="1722"/>
      <c r="I33" s="1722"/>
      <c r="J33" s="1722"/>
      <c r="K33" s="1722"/>
      <c r="L33" s="1722"/>
      <c r="M33" s="1722"/>
      <c r="N33" s="1707"/>
      <c r="O33" s="1707"/>
      <c r="P33" s="1726">
        <f>SUM(D33:O33)</f>
        <v>0</v>
      </c>
      <c r="Q33" s="1727"/>
      <c r="R33" s="1728"/>
      <c r="S33" s="1729"/>
      <c r="T33" s="1722"/>
      <c r="U33" s="1722"/>
      <c r="V33" s="1722"/>
      <c r="W33" s="1722"/>
      <c r="X33" s="1730"/>
      <c r="Y33" s="1731"/>
      <c r="Z33" s="1730"/>
      <c r="AA33" s="1731"/>
      <c r="AB33" s="1707"/>
      <c r="AC33" s="1707"/>
      <c r="AD33" s="1726">
        <f>SUM(R33:AC33)</f>
        <v>0</v>
      </c>
      <c r="AE33" s="1727"/>
      <c r="AF33" s="1742">
        <f>P33-AD33</f>
        <v>0</v>
      </c>
      <c r="AG33" s="1743"/>
      <c r="AH33" s="1744"/>
      <c r="AI33" s="1745"/>
      <c r="AN33" s="1748">
        <v>3</v>
      </c>
      <c r="AO33" s="1799">
        <f>B9</f>
        <v>0</v>
      </c>
      <c r="AP33" s="1762" t="s">
        <v>504</v>
      </c>
      <c r="AQ33" s="1763"/>
      <c r="AR33" s="1765">
        <f t="shared" si="4"/>
        <v>0</v>
      </c>
      <c r="AS33" s="1766"/>
      <c r="AT33" s="1764">
        <f t="shared" si="5"/>
        <v>0</v>
      </c>
      <c r="AU33" s="1764"/>
      <c r="AV33" s="1764">
        <f t="shared" si="6"/>
        <v>0</v>
      </c>
      <c r="AW33" s="1764"/>
      <c r="AX33" s="1764">
        <f t="shared" si="7"/>
        <v>0</v>
      </c>
      <c r="AY33" s="1764"/>
      <c r="AZ33" s="1764">
        <f t="shared" si="8"/>
        <v>0</v>
      </c>
      <c r="BA33" s="1764"/>
      <c r="BB33" s="1726">
        <f t="shared" si="9"/>
        <v>0</v>
      </c>
      <c r="BC33" s="1726"/>
      <c r="BD33" s="1726">
        <f>SUM(AR33:BC33)</f>
        <v>0</v>
      </c>
      <c r="BE33" s="1794"/>
    </row>
    <row r="34" spans="1:57" s="156" customFormat="1" ht="21.95" customHeight="1">
      <c r="A34" s="1749"/>
      <c r="B34" s="1694" t="s">
        <v>801</v>
      </c>
      <c r="C34" s="1695"/>
      <c r="D34" s="1696"/>
      <c r="E34" s="1697"/>
      <c r="F34" s="1698"/>
      <c r="G34" s="1698"/>
      <c r="H34" s="1698"/>
      <c r="I34" s="1698"/>
      <c r="J34" s="1698"/>
      <c r="K34" s="1698"/>
      <c r="L34" s="1698"/>
      <c r="M34" s="1698"/>
      <c r="N34" s="1719"/>
      <c r="O34" s="1719"/>
      <c r="P34" s="1732" t="s">
        <v>430</v>
      </c>
      <c r="Q34" s="1733"/>
      <c r="R34" s="1696"/>
      <c r="S34" s="1697"/>
      <c r="T34" s="1698"/>
      <c r="U34" s="1698"/>
      <c r="V34" s="1698"/>
      <c r="W34" s="1698"/>
      <c r="X34" s="1697"/>
      <c r="Y34" s="1714"/>
      <c r="Z34" s="1697"/>
      <c r="AA34" s="1714"/>
      <c r="AB34" s="1719"/>
      <c r="AC34" s="1719"/>
      <c r="AD34" s="1732" t="s">
        <v>430</v>
      </c>
      <c r="AE34" s="1733"/>
      <c r="AF34" s="1734" t="s">
        <v>430</v>
      </c>
      <c r="AG34" s="1735"/>
      <c r="AH34" s="1736"/>
      <c r="AI34" s="1737"/>
      <c r="AN34" s="1749"/>
      <c r="AO34" s="1800"/>
      <c r="AP34" s="1694" t="s">
        <v>505</v>
      </c>
      <c r="AQ34" s="1695"/>
      <c r="AR34" s="1710">
        <f t="shared" si="4"/>
        <v>0</v>
      </c>
      <c r="AS34" s="1711"/>
      <c r="AT34" s="1712">
        <f t="shared" si="5"/>
        <v>0</v>
      </c>
      <c r="AU34" s="1712"/>
      <c r="AV34" s="1712">
        <f t="shared" si="6"/>
        <v>0</v>
      </c>
      <c r="AW34" s="1712"/>
      <c r="AX34" s="1712">
        <f t="shared" si="7"/>
        <v>0</v>
      </c>
      <c r="AY34" s="1712"/>
      <c r="AZ34" s="1712">
        <f t="shared" si="8"/>
        <v>0</v>
      </c>
      <c r="BA34" s="1712"/>
      <c r="BB34" s="1771">
        <f t="shared" si="9"/>
        <v>0</v>
      </c>
      <c r="BC34" s="1771"/>
      <c r="BD34" s="1732" t="s">
        <v>430</v>
      </c>
      <c r="BE34" s="1802"/>
    </row>
    <row r="35" spans="1:57" s="156" customFormat="1" ht="21.95" customHeight="1">
      <c r="A35" s="1749"/>
      <c r="B35" s="1708" t="s">
        <v>570</v>
      </c>
      <c r="C35" s="1709"/>
      <c r="D35" s="1710" t="str">
        <f>IF(D34=0," ",D34*$W$5)</f>
        <v xml:space="preserve"> </v>
      </c>
      <c r="E35" s="1711"/>
      <c r="F35" s="1712" t="str">
        <f>IF(F34=0," ",F34*$W$6)</f>
        <v xml:space="preserve"> </v>
      </c>
      <c r="G35" s="1712"/>
      <c r="H35" s="1713" t="str">
        <f>IF(H34=0," ",H34/$X$12*$W$7)</f>
        <v xml:space="preserve"> </v>
      </c>
      <c r="I35" s="1711"/>
      <c r="J35" s="1712" t="str">
        <f>IF(J34=0," ",J34*$W$10*1000)</f>
        <v xml:space="preserve"> </v>
      </c>
      <c r="K35" s="1712"/>
      <c r="L35" s="1712" t="str">
        <f>IF(L34=0," ",L34*$W$11*1000)</f>
        <v xml:space="preserve"> </v>
      </c>
      <c r="M35" s="1712"/>
      <c r="N35" s="1715" t="str">
        <f>IF(N34=0,"",0)</f>
        <v/>
      </c>
      <c r="O35" s="1716"/>
      <c r="P35" s="1712">
        <f>SUM(D35:O35)</f>
        <v>0</v>
      </c>
      <c r="Q35" s="1738"/>
      <c r="R35" s="1710" t="str">
        <f>IF(R34=0," ",R34*$W$5)</f>
        <v xml:space="preserve"> </v>
      </c>
      <c r="S35" s="1711"/>
      <c r="T35" s="1712" t="str">
        <f>IF(T34=0," ",T34*$W$6)</f>
        <v xml:space="preserve"> </v>
      </c>
      <c r="U35" s="1712"/>
      <c r="V35" s="1713" t="str">
        <f>IF(V34=0," ",V34/$X$12*$W$7)</f>
        <v xml:space="preserve"> </v>
      </c>
      <c r="W35" s="1711"/>
      <c r="X35" s="1712" t="str">
        <f>IF(X34=0," ",X34*$W$10*1000)</f>
        <v xml:space="preserve"> </v>
      </c>
      <c r="Y35" s="1712"/>
      <c r="Z35" s="1712" t="str">
        <f>IF(Z34=0," ",Z34*$W$11*1000)</f>
        <v xml:space="preserve"> </v>
      </c>
      <c r="AA35" s="1712"/>
      <c r="AB35" s="1715" t="str">
        <f>IF(AB34=0,"",0)</f>
        <v/>
      </c>
      <c r="AC35" s="1716"/>
      <c r="AD35" s="1712">
        <f>SUM(R35:AC35)</f>
        <v>0</v>
      </c>
      <c r="AE35" s="1738"/>
      <c r="AF35" s="1739">
        <f>P35-AD35</f>
        <v>0</v>
      </c>
      <c r="AG35" s="1711"/>
      <c r="AH35" s="1740"/>
      <c r="AI35" s="1741"/>
      <c r="AN35" s="1749"/>
      <c r="AO35" s="1800"/>
      <c r="AP35" s="1708" t="s">
        <v>570</v>
      </c>
      <c r="AQ35" s="1709"/>
      <c r="AR35" s="1710" t="e">
        <f t="shared" si="4"/>
        <v>#VALUE!</v>
      </c>
      <c r="AS35" s="1711"/>
      <c r="AT35" s="1712" t="e">
        <f t="shared" si="5"/>
        <v>#VALUE!</v>
      </c>
      <c r="AU35" s="1712"/>
      <c r="AV35" s="1713" t="e">
        <f t="shared" si="6"/>
        <v>#VALUE!</v>
      </c>
      <c r="AW35" s="1711"/>
      <c r="AX35" s="1712" t="e">
        <f t="shared" si="7"/>
        <v>#VALUE!</v>
      </c>
      <c r="AY35" s="1712"/>
      <c r="AZ35" s="1712" t="e">
        <f t="shared" si="8"/>
        <v>#VALUE!</v>
      </c>
      <c r="BA35" s="1712"/>
      <c r="BB35" s="1711" t="e">
        <f t="shared" si="9"/>
        <v>#VALUE!</v>
      </c>
      <c r="BC35" s="1713"/>
      <c r="BD35" s="1712" t="e">
        <f>SUM(AR35:BC35)</f>
        <v>#VALUE!</v>
      </c>
      <c r="BE35" s="1813"/>
    </row>
    <row r="36" spans="1:57" s="156" customFormat="1" ht="21.95" customHeight="1">
      <c r="A36" s="1750"/>
      <c r="B36" s="1760" t="s">
        <v>571</v>
      </c>
      <c r="C36" s="1761"/>
      <c r="D36" s="1753" t="str">
        <f>IF(D34=0," ",D34*$Y$5)</f>
        <v xml:space="preserve"> </v>
      </c>
      <c r="E36" s="1754"/>
      <c r="F36" s="1723" t="str">
        <f>IF(F34=0," ",F34*$Y$5)</f>
        <v xml:space="preserve"> </v>
      </c>
      <c r="G36" s="1725"/>
      <c r="H36" s="1723" t="str">
        <f>IF(H34=0," ",H34/$X$12*$Y$7)</f>
        <v xml:space="preserve"> </v>
      </c>
      <c r="I36" s="1725"/>
      <c r="J36" s="1723" t="str">
        <f>IF(J34=0," ",J34*$Y$10*1000)</f>
        <v xml:space="preserve"> </v>
      </c>
      <c r="K36" s="1725"/>
      <c r="L36" s="1723" t="str">
        <f>IF(L34=0," ",L34*$Y$11*1000)</f>
        <v xml:space="preserve"> </v>
      </c>
      <c r="M36" s="1725"/>
      <c r="N36" s="1723" t="str">
        <f>IF(N34=0,"",N34*($Y$8+$Y$9))</f>
        <v/>
      </c>
      <c r="O36" s="1725"/>
      <c r="P36" s="1723">
        <f>SUM(D36:O36)</f>
        <v>0</v>
      </c>
      <c r="Q36" s="1724"/>
      <c r="R36" s="1753" t="str">
        <f>IF(R34=0," ",R34*$Y$5)</f>
        <v xml:space="preserve"> </v>
      </c>
      <c r="S36" s="1754"/>
      <c r="T36" s="1723" t="str">
        <f>IF(T34=0," ",T34*$Y$5)</f>
        <v xml:space="preserve"> </v>
      </c>
      <c r="U36" s="1725"/>
      <c r="V36" s="1723" t="str">
        <f>IF(V34=0," ",V34/$X$12*$Y$7)</f>
        <v xml:space="preserve"> </v>
      </c>
      <c r="W36" s="1725"/>
      <c r="X36" s="1723" t="str">
        <f>IF(X34=0," ",X34*$Y$10*1000)</f>
        <v xml:space="preserve"> </v>
      </c>
      <c r="Y36" s="1725"/>
      <c r="Z36" s="1723" t="str">
        <f>IF(Z34=0," ",Z34*$Y$11*1000)</f>
        <v xml:space="preserve"> </v>
      </c>
      <c r="AA36" s="1725"/>
      <c r="AB36" s="1723" t="str">
        <f>IF(AB34=0,"",AB34*($Y$8+$Y$9))</f>
        <v/>
      </c>
      <c r="AC36" s="1725"/>
      <c r="AD36" s="1723">
        <f>SUM(R36:AC36)</f>
        <v>0</v>
      </c>
      <c r="AE36" s="1724"/>
      <c r="AF36" s="1746">
        <f>P36-AD36</f>
        <v>0</v>
      </c>
      <c r="AG36" s="1747"/>
      <c r="AH36" s="1758"/>
      <c r="AI36" s="1759"/>
      <c r="AN36" s="1750"/>
      <c r="AO36" s="1801"/>
      <c r="AP36" s="1760" t="s">
        <v>571</v>
      </c>
      <c r="AQ36" s="1761"/>
      <c r="AR36" s="1795" t="e">
        <f t="shared" si="4"/>
        <v>#VALUE!</v>
      </c>
      <c r="AS36" s="1796"/>
      <c r="AT36" s="1747" t="e">
        <f t="shared" si="5"/>
        <v>#VALUE!</v>
      </c>
      <c r="AU36" s="1797"/>
      <c r="AV36" s="1747" t="e">
        <f t="shared" si="6"/>
        <v>#VALUE!</v>
      </c>
      <c r="AW36" s="1797"/>
      <c r="AX36" s="1747" t="e">
        <f t="shared" si="7"/>
        <v>#VALUE!</v>
      </c>
      <c r="AY36" s="1797"/>
      <c r="AZ36" s="1747" t="e">
        <f t="shared" si="8"/>
        <v>#VALUE!</v>
      </c>
      <c r="BA36" s="1797"/>
      <c r="BB36" s="1747" t="e">
        <f t="shared" si="9"/>
        <v>#VALUE!</v>
      </c>
      <c r="BC36" s="1797"/>
      <c r="BD36" s="1747" t="e">
        <f>SUM(AR36:BC36)</f>
        <v>#VALUE!</v>
      </c>
      <c r="BE36" s="1798"/>
    </row>
    <row r="37" spans="1:57" s="156" customFormat="1" ht="21.95" customHeight="1">
      <c r="A37" s="1748">
        <v>4</v>
      </c>
      <c r="B37" s="1762" t="s">
        <v>504</v>
      </c>
      <c r="C37" s="1763"/>
      <c r="D37" s="1728"/>
      <c r="E37" s="1729"/>
      <c r="F37" s="1722"/>
      <c r="G37" s="1722"/>
      <c r="H37" s="1722"/>
      <c r="I37" s="1722"/>
      <c r="J37" s="1722"/>
      <c r="K37" s="1722"/>
      <c r="L37" s="1722"/>
      <c r="M37" s="1722"/>
      <c r="N37" s="1707"/>
      <c r="O37" s="1707"/>
      <c r="P37" s="1726">
        <f>SUM(D37:O37)</f>
        <v>0</v>
      </c>
      <c r="Q37" s="1727"/>
      <c r="R37" s="1728"/>
      <c r="S37" s="1729"/>
      <c r="T37" s="1722"/>
      <c r="U37" s="1722"/>
      <c r="V37" s="1722"/>
      <c r="W37" s="1722"/>
      <c r="X37" s="1730"/>
      <c r="Y37" s="1731"/>
      <c r="Z37" s="1730"/>
      <c r="AA37" s="1731"/>
      <c r="AB37" s="1707"/>
      <c r="AC37" s="1707"/>
      <c r="AD37" s="1726">
        <f>SUM(R37:AC37)</f>
        <v>0</v>
      </c>
      <c r="AE37" s="1727"/>
      <c r="AF37" s="1742">
        <f>P37-AD37</f>
        <v>0</v>
      </c>
      <c r="AG37" s="1743"/>
      <c r="AH37" s="1744"/>
      <c r="AI37" s="1745"/>
      <c r="AN37" s="1748">
        <v>4</v>
      </c>
      <c r="AO37" s="1799">
        <f>B10</f>
        <v>0</v>
      </c>
      <c r="AP37" s="1762" t="s">
        <v>504</v>
      </c>
      <c r="AQ37" s="1763"/>
      <c r="AR37" s="1765">
        <f t="shared" si="4"/>
        <v>0</v>
      </c>
      <c r="AS37" s="1766"/>
      <c r="AT37" s="1764">
        <f t="shared" si="5"/>
        <v>0</v>
      </c>
      <c r="AU37" s="1764"/>
      <c r="AV37" s="1764">
        <f t="shared" si="6"/>
        <v>0</v>
      </c>
      <c r="AW37" s="1764"/>
      <c r="AX37" s="1764">
        <f t="shared" si="7"/>
        <v>0</v>
      </c>
      <c r="AY37" s="1764"/>
      <c r="AZ37" s="1764">
        <f t="shared" si="8"/>
        <v>0</v>
      </c>
      <c r="BA37" s="1764"/>
      <c r="BB37" s="1726">
        <f t="shared" si="9"/>
        <v>0</v>
      </c>
      <c r="BC37" s="1726"/>
      <c r="BD37" s="1726">
        <f>SUM(AR37:BC37)</f>
        <v>0</v>
      </c>
      <c r="BE37" s="1794"/>
    </row>
    <row r="38" spans="1:57" s="156" customFormat="1" ht="21.95" customHeight="1">
      <c r="A38" s="1749"/>
      <c r="B38" s="1694" t="s">
        <v>801</v>
      </c>
      <c r="C38" s="1695"/>
      <c r="D38" s="1696"/>
      <c r="E38" s="1697"/>
      <c r="F38" s="1698"/>
      <c r="G38" s="1698"/>
      <c r="H38" s="1698"/>
      <c r="I38" s="1698"/>
      <c r="J38" s="1698"/>
      <c r="K38" s="1698"/>
      <c r="L38" s="1698"/>
      <c r="M38" s="1698"/>
      <c r="N38" s="1719"/>
      <c r="O38" s="1719"/>
      <c r="P38" s="1732" t="s">
        <v>430</v>
      </c>
      <c r="Q38" s="1733"/>
      <c r="R38" s="1696"/>
      <c r="S38" s="1697"/>
      <c r="T38" s="1698"/>
      <c r="U38" s="1698"/>
      <c r="V38" s="1698"/>
      <c r="W38" s="1698"/>
      <c r="X38" s="1697"/>
      <c r="Y38" s="1714"/>
      <c r="Z38" s="1697"/>
      <c r="AA38" s="1714"/>
      <c r="AB38" s="1719"/>
      <c r="AC38" s="1719"/>
      <c r="AD38" s="1732" t="s">
        <v>430</v>
      </c>
      <c r="AE38" s="1733"/>
      <c r="AF38" s="1734" t="s">
        <v>430</v>
      </c>
      <c r="AG38" s="1735"/>
      <c r="AH38" s="1736"/>
      <c r="AI38" s="1737"/>
      <c r="AN38" s="1749"/>
      <c r="AO38" s="1800"/>
      <c r="AP38" s="1694" t="s">
        <v>505</v>
      </c>
      <c r="AQ38" s="1695"/>
      <c r="AR38" s="1710">
        <f t="shared" si="4"/>
        <v>0</v>
      </c>
      <c r="AS38" s="1711"/>
      <c r="AT38" s="1712">
        <f t="shared" si="5"/>
        <v>0</v>
      </c>
      <c r="AU38" s="1712"/>
      <c r="AV38" s="1712">
        <f t="shared" si="6"/>
        <v>0</v>
      </c>
      <c r="AW38" s="1712"/>
      <c r="AX38" s="1712">
        <f t="shared" si="7"/>
        <v>0</v>
      </c>
      <c r="AY38" s="1712"/>
      <c r="AZ38" s="1712">
        <f t="shared" si="8"/>
        <v>0</v>
      </c>
      <c r="BA38" s="1712"/>
      <c r="BB38" s="1771">
        <f t="shared" si="9"/>
        <v>0</v>
      </c>
      <c r="BC38" s="1771"/>
      <c r="BD38" s="1732" t="s">
        <v>430</v>
      </c>
      <c r="BE38" s="1802"/>
    </row>
    <row r="39" spans="1:57" s="156" customFormat="1" ht="21.95" customHeight="1">
      <c r="A39" s="1749"/>
      <c r="B39" s="1708" t="s">
        <v>570</v>
      </c>
      <c r="C39" s="1709"/>
      <c r="D39" s="1710" t="str">
        <f>IF(D38=0," ",D38*$W$5)</f>
        <v xml:space="preserve"> </v>
      </c>
      <c r="E39" s="1711"/>
      <c r="F39" s="1712" t="str">
        <f>IF(F38=0," ",F38*$W$6)</f>
        <v xml:space="preserve"> </v>
      </c>
      <c r="G39" s="1712"/>
      <c r="H39" s="1713" t="str">
        <f>IF(H38=0," ",H38/$X$12*$W$7)</f>
        <v xml:space="preserve"> </v>
      </c>
      <c r="I39" s="1711"/>
      <c r="J39" s="1712" t="str">
        <f>IF(J38=0," ",J38*$W$10*1000)</f>
        <v xml:space="preserve"> </v>
      </c>
      <c r="K39" s="1712"/>
      <c r="L39" s="1712" t="str">
        <f>IF(L38=0," ",L38*$W$11*1000)</f>
        <v xml:space="preserve"> </v>
      </c>
      <c r="M39" s="1712"/>
      <c r="N39" s="1715" t="str">
        <f>IF(N38=0,"",0)</f>
        <v/>
      </c>
      <c r="O39" s="1716"/>
      <c r="P39" s="1712">
        <f>SUM(D39:O39)</f>
        <v>0</v>
      </c>
      <c r="Q39" s="1738"/>
      <c r="R39" s="1710" t="str">
        <f>IF(R38=0," ",R38*$W$5)</f>
        <v xml:space="preserve"> </v>
      </c>
      <c r="S39" s="1711"/>
      <c r="T39" s="1712" t="str">
        <f>IF(T38=0," ",T38*$W$6)</f>
        <v xml:space="preserve"> </v>
      </c>
      <c r="U39" s="1712"/>
      <c r="V39" s="1713" t="str">
        <f>IF(V38=0," ",V38/$X$12*$W$7)</f>
        <v xml:space="preserve"> </v>
      </c>
      <c r="W39" s="1711"/>
      <c r="X39" s="1712" t="str">
        <f>IF(X38=0," ",X38*$W$10*1000)</f>
        <v xml:space="preserve"> </v>
      </c>
      <c r="Y39" s="1712"/>
      <c r="Z39" s="1712" t="str">
        <f>IF(Z38=0," ",Z38*$W$11*1000)</f>
        <v xml:space="preserve"> </v>
      </c>
      <c r="AA39" s="1712"/>
      <c r="AB39" s="1715" t="str">
        <f>IF(AB38=0,"",0)</f>
        <v/>
      </c>
      <c r="AC39" s="1716"/>
      <c r="AD39" s="1712">
        <f>SUM(R39:AC39)</f>
        <v>0</v>
      </c>
      <c r="AE39" s="1738"/>
      <c r="AF39" s="1739">
        <f>P39-AD39</f>
        <v>0</v>
      </c>
      <c r="AG39" s="1711"/>
      <c r="AH39" s="1740"/>
      <c r="AI39" s="1741"/>
      <c r="AN39" s="1749"/>
      <c r="AO39" s="1800"/>
      <c r="AP39" s="1708" t="s">
        <v>570</v>
      </c>
      <c r="AQ39" s="1709"/>
      <c r="AR39" s="1710" t="e">
        <f t="shared" si="4"/>
        <v>#VALUE!</v>
      </c>
      <c r="AS39" s="1711"/>
      <c r="AT39" s="1712" t="e">
        <f t="shared" si="5"/>
        <v>#VALUE!</v>
      </c>
      <c r="AU39" s="1712"/>
      <c r="AV39" s="1713" t="e">
        <f t="shared" si="6"/>
        <v>#VALUE!</v>
      </c>
      <c r="AW39" s="1711"/>
      <c r="AX39" s="1712" t="e">
        <f t="shared" si="7"/>
        <v>#VALUE!</v>
      </c>
      <c r="AY39" s="1712"/>
      <c r="AZ39" s="1712" t="e">
        <f t="shared" si="8"/>
        <v>#VALUE!</v>
      </c>
      <c r="BA39" s="1712"/>
      <c r="BB39" s="1711" t="e">
        <f t="shared" si="9"/>
        <v>#VALUE!</v>
      </c>
      <c r="BC39" s="1713"/>
      <c r="BD39" s="1712" t="e">
        <f>SUM(AR39:BC39)</f>
        <v>#VALUE!</v>
      </c>
      <c r="BE39" s="1813"/>
    </row>
    <row r="40" spans="1:57" s="156" customFormat="1" ht="21.95" customHeight="1">
      <c r="A40" s="1750"/>
      <c r="B40" s="1755" t="s">
        <v>571</v>
      </c>
      <c r="C40" s="1756"/>
      <c r="D40" s="1753" t="str">
        <f>IF(D38=0," ",D38*$Y$5)</f>
        <v xml:space="preserve"> </v>
      </c>
      <c r="E40" s="1754"/>
      <c r="F40" s="1723" t="str">
        <f>IF(F38=0," ",F38*$Y$5)</f>
        <v xml:space="preserve"> </v>
      </c>
      <c r="G40" s="1725"/>
      <c r="H40" s="1723" t="str">
        <f>IF(H38=0," ",H38/$X$12*$Y$7)</f>
        <v xml:space="preserve"> </v>
      </c>
      <c r="I40" s="1725"/>
      <c r="J40" s="1723" t="str">
        <f>IF(J38=0," ",J38*$Y$10*1000)</f>
        <v xml:space="preserve"> </v>
      </c>
      <c r="K40" s="1725"/>
      <c r="L40" s="1723" t="str">
        <f>IF(L38=0," ",L38*$Y$11*1000)</f>
        <v xml:space="preserve"> </v>
      </c>
      <c r="M40" s="1725"/>
      <c r="N40" s="1723" t="str">
        <f>IF(N38=0,"",N38*($Y$8+$Y$9))</f>
        <v/>
      </c>
      <c r="O40" s="1725"/>
      <c r="P40" s="1723">
        <f>SUM(D40:O40)</f>
        <v>0</v>
      </c>
      <c r="Q40" s="1724"/>
      <c r="R40" s="1753" t="str">
        <f>IF(R38=0," ",R38*$Y$5)</f>
        <v xml:space="preserve"> </v>
      </c>
      <c r="S40" s="1754"/>
      <c r="T40" s="1723" t="str">
        <f>IF(T38=0," ",T38*$Y$5)</f>
        <v xml:space="preserve"> </v>
      </c>
      <c r="U40" s="1725"/>
      <c r="V40" s="1723" t="str">
        <f>IF(V38=0," ",V38/$X$12*$Y$7)</f>
        <v xml:space="preserve"> </v>
      </c>
      <c r="W40" s="1725"/>
      <c r="X40" s="1723" t="str">
        <f>IF(X38=0," ",X38*$Y$10*1000)</f>
        <v xml:space="preserve"> </v>
      </c>
      <c r="Y40" s="1725"/>
      <c r="Z40" s="1723" t="str">
        <f>IF(Z38=0," ",Z38*$Y$11*1000)</f>
        <v xml:space="preserve"> </v>
      </c>
      <c r="AA40" s="1725"/>
      <c r="AB40" s="1723" t="str">
        <f>IF(AB38=0,"",AB38*($Y$8+$Y$9))</f>
        <v/>
      </c>
      <c r="AC40" s="1725"/>
      <c r="AD40" s="1723">
        <f>SUM(R40:AC40)</f>
        <v>0</v>
      </c>
      <c r="AE40" s="1724"/>
      <c r="AF40" s="1746">
        <f>P40-AD40</f>
        <v>0</v>
      </c>
      <c r="AG40" s="1747"/>
      <c r="AH40" s="1758"/>
      <c r="AI40" s="1759"/>
      <c r="AN40" s="1750"/>
      <c r="AO40" s="1801"/>
      <c r="AP40" s="1760" t="s">
        <v>571</v>
      </c>
      <c r="AQ40" s="1761"/>
      <c r="AR40" s="1795" t="e">
        <f t="shared" si="4"/>
        <v>#VALUE!</v>
      </c>
      <c r="AS40" s="1796"/>
      <c r="AT40" s="1747" t="e">
        <f t="shared" si="5"/>
        <v>#VALUE!</v>
      </c>
      <c r="AU40" s="1797"/>
      <c r="AV40" s="1747" t="e">
        <f t="shared" si="6"/>
        <v>#VALUE!</v>
      </c>
      <c r="AW40" s="1797"/>
      <c r="AX40" s="1747" t="e">
        <f t="shared" si="7"/>
        <v>#VALUE!</v>
      </c>
      <c r="AY40" s="1797"/>
      <c r="AZ40" s="1747" t="e">
        <f t="shared" si="8"/>
        <v>#VALUE!</v>
      </c>
      <c r="BA40" s="1797"/>
      <c r="BB40" s="1747" t="e">
        <f t="shared" si="9"/>
        <v>#VALUE!</v>
      </c>
      <c r="BC40" s="1797"/>
      <c r="BD40" s="1747" t="e">
        <f>SUM(AR40:BC40)</f>
        <v>#VALUE!</v>
      </c>
      <c r="BE40" s="1798"/>
    </row>
    <row r="41" spans="1:57" s="156" customFormat="1" ht="21.95" customHeight="1">
      <c r="A41" s="1748">
        <v>5</v>
      </c>
      <c r="B41" s="1751" t="s">
        <v>504</v>
      </c>
      <c r="C41" s="1752"/>
      <c r="D41" s="1728"/>
      <c r="E41" s="1729"/>
      <c r="F41" s="1722"/>
      <c r="G41" s="1722"/>
      <c r="H41" s="1722"/>
      <c r="I41" s="1722"/>
      <c r="J41" s="1722"/>
      <c r="K41" s="1722"/>
      <c r="L41" s="1722"/>
      <c r="M41" s="1722"/>
      <c r="N41" s="1707"/>
      <c r="O41" s="1707"/>
      <c r="P41" s="1726">
        <f>SUM(D41:O41)</f>
        <v>0</v>
      </c>
      <c r="Q41" s="1727"/>
      <c r="R41" s="1728"/>
      <c r="S41" s="1729"/>
      <c r="T41" s="1722"/>
      <c r="U41" s="1722"/>
      <c r="V41" s="1722"/>
      <c r="W41" s="1722"/>
      <c r="X41" s="1730"/>
      <c r="Y41" s="1731"/>
      <c r="Z41" s="1730"/>
      <c r="AA41" s="1731"/>
      <c r="AB41" s="1707"/>
      <c r="AC41" s="1707"/>
      <c r="AD41" s="1726">
        <f>SUM(R41:AC41)</f>
        <v>0</v>
      </c>
      <c r="AE41" s="1727"/>
      <c r="AF41" s="1742">
        <f>P41-AD41</f>
        <v>0</v>
      </c>
      <c r="AG41" s="1743"/>
      <c r="AH41" s="1744"/>
      <c r="AI41" s="1745"/>
      <c r="AN41" s="1748">
        <v>5</v>
      </c>
      <c r="AO41" s="1799">
        <f>B11</f>
        <v>0</v>
      </c>
      <c r="AP41" s="1762" t="s">
        <v>504</v>
      </c>
      <c r="AQ41" s="1763"/>
      <c r="AR41" s="1765">
        <f t="shared" si="4"/>
        <v>0</v>
      </c>
      <c r="AS41" s="1766"/>
      <c r="AT41" s="1764">
        <f t="shared" si="5"/>
        <v>0</v>
      </c>
      <c r="AU41" s="1764"/>
      <c r="AV41" s="1764">
        <f t="shared" si="6"/>
        <v>0</v>
      </c>
      <c r="AW41" s="1764"/>
      <c r="AX41" s="1764">
        <f t="shared" si="7"/>
        <v>0</v>
      </c>
      <c r="AY41" s="1764"/>
      <c r="AZ41" s="1764">
        <f t="shared" si="8"/>
        <v>0</v>
      </c>
      <c r="BA41" s="1764"/>
      <c r="BB41" s="1726">
        <f t="shared" si="9"/>
        <v>0</v>
      </c>
      <c r="BC41" s="1726"/>
      <c r="BD41" s="1726">
        <f>SUM(AR41:BC41)</f>
        <v>0</v>
      </c>
      <c r="BE41" s="1794"/>
    </row>
    <row r="42" spans="1:57" s="156" customFormat="1" ht="21.95" customHeight="1">
      <c r="A42" s="1749"/>
      <c r="B42" s="1694" t="s">
        <v>801</v>
      </c>
      <c r="C42" s="1695"/>
      <c r="D42" s="1696"/>
      <c r="E42" s="1697"/>
      <c r="F42" s="1698"/>
      <c r="G42" s="1698"/>
      <c r="H42" s="1698"/>
      <c r="I42" s="1698"/>
      <c r="J42" s="1698"/>
      <c r="K42" s="1698"/>
      <c r="L42" s="1698"/>
      <c r="M42" s="1698"/>
      <c r="N42" s="1719"/>
      <c r="O42" s="1719"/>
      <c r="P42" s="1732" t="s">
        <v>430</v>
      </c>
      <c r="Q42" s="1733"/>
      <c r="R42" s="1696"/>
      <c r="S42" s="1697"/>
      <c r="T42" s="1698"/>
      <c r="U42" s="1698"/>
      <c r="V42" s="1698"/>
      <c r="W42" s="1698"/>
      <c r="X42" s="1697"/>
      <c r="Y42" s="1714"/>
      <c r="Z42" s="1697"/>
      <c r="AA42" s="1714"/>
      <c r="AB42" s="1719"/>
      <c r="AC42" s="1719"/>
      <c r="AD42" s="1732" t="s">
        <v>430</v>
      </c>
      <c r="AE42" s="1733"/>
      <c r="AF42" s="1734" t="s">
        <v>430</v>
      </c>
      <c r="AG42" s="1735"/>
      <c r="AH42" s="1736"/>
      <c r="AI42" s="1737"/>
      <c r="AN42" s="1749"/>
      <c r="AO42" s="1800"/>
      <c r="AP42" s="1694" t="s">
        <v>505</v>
      </c>
      <c r="AQ42" s="1695"/>
      <c r="AR42" s="1710">
        <f t="shared" si="4"/>
        <v>0</v>
      </c>
      <c r="AS42" s="1711"/>
      <c r="AT42" s="1712">
        <f t="shared" si="5"/>
        <v>0</v>
      </c>
      <c r="AU42" s="1712"/>
      <c r="AV42" s="1712">
        <f t="shared" si="6"/>
        <v>0</v>
      </c>
      <c r="AW42" s="1712"/>
      <c r="AX42" s="1712">
        <f t="shared" si="7"/>
        <v>0</v>
      </c>
      <c r="AY42" s="1712"/>
      <c r="AZ42" s="1712">
        <f t="shared" si="8"/>
        <v>0</v>
      </c>
      <c r="BA42" s="1712"/>
      <c r="BB42" s="1771">
        <f t="shared" si="9"/>
        <v>0</v>
      </c>
      <c r="BC42" s="1771"/>
      <c r="BD42" s="1732" t="s">
        <v>430</v>
      </c>
      <c r="BE42" s="1802"/>
    </row>
    <row r="43" spans="1:57" s="156" customFormat="1" ht="21.95" customHeight="1">
      <c r="A43" s="1749"/>
      <c r="B43" s="1708" t="s">
        <v>570</v>
      </c>
      <c r="C43" s="1709"/>
      <c r="D43" s="1710" t="str">
        <f>IF(D42=0," ",D42*$W$5)</f>
        <v xml:space="preserve"> </v>
      </c>
      <c r="E43" s="1711"/>
      <c r="F43" s="1712" t="str">
        <f>IF(F42=0," ",F42*$W$6)</f>
        <v xml:space="preserve"> </v>
      </c>
      <c r="G43" s="1712"/>
      <c r="H43" s="1713" t="str">
        <f>IF(H42=0," ",H42/$X$12*$W$7)</f>
        <v xml:space="preserve"> </v>
      </c>
      <c r="I43" s="1711"/>
      <c r="J43" s="1712" t="str">
        <f>IF(J42=0," ",J42*$W$10*1000)</f>
        <v xml:space="preserve"> </v>
      </c>
      <c r="K43" s="1712"/>
      <c r="L43" s="1712" t="str">
        <f>IF(L42=0," ",L42*$W$11*1000)</f>
        <v xml:space="preserve"> </v>
      </c>
      <c r="M43" s="1712"/>
      <c r="N43" s="1715" t="str">
        <f>IF(N42=0,"",0)</f>
        <v/>
      </c>
      <c r="O43" s="1716"/>
      <c r="P43" s="1712">
        <f>SUM(D43:O43)</f>
        <v>0</v>
      </c>
      <c r="Q43" s="1738"/>
      <c r="R43" s="1710" t="str">
        <f>IF(R42=0," ",R42*$W$5)</f>
        <v xml:space="preserve"> </v>
      </c>
      <c r="S43" s="1711"/>
      <c r="T43" s="1712" t="str">
        <f>IF(T42=0," ",T42*$W$6)</f>
        <v xml:space="preserve"> </v>
      </c>
      <c r="U43" s="1712"/>
      <c r="V43" s="1713" t="str">
        <f>IF(V42=0," ",V42/$X$12*$W$7)</f>
        <v xml:space="preserve"> </v>
      </c>
      <c r="W43" s="1711"/>
      <c r="X43" s="1712" t="str">
        <f>IF(X42=0," ",X42*$W$10*1000)</f>
        <v xml:space="preserve"> </v>
      </c>
      <c r="Y43" s="1712"/>
      <c r="Z43" s="1712" t="str">
        <f>IF(Z42=0," ",Z42*$W$11*1000)</f>
        <v xml:space="preserve"> </v>
      </c>
      <c r="AA43" s="1712"/>
      <c r="AB43" s="1715" t="str">
        <f>IF(AB42=0,"",0)</f>
        <v/>
      </c>
      <c r="AC43" s="1716"/>
      <c r="AD43" s="1712">
        <f>SUM(R43:AC43)</f>
        <v>0</v>
      </c>
      <c r="AE43" s="1738"/>
      <c r="AF43" s="1739">
        <f>P43-AD43</f>
        <v>0</v>
      </c>
      <c r="AG43" s="1711"/>
      <c r="AH43" s="1740"/>
      <c r="AI43" s="1741"/>
      <c r="AN43" s="1749"/>
      <c r="AO43" s="1800"/>
      <c r="AP43" s="1708" t="s">
        <v>570</v>
      </c>
      <c r="AQ43" s="1709"/>
      <c r="AR43" s="1710" t="e">
        <f t="shared" si="4"/>
        <v>#VALUE!</v>
      </c>
      <c r="AS43" s="1711"/>
      <c r="AT43" s="1712" t="e">
        <f t="shared" si="5"/>
        <v>#VALUE!</v>
      </c>
      <c r="AU43" s="1712"/>
      <c r="AV43" s="1713" t="e">
        <f t="shared" si="6"/>
        <v>#VALUE!</v>
      </c>
      <c r="AW43" s="1711"/>
      <c r="AX43" s="1712" t="e">
        <f t="shared" si="7"/>
        <v>#VALUE!</v>
      </c>
      <c r="AY43" s="1712"/>
      <c r="AZ43" s="1712" t="e">
        <f t="shared" si="8"/>
        <v>#VALUE!</v>
      </c>
      <c r="BA43" s="1712"/>
      <c r="BB43" s="1711" t="e">
        <f t="shared" si="9"/>
        <v>#VALUE!</v>
      </c>
      <c r="BC43" s="1713"/>
      <c r="BD43" s="1712" t="e">
        <f>SUM(AR43:BC43)</f>
        <v>#VALUE!</v>
      </c>
      <c r="BE43" s="1813"/>
    </row>
    <row r="44" spans="1:57" s="156" customFormat="1" ht="21.95" customHeight="1">
      <c r="A44" s="1750"/>
      <c r="B44" s="1760" t="s">
        <v>571</v>
      </c>
      <c r="C44" s="1761"/>
      <c r="D44" s="1753" t="str">
        <f>IF(D42=0," ",D42*$Y$5)</f>
        <v xml:space="preserve"> </v>
      </c>
      <c r="E44" s="1754"/>
      <c r="F44" s="1723" t="str">
        <f>IF(F42=0," ",F42*$Y$5)</f>
        <v xml:space="preserve"> </v>
      </c>
      <c r="G44" s="1725"/>
      <c r="H44" s="1723" t="str">
        <f>IF(H42=0," ",H42/$X$12*$Y$7)</f>
        <v xml:space="preserve"> </v>
      </c>
      <c r="I44" s="1725"/>
      <c r="J44" s="1723" t="str">
        <f>IF(J42=0," ",J42*$Y$10*1000)</f>
        <v xml:space="preserve"> </v>
      </c>
      <c r="K44" s="1725"/>
      <c r="L44" s="1723" t="str">
        <f>IF(L42=0," ",L42*$Y$11*1000)</f>
        <v xml:space="preserve"> </v>
      </c>
      <c r="M44" s="1725"/>
      <c r="N44" s="1723" t="str">
        <f>IF(N42=0,"",N42*($Y$8+$Y$9))</f>
        <v/>
      </c>
      <c r="O44" s="1725"/>
      <c r="P44" s="1723">
        <f>SUM(D44:O44)</f>
        <v>0</v>
      </c>
      <c r="Q44" s="1724"/>
      <c r="R44" s="1753" t="str">
        <f>IF(R42=0," ",R42*$Y$5)</f>
        <v xml:space="preserve"> </v>
      </c>
      <c r="S44" s="1754"/>
      <c r="T44" s="1723" t="str">
        <f>IF(T42=0," ",T42*$Y$5)</f>
        <v xml:space="preserve"> </v>
      </c>
      <c r="U44" s="1725"/>
      <c r="V44" s="1723" t="str">
        <f>IF(V42=0," ",V42/$X$12*$Y$7)</f>
        <v xml:space="preserve"> </v>
      </c>
      <c r="W44" s="1725"/>
      <c r="X44" s="1723" t="str">
        <f>IF(X42=0," ",X42*$Y$10*1000)</f>
        <v xml:space="preserve"> </v>
      </c>
      <c r="Y44" s="1725"/>
      <c r="Z44" s="1723" t="str">
        <f>IF(Z42=0," ",Z42*$Y$11*1000)</f>
        <v xml:space="preserve"> </v>
      </c>
      <c r="AA44" s="1725"/>
      <c r="AB44" s="1723" t="str">
        <f>IF(AB42=0,"",AB42*($Y$8+$Y$9))</f>
        <v/>
      </c>
      <c r="AC44" s="1725"/>
      <c r="AD44" s="1723">
        <f>SUM(R44:AC44)</f>
        <v>0</v>
      </c>
      <c r="AE44" s="1724"/>
      <c r="AF44" s="1746">
        <f>P44-AD44</f>
        <v>0</v>
      </c>
      <c r="AG44" s="1747"/>
      <c r="AH44" s="1758"/>
      <c r="AI44" s="1759"/>
      <c r="AN44" s="1750"/>
      <c r="AO44" s="1801"/>
      <c r="AP44" s="1760" t="s">
        <v>571</v>
      </c>
      <c r="AQ44" s="1761"/>
      <c r="AR44" s="1795" t="e">
        <f t="shared" si="4"/>
        <v>#VALUE!</v>
      </c>
      <c r="AS44" s="1796"/>
      <c r="AT44" s="1747" t="e">
        <f t="shared" si="5"/>
        <v>#VALUE!</v>
      </c>
      <c r="AU44" s="1797"/>
      <c r="AV44" s="1747" t="e">
        <f t="shared" si="6"/>
        <v>#VALUE!</v>
      </c>
      <c r="AW44" s="1797"/>
      <c r="AX44" s="1747" t="e">
        <f t="shared" si="7"/>
        <v>#VALUE!</v>
      </c>
      <c r="AY44" s="1797"/>
      <c r="AZ44" s="1747" t="e">
        <f t="shared" si="8"/>
        <v>#VALUE!</v>
      </c>
      <c r="BA44" s="1797"/>
      <c r="BB44" s="1747" t="e">
        <f t="shared" si="9"/>
        <v>#VALUE!</v>
      </c>
      <c r="BC44" s="1797"/>
      <c r="BD44" s="1747" t="e">
        <f>SUM(AR44:BC44)</f>
        <v>#VALUE!</v>
      </c>
      <c r="BE44" s="1798"/>
    </row>
    <row r="45" spans="1:57" s="156" customFormat="1" ht="21.95" customHeight="1">
      <c r="A45" s="1748">
        <v>6</v>
      </c>
      <c r="B45" s="1762" t="s">
        <v>504</v>
      </c>
      <c r="C45" s="1763"/>
      <c r="D45" s="1728"/>
      <c r="E45" s="1729"/>
      <c r="F45" s="1722"/>
      <c r="G45" s="1722"/>
      <c r="H45" s="1722"/>
      <c r="I45" s="1722"/>
      <c r="J45" s="1722"/>
      <c r="K45" s="1722"/>
      <c r="L45" s="1722"/>
      <c r="M45" s="1722"/>
      <c r="N45" s="1707"/>
      <c r="O45" s="1707"/>
      <c r="P45" s="1726">
        <f>SUM(D45:O45)</f>
        <v>0</v>
      </c>
      <c r="Q45" s="1727"/>
      <c r="R45" s="1728"/>
      <c r="S45" s="1729"/>
      <c r="T45" s="1722"/>
      <c r="U45" s="1722"/>
      <c r="V45" s="1722"/>
      <c r="W45" s="1722"/>
      <c r="X45" s="1730"/>
      <c r="Y45" s="1731"/>
      <c r="Z45" s="1730"/>
      <c r="AA45" s="1731"/>
      <c r="AB45" s="1707"/>
      <c r="AC45" s="1707"/>
      <c r="AD45" s="1726">
        <f>SUM(R45:AC45)</f>
        <v>0</v>
      </c>
      <c r="AE45" s="1727"/>
      <c r="AF45" s="1742">
        <f>P45-AD45</f>
        <v>0</v>
      </c>
      <c r="AG45" s="1743"/>
      <c r="AH45" s="1744"/>
      <c r="AI45" s="1745"/>
      <c r="AN45" s="1748">
        <v>6</v>
      </c>
      <c r="AO45" s="1799">
        <f>B12</f>
        <v>0</v>
      </c>
      <c r="AP45" s="1762" t="s">
        <v>504</v>
      </c>
      <c r="AQ45" s="1763"/>
      <c r="AR45" s="1765">
        <f t="shared" si="4"/>
        <v>0</v>
      </c>
      <c r="AS45" s="1766"/>
      <c r="AT45" s="1764">
        <f t="shared" si="5"/>
        <v>0</v>
      </c>
      <c r="AU45" s="1764"/>
      <c r="AV45" s="1764">
        <f t="shared" si="6"/>
        <v>0</v>
      </c>
      <c r="AW45" s="1764"/>
      <c r="AX45" s="1764">
        <f t="shared" si="7"/>
        <v>0</v>
      </c>
      <c r="AY45" s="1764"/>
      <c r="AZ45" s="1764">
        <f t="shared" si="8"/>
        <v>0</v>
      </c>
      <c r="BA45" s="1764"/>
      <c r="BB45" s="1726">
        <f t="shared" si="9"/>
        <v>0</v>
      </c>
      <c r="BC45" s="1726"/>
      <c r="BD45" s="1726">
        <f>SUM(AR45:BC45)</f>
        <v>0</v>
      </c>
      <c r="BE45" s="1794"/>
    </row>
    <row r="46" spans="1:57" s="156" customFormat="1" ht="21.95" customHeight="1">
      <c r="A46" s="1749"/>
      <c r="B46" s="1694" t="s">
        <v>801</v>
      </c>
      <c r="C46" s="1695"/>
      <c r="D46" s="1696"/>
      <c r="E46" s="1697"/>
      <c r="F46" s="1698"/>
      <c r="G46" s="1698"/>
      <c r="H46" s="1698"/>
      <c r="I46" s="1698"/>
      <c r="J46" s="1698"/>
      <c r="K46" s="1698"/>
      <c r="L46" s="1698"/>
      <c r="M46" s="1698"/>
      <c r="N46" s="1719"/>
      <c r="O46" s="1719"/>
      <c r="P46" s="1732" t="s">
        <v>430</v>
      </c>
      <c r="Q46" s="1733"/>
      <c r="R46" s="1696"/>
      <c r="S46" s="1697"/>
      <c r="T46" s="1698"/>
      <c r="U46" s="1698"/>
      <c r="V46" s="1698"/>
      <c r="W46" s="1698"/>
      <c r="X46" s="1697"/>
      <c r="Y46" s="1714"/>
      <c r="Z46" s="1697"/>
      <c r="AA46" s="1714"/>
      <c r="AB46" s="1719"/>
      <c r="AC46" s="1719"/>
      <c r="AD46" s="1732" t="s">
        <v>430</v>
      </c>
      <c r="AE46" s="1733"/>
      <c r="AF46" s="1734" t="s">
        <v>430</v>
      </c>
      <c r="AG46" s="1735"/>
      <c r="AH46" s="1736"/>
      <c r="AI46" s="1737"/>
      <c r="AN46" s="1749"/>
      <c r="AO46" s="1800"/>
      <c r="AP46" s="1694" t="s">
        <v>505</v>
      </c>
      <c r="AQ46" s="1695"/>
      <c r="AR46" s="1710">
        <f t="shared" si="4"/>
        <v>0</v>
      </c>
      <c r="AS46" s="1711"/>
      <c r="AT46" s="1712">
        <f t="shared" si="5"/>
        <v>0</v>
      </c>
      <c r="AU46" s="1712"/>
      <c r="AV46" s="1712">
        <f t="shared" si="6"/>
        <v>0</v>
      </c>
      <c r="AW46" s="1712"/>
      <c r="AX46" s="1712">
        <f t="shared" si="7"/>
        <v>0</v>
      </c>
      <c r="AY46" s="1712"/>
      <c r="AZ46" s="1712">
        <f t="shared" si="8"/>
        <v>0</v>
      </c>
      <c r="BA46" s="1712"/>
      <c r="BB46" s="1771">
        <f t="shared" si="9"/>
        <v>0</v>
      </c>
      <c r="BC46" s="1771"/>
      <c r="BD46" s="1732" t="s">
        <v>430</v>
      </c>
      <c r="BE46" s="1802"/>
    </row>
    <row r="47" spans="1:57" s="156" customFormat="1" ht="21.95" customHeight="1">
      <c r="A47" s="1749"/>
      <c r="B47" s="1708" t="s">
        <v>570</v>
      </c>
      <c r="C47" s="1709"/>
      <c r="D47" s="1710" t="str">
        <f>IF(D46=0," ",D46*$W$5)</f>
        <v xml:space="preserve"> </v>
      </c>
      <c r="E47" s="1711"/>
      <c r="F47" s="1712" t="str">
        <f>IF(F46=0," ",F46*$W$6)</f>
        <v xml:space="preserve"> </v>
      </c>
      <c r="G47" s="1712"/>
      <c r="H47" s="1713" t="str">
        <f>IF(H46=0," ",H46/$X$12*$W$7)</f>
        <v xml:space="preserve"> </v>
      </c>
      <c r="I47" s="1711"/>
      <c r="J47" s="1712" t="str">
        <f>IF(J46=0," ",J46*$W$10*1000)</f>
        <v xml:space="preserve"> </v>
      </c>
      <c r="K47" s="1712"/>
      <c r="L47" s="1712" t="str">
        <f>IF(L46=0," ",L46*$W$11*1000)</f>
        <v xml:space="preserve"> </v>
      </c>
      <c r="M47" s="1712"/>
      <c r="N47" s="1715" t="str">
        <f>IF(N46=0,"",0)</f>
        <v/>
      </c>
      <c r="O47" s="1716"/>
      <c r="P47" s="1712">
        <f>SUM(D47:O47)</f>
        <v>0</v>
      </c>
      <c r="Q47" s="1738"/>
      <c r="R47" s="1710" t="str">
        <f>IF(R46=0," ",R46*$W$5)</f>
        <v xml:space="preserve"> </v>
      </c>
      <c r="S47" s="1711"/>
      <c r="T47" s="1712" t="str">
        <f>IF(T46=0," ",T46*$W$6)</f>
        <v xml:space="preserve"> </v>
      </c>
      <c r="U47" s="1712"/>
      <c r="V47" s="1713" t="str">
        <f>IF(V46=0," ",V46/$X$12*$W$7)</f>
        <v xml:space="preserve"> </v>
      </c>
      <c r="W47" s="1711"/>
      <c r="X47" s="1712" t="str">
        <f>IF(X46=0," ",X46*$W$10*1000)</f>
        <v xml:space="preserve"> </v>
      </c>
      <c r="Y47" s="1712"/>
      <c r="Z47" s="1712" t="str">
        <f>IF(Z46=0," ",Z46*$W$11*1000)</f>
        <v xml:space="preserve"> </v>
      </c>
      <c r="AA47" s="1712"/>
      <c r="AB47" s="1715" t="str">
        <f>IF(AB46=0,"",0)</f>
        <v/>
      </c>
      <c r="AC47" s="1716"/>
      <c r="AD47" s="1712">
        <f>SUM(R47:AC47)</f>
        <v>0</v>
      </c>
      <c r="AE47" s="1738"/>
      <c r="AF47" s="1739">
        <f>P47-AD47</f>
        <v>0</v>
      </c>
      <c r="AG47" s="1711"/>
      <c r="AH47" s="1740"/>
      <c r="AI47" s="1741"/>
      <c r="AN47" s="1749"/>
      <c r="AO47" s="1800"/>
      <c r="AP47" s="1708" t="s">
        <v>570</v>
      </c>
      <c r="AQ47" s="1709"/>
      <c r="AR47" s="1710" t="e">
        <f t="shared" si="4"/>
        <v>#VALUE!</v>
      </c>
      <c r="AS47" s="1711"/>
      <c r="AT47" s="1712" t="e">
        <f t="shared" si="5"/>
        <v>#VALUE!</v>
      </c>
      <c r="AU47" s="1712"/>
      <c r="AV47" s="1713" t="e">
        <f t="shared" si="6"/>
        <v>#VALUE!</v>
      </c>
      <c r="AW47" s="1711"/>
      <c r="AX47" s="1712" t="e">
        <f t="shared" si="7"/>
        <v>#VALUE!</v>
      </c>
      <c r="AY47" s="1712"/>
      <c r="AZ47" s="1712" t="e">
        <f t="shared" si="8"/>
        <v>#VALUE!</v>
      </c>
      <c r="BA47" s="1712"/>
      <c r="BB47" s="1711" t="e">
        <f t="shared" si="9"/>
        <v>#VALUE!</v>
      </c>
      <c r="BC47" s="1713"/>
      <c r="BD47" s="1712" t="e">
        <f>SUM(AR47:BC47)</f>
        <v>#VALUE!</v>
      </c>
      <c r="BE47" s="1813"/>
    </row>
    <row r="48" spans="1:57" s="156" customFormat="1" ht="21.95" customHeight="1">
      <c r="A48" s="1750"/>
      <c r="B48" s="1755" t="s">
        <v>571</v>
      </c>
      <c r="C48" s="1756"/>
      <c r="D48" s="1753" t="str">
        <f>IF(D46=0," ",D46*$Y$5)</f>
        <v xml:space="preserve"> </v>
      </c>
      <c r="E48" s="1754"/>
      <c r="F48" s="1723" t="str">
        <f>IF(F46=0," ",F46*$Y$5)</f>
        <v xml:space="preserve"> </v>
      </c>
      <c r="G48" s="1725"/>
      <c r="H48" s="1723" t="str">
        <f>IF(H46=0," ",H46/$X$12*$Y$7)</f>
        <v xml:space="preserve"> </v>
      </c>
      <c r="I48" s="1725"/>
      <c r="J48" s="1723" t="str">
        <f>IF(J46=0," ",J46*$Y$10*1000)</f>
        <v xml:space="preserve"> </v>
      </c>
      <c r="K48" s="1725"/>
      <c r="L48" s="1723" t="str">
        <f>IF(L46=0," ",L46*$Y$11*1000)</f>
        <v xml:space="preserve"> </v>
      </c>
      <c r="M48" s="1725"/>
      <c r="N48" s="1723" t="str">
        <f>IF(N46=0,"",N46*($Y$8+$Y$9))</f>
        <v/>
      </c>
      <c r="O48" s="1725"/>
      <c r="P48" s="1723">
        <f>SUM(D48:O48)</f>
        <v>0</v>
      </c>
      <c r="Q48" s="1724"/>
      <c r="R48" s="1753" t="str">
        <f>IF(R46=0," ",R46*$Y$5)</f>
        <v xml:space="preserve"> </v>
      </c>
      <c r="S48" s="1754"/>
      <c r="T48" s="1723" t="str">
        <f>IF(T46=0," ",T46*$Y$5)</f>
        <v xml:space="preserve"> </v>
      </c>
      <c r="U48" s="1725"/>
      <c r="V48" s="1723" t="str">
        <f>IF(V46=0," ",V46/$X$12*$Y$7)</f>
        <v xml:space="preserve"> </v>
      </c>
      <c r="W48" s="1725"/>
      <c r="X48" s="1723" t="str">
        <f>IF(X46=0," ",X46*$Y$10*1000)</f>
        <v xml:space="preserve"> </v>
      </c>
      <c r="Y48" s="1725"/>
      <c r="Z48" s="1723" t="str">
        <f>IF(Z46=0," ",Z46*$Y$11*1000)</f>
        <v xml:space="preserve"> </v>
      </c>
      <c r="AA48" s="1725"/>
      <c r="AB48" s="1723" t="str">
        <f>IF(AB46=0,"",AB46*($Y$8+$Y$9))</f>
        <v/>
      </c>
      <c r="AC48" s="1725"/>
      <c r="AD48" s="1723">
        <f>SUM(R48:AC48)</f>
        <v>0</v>
      </c>
      <c r="AE48" s="1724"/>
      <c r="AF48" s="1746">
        <f>P48-AD48</f>
        <v>0</v>
      </c>
      <c r="AG48" s="1747"/>
      <c r="AH48" s="1758"/>
      <c r="AI48" s="1759"/>
      <c r="AN48" s="1750"/>
      <c r="AO48" s="1801"/>
      <c r="AP48" s="1760" t="s">
        <v>571</v>
      </c>
      <c r="AQ48" s="1761"/>
      <c r="AR48" s="1795" t="e">
        <f t="shared" si="4"/>
        <v>#VALUE!</v>
      </c>
      <c r="AS48" s="1796"/>
      <c r="AT48" s="1747" t="e">
        <f t="shared" si="5"/>
        <v>#VALUE!</v>
      </c>
      <c r="AU48" s="1797"/>
      <c r="AV48" s="1747" t="e">
        <f t="shared" si="6"/>
        <v>#VALUE!</v>
      </c>
      <c r="AW48" s="1797"/>
      <c r="AX48" s="1747" t="e">
        <f t="shared" si="7"/>
        <v>#VALUE!</v>
      </c>
      <c r="AY48" s="1797"/>
      <c r="AZ48" s="1747" t="e">
        <f t="shared" si="8"/>
        <v>#VALUE!</v>
      </c>
      <c r="BA48" s="1797"/>
      <c r="BB48" s="1747" t="e">
        <f t="shared" si="9"/>
        <v>#VALUE!</v>
      </c>
      <c r="BC48" s="1797"/>
      <c r="BD48" s="1747" t="e">
        <f>SUM(AR48:BC48)</f>
        <v>#VALUE!</v>
      </c>
      <c r="BE48" s="1798"/>
    </row>
    <row r="49" spans="1:57" s="156" customFormat="1" ht="21.95" customHeight="1">
      <c r="A49" s="1748">
        <v>7</v>
      </c>
      <c r="B49" s="1751" t="s">
        <v>504</v>
      </c>
      <c r="C49" s="1752"/>
      <c r="D49" s="1728"/>
      <c r="E49" s="1729"/>
      <c r="F49" s="1722"/>
      <c r="G49" s="1722"/>
      <c r="H49" s="1722"/>
      <c r="I49" s="1722"/>
      <c r="J49" s="1722"/>
      <c r="K49" s="1722"/>
      <c r="L49" s="1722"/>
      <c r="M49" s="1722"/>
      <c r="N49" s="1707"/>
      <c r="O49" s="1707"/>
      <c r="P49" s="1726">
        <f>SUM(D49:O49)</f>
        <v>0</v>
      </c>
      <c r="Q49" s="1727"/>
      <c r="R49" s="1728"/>
      <c r="S49" s="1729"/>
      <c r="T49" s="1722"/>
      <c r="U49" s="1722"/>
      <c r="V49" s="1722"/>
      <c r="W49" s="1722"/>
      <c r="X49" s="1730"/>
      <c r="Y49" s="1731"/>
      <c r="Z49" s="1730"/>
      <c r="AA49" s="1731"/>
      <c r="AB49" s="1707"/>
      <c r="AC49" s="1707"/>
      <c r="AD49" s="1726">
        <f>SUM(R49:AC49)</f>
        <v>0</v>
      </c>
      <c r="AE49" s="1727"/>
      <c r="AF49" s="1742">
        <f>P49-AD49</f>
        <v>0</v>
      </c>
      <c r="AG49" s="1743"/>
      <c r="AH49" s="1744"/>
      <c r="AI49" s="1745"/>
      <c r="AN49" s="1748">
        <v>7</v>
      </c>
      <c r="AO49" s="1799">
        <f>B13</f>
        <v>0</v>
      </c>
      <c r="AP49" s="1762" t="s">
        <v>504</v>
      </c>
      <c r="AQ49" s="1763"/>
      <c r="AR49" s="1765">
        <f t="shared" si="4"/>
        <v>0</v>
      </c>
      <c r="AS49" s="1766"/>
      <c r="AT49" s="1764">
        <f t="shared" si="5"/>
        <v>0</v>
      </c>
      <c r="AU49" s="1764"/>
      <c r="AV49" s="1764">
        <f t="shared" si="6"/>
        <v>0</v>
      </c>
      <c r="AW49" s="1764"/>
      <c r="AX49" s="1764">
        <f t="shared" si="7"/>
        <v>0</v>
      </c>
      <c r="AY49" s="1764"/>
      <c r="AZ49" s="1764">
        <f t="shared" si="8"/>
        <v>0</v>
      </c>
      <c r="BA49" s="1764"/>
      <c r="BB49" s="1726">
        <f t="shared" si="9"/>
        <v>0</v>
      </c>
      <c r="BC49" s="1726"/>
      <c r="BD49" s="1726">
        <f>SUM(AR49:BC49)</f>
        <v>0</v>
      </c>
      <c r="BE49" s="1794"/>
    </row>
    <row r="50" spans="1:57" s="156" customFormat="1" ht="21.95" customHeight="1">
      <c r="A50" s="1749"/>
      <c r="B50" s="1694" t="s">
        <v>801</v>
      </c>
      <c r="C50" s="1695"/>
      <c r="D50" s="1696"/>
      <c r="E50" s="1697"/>
      <c r="F50" s="1698"/>
      <c r="G50" s="1698"/>
      <c r="H50" s="1698"/>
      <c r="I50" s="1698"/>
      <c r="J50" s="1698"/>
      <c r="K50" s="1698"/>
      <c r="L50" s="1698"/>
      <c r="M50" s="1698"/>
      <c r="N50" s="1719"/>
      <c r="O50" s="1719"/>
      <c r="P50" s="1732" t="s">
        <v>430</v>
      </c>
      <c r="Q50" s="1733"/>
      <c r="R50" s="1696"/>
      <c r="S50" s="1697"/>
      <c r="T50" s="1698"/>
      <c r="U50" s="1698"/>
      <c r="V50" s="1698"/>
      <c r="W50" s="1698"/>
      <c r="X50" s="1697"/>
      <c r="Y50" s="1714"/>
      <c r="Z50" s="1697"/>
      <c r="AA50" s="1714"/>
      <c r="AB50" s="1719"/>
      <c r="AC50" s="1719"/>
      <c r="AD50" s="1732" t="s">
        <v>430</v>
      </c>
      <c r="AE50" s="1733"/>
      <c r="AF50" s="1734" t="s">
        <v>430</v>
      </c>
      <c r="AG50" s="1735"/>
      <c r="AH50" s="1736"/>
      <c r="AI50" s="1737"/>
      <c r="AN50" s="1749"/>
      <c r="AO50" s="1800"/>
      <c r="AP50" s="1694" t="s">
        <v>505</v>
      </c>
      <c r="AQ50" s="1695"/>
      <c r="AR50" s="1710">
        <f t="shared" si="4"/>
        <v>0</v>
      </c>
      <c r="AS50" s="1711"/>
      <c r="AT50" s="1712">
        <f t="shared" si="5"/>
        <v>0</v>
      </c>
      <c r="AU50" s="1712"/>
      <c r="AV50" s="1712">
        <f t="shared" si="6"/>
        <v>0</v>
      </c>
      <c r="AW50" s="1712"/>
      <c r="AX50" s="1712">
        <f t="shared" si="7"/>
        <v>0</v>
      </c>
      <c r="AY50" s="1712"/>
      <c r="AZ50" s="1712">
        <f t="shared" si="8"/>
        <v>0</v>
      </c>
      <c r="BA50" s="1712"/>
      <c r="BB50" s="1771">
        <f t="shared" si="9"/>
        <v>0</v>
      </c>
      <c r="BC50" s="1771"/>
      <c r="BD50" s="1732" t="s">
        <v>430</v>
      </c>
      <c r="BE50" s="1802"/>
    </row>
    <row r="51" spans="1:57" s="156" customFormat="1" ht="21.95" customHeight="1">
      <c r="A51" s="1749"/>
      <c r="B51" s="1708" t="s">
        <v>570</v>
      </c>
      <c r="C51" s="1709"/>
      <c r="D51" s="1710" t="str">
        <f>IF(D50=0," ",D50*$W$5)</f>
        <v xml:space="preserve"> </v>
      </c>
      <c r="E51" s="1711"/>
      <c r="F51" s="1712" t="str">
        <f>IF(F50=0," ",F50*$W$6)</f>
        <v xml:space="preserve"> </v>
      </c>
      <c r="G51" s="1712"/>
      <c r="H51" s="1713" t="str">
        <f>IF(H50=0," ",H50/$X$12*$W$7)</f>
        <v xml:space="preserve"> </v>
      </c>
      <c r="I51" s="1711"/>
      <c r="J51" s="1712" t="str">
        <f>IF(J50=0," ",J50*$W$10*1000)</f>
        <v xml:space="preserve"> </v>
      </c>
      <c r="K51" s="1712"/>
      <c r="L51" s="1712" t="str">
        <f>IF(L50=0," ",L50*$W$11*1000)</f>
        <v xml:space="preserve"> </v>
      </c>
      <c r="M51" s="1712"/>
      <c r="N51" s="1715" t="str">
        <f>IF(N50=0,"",0)</f>
        <v/>
      </c>
      <c r="O51" s="1716"/>
      <c r="P51" s="1712">
        <f>SUM(D51:O51)</f>
        <v>0</v>
      </c>
      <c r="Q51" s="1738"/>
      <c r="R51" s="1710" t="str">
        <f>IF(R50=0," ",R50*$W$5)</f>
        <v xml:space="preserve"> </v>
      </c>
      <c r="S51" s="1711"/>
      <c r="T51" s="1712" t="str">
        <f>IF(T50=0," ",T50*$W$6)</f>
        <v xml:space="preserve"> </v>
      </c>
      <c r="U51" s="1712"/>
      <c r="V51" s="1713" t="str">
        <f>IF(V50=0," ",V50/$X$12*$W$7)</f>
        <v xml:space="preserve"> </v>
      </c>
      <c r="W51" s="1711"/>
      <c r="X51" s="1712" t="str">
        <f>IF(X50=0," ",X50*$W$10*1000)</f>
        <v xml:space="preserve"> </v>
      </c>
      <c r="Y51" s="1712"/>
      <c r="Z51" s="1712" t="str">
        <f>IF(Z50=0," ",Z50*$W$11*1000)</f>
        <v xml:space="preserve"> </v>
      </c>
      <c r="AA51" s="1712"/>
      <c r="AB51" s="1715" t="str">
        <f>IF(AB50=0,"",0)</f>
        <v/>
      </c>
      <c r="AC51" s="1716"/>
      <c r="AD51" s="1712">
        <f>SUM(R51:AC51)</f>
        <v>0</v>
      </c>
      <c r="AE51" s="1738"/>
      <c r="AF51" s="1739">
        <f>P51-AD51</f>
        <v>0</v>
      </c>
      <c r="AG51" s="1711"/>
      <c r="AH51" s="1740"/>
      <c r="AI51" s="1741"/>
      <c r="AN51" s="1749"/>
      <c r="AO51" s="1800"/>
      <c r="AP51" s="1708" t="s">
        <v>570</v>
      </c>
      <c r="AQ51" s="1709"/>
      <c r="AR51" s="1710" t="e">
        <f t="shared" si="4"/>
        <v>#VALUE!</v>
      </c>
      <c r="AS51" s="1711"/>
      <c r="AT51" s="1712" t="e">
        <f t="shared" si="5"/>
        <v>#VALUE!</v>
      </c>
      <c r="AU51" s="1712"/>
      <c r="AV51" s="1713" t="e">
        <f t="shared" si="6"/>
        <v>#VALUE!</v>
      </c>
      <c r="AW51" s="1711"/>
      <c r="AX51" s="1712" t="e">
        <f t="shared" si="7"/>
        <v>#VALUE!</v>
      </c>
      <c r="AY51" s="1712"/>
      <c r="AZ51" s="1712" t="e">
        <f t="shared" si="8"/>
        <v>#VALUE!</v>
      </c>
      <c r="BA51" s="1712"/>
      <c r="BB51" s="1711" t="e">
        <f t="shared" si="9"/>
        <v>#VALUE!</v>
      </c>
      <c r="BC51" s="1713"/>
      <c r="BD51" s="1712" t="e">
        <f>SUM(AR51:BC51)</f>
        <v>#VALUE!</v>
      </c>
      <c r="BE51" s="1813"/>
    </row>
    <row r="52" spans="1:57" s="156" customFormat="1" ht="21.95" customHeight="1">
      <c r="A52" s="1750"/>
      <c r="B52" s="1760" t="s">
        <v>571</v>
      </c>
      <c r="C52" s="1761"/>
      <c r="D52" s="1753" t="str">
        <f>IF(D50=0," ",D50*$Y$5)</f>
        <v xml:space="preserve"> </v>
      </c>
      <c r="E52" s="1754"/>
      <c r="F52" s="1723" t="str">
        <f>IF(F50=0," ",F50*$Y$5)</f>
        <v xml:space="preserve"> </v>
      </c>
      <c r="G52" s="1725"/>
      <c r="H52" s="1723" t="str">
        <f>IF(H50=0," ",H50/$X$12*$Y$7)</f>
        <v xml:space="preserve"> </v>
      </c>
      <c r="I52" s="1725"/>
      <c r="J52" s="1723" t="str">
        <f>IF(J50=0," ",J50*$Y$10*1000)</f>
        <v xml:space="preserve"> </v>
      </c>
      <c r="K52" s="1725"/>
      <c r="L52" s="1723" t="str">
        <f>IF(L50=0," ",L50*$Y$11*1000)</f>
        <v xml:space="preserve"> </v>
      </c>
      <c r="M52" s="1725"/>
      <c r="N52" s="1723" t="str">
        <f>IF(N50=0,"",N50*($Y$8+$Y$9))</f>
        <v/>
      </c>
      <c r="O52" s="1725"/>
      <c r="P52" s="1723">
        <f>SUM(D52:O52)</f>
        <v>0</v>
      </c>
      <c r="Q52" s="1724"/>
      <c r="R52" s="1753" t="str">
        <f>IF(R50=0," ",R50*$Y$5)</f>
        <v xml:space="preserve"> </v>
      </c>
      <c r="S52" s="1754"/>
      <c r="T52" s="1723" t="str">
        <f>IF(T50=0," ",T50*$Y$5)</f>
        <v xml:space="preserve"> </v>
      </c>
      <c r="U52" s="1725"/>
      <c r="V52" s="1723" t="str">
        <f>IF(V50=0," ",V50/$X$12*$Y$7)</f>
        <v xml:space="preserve"> </v>
      </c>
      <c r="W52" s="1725"/>
      <c r="X52" s="1723" t="str">
        <f>IF(X50=0," ",X50*$Y$10*1000)</f>
        <v xml:space="preserve"> </v>
      </c>
      <c r="Y52" s="1725"/>
      <c r="Z52" s="1723" t="str">
        <f>IF(Z50=0," ",Z50*$Y$11*1000)</f>
        <v xml:space="preserve"> </v>
      </c>
      <c r="AA52" s="1725"/>
      <c r="AB52" s="1723" t="str">
        <f>IF(AB50=0,"",AB50*($Y$8+$Y$9))</f>
        <v/>
      </c>
      <c r="AC52" s="1725"/>
      <c r="AD52" s="1723">
        <f>SUM(R52:AC52)</f>
        <v>0</v>
      </c>
      <c r="AE52" s="1724"/>
      <c r="AF52" s="1746">
        <f>P52-AD52</f>
        <v>0</v>
      </c>
      <c r="AG52" s="1747"/>
      <c r="AH52" s="1758"/>
      <c r="AI52" s="1759"/>
      <c r="AN52" s="1750"/>
      <c r="AO52" s="1801"/>
      <c r="AP52" s="1760" t="s">
        <v>571</v>
      </c>
      <c r="AQ52" s="1761"/>
      <c r="AR52" s="1795" t="e">
        <f t="shared" si="4"/>
        <v>#VALUE!</v>
      </c>
      <c r="AS52" s="1796"/>
      <c r="AT52" s="1747" t="e">
        <f t="shared" si="5"/>
        <v>#VALUE!</v>
      </c>
      <c r="AU52" s="1797"/>
      <c r="AV52" s="1747" t="e">
        <f t="shared" si="6"/>
        <v>#VALUE!</v>
      </c>
      <c r="AW52" s="1797"/>
      <c r="AX52" s="1747" t="e">
        <f t="shared" si="7"/>
        <v>#VALUE!</v>
      </c>
      <c r="AY52" s="1797"/>
      <c r="AZ52" s="1747" t="e">
        <f t="shared" si="8"/>
        <v>#VALUE!</v>
      </c>
      <c r="BA52" s="1797"/>
      <c r="BB52" s="1747" t="e">
        <f t="shared" si="9"/>
        <v>#VALUE!</v>
      </c>
      <c r="BC52" s="1797"/>
      <c r="BD52" s="1747" t="e">
        <f>SUM(AR52:BC52)</f>
        <v>#VALUE!</v>
      </c>
      <c r="BE52" s="1798"/>
    </row>
    <row r="53" spans="1:57" s="156" customFormat="1" ht="21.95" customHeight="1">
      <c r="A53" s="1748">
        <v>8</v>
      </c>
      <c r="B53" s="1762" t="s">
        <v>504</v>
      </c>
      <c r="C53" s="1763"/>
      <c r="D53" s="1765"/>
      <c r="E53" s="1766"/>
      <c r="F53" s="1764"/>
      <c r="G53" s="1764"/>
      <c r="H53" s="1764"/>
      <c r="I53" s="1764"/>
      <c r="J53" s="1764"/>
      <c r="K53" s="1764"/>
      <c r="L53" s="1764"/>
      <c r="M53" s="1764"/>
      <c r="N53" s="1726"/>
      <c r="O53" s="1726"/>
      <c r="P53" s="1726">
        <f>SUM(D53:O53)</f>
        <v>0</v>
      </c>
      <c r="Q53" s="1727"/>
      <c r="R53" s="1728"/>
      <c r="S53" s="1729"/>
      <c r="T53" s="1722"/>
      <c r="U53" s="1722"/>
      <c r="V53" s="1764"/>
      <c r="W53" s="1764"/>
      <c r="X53" s="1730"/>
      <c r="Y53" s="1731"/>
      <c r="Z53" s="1730"/>
      <c r="AA53" s="1731"/>
      <c r="AB53" s="1707"/>
      <c r="AC53" s="1707"/>
      <c r="AD53" s="1726">
        <f>SUM(R53:AC53)</f>
        <v>0</v>
      </c>
      <c r="AE53" s="1727"/>
      <c r="AF53" s="1742">
        <f>P53-AD53</f>
        <v>0</v>
      </c>
      <c r="AG53" s="1743"/>
      <c r="AH53" s="1744"/>
      <c r="AI53" s="1745"/>
      <c r="AN53" s="1748">
        <v>8</v>
      </c>
      <c r="AO53" s="1799">
        <f>B14</f>
        <v>0</v>
      </c>
      <c r="AP53" s="1762" t="s">
        <v>504</v>
      </c>
      <c r="AQ53" s="1763"/>
      <c r="AR53" s="1765">
        <f t="shared" si="4"/>
        <v>0</v>
      </c>
      <c r="AS53" s="1766"/>
      <c r="AT53" s="1764">
        <f t="shared" si="5"/>
        <v>0</v>
      </c>
      <c r="AU53" s="1764"/>
      <c r="AV53" s="1764">
        <f t="shared" si="6"/>
        <v>0</v>
      </c>
      <c r="AW53" s="1764"/>
      <c r="AX53" s="1764">
        <f t="shared" si="7"/>
        <v>0</v>
      </c>
      <c r="AY53" s="1764"/>
      <c r="AZ53" s="1764">
        <f t="shared" si="8"/>
        <v>0</v>
      </c>
      <c r="BA53" s="1764"/>
      <c r="BB53" s="1726">
        <f t="shared" si="9"/>
        <v>0</v>
      </c>
      <c r="BC53" s="1726"/>
      <c r="BD53" s="1726">
        <f>SUM(AR53:BC53)</f>
        <v>0</v>
      </c>
      <c r="BE53" s="1794"/>
    </row>
    <row r="54" spans="1:57" s="156" customFormat="1" ht="21.95" customHeight="1">
      <c r="A54" s="1749"/>
      <c r="B54" s="1694" t="s">
        <v>801</v>
      </c>
      <c r="C54" s="1695"/>
      <c r="D54" s="1696"/>
      <c r="E54" s="1697"/>
      <c r="F54" s="1698"/>
      <c r="G54" s="1698"/>
      <c r="H54" s="1698"/>
      <c r="I54" s="1698"/>
      <c r="J54" s="1698"/>
      <c r="K54" s="1698"/>
      <c r="L54" s="1698"/>
      <c r="M54" s="1698"/>
      <c r="N54" s="1719"/>
      <c r="O54" s="1719"/>
      <c r="P54" s="1732" t="s">
        <v>430</v>
      </c>
      <c r="Q54" s="1733"/>
      <c r="R54" s="1696"/>
      <c r="S54" s="1697"/>
      <c r="T54" s="1698"/>
      <c r="U54" s="1698"/>
      <c r="V54" s="1698"/>
      <c r="W54" s="1698"/>
      <c r="X54" s="1697"/>
      <c r="Y54" s="1714"/>
      <c r="Z54" s="1697"/>
      <c r="AA54" s="1714"/>
      <c r="AB54" s="1719"/>
      <c r="AC54" s="1719"/>
      <c r="AD54" s="1732" t="s">
        <v>430</v>
      </c>
      <c r="AE54" s="1733"/>
      <c r="AF54" s="1734" t="s">
        <v>430</v>
      </c>
      <c r="AG54" s="1735"/>
      <c r="AH54" s="1736"/>
      <c r="AI54" s="1737"/>
      <c r="AN54" s="1749"/>
      <c r="AO54" s="1800"/>
      <c r="AP54" s="1694" t="s">
        <v>505</v>
      </c>
      <c r="AQ54" s="1695"/>
      <c r="AR54" s="1710">
        <f t="shared" si="4"/>
        <v>0</v>
      </c>
      <c r="AS54" s="1711"/>
      <c r="AT54" s="1712">
        <f t="shared" si="5"/>
        <v>0</v>
      </c>
      <c r="AU54" s="1712"/>
      <c r="AV54" s="1712">
        <f t="shared" si="6"/>
        <v>0</v>
      </c>
      <c r="AW54" s="1712"/>
      <c r="AX54" s="1712">
        <f t="shared" si="7"/>
        <v>0</v>
      </c>
      <c r="AY54" s="1712"/>
      <c r="AZ54" s="1712">
        <f t="shared" si="8"/>
        <v>0</v>
      </c>
      <c r="BA54" s="1712"/>
      <c r="BB54" s="1771">
        <f t="shared" si="9"/>
        <v>0</v>
      </c>
      <c r="BC54" s="1771"/>
      <c r="BD54" s="1732" t="s">
        <v>430</v>
      </c>
      <c r="BE54" s="1802"/>
    </row>
    <row r="55" spans="1:57" s="156" customFormat="1" ht="21.95" customHeight="1">
      <c r="A55" s="1749"/>
      <c r="B55" s="1708" t="s">
        <v>570</v>
      </c>
      <c r="C55" s="1709"/>
      <c r="D55" s="1710" t="str">
        <f>IF(D54=0," ",D54*$W$5)</f>
        <v xml:space="preserve"> </v>
      </c>
      <c r="E55" s="1711"/>
      <c r="F55" s="1712" t="str">
        <f>IF(F54=0," ",F54*$W$6)</f>
        <v xml:space="preserve"> </v>
      </c>
      <c r="G55" s="1712"/>
      <c r="H55" s="1713" t="str">
        <f>IF(H54=0," ",H54/$X$12*$W$7)</f>
        <v xml:space="preserve"> </v>
      </c>
      <c r="I55" s="1711"/>
      <c r="J55" s="1712" t="str">
        <f>IF(J54=0," ",J54*$W$10*1000)</f>
        <v xml:space="preserve"> </v>
      </c>
      <c r="K55" s="1712"/>
      <c r="L55" s="1712" t="str">
        <f>IF(L54=0," ",L54*$W$11*1000)</f>
        <v xml:space="preserve"> </v>
      </c>
      <c r="M55" s="1712"/>
      <c r="N55" s="1715" t="str">
        <f>IF(N54=0,"",0)</f>
        <v/>
      </c>
      <c r="O55" s="1716"/>
      <c r="P55" s="1712">
        <f>SUM(D55:O55)</f>
        <v>0</v>
      </c>
      <c r="Q55" s="1738"/>
      <c r="R55" s="1710" t="str">
        <f>IF(R54=0," ",R54*$W$5)</f>
        <v xml:space="preserve"> </v>
      </c>
      <c r="S55" s="1711"/>
      <c r="T55" s="1712" t="str">
        <f>IF(T54=0," ",T54*$W$6)</f>
        <v xml:space="preserve"> </v>
      </c>
      <c r="U55" s="1712"/>
      <c r="V55" s="1713" t="str">
        <f>IF(V54=0," ",V54/$X$12*$W$7)</f>
        <v xml:space="preserve"> </v>
      </c>
      <c r="W55" s="1711"/>
      <c r="X55" s="1712" t="str">
        <f>IF(X54=0," ",X54*$W$10*1000)</f>
        <v xml:space="preserve"> </v>
      </c>
      <c r="Y55" s="1712"/>
      <c r="Z55" s="1712" t="str">
        <f>IF(Z54=0," ",Z54*$W$11*1000)</f>
        <v xml:space="preserve"> </v>
      </c>
      <c r="AA55" s="1712"/>
      <c r="AB55" s="1715" t="str">
        <f>IF(AB54=0,"",0)</f>
        <v/>
      </c>
      <c r="AC55" s="1716"/>
      <c r="AD55" s="1712">
        <f>SUM(R55:AC55)</f>
        <v>0</v>
      </c>
      <c r="AE55" s="1738"/>
      <c r="AF55" s="1739">
        <f>P55-AD55</f>
        <v>0</v>
      </c>
      <c r="AG55" s="1711"/>
      <c r="AH55" s="1740"/>
      <c r="AI55" s="1741"/>
      <c r="AN55" s="1749"/>
      <c r="AO55" s="1800"/>
      <c r="AP55" s="1708" t="s">
        <v>570</v>
      </c>
      <c r="AQ55" s="1709"/>
      <c r="AR55" s="1710" t="e">
        <f t="shared" si="4"/>
        <v>#VALUE!</v>
      </c>
      <c r="AS55" s="1711"/>
      <c r="AT55" s="1712" t="e">
        <f t="shared" si="5"/>
        <v>#VALUE!</v>
      </c>
      <c r="AU55" s="1712"/>
      <c r="AV55" s="1713" t="e">
        <f t="shared" si="6"/>
        <v>#VALUE!</v>
      </c>
      <c r="AW55" s="1711"/>
      <c r="AX55" s="1712" t="e">
        <f t="shared" si="7"/>
        <v>#VALUE!</v>
      </c>
      <c r="AY55" s="1712"/>
      <c r="AZ55" s="1712" t="e">
        <f t="shared" si="8"/>
        <v>#VALUE!</v>
      </c>
      <c r="BA55" s="1712"/>
      <c r="BB55" s="1711" t="e">
        <f t="shared" si="9"/>
        <v>#VALUE!</v>
      </c>
      <c r="BC55" s="1713"/>
      <c r="BD55" s="1712" t="e">
        <f>SUM(AR55:BC55)</f>
        <v>#VALUE!</v>
      </c>
      <c r="BE55" s="1813"/>
    </row>
    <row r="56" spans="1:57" s="156" customFormat="1" ht="21.95" customHeight="1">
      <c r="A56" s="1750"/>
      <c r="B56" s="1755" t="s">
        <v>571</v>
      </c>
      <c r="C56" s="1756"/>
      <c r="D56" s="1753" t="str">
        <f>IF(D54=0," ",D54*$Y$5)</f>
        <v xml:space="preserve"> </v>
      </c>
      <c r="E56" s="1754"/>
      <c r="F56" s="1723" t="str">
        <f>IF(F54=0," ",F54*$Y$5)</f>
        <v xml:space="preserve"> </v>
      </c>
      <c r="G56" s="1725"/>
      <c r="H56" s="1723" t="str">
        <f>IF(H54=0," ",H54/$X$12*$Y$7)</f>
        <v xml:space="preserve"> </v>
      </c>
      <c r="I56" s="1725"/>
      <c r="J56" s="1723" t="str">
        <f>IF(J54=0," ",J54*$Y$10*1000)</f>
        <v xml:space="preserve"> </v>
      </c>
      <c r="K56" s="1725"/>
      <c r="L56" s="1723" t="str">
        <f>IF(L54=0," ",L54*$Y$11*1000)</f>
        <v xml:space="preserve"> </v>
      </c>
      <c r="M56" s="1725"/>
      <c r="N56" s="1723" t="str">
        <f>IF(N54=0,"",N54*($Y$8+$Y$9))</f>
        <v/>
      </c>
      <c r="O56" s="1725"/>
      <c r="P56" s="1723">
        <f>SUM(D56:O56)</f>
        <v>0</v>
      </c>
      <c r="Q56" s="1724"/>
      <c r="R56" s="1753" t="str">
        <f>IF(R54=0," ",R54*$Y$5)</f>
        <v xml:space="preserve"> </v>
      </c>
      <c r="S56" s="1754"/>
      <c r="T56" s="1723" t="str">
        <f>IF(T54=0," ",T54*$Y$5)</f>
        <v xml:space="preserve"> </v>
      </c>
      <c r="U56" s="1725"/>
      <c r="V56" s="1723" t="str">
        <f>IF(V54=0," ",V54/$X$12*$Y$7)</f>
        <v xml:space="preserve"> </v>
      </c>
      <c r="W56" s="1725"/>
      <c r="X56" s="1723" t="str">
        <f>IF(X54=0," ",X54*$Y$10*1000)</f>
        <v xml:space="preserve"> </v>
      </c>
      <c r="Y56" s="1725"/>
      <c r="Z56" s="1723" t="str">
        <f>IF(Z54=0," ",Z54*$Y$11*1000)</f>
        <v xml:space="preserve"> </v>
      </c>
      <c r="AA56" s="1725"/>
      <c r="AB56" s="1723" t="str">
        <f>IF(AB54=0,"",AB54*($Y$8+$Y$9))</f>
        <v/>
      </c>
      <c r="AC56" s="1725"/>
      <c r="AD56" s="1723">
        <f>SUM(R56:AC56)</f>
        <v>0</v>
      </c>
      <c r="AE56" s="1724"/>
      <c r="AF56" s="1746">
        <f>P56-AD56</f>
        <v>0</v>
      </c>
      <c r="AG56" s="1747"/>
      <c r="AH56" s="1758"/>
      <c r="AI56" s="1759"/>
      <c r="AN56" s="1750"/>
      <c r="AO56" s="1801"/>
      <c r="AP56" s="1760" t="s">
        <v>571</v>
      </c>
      <c r="AQ56" s="1761"/>
      <c r="AR56" s="1795" t="e">
        <f t="shared" si="4"/>
        <v>#VALUE!</v>
      </c>
      <c r="AS56" s="1796"/>
      <c r="AT56" s="1747" t="e">
        <f t="shared" si="5"/>
        <v>#VALUE!</v>
      </c>
      <c r="AU56" s="1797"/>
      <c r="AV56" s="1747" t="e">
        <f t="shared" si="6"/>
        <v>#VALUE!</v>
      </c>
      <c r="AW56" s="1797"/>
      <c r="AX56" s="1747" t="e">
        <f t="shared" si="7"/>
        <v>#VALUE!</v>
      </c>
      <c r="AY56" s="1797"/>
      <c r="AZ56" s="1747" t="e">
        <f t="shared" si="8"/>
        <v>#VALUE!</v>
      </c>
      <c r="BA56" s="1797"/>
      <c r="BB56" s="1747" t="e">
        <f t="shared" si="9"/>
        <v>#VALUE!</v>
      </c>
      <c r="BC56" s="1797"/>
      <c r="BD56" s="1747" t="e">
        <f>SUM(AR56:BC56)</f>
        <v>#VALUE!</v>
      </c>
      <c r="BE56" s="1798"/>
    </row>
    <row r="57" spans="1:57" s="156" customFormat="1" ht="21.95" customHeight="1">
      <c r="A57" s="1748">
        <v>9</v>
      </c>
      <c r="B57" s="1751" t="s">
        <v>504</v>
      </c>
      <c r="C57" s="1752"/>
      <c r="D57" s="1728"/>
      <c r="E57" s="1729"/>
      <c r="F57" s="1722"/>
      <c r="G57" s="1722"/>
      <c r="H57" s="1722"/>
      <c r="I57" s="1722"/>
      <c r="J57" s="1722"/>
      <c r="K57" s="1722"/>
      <c r="L57" s="1722"/>
      <c r="M57" s="1722"/>
      <c r="N57" s="1707"/>
      <c r="O57" s="1707"/>
      <c r="P57" s="1726">
        <f>SUM(D57:O57)</f>
        <v>0</v>
      </c>
      <c r="Q57" s="1727"/>
      <c r="R57" s="1728"/>
      <c r="S57" s="1729"/>
      <c r="T57" s="1722"/>
      <c r="U57" s="1722"/>
      <c r="V57" s="1722"/>
      <c r="W57" s="1722"/>
      <c r="X57" s="1730"/>
      <c r="Y57" s="1731"/>
      <c r="Z57" s="1730"/>
      <c r="AA57" s="1731"/>
      <c r="AB57" s="1707"/>
      <c r="AC57" s="1707"/>
      <c r="AD57" s="1726">
        <f>SUM(R57:AC57)</f>
        <v>0</v>
      </c>
      <c r="AE57" s="1727"/>
      <c r="AF57" s="1742">
        <f>P57-AD57</f>
        <v>0</v>
      </c>
      <c r="AG57" s="1743"/>
      <c r="AH57" s="1744"/>
      <c r="AI57" s="1745"/>
      <c r="AN57" s="1748">
        <v>9</v>
      </c>
      <c r="AO57" s="1799">
        <f>B15</f>
        <v>0</v>
      </c>
      <c r="AP57" s="1762" t="s">
        <v>504</v>
      </c>
      <c r="AQ57" s="1763"/>
      <c r="AR57" s="1765">
        <f t="shared" si="4"/>
        <v>0</v>
      </c>
      <c r="AS57" s="1766"/>
      <c r="AT57" s="1764">
        <f t="shared" si="5"/>
        <v>0</v>
      </c>
      <c r="AU57" s="1764"/>
      <c r="AV57" s="1764">
        <f t="shared" si="6"/>
        <v>0</v>
      </c>
      <c r="AW57" s="1764"/>
      <c r="AX57" s="1764">
        <f t="shared" si="7"/>
        <v>0</v>
      </c>
      <c r="AY57" s="1764"/>
      <c r="AZ57" s="1764">
        <f t="shared" si="8"/>
        <v>0</v>
      </c>
      <c r="BA57" s="1764"/>
      <c r="BB57" s="1726">
        <f t="shared" si="9"/>
        <v>0</v>
      </c>
      <c r="BC57" s="1726"/>
      <c r="BD57" s="1726">
        <f>SUM(AR57:BC57)</f>
        <v>0</v>
      </c>
      <c r="BE57" s="1794"/>
    </row>
    <row r="58" spans="1:57" s="156" customFormat="1" ht="21.95" customHeight="1">
      <c r="A58" s="1749"/>
      <c r="B58" s="1694" t="s">
        <v>801</v>
      </c>
      <c r="C58" s="1695"/>
      <c r="D58" s="1696"/>
      <c r="E58" s="1697"/>
      <c r="F58" s="1698"/>
      <c r="G58" s="1698"/>
      <c r="H58" s="1698"/>
      <c r="I58" s="1698"/>
      <c r="J58" s="1698"/>
      <c r="K58" s="1698"/>
      <c r="L58" s="1698"/>
      <c r="M58" s="1698"/>
      <c r="N58" s="1719"/>
      <c r="O58" s="1719"/>
      <c r="P58" s="1732" t="s">
        <v>430</v>
      </c>
      <c r="Q58" s="1733"/>
      <c r="R58" s="1696"/>
      <c r="S58" s="1697"/>
      <c r="T58" s="1698"/>
      <c r="U58" s="1698"/>
      <c r="V58" s="1698"/>
      <c r="W58" s="1698"/>
      <c r="X58" s="1697"/>
      <c r="Y58" s="1714"/>
      <c r="Z58" s="1697"/>
      <c r="AA58" s="1714"/>
      <c r="AB58" s="1719"/>
      <c r="AC58" s="1719"/>
      <c r="AD58" s="1732" t="s">
        <v>430</v>
      </c>
      <c r="AE58" s="1733"/>
      <c r="AF58" s="1734" t="s">
        <v>430</v>
      </c>
      <c r="AG58" s="1735"/>
      <c r="AH58" s="1736"/>
      <c r="AI58" s="1737"/>
      <c r="AN58" s="1749"/>
      <c r="AO58" s="1800"/>
      <c r="AP58" s="1694" t="s">
        <v>505</v>
      </c>
      <c r="AQ58" s="1695"/>
      <c r="AR58" s="1710">
        <f t="shared" si="4"/>
        <v>0</v>
      </c>
      <c r="AS58" s="1711"/>
      <c r="AT58" s="1712">
        <f t="shared" si="5"/>
        <v>0</v>
      </c>
      <c r="AU58" s="1712"/>
      <c r="AV58" s="1712">
        <f t="shared" si="6"/>
        <v>0</v>
      </c>
      <c r="AW58" s="1712"/>
      <c r="AX58" s="1712">
        <f t="shared" si="7"/>
        <v>0</v>
      </c>
      <c r="AY58" s="1712"/>
      <c r="AZ58" s="1712">
        <f t="shared" si="8"/>
        <v>0</v>
      </c>
      <c r="BA58" s="1712"/>
      <c r="BB58" s="1771">
        <f t="shared" si="9"/>
        <v>0</v>
      </c>
      <c r="BC58" s="1771"/>
      <c r="BD58" s="1732" t="s">
        <v>430</v>
      </c>
      <c r="BE58" s="1802"/>
    </row>
    <row r="59" spans="1:57" s="156" customFormat="1" ht="21.95" customHeight="1">
      <c r="A59" s="1749"/>
      <c r="B59" s="1708" t="s">
        <v>570</v>
      </c>
      <c r="C59" s="1709"/>
      <c r="D59" s="1710" t="str">
        <f>IF(D58=0," ",D58*$W$5)</f>
        <v xml:space="preserve"> </v>
      </c>
      <c r="E59" s="1711"/>
      <c r="F59" s="1712" t="str">
        <f>IF(F58=0," ",F58*$W$6)</f>
        <v xml:space="preserve"> </v>
      </c>
      <c r="G59" s="1712"/>
      <c r="H59" s="1713" t="str">
        <f>IF(H58=0," ",H58/$X$12*$W$7)</f>
        <v xml:space="preserve"> </v>
      </c>
      <c r="I59" s="1711"/>
      <c r="J59" s="1712" t="str">
        <f>IF(J58=0," ",J58*$W$10*1000)</f>
        <v xml:space="preserve"> </v>
      </c>
      <c r="K59" s="1712"/>
      <c r="L59" s="1712" t="str">
        <f>IF(L58=0," ",L58*$W$11*1000)</f>
        <v xml:space="preserve"> </v>
      </c>
      <c r="M59" s="1712"/>
      <c r="N59" s="1715" t="str">
        <f>IF(N58=0,"",0)</f>
        <v/>
      </c>
      <c r="O59" s="1716"/>
      <c r="P59" s="1712">
        <f>SUM(D59:O59)</f>
        <v>0</v>
      </c>
      <c r="Q59" s="1738"/>
      <c r="R59" s="1710" t="str">
        <f>IF(R58=0," ",R58*$W$5)</f>
        <v xml:space="preserve"> </v>
      </c>
      <c r="S59" s="1711"/>
      <c r="T59" s="1712" t="str">
        <f>IF(T58=0," ",T58*$W$6)</f>
        <v xml:space="preserve"> </v>
      </c>
      <c r="U59" s="1712"/>
      <c r="V59" s="1713" t="str">
        <f>IF(V58=0," ",V58/$X$12*$W$7)</f>
        <v xml:space="preserve"> </v>
      </c>
      <c r="W59" s="1711"/>
      <c r="X59" s="1712" t="str">
        <f>IF(X58=0," ",X58*$W$10*1000)</f>
        <v xml:space="preserve"> </v>
      </c>
      <c r="Y59" s="1712"/>
      <c r="Z59" s="1712" t="str">
        <f>IF(Z58=0," ",Z58*$W$11*1000)</f>
        <v xml:space="preserve"> </v>
      </c>
      <c r="AA59" s="1712"/>
      <c r="AB59" s="1715" t="str">
        <f>IF(AB58=0,"",0)</f>
        <v/>
      </c>
      <c r="AC59" s="1716"/>
      <c r="AD59" s="1712">
        <f>SUM(R59:AC59)</f>
        <v>0</v>
      </c>
      <c r="AE59" s="1738"/>
      <c r="AF59" s="1739">
        <f>P59-AD59</f>
        <v>0</v>
      </c>
      <c r="AG59" s="1711"/>
      <c r="AH59" s="1740"/>
      <c r="AI59" s="1741"/>
      <c r="AN59" s="1749"/>
      <c r="AO59" s="1800"/>
      <c r="AP59" s="1708" t="s">
        <v>570</v>
      </c>
      <c r="AQ59" s="1709"/>
      <c r="AR59" s="1710" t="e">
        <f t="shared" si="4"/>
        <v>#VALUE!</v>
      </c>
      <c r="AS59" s="1711"/>
      <c r="AT59" s="1712" t="e">
        <f t="shared" si="5"/>
        <v>#VALUE!</v>
      </c>
      <c r="AU59" s="1712"/>
      <c r="AV59" s="1713" t="e">
        <f t="shared" si="6"/>
        <v>#VALUE!</v>
      </c>
      <c r="AW59" s="1711"/>
      <c r="AX59" s="1712" t="e">
        <f t="shared" si="7"/>
        <v>#VALUE!</v>
      </c>
      <c r="AY59" s="1712"/>
      <c r="AZ59" s="1712" t="e">
        <f t="shared" si="8"/>
        <v>#VALUE!</v>
      </c>
      <c r="BA59" s="1712"/>
      <c r="BB59" s="1711" t="e">
        <f t="shared" si="9"/>
        <v>#VALUE!</v>
      </c>
      <c r="BC59" s="1713"/>
      <c r="BD59" s="1712" t="e">
        <f>SUM(AR59:BC59)</f>
        <v>#VALUE!</v>
      </c>
      <c r="BE59" s="1813"/>
    </row>
    <row r="60" spans="1:57" s="156" customFormat="1" ht="21.95" customHeight="1">
      <c r="A60" s="1750"/>
      <c r="B60" s="1760" t="s">
        <v>571</v>
      </c>
      <c r="C60" s="1761"/>
      <c r="D60" s="1753" t="str">
        <f>IF(D58=0," ",D58*$Y$5)</f>
        <v xml:space="preserve"> </v>
      </c>
      <c r="E60" s="1754"/>
      <c r="F60" s="1723" t="str">
        <f>IF(F58=0," ",F58*$Y$5)</f>
        <v xml:space="preserve"> </v>
      </c>
      <c r="G60" s="1725"/>
      <c r="H60" s="1723" t="str">
        <f>IF(H58=0," ",H58/$X$12*$Y$7)</f>
        <v xml:space="preserve"> </v>
      </c>
      <c r="I60" s="1725"/>
      <c r="J60" s="1723" t="str">
        <f>IF(J58=0," ",J58*$Y$10*1000)</f>
        <v xml:space="preserve"> </v>
      </c>
      <c r="K60" s="1725"/>
      <c r="L60" s="1723" t="str">
        <f>IF(L58=0," ",L58*$Y$11*1000)</f>
        <v xml:space="preserve"> </v>
      </c>
      <c r="M60" s="1725"/>
      <c r="N60" s="1723" t="str">
        <f>IF(N58=0,"",N58*($Y$8+$Y$9))</f>
        <v/>
      </c>
      <c r="O60" s="1725"/>
      <c r="P60" s="1723">
        <f>SUM(D60:O60)</f>
        <v>0</v>
      </c>
      <c r="Q60" s="1724"/>
      <c r="R60" s="1753" t="str">
        <f>IF(R58=0," ",R58*$Y$5)</f>
        <v xml:space="preserve"> </v>
      </c>
      <c r="S60" s="1754"/>
      <c r="T60" s="1723" t="str">
        <f>IF(T58=0," ",T58*$Y$5)</f>
        <v xml:space="preserve"> </v>
      </c>
      <c r="U60" s="1725"/>
      <c r="V60" s="1723" t="str">
        <f>IF(V58=0," ",V58/$X$12*$Y$7)</f>
        <v xml:space="preserve"> </v>
      </c>
      <c r="W60" s="1725"/>
      <c r="X60" s="1723" t="str">
        <f>IF(X58=0," ",X58*$Y$10*1000)</f>
        <v xml:space="preserve"> </v>
      </c>
      <c r="Y60" s="1725"/>
      <c r="Z60" s="1723" t="str">
        <f>IF(Z58=0," ",Z58*$Y$11*1000)</f>
        <v xml:space="preserve"> </v>
      </c>
      <c r="AA60" s="1725"/>
      <c r="AB60" s="1723" t="str">
        <f>IF(AB58=0,"",AB58*($Y$8+$Y$9))</f>
        <v/>
      </c>
      <c r="AC60" s="1725"/>
      <c r="AD60" s="1723">
        <f>SUM(R60:AC60)</f>
        <v>0</v>
      </c>
      <c r="AE60" s="1724"/>
      <c r="AF60" s="1746">
        <f>P60-AD60</f>
        <v>0</v>
      </c>
      <c r="AG60" s="1747"/>
      <c r="AH60" s="1758"/>
      <c r="AI60" s="1759"/>
      <c r="AN60" s="1750"/>
      <c r="AO60" s="1801"/>
      <c r="AP60" s="1760" t="s">
        <v>571</v>
      </c>
      <c r="AQ60" s="1761"/>
      <c r="AR60" s="1795" t="e">
        <f t="shared" si="4"/>
        <v>#VALUE!</v>
      </c>
      <c r="AS60" s="1796"/>
      <c r="AT60" s="1747" t="e">
        <f t="shared" si="5"/>
        <v>#VALUE!</v>
      </c>
      <c r="AU60" s="1797"/>
      <c r="AV60" s="1747" t="e">
        <f t="shared" si="6"/>
        <v>#VALUE!</v>
      </c>
      <c r="AW60" s="1797"/>
      <c r="AX60" s="1747" t="e">
        <f t="shared" si="7"/>
        <v>#VALUE!</v>
      </c>
      <c r="AY60" s="1797"/>
      <c r="AZ60" s="1747" t="e">
        <f t="shared" si="8"/>
        <v>#VALUE!</v>
      </c>
      <c r="BA60" s="1797"/>
      <c r="BB60" s="1747" t="e">
        <f t="shared" si="9"/>
        <v>#VALUE!</v>
      </c>
      <c r="BC60" s="1797"/>
      <c r="BD60" s="1747" t="e">
        <f>SUM(AR60:BC60)</f>
        <v>#VALUE!</v>
      </c>
      <c r="BE60" s="1798"/>
    </row>
    <row r="61" spans="1:57" s="156" customFormat="1" ht="21.95" customHeight="1">
      <c r="A61" s="1748">
        <v>10</v>
      </c>
      <c r="B61" s="1762" t="s">
        <v>504</v>
      </c>
      <c r="C61" s="1763"/>
      <c r="D61" s="1728"/>
      <c r="E61" s="1729"/>
      <c r="F61" s="1722"/>
      <c r="G61" s="1722"/>
      <c r="H61" s="1722"/>
      <c r="I61" s="1722"/>
      <c r="J61" s="1722"/>
      <c r="K61" s="1722"/>
      <c r="L61" s="1722"/>
      <c r="M61" s="1722"/>
      <c r="N61" s="1707"/>
      <c r="O61" s="1707"/>
      <c r="P61" s="1726">
        <f>SUM(D61:O61)</f>
        <v>0</v>
      </c>
      <c r="Q61" s="1727"/>
      <c r="R61" s="1728"/>
      <c r="S61" s="1729"/>
      <c r="T61" s="1722"/>
      <c r="U61" s="1722"/>
      <c r="V61" s="1722"/>
      <c r="W61" s="1722"/>
      <c r="X61" s="1730"/>
      <c r="Y61" s="1731"/>
      <c r="Z61" s="1730"/>
      <c r="AA61" s="1731"/>
      <c r="AB61" s="1707"/>
      <c r="AC61" s="1707"/>
      <c r="AD61" s="1726">
        <f>SUM(R61:AC61)</f>
        <v>0</v>
      </c>
      <c r="AE61" s="1727"/>
      <c r="AF61" s="1742">
        <f>P61-AD61</f>
        <v>0</v>
      </c>
      <c r="AG61" s="1743"/>
      <c r="AH61" s="1744"/>
      <c r="AI61" s="1745"/>
      <c r="AN61" s="1748">
        <v>10</v>
      </c>
      <c r="AO61" s="1799">
        <f>B16</f>
        <v>0</v>
      </c>
      <c r="AP61" s="1762" t="s">
        <v>504</v>
      </c>
      <c r="AQ61" s="1763"/>
      <c r="AR61" s="1765">
        <f t="shared" si="4"/>
        <v>0</v>
      </c>
      <c r="AS61" s="1766"/>
      <c r="AT61" s="1764">
        <f t="shared" si="5"/>
        <v>0</v>
      </c>
      <c r="AU61" s="1764"/>
      <c r="AV61" s="1764">
        <f t="shared" si="6"/>
        <v>0</v>
      </c>
      <c r="AW61" s="1764"/>
      <c r="AX61" s="1764">
        <f t="shared" si="7"/>
        <v>0</v>
      </c>
      <c r="AY61" s="1764"/>
      <c r="AZ61" s="1764">
        <f t="shared" si="8"/>
        <v>0</v>
      </c>
      <c r="BA61" s="1764"/>
      <c r="BB61" s="1726">
        <f t="shared" si="9"/>
        <v>0</v>
      </c>
      <c r="BC61" s="1726"/>
      <c r="BD61" s="1726">
        <f>SUM(AR61:BC61)</f>
        <v>0</v>
      </c>
      <c r="BE61" s="1794"/>
    </row>
    <row r="62" spans="1:57" s="156" customFormat="1" ht="21.95" customHeight="1">
      <c r="A62" s="1749"/>
      <c r="B62" s="1694" t="s">
        <v>801</v>
      </c>
      <c r="C62" s="1695"/>
      <c r="D62" s="1696"/>
      <c r="E62" s="1697"/>
      <c r="F62" s="1698"/>
      <c r="G62" s="1698"/>
      <c r="H62" s="1698"/>
      <c r="I62" s="1698"/>
      <c r="J62" s="1698"/>
      <c r="K62" s="1698"/>
      <c r="L62" s="1698"/>
      <c r="M62" s="1698"/>
      <c r="N62" s="1719"/>
      <c r="O62" s="1719"/>
      <c r="P62" s="1732" t="s">
        <v>430</v>
      </c>
      <c r="Q62" s="1733"/>
      <c r="R62" s="1696"/>
      <c r="S62" s="1697"/>
      <c r="T62" s="1698"/>
      <c r="U62" s="1698"/>
      <c r="V62" s="1698"/>
      <c r="W62" s="1698"/>
      <c r="X62" s="1697"/>
      <c r="Y62" s="1714"/>
      <c r="Z62" s="1697"/>
      <c r="AA62" s="1714"/>
      <c r="AB62" s="1719"/>
      <c r="AC62" s="1719"/>
      <c r="AD62" s="1732" t="s">
        <v>430</v>
      </c>
      <c r="AE62" s="1733"/>
      <c r="AF62" s="1734" t="s">
        <v>430</v>
      </c>
      <c r="AG62" s="1735"/>
      <c r="AH62" s="1736"/>
      <c r="AI62" s="1737"/>
      <c r="AN62" s="1749"/>
      <c r="AO62" s="1800"/>
      <c r="AP62" s="1694" t="s">
        <v>505</v>
      </c>
      <c r="AQ62" s="1695"/>
      <c r="AR62" s="1710">
        <f t="shared" si="4"/>
        <v>0</v>
      </c>
      <c r="AS62" s="1711"/>
      <c r="AT62" s="1712">
        <f t="shared" si="5"/>
        <v>0</v>
      </c>
      <c r="AU62" s="1712"/>
      <c r="AV62" s="1712">
        <f t="shared" si="6"/>
        <v>0</v>
      </c>
      <c r="AW62" s="1712"/>
      <c r="AX62" s="1712">
        <f t="shared" si="7"/>
        <v>0</v>
      </c>
      <c r="AY62" s="1712"/>
      <c r="AZ62" s="1712">
        <f t="shared" si="8"/>
        <v>0</v>
      </c>
      <c r="BA62" s="1712"/>
      <c r="BB62" s="1771">
        <f t="shared" si="9"/>
        <v>0</v>
      </c>
      <c r="BC62" s="1771"/>
      <c r="BD62" s="1732" t="s">
        <v>430</v>
      </c>
      <c r="BE62" s="1802"/>
    </row>
    <row r="63" spans="1:57" s="156" customFormat="1" ht="21.95" customHeight="1">
      <c r="A63" s="1749"/>
      <c r="B63" s="1708" t="s">
        <v>570</v>
      </c>
      <c r="C63" s="1709"/>
      <c r="D63" s="1710" t="str">
        <f>IF(D62=0," ",D62*$W$5)</f>
        <v xml:space="preserve"> </v>
      </c>
      <c r="E63" s="1711"/>
      <c r="F63" s="1712" t="str">
        <f>IF(F62=0," ",F62*$W$6)</f>
        <v xml:space="preserve"> </v>
      </c>
      <c r="G63" s="1712"/>
      <c r="H63" s="1713" t="str">
        <f>IF(H62=0," ",H62/$X$12*$W$7)</f>
        <v xml:space="preserve"> </v>
      </c>
      <c r="I63" s="1711"/>
      <c r="J63" s="1712" t="str">
        <f>IF(J62=0," ",J62*$W$10*1000)</f>
        <v xml:space="preserve"> </v>
      </c>
      <c r="K63" s="1712"/>
      <c r="L63" s="1712" t="str">
        <f>IF(L62=0," ",L62*$W$11*1000)</f>
        <v xml:space="preserve"> </v>
      </c>
      <c r="M63" s="1712"/>
      <c r="N63" s="1715" t="str">
        <f>IF(N62=0,"",0)</f>
        <v/>
      </c>
      <c r="O63" s="1716"/>
      <c r="P63" s="1712">
        <f>SUM(D63:O63)</f>
        <v>0</v>
      </c>
      <c r="Q63" s="1738"/>
      <c r="R63" s="1710" t="str">
        <f>IF(R62=0," ",R62*$W$5)</f>
        <v xml:space="preserve"> </v>
      </c>
      <c r="S63" s="1711"/>
      <c r="T63" s="1712" t="str">
        <f>IF(T62=0," ",T62*$W$6)</f>
        <v xml:space="preserve"> </v>
      </c>
      <c r="U63" s="1712"/>
      <c r="V63" s="1713" t="str">
        <f>IF(V62=0," ",V62/$X$12*$W$7)</f>
        <v xml:space="preserve"> </v>
      </c>
      <c r="W63" s="1711"/>
      <c r="X63" s="1712" t="str">
        <f>IF(X62=0," ",X62*$W$10*1000)</f>
        <v xml:space="preserve"> </v>
      </c>
      <c r="Y63" s="1712"/>
      <c r="Z63" s="1712" t="str">
        <f>IF(Z62=0," ",Z62*$W$11*1000)</f>
        <v xml:space="preserve"> </v>
      </c>
      <c r="AA63" s="1712"/>
      <c r="AB63" s="1715" t="str">
        <f>IF(AB62=0,"",0)</f>
        <v/>
      </c>
      <c r="AC63" s="1716"/>
      <c r="AD63" s="1712">
        <f>SUM(R63:AC63)</f>
        <v>0</v>
      </c>
      <c r="AE63" s="1738"/>
      <c r="AF63" s="1739">
        <f>P63-AD63</f>
        <v>0</v>
      </c>
      <c r="AG63" s="1711"/>
      <c r="AH63" s="1740"/>
      <c r="AI63" s="1741"/>
      <c r="AN63" s="1749"/>
      <c r="AO63" s="1800"/>
      <c r="AP63" s="1708" t="s">
        <v>570</v>
      </c>
      <c r="AQ63" s="1709"/>
      <c r="AR63" s="1710" t="e">
        <f t="shared" si="4"/>
        <v>#VALUE!</v>
      </c>
      <c r="AS63" s="1711"/>
      <c r="AT63" s="1712" t="e">
        <f t="shared" si="5"/>
        <v>#VALUE!</v>
      </c>
      <c r="AU63" s="1712"/>
      <c r="AV63" s="1713" t="e">
        <f t="shared" si="6"/>
        <v>#VALUE!</v>
      </c>
      <c r="AW63" s="1711"/>
      <c r="AX63" s="1712" t="e">
        <f t="shared" si="7"/>
        <v>#VALUE!</v>
      </c>
      <c r="AY63" s="1712"/>
      <c r="AZ63" s="1712" t="e">
        <f t="shared" si="8"/>
        <v>#VALUE!</v>
      </c>
      <c r="BA63" s="1712"/>
      <c r="BB63" s="1711" t="e">
        <f t="shared" si="9"/>
        <v>#VALUE!</v>
      </c>
      <c r="BC63" s="1713"/>
      <c r="BD63" s="1712" t="e">
        <f>SUM(AR63:BC63)</f>
        <v>#VALUE!</v>
      </c>
      <c r="BE63" s="1813"/>
    </row>
    <row r="64" spans="1:57" s="156" customFormat="1" ht="21.95" customHeight="1" thickBot="1">
      <c r="A64" s="1767"/>
      <c r="B64" s="1760" t="s">
        <v>571</v>
      </c>
      <c r="C64" s="1761"/>
      <c r="D64" s="1753" t="str">
        <f>IF(D62=0," ",D62*$Y$5)</f>
        <v xml:space="preserve"> </v>
      </c>
      <c r="E64" s="1754"/>
      <c r="F64" s="1723" t="str">
        <f>IF(F62=0," ",F62*$Y$5)</f>
        <v xml:space="preserve"> </v>
      </c>
      <c r="G64" s="1725"/>
      <c r="H64" s="1723" t="str">
        <f>IF(H62=0," ",H62/$X$12*$Y$7)</f>
        <v xml:space="preserve"> </v>
      </c>
      <c r="I64" s="1725"/>
      <c r="J64" s="1723" t="str">
        <f>IF(J62=0," ",J62*$Y$10*1000)</f>
        <v xml:space="preserve"> </v>
      </c>
      <c r="K64" s="1725"/>
      <c r="L64" s="1723" t="str">
        <f>IF(L62=0," ",L62*$Y$11*1000)</f>
        <v xml:space="preserve"> </v>
      </c>
      <c r="M64" s="1725"/>
      <c r="N64" s="1723" t="str">
        <f>IF(N62=0,"",N62*($Y$8+$Y$9))</f>
        <v/>
      </c>
      <c r="O64" s="1725"/>
      <c r="P64" s="1723">
        <f>SUM(D64:O64)</f>
        <v>0</v>
      </c>
      <c r="Q64" s="1724"/>
      <c r="R64" s="1753" t="str">
        <f>IF(R62=0," ",R62*$Y$5)</f>
        <v xml:space="preserve"> </v>
      </c>
      <c r="S64" s="1754"/>
      <c r="T64" s="1723" t="str">
        <f>IF(T62=0," ",T62*$Y$5)</f>
        <v xml:space="preserve"> </v>
      </c>
      <c r="U64" s="1725"/>
      <c r="V64" s="1723" t="str">
        <f>IF(V62=0," ",V62/$X$12*$Y$7)</f>
        <v xml:space="preserve"> </v>
      </c>
      <c r="W64" s="1725"/>
      <c r="X64" s="1723" t="str">
        <f>IF(X62=0," ",X62*$Y$10*1000)</f>
        <v xml:space="preserve"> </v>
      </c>
      <c r="Y64" s="1725"/>
      <c r="Z64" s="1723" t="str">
        <f>IF(Z62=0," ",Z62*$Y$11*1000)</f>
        <v xml:space="preserve"> </v>
      </c>
      <c r="AA64" s="1725"/>
      <c r="AB64" s="1723" t="str">
        <f>IF(AB62=0,"",AB62*($Y$8+$Y$9))</f>
        <v/>
      </c>
      <c r="AC64" s="1725"/>
      <c r="AD64" s="1723">
        <f>SUM(R64:AC64)</f>
        <v>0</v>
      </c>
      <c r="AE64" s="1724"/>
      <c r="AF64" s="1746">
        <f>P64-AD64</f>
        <v>0</v>
      </c>
      <c r="AG64" s="1747"/>
      <c r="AH64" s="1758"/>
      <c r="AI64" s="1759"/>
      <c r="AN64" s="1767"/>
      <c r="AO64" s="1804"/>
      <c r="AP64" s="1760" t="s">
        <v>571</v>
      </c>
      <c r="AQ64" s="1761"/>
      <c r="AR64" s="1795" t="e">
        <f t="shared" si="4"/>
        <v>#VALUE!</v>
      </c>
      <c r="AS64" s="1796"/>
      <c r="AT64" s="1747" t="e">
        <f t="shared" si="5"/>
        <v>#VALUE!</v>
      </c>
      <c r="AU64" s="1797"/>
      <c r="AV64" s="1747" t="e">
        <f t="shared" si="6"/>
        <v>#VALUE!</v>
      </c>
      <c r="AW64" s="1797"/>
      <c r="AX64" s="1747" t="e">
        <f t="shared" si="7"/>
        <v>#VALUE!</v>
      </c>
      <c r="AY64" s="1797"/>
      <c r="AZ64" s="1747" t="e">
        <f t="shared" si="8"/>
        <v>#VALUE!</v>
      </c>
      <c r="BA64" s="1797"/>
      <c r="BB64" s="1747" t="e">
        <f t="shared" si="9"/>
        <v>#VALUE!</v>
      </c>
      <c r="BC64" s="1797"/>
      <c r="BD64" s="1747" t="e">
        <f>SUM(AR64:BC64)</f>
        <v>#VALUE!</v>
      </c>
      <c r="BE64" s="1798"/>
    </row>
    <row r="65" spans="1:57" s="156" customFormat="1" ht="21.95" customHeight="1" thickTop="1">
      <c r="A65" s="1757" t="s">
        <v>22</v>
      </c>
      <c r="B65" s="1699" t="s">
        <v>504</v>
      </c>
      <c r="C65" s="1700"/>
      <c r="D65" s="1770">
        <f>SUM(D25,D29,D33,D37,D41,D45,D49,D53,D57,D61)</f>
        <v>0</v>
      </c>
      <c r="E65" s="1769"/>
      <c r="F65" s="1768">
        <f>SUM(F25,F29,F33,F37,F41,F45,F49,F53,F57,F61)</f>
        <v>0</v>
      </c>
      <c r="G65" s="1769"/>
      <c r="H65" s="1768">
        <f>SUM(H25,H29,H33,H37,H41,H45,H49,H53,H57,H61)</f>
        <v>0</v>
      </c>
      <c r="I65" s="1769"/>
      <c r="J65" s="1768">
        <f>SUM(J25,J29,J33,J37,J41,J45,J49,J53,J57,J61)</f>
        <v>0</v>
      </c>
      <c r="K65" s="1769"/>
      <c r="L65" s="1768">
        <f>SUM(L25,L29,L33,L37,L41,L45,L49,L53,L57,L61)</f>
        <v>0</v>
      </c>
      <c r="M65" s="1769"/>
      <c r="N65" s="1768">
        <f>SUM(N25,N29,N33,N37,N41,N45,N49,N53,N57,N61)</f>
        <v>0</v>
      </c>
      <c r="O65" s="1769"/>
      <c r="P65" s="1768">
        <f>SUM(P25,P29,P33,P37,P41,P45,P49,P53,P57,P61)</f>
        <v>0</v>
      </c>
      <c r="Q65" s="1769"/>
      <c r="R65" s="1770">
        <f>SUM(R25,R29,R33,R37,R41,R45,R49,R53,R57,R61)</f>
        <v>0</v>
      </c>
      <c r="S65" s="1769"/>
      <c r="T65" s="1720">
        <f>SUM(T25,T29,T33,T37,T41,T45,T49,T53,T57,T61)</f>
        <v>0</v>
      </c>
      <c r="U65" s="1720"/>
      <c r="V65" s="1720">
        <f>SUM(V25,V29,V33,V37,V41,V45,V49,V53,V57,V61)</f>
        <v>0</v>
      </c>
      <c r="W65" s="1720"/>
      <c r="X65" s="1769">
        <f>SUM(X25,X29,X33,X37,X41,X45,X49,X53,X57,X61)</f>
        <v>0</v>
      </c>
      <c r="Y65" s="1775"/>
      <c r="Z65" s="1769">
        <f>SUM(Z25,Z29,Z33,Z37,Z41,Z45,Z49,Z53,Z57,Z61)</f>
        <v>0</v>
      </c>
      <c r="AA65" s="1775"/>
      <c r="AB65" s="1720">
        <f>SUM(AB25,AB29,AB33,AB37,AB41,AB45,AB49,AB53,AB57,AB61)</f>
        <v>0</v>
      </c>
      <c r="AC65" s="1720"/>
      <c r="AD65" s="1768">
        <f>SUM(AD25,AD29,AD33,AD37,AD41,AD45,AD49,AD53,AD57,AD61)</f>
        <v>0</v>
      </c>
      <c r="AE65" s="1769"/>
      <c r="AF65" s="1776">
        <f>P65-AD65</f>
        <v>0</v>
      </c>
      <c r="AG65" s="1777"/>
      <c r="AH65" s="1744"/>
      <c r="AI65" s="1745"/>
      <c r="AN65" s="1757" t="s">
        <v>22</v>
      </c>
      <c r="AO65" s="696"/>
      <c r="AP65" s="1699" t="s">
        <v>504</v>
      </c>
      <c r="AQ65" s="1700"/>
      <c r="AR65" s="1770">
        <f>SUM(AR25,AR29,AR33,AR37,AR41,AR45,AR49,AR53,AR57,AR61)</f>
        <v>0</v>
      </c>
      <c r="AS65" s="1769"/>
      <c r="AT65" s="1768">
        <f>SUM(AT25,AT29,AT33,AT37,AT41,AT45,AT49,AT53,AT57,AT61)</f>
        <v>0</v>
      </c>
      <c r="AU65" s="1769"/>
      <c r="AV65" s="1768">
        <f>SUM(AV25,AV29,AV33,AV37,AV41,AV45,AV49,AV53,AV57,AV61)</f>
        <v>0</v>
      </c>
      <c r="AW65" s="1769"/>
      <c r="AX65" s="1768">
        <f>SUM(AX25,AX29,AX33,AX37,AX41,AX45,AX49,AX53,AX57,AX61)</f>
        <v>0</v>
      </c>
      <c r="AY65" s="1769"/>
      <c r="AZ65" s="1768">
        <f>SUM(AZ25,AZ29,AZ33,AZ37,AZ41,AZ45,AZ49,AZ53,AZ57,AZ61)</f>
        <v>0</v>
      </c>
      <c r="BA65" s="1769"/>
      <c r="BB65" s="1768">
        <f>SUM(BB25,BB29,BB33,BB37,BB41,BB45,BB49,BB53,BB57,BB61)</f>
        <v>0</v>
      </c>
      <c r="BC65" s="1769"/>
      <c r="BD65" s="1768">
        <f>SUM(BD25,BD29,BD33,BD37,BD41,BD45,BD49,BD53,BD57,BD61)</f>
        <v>0</v>
      </c>
      <c r="BE65" s="1815"/>
    </row>
    <row r="66" spans="1:57" s="156" customFormat="1" ht="21.95" customHeight="1">
      <c r="A66" s="1749"/>
      <c r="B66" s="1694" t="s">
        <v>802</v>
      </c>
      <c r="C66" s="1695"/>
      <c r="D66" s="1765">
        <f>SUM(D26,D30,D34,D38,D42,D46,D50,D54,D58,D62)</f>
        <v>0</v>
      </c>
      <c r="E66" s="1766"/>
      <c r="F66" s="1764">
        <f>SUM(F26,F30,F34,F38,F42,F46,F50,F54,F58,F62)</f>
        <v>0</v>
      </c>
      <c r="G66" s="1766"/>
      <c r="H66" s="1764">
        <f>SUM(H26,H30,H34,H38,H42,H46,H50,H54,H58,H62)</f>
        <v>0</v>
      </c>
      <c r="I66" s="1766"/>
      <c r="J66" s="1764">
        <f>SUM(J26,J30,J34,J38,J42,J46,J50,J54,J58,J62)</f>
        <v>0</v>
      </c>
      <c r="K66" s="1766"/>
      <c r="L66" s="1764">
        <f>SUM(L26,L30,L34,L38,L42,L46,L50,L54,L58,L62)</f>
        <v>0</v>
      </c>
      <c r="M66" s="1766"/>
      <c r="N66" s="1764">
        <f>SUM(N26,N30,N34,N38,N42,N46,N50,N54,N58,N62)</f>
        <v>0</v>
      </c>
      <c r="O66" s="1766"/>
      <c r="P66" s="1764">
        <f>SUM(P26,P30,P34,P38,P42,P46,P50,P54,P58,P62)</f>
        <v>0</v>
      </c>
      <c r="Q66" s="1766"/>
      <c r="R66" s="1765">
        <f>SUM(R26,R30,R34,R38,R42,R46,R50,R54,R58,R62)</f>
        <v>0</v>
      </c>
      <c r="S66" s="1766"/>
      <c r="T66" s="1771">
        <f>SUM(T26,T30,T34,T38,T42,T46,T50,T54,T58,T62)</f>
        <v>0</v>
      </c>
      <c r="U66" s="1771"/>
      <c r="V66" s="1771">
        <f>SUM(V26,V30,V34,V38,V42,V46,V50,V54,V58,V62)</f>
        <v>0</v>
      </c>
      <c r="W66" s="1771"/>
      <c r="X66" s="1711">
        <f>SUM(X26,X30,X34,X38,X42,X46,X50,X54,X58,X62)</f>
        <v>0</v>
      </c>
      <c r="Y66" s="1713"/>
      <c r="Z66" s="1711">
        <f>SUM(Z26,Z30,Z34,Z38,Z42,Z46,Z50,Z54,Z58,Z62)</f>
        <v>0</v>
      </c>
      <c r="AA66" s="1713"/>
      <c r="AB66" s="1771">
        <f>SUM(AB26,AB30,AB34,AB38,AB42,AB46,AB50,AB54,AB58,AB62)</f>
        <v>0</v>
      </c>
      <c r="AC66" s="1771"/>
      <c r="AD66" s="1764">
        <f>SUM(AD26,AD30,AD34,AD38,AD42,AD46,AD50,AD54,AD58,AD62)</f>
        <v>0</v>
      </c>
      <c r="AE66" s="1766"/>
      <c r="AF66" s="1734" t="s">
        <v>430</v>
      </c>
      <c r="AG66" s="1735"/>
      <c r="AH66" s="1772"/>
      <c r="AI66" s="1773"/>
      <c r="AN66" s="1749"/>
      <c r="AO66" s="697"/>
      <c r="AP66" s="1694" t="s">
        <v>505</v>
      </c>
      <c r="AQ66" s="1695"/>
      <c r="AR66" s="1765">
        <f>SUM(AR26,AR30,AR34,AR38,AR42,AR46,AR50,AR54,AR58,AR62)</f>
        <v>0</v>
      </c>
      <c r="AS66" s="1766"/>
      <c r="AT66" s="1764">
        <f>SUM(AT26,AT30,AT34,AT38,AT42,AT46,AT50,AT54,AT58,AT62)</f>
        <v>0</v>
      </c>
      <c r="AU66" s="1766"/>
      <c r="AV66" s="1764">
        <f>SUM(AV26,AV30,AV34,AV38,AV42,AV46,AV50,AV54,AV58,AV62)</f>
        <v>0</v>
      </c>
      <c r="AW66" s="1766"/>
      <c r="AX66" s="1764">
        <f>SUM(AX26,AX30,AX34,AX38,AX42,AX46,AX50,AX54,AX58,AX62)</f>
        <v>0</v>
      </c>
      <c r="AY66" s="1766"/>
      <c r="AZ66" s="1764">
        <f>SUM(AZ26,AZ30,AZ34,AZ38,AZ42,AZ46,AZ50,AZ54,AZ58,AZ62)</f>
        <v>0</v>
      </c>
      <c r="BA66" s="1766"/>
      <c r="BB66" s="1764">
        <f>SUM(BB26,BB30,BB34,BB38,BB42,BB46,BB50,BB54,BB58,BB62)</f>
        <v>0</v>
      </c>
      <c r="BC66" s="1766"/>
      <c r="BD66" s="1764">
        <f>SUM(BD26,BD30,BD34,BD38,BD42,BD46,BD50,BD54,BD58,BD62)</f>
        <v>0</v>
      </c>
      <c r="BE66" s="1814"/>
    </row>
    <row r="67" spans="1:57" s="156" customFormat="1" ht="21.95" customHeight="1">
      <c r="A67" s="1749"/>
      <c r="B67" s="1708" t="s">
        <v>570</v>
      </c>
      <c r="C67" s="1709"/>
      <c r="D67" s="1710">
        <f>SUM(D27,D31,D35,D39,D43,D47,D51,D55,D59,D63)</f>
        <v>0</v>
      </c>
      <c r="E67" s="1711"/>
      <c r="F67" s="1712">
        <f>SUM(F27,F31,F35,F39,F43,F47,F51,F55,F59,F63)</f>
        <v>0</v>
      </c>
      <c r="G67" s="1711"/>
      <c r="H67" s="1712">
        <f>SUM(H27,H31,H35,H39,H43,H47,H51,H55,H59,H63)</f>
        <v>0</v>
      </c>
      <c r="I67" s="1711"/>
      <c r="J67" s="1712">
        <f>SUM(J27,J31,J35,J39,J43,J47,J51,J55,J59,J63)</f>
        <v>0</v>
      </c>
      <c r="K67" s="1711"/>
      <c r="L67" s="1712">
        <f>SUM(L27,L31,L35,L39,L43,L47,L51,L55,L59,L63)</f>
        <v>0</v>
      </c>
      <c r="M67" s="1711"/>
      <c r="N67" s="1712">
        <f>SUM(N27,N31,N35,N39,N43,N47,N51,N55,N59,N63)</f>
        <v>0</v>
      </c>
      <c r="O67" s="1711"/>
      <c r="P67" s="1712">
        <f>SUM(P27,P31,P35,P39,P43,P47,P51,P55,P59,P63)</f>
        <v>0</v>
      </c>
      <c r="Q67" s="1711"/>
      <c r="R67" s="1778">
        <f>SUM(R27,R31,R35,R39,R43,R47,R51,R55,R59,R63)</f>
        <v>0</v>
      </c>
      <c r="S67" s="1771"/>
      <c r="T67" s="1771">
        <f>SUM(T27,T31,T35,T39,T43,T47,T51,T55,T59,T63)</f>
        <v>0</v>
      </c>
      <c r="U67" s="1771"/>
      <c r="V67" s="1771">
        <f>SUM(V27,V31,V35,V39,V43,V47,V51,V55,V59,V63)</f>
        <v>0</v>
      </c>
      <c r="W67" s="1771"/>
      <c r="X67" s="1711">
        <f>SUM(X27,X31,X35,X39,X43,X47,X51,X55,X59,X63)</f>
        <v>0</v>
      </c>
      <c r="Y67" s="1713"/>
      <c r="Z67" s="1711">
        <f>SUM(Z27,Z31,Z35,Z39,Z43,Z47,Z51,Z55,Z59,Z63)</f>
        <v>0</v>
      </c>
      <c r="AA67" s="1713"/>
      <c r="AB67" s="1771">
        <f>SUM(AB27,AB31,AB35,AB39,AB43,AB47,AB51,AB55,AB59,AB63)</f>
        <v>0</v>
      </c>
      <c r="AC67" s="1771"/>
      <c r="AD67" s="1712">
        <f>SUM(AD27,AD31,AD35,AD39,AD43,AD47,AD51,AD55,AD59,AD63)</f>
        <v>0</v>
      </c>
      <c r="AE67" s="1711"/>
      <c r="AF67" s="1792">
        <f>P67-AD67</f>
        <v>0</v>
      </c>
      <c r="AG67" s="1793"/>
      <c r="AH67" s="1740"/>
      <c r="AI67" s="1741"/>
      <c r="AN67" s="1749"/>
      <c r="AO67" s="697"/>
      <c r="AP67" s="1708" t="s">
        <v>570</v>
      </c>
      <c r="AQ67" s="1709"/>
      <c r="AR67" s="1710" t="e">
        <f>SUM(AR27,AR31,AR35,AR39,AR43,AR47,AR51,AR55,AR59,AR63)</f>
        <v>#VALUE!</v>
      </c>
      <c r="AS67" s="1711"/>
      <c r="AT67" s="1712" t="e">
        <f>SUM(AT27,AT31,AT35,AT39,AT43,AT47,AT51,AT55,AT59,AT63)</f>
        <v>#VALUE!</v>
      </c>
      <c r="AU67" s="1711"/>
      <c r="AV67" s="1712" t="e">
        <f>SUM(AV27,AV31,AV35,AV39,AV43,AV47,AV51,AV55,AV59,AV63)</f>
        <v>#VALUE!</v>
      </c>
      <c r="AW67" s="1711"/>
      <c r="AX67" s="1712" t="e">
        <f>SUM(AX27,AX31,AX35,AX39,AX43,AX47,AX51,AX55,AX59,AX63)</f>
        <v>#VALUE!</v>
      </c>
      <c r="AY67" s="1711"/>
      <c r="AZ67" s="1712" t="e">
        <f>SUM(AZ27,AZ31,AZ35,AZ39,AZ43,AZ47,AZ51,AZ55,AZ59,AZ63)</f>
        <v>#VALUE!</v>
      </c>
      <c r="BA67" s="1711"/>
      <c r="BB67" s="1712" t="e">
        <f>SUM(BB27,BB31,BB35,BB39,BB43,BB47,BB51,BB55,BB59,BB63)</f>
        <v>#VALUE!</v>
      </c>
      <c r="BC67" s="1711"/>
      <c r="BD67" s="1712" t="e">
        <f>SUM(BD27,BD31,BD35,BD39,BD43,BD47,BD51,BD55,BD59,BD63)</f>
        <v>#VALUE!</v>
      </c>
      <c r="BE67" s="1813"/>
    </row>
    <row r="68" spans="1:57" s="156" customFormat="1" ht="21.95" customHeight="1" thickBot="1">
      <c r="A68" s="1774"/>
      <c r="B68" s="1789" t="s">
        <v>571</v>
      </c>
      <c r="C68" s="1790"/>
      <c r="D68" s="1791">
        <f>SUM(D28,D32,D36,D40,D44,D48,D52,D56,D60,D64)</f>
        <v>0</v>
      </c>
      <c r="E68" s="1781"/>
      <c r="F68" s="1784">
        <f>SUM(F28,F32,F36,F40,F44,F48,F52,F56,F60,F64)</f>
        <v>0</v>
      </c>
      <c r="G68" s="1781"/>
      <c r="H68" s="1784">
        <f>SUM(H28,H32,H36,H40,H44,H48,H52,H56,H60,H64)</f>
        <v>0</v>
      </c>
      <c r="I68" s="1781"/>
      <c r="J68" s="1784">
        <f>SUM(J28,J32,J36,J40,J44,J48,J52,J56,J60,J64)</f>
        <v>0</v>
      </c>
      <c r="K68" s="1781"/>
      <c r="L68" s="1784">
        <f>SUM(L28,L32,L36,L40,L44,L48,L52,L56,L60,L64)</f>
        <v>0</v>
      </c>
      <c r="M68" s="1781"/>
      <c r="N68" s="1784">
        <f>SUM(N28,N32,N36,N40,N44,N48,N52,N56,N60,N64)</f>
        <v>0</v>
      </c>
      <c r="O68" s="1781"/>
      <c r="P68" s="1784">
        <f>SUM(P28,P32,P36,P40,P44,P48,P52,P56,P60,P64)</f>
        <v>0</v>
      </c>
      <c r="Q68" s="1781"/>
      <c r="R68" s="1788">
        <f>SUM(R28,R32,R36,R40,R44,R48,R52,R56,R60,R64)</f>
        <v>0</v>
      </c>
      <c r="S68" s="1783"/>
      <c r="T68" s="1783">
        <f>SUM(T28,T32,T36,T40,T44,T48,T52,T56,T60,T64)</f>
        <v>0</v>
      </c>
      <c r="U68" s="1783"/>
      <c r="V68" s="1783">
        <f>SUM(V28,V32,V36,V40,V44,V48,V52,V56,V60,V64)</f>
        <v>0</v>
      </c>
      <c r="W68" s="1783"/>
      <c r="X68" s="1781">
        <f>SUM(X28,X32,X36,X40,X44,X48,X52,X56,X60,X64)</f>
        <v>0</v>
      </c>
      <c r="Y68" s="1782"/>
      <c r="Z68" s="1781">
        <f>SUM(Z28,Z32,Z36,Z40,Z44,Z48,Z52,Z56,Z60,Z64)</f>
        <v>0</v>
      </c>
      <c r="AA68" s="1782"/>
      <c r="AB68" s="1783">
        <f>SUM(AB28,AB32,AB36,AB40,AB44,AB48,AB52,AB56,AB60,AB64)</f>
        <v>0</v>
      </c>
      <c r="AC68" s="1783"/>
      <c r="AD68" s="1784">
        <f>SUM(AD28,AD32,AD36,AD40,AD44,AD48,AD52,AD56,AD60,AD64)</f>
        <v>0</v>
      </c>
      <c r="AE68" s="1781"/>
      <c r="AF68" s="1785">
        <f>P68-AD68</f>
        <v>0</v>
      </c>
      <c r="AG68" s="1786"/>
      <c r="AH68" s="1772"/>
      <c r="AI68" s="1773"/>
      <c r="AN68" s="1774"/>
      <c r="AO68" s="698"/>
      <c r="AP68" s="1789" t="s">
        <v>571</v>
      </c>
      <c r="AQ68" s="1790"/>
      <c r="AR68" s="1791" t="e">
        <f>SUM(AR28,AR32,AR36,AR40,AR44,AR48,AR52,AR56,AR60,AR64)</f>
        <v>#VALUE!</v>
      </c>
      <c r="AS68" s="1781"/>
      <c r="AT68" s="1784" t="e">
        <f>SUM(AT28,AT32,AT36,AT40,AT44,AT48,AT52,AT56,AT60,AT64)</f>
        <v>#VALUE!</v>
      </c>
      <c r="AU68" s="1781"/>
      <c r="AV68" s="1784" t="e">
        <f>SUM(AV28,AV32,AV36,AV40,AV44,AV48,AV52,AV56,AV60,AV64)</f>
        <v>#VALUE!</v>
      </c>
      <c r="AW68" s="1781"/>
      <c r="AX68" s="1784" t="e">
        <f>SUM(AX28,AX32,AX36,AX40,AX44,AX48,AX52,AX56,AX60,AX64)</f>
        <v>#VALUE!</v>
      </c>
      <c r="AY68" s="1781"/>
      <c r="AZ68" s="1784" t="e">
        <f>SUM(AZ28,AZ32,AZ36,AZ40,AZ44,AZ48,AZ52,AZ56,AZ60,AZ64)</f>
        <v>#VALUE!</v>
      </c>
      <c r="BA68" s="1781"/>
      <c r="BB68" s="1784" t="e">
        <f>SUM(BB28,BB32,BB36,BB40,BB44,BB48,BB52,BB56,BB60,BB64)</f>
        <v>#VALUE!</v>
      </c>
      <c r="BC68" s="1781"/>
      <c r="BD68" s="1784" t="e">
        <f>SUM(BD28,BD32,BD36,BD40,BD44,BD48,BD52,BD56,BD60,BD64)</f>
        <v>#VALUE!</v>
      </c>
      <c r="BE68" s="1803"/>
    </row>
    <row r="69" spans="1:57" ht="24" customHeight="1">
      <c r="A69" s="646" t="s">
        <v>803</v>
      </c>
      <c r="B69" s="567"/>
      <c r="C69" s="567"/>
      <c r="D69" s="567"/>
      <c r="E69" s="579"/>
      <c r="F69" s="579"/>
      <c r="G69" s="579"/>
      <c r="H69" s="579"/>
      <c r="I69" s="579"/>
      <c r="J69" s="579"/>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row>
    <row r="70" spans="1:57" ht="24" customHeight="1">
      <c r="B70" s="539"/>
      <c r="C70" s="567"/>
      <c r="D70" s="567"/>
      <c r="E70" s="567"/>
      <c r="F70" s="567"/>
      <c r="G70" s="567"/>
      <c r="H70" s="567"/>
      <c r="I70" s="567"/>
      <c r="J70" s="567"/>
      <c r="K70" s="568"/>
      <c r="L70" s="568"/>
      <c r="M70" s="568"/>
      <c r="N70" s="568"/>
      <c r="O70" s="568"/>
      <c r="P70" s="568"/>
      <c r="Q70" s="568"/>
      <c r="R70" s="568"/>
      <c r="S70" s="568"/>
      <c r="T70" s="568"/>
      <c r="U70" s="568"/>
      <c r="V70" s="539"/>
      <c r="W70" s="539"/>
      <c r="X70" s="535"/>
      <c r="Y70" s="539"/>
      <c r="Z70" s="539"/>
      <c r="AA70" s="539"/>
      <c r="AB70" s="539"/>
      <c r="AC70" s="539"/>
      <c r="AD70" s="535"/>
      <c r="AE70" s="535"/>
      <c r="AF70" s="539"/>
      <c r="AG70" s="539"/>
    </row>
    <row r="71" spans="1:57" ht="23.25" customHeight="1">
      <c r="A71" s="1787" t="s">
        <v>788</v>
      </c>
      <c r="B71" s="1787"/>
      <c r="C71" s="1787"/>
      <c r="D71" s="1787"/>
      <c r="E71" s="1787"/>
      <c r="F71" s="1787"/>
      <c r="G71" s="1787"/>
      <c r="H71" s="1787"/>
      <c r="I71" s="1787"/>
      <c r="J71" s="1787"/>
      <c r="K71" s="1787"/>
      <c r="L71" s="1787"/>
      <c r="M71" s="1787"/>
      <c r="N71" s="1787"/>
      <c r="O71" s="1787"/>
      <c r="P71" s="1787"/>
      <c r="Q71" s="1787"/>
      <c r="R71" s="1787"/>
      <c r="S71" s="1787"/>
      <c r="T71" s="1787"/>
      <c r="U71" s="1787"/>
      <c r="V71" s="1787"/>
      <c r="W71" s="1787"/>
      <c r="X71" s="1787"/>
      <c r="Y71" s="1787"/>
      <c r="Z71" s="1787"/>
      <c r="AA71" s="1787"/>
      <c r="AB71" s="1787"/>
      <c r="AC71" s="1787"/>
      <c r="AD71" s="1787"/>
      <c r="AE71" s="1787"/>
      <c r="AF71" s="1787"/>
      <c r="AG71" s="1787"/>
    </row>
    <row r="72" spans="1:57" ht="23.25" customHeight="1">
      <c r="A72" s="579"/>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39"/>
      <c r="AF72" s="539"/>
      <c r="AI72" s="560" t="str">
        <f>様式7!$F$4</f>
        <v>○○○○○○○○○○○ＥＳＣＯ事業</v>
      </c>
    </row>
    <row r="73" spans="1:57" ht="21">
      <c r="A73" s="1779"/>
      <c r="B73" s="1779"/>
      <c r="C73" s="1779"/>
      <c r="D73" s="1779"/>
      <c r="E73" s="1779"/>
      <c r="F73" s="1779"/>
      <c r="G73" s="1779"/>
      <c r="H73" s="1779"/>
      <c r="I73" s="1779"/>
      <c r="J73" s="1779"/>
      <c r="K73" s="1780"/>
      <c r="L73" s="1780"/>
      <c r="M73" s="1780"/>
      <c r="N73" s="1780"/>
      <c r="O73" s="1780"/>
      <c r="P73" s="1780"/>
      <c r="Q73" s="1780"/>
      <c r="R73" s="1780"/>
      <c r="S73" s="682"/>
      <c r="T73" s="354"/>
      <c r="U73" s="355"/>
      <c r="V73" s="354"/>
      <c r="W73" s="354"/>
      <c r="X73" s="354"/>
      <c r="Y73" s="354"/>
      <c r="Z73" s="354"/>
      <c r="AA73" s="354"/>
      <c r="AB73" s="354"/>
      <c r="AC73" s="354"/>
      <c r="AD73" s="354"/>
      <c r="AE73" s="354"/>
      <c r="AF73" s="354"/>
      <c r="AG73" s="354"/>
    </row>
    <row r="74" spans="1:57">
      <c r="A74" s="354"/>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row>
    <row r="75" spans="1:57">
      <c r="A75" s="354"/>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row>
    <row r="76" spans="1:57">
      <c r="A76" s="354"/>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row>
    <row r="77" spans="1:57">
      <c r="A77" s="354"/>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row>
    <row r="78" spans="1:57">
      <c r="A78" s="354"/>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row>
    <row r="79" spans="1:57">
      <c r="A79" s="354"/>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row>
    <row r="80" spans="1:57">
      <c r="A80" s="354"/>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row>
    <row r="81" spans="1:33">
      <c r="A81" s="354"/>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row>
    <row r="82" spans="1:33">
      <c r="A82" s="354"/>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row>
    <row r="83" spans="1:33">
      <c r="A83" s="354"/>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row>
    <row r="84" spans="1:33">
      <c r="A84" s="354"/>
      <c r="B84" s="354"/>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row>
    <row r="85" spans="1:33">
      <c r="A85" s="354"/>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row>
    <row r="86" spans="1:33">
      <c r="A86" s="354"/>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row>
  </sheetData>
  <mergeCells count="1277">
    <mergeCell ref="AP67:AQ67"/>
    <mergeCell ref="AR67:AS67"/>
    <mergeCell ref="AT67:AU67"/>
    <mergeCell ref="AV67:AW67"/>
    <mergeCell ref="AX67:AY67"/>
    <mergeCell ref="AZ67:BA67"/>
    <mergeCell ref="BB67:BC67"/>
    <mergeCell ref="BD67:BE67"/>
    <mergeCell ref="AP64:AQ64"/>
    <mergeCell ref="AR64:AS64"/>
    <mergeCell ref="AT64:AU64"/>
    <mergeCell ref="AV64:AW64"/>
    <mergeCell ref="AX64:AY64"/>
    <mergeCell ref="AZ64:BA64"/>
    <mergeCell ref="BB64:BC64"/>
    <mergeCell ref="BD64:BE64"/>
    <mergeCell ref="AP65:AQ65"/>
    <mergeCell ref="AR65:AS65"/>
    <mergeCell ref="AT65:AU65"/>
    <mergeCell ref="AV65:AW65"/>
    <mergeCell ref="AX65:AY65"/>
    <mergeCell ref="AZ65:BA65"/>
    <mergeCell ref="BB65:BC65"/>
    <mergeCell ref="BD65:BE65"/>
    <mergeCell ref="AZ63:BA63"/>
    <mergeCell ref="BB63:BC63"/>
    <mergeCell ref="BD63:BE63"/>
    <mergeCell ref="BD58:BE58"/>
    <mergeCell ref="AP59:AQ59"/>
    <mergeCell ref="AR59:AS59"/>
    <mergeCell ref="AT59:AU59"/>
    <mergeCell ref="AV59:AW59"/>
    <mergeCell ref="AX59:AY59"/>
    <mergeCell ref="AZ59:BA59"/>
    <mergeCell ref="BB59:BC59"/>
    <mergeCell ref="BD59:BE59"/>
    <mergeCell ref="AP66:AQ66"/>
    <mergeCell ref="AR66:AS66"/>
    <mergeCell ref="AT66:AU66"/>
    <mergeCell ref="AV66:AW66"/>
    <mergeCell ref="AX66:AY66"/>
    <mergeCell ref="AZ66:BA66"/>
    <mergeCell ref="BB66:BC66"/>
    <mergeCell ref="BD66:BE66"/>
    <mergeCell ref="AO57:AO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AP60:AQ60"/>
    <mergeCell ref="AR60:AS60"/>
    <mergeCell ref="AT60:AU60"/>
    <mergeCell ref="AV60:AW60"/>
    <mergeCell ref="AX60:AY60"/>
    <mergeCell ref="AZ60:BA60"/>
    <mergeCell ref="BB60:BC60"/>
    <mergeCell ref="BD60:BE60"/>
    <mergeCell ref="BD55:BE55"/>
    <mergeCell ref="BD50:BE50"/>
    <mergeCell ref="AP51:AQ51"/>
    <mergeCell ref="AR51:AS51"/>
    <mergeCell ref="AT51:AU51"/>
    <mergeCell ref="AV51:AW51"/>
    <mergeCell ref="AX51:AY51"/>
    <mergeCell ref="AZ51:BA51"/>
    <mergeCell ref="BB51:BC51"/>
    <mergeCell ref="BD51:BE51"/>
    <mergeCell ref="AP56:AQ56"/>
    <mergeCell ref="AR56:AS56"/>
    <mergeCell ref="AT56:AU56"/>
    <mergeCell ref="AV56:AW56"/>
    <mergeCell ref="AX56:AY56"/>
    <mergeCell ref="AZ56:BA56"/>
    <mergeCell ref="BB56:BC56"/>
    <mergeCell ref="BD56:BE56"/>
    <mergeCell ref="AP48:AQ48"/>
    <mergeCell ref="AR48:AS48"/>
    <mergeCell ref="AT48:AU48"/>
    <mergeCell ref="AV48:AW48"/>
    <mergeCell ref="AX48:AY48"/>
    <mergeCell ref="AZ48:BA48"/>
    <mergeCell ref="BB48:BC48"/>
    <mergeCell ref="BD48:BE48"/>
    <mergeCell ref="AO49:AO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AO45:AO48"/>
    <mergeCell ref="AZ46:BA46"/>
    <mergeCell ref="BB46:BC46"/>
    <mergeCell ref="BD46:BE46"/>
    <mergeCell ref="AP47:AQ47"/>
    <mergeCell ref="AR47:AS47"/>
    <mergeCell ref="AT47:AU47"/>
    <mergeCell ref="AV47:AW47"/>
    <mergeCell ref="AX47:AY47"/>
    <mergeCell ref="AZ47:BA47"/>
    <mergeCell ref="BB47:BC47"/>
    <mergeCell ref="BD47:BE47"/>
    <mergeCell ref="BD42:BE42"/>
    <mergeCell ref="AP43:AQ43"/>
    <mergeCell ref="AR43:AS43"/>
    <mergeCell ref="AT43:AU43"/>
    <mergeCell ref="AV43:AW43"/>
    <mergeCell ref="AX43:AY43"/>
    <mergeCell ref="AZ43:BA43"/>
    <mergeCell ref="BB43:BC43"/>
    <mergeCell ref="BD43:BE43"/>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O41:AO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AP44:AQ44"/>
    <mergeCell ref="AR44:AS44"/>
    <mergeCell ref="AT44:AU44"/>
    <mergeCell ref="AV44:AW44"/>
    <mergeCell ref="AX44:AY44"/>
    <mergeCell ref="AZ44:BA44"/>
    <mergeCell ref="BB44:BC44"/>
    <mergeCell ref="BD44:BE44"/>
    <mergeCell ref="AZ34:BA34"/>
    <mergeCell ref="BB34:BC34"/>
    <mergeCell ref="AO29:AO32"/>
    <mergeCell ref="AX30:AY30"/>
    <mergeCell ref="AZ30:BA30"/>
    <mergeCell ref="BB38:BC38"/>
    <mergeCell ref="BD38:BE38"/>
    <mergeCell ref="AP39:AQ39"/>
    <mergeCell ref="AR39:AS39"/>
    <mergeCell ref="AT39:AU39"/>
    <mergeCell ref="AV39:AW39"/>
    <mergeCell ref="AX39:AY39"/>
    <mergeCell ref="AZ39:BA39"/>
    <mergeCell ref="BB39:BC39"/>
    <mergeCell ref="BD39:BE39"/>
    <mergeCell ref="BD34:BE34"/>
    <mergeCell ref="AP35:AQ35"/>
    <mergeCell ref="AR35:AS35"/>
    <mergeCell ref="AT35:AU35"/>
    <mergeCell ref="AV35:AW35"/>
    <mergeCell ref="AX35:AY35"/>
    <mergeCell ref="AZ35:BA35"/>
    <mergeCell ref="BB35:BC35"/>
    <mergeCell ref="BD35:BE35"/>
    <mergeCell ref="AO37:AO40"/>
    <mergeCell ref="AP37:AQ37"/>
    <mergeCell ref="AR37:AS37"/>
    <mergeCell ref="AT37:AU37"/>
    <mergeCell ref="AV37:AW37"/>
    <mergeCell ref="AX37:AY37"/>
    <mergeCell ref="AZ37:BA37"/>
    <mergeCell ref="BB37:BC37"/>
    <mergeCell ref="BD27:BE27"/>
    <mergeCell ref="AP29:AQ29"/>
    <mergeCell ref="AR29:AS29"/>
    <mergeCell ref="AT29:AU29"/>
    <mergeCell ref="AV29:AW29"/>
    <mergeCell ref="AX29:AY29"/>
    <mergeCell ref="AZ29:BA29"/>
    <mergeCell ref="BB29:BC29"/>
    <mergeCell ref="BD29:BE29"/>
    <mergeCell ref="AP30:AQ30"/>
    <mergeCell ref="AR30:AS30"/>
    <mergeCell ref="AT30:AU30"/>
    <mergeCell ref="AV30:AW30"/>
    <mergeCell ref="AP32:AQ32"/>
    <mergeCell ref="AR32:AS32"/>
    <mergeCell ref="AT32:AU32"/>
    <mergeCell ref="AV32:AW32"/>
    <mergeCell ref="AX32:AY32"/>
    <mergeCell ref="AZ32:BA32"/>
    <mergeCell ref="BB32:BC32"/>
    <mergeCell ref="BD32:BE32"/>
    <mergeCell ref="AP28:AQ28"/>
    <mergeCell ref="AR28:AS28"/>
    <mergeCell ref="AT28:AU28"/>
    <mergeCell ref="AV28:AW28"/>
    <mergeCell ref="AX28:AY28"/>
    <mergeCell ref="AZ28:BA28"/>
    <mergeCell ref="BB28:BC28"/>
    <mergeCell ref="BD28:BE28"/>
    <mergeCell ref="AN29:AN32"/>
    <mergeCell ref="AN33:AN36"/>
    <mergeCell ref="AN37:AN40"/>
    <mergeCell ref="AN41:AN44"/>
    <mergeCell ref="AN45:AN48"/>
    <mergeCell ref="AN49:AN52"/>
    <mergeCell ref="AN53:AN56"/>
    <mergeCell ref="AN57:AN60"/>
    <mergeCell ref="BB30:BC30"/>
    <mergeCell ref="BD30:BE30"/>
    <mergeCell ref="AP31:AQ31"/>
    <mergeCell ref="AR31:AS31"/>
    <mergeCell ref="AT31:AU31"/>
    <mergeCell ref="AV31:AW31"/>
    <mergeCell ref="AX31:AY31"/>
    <mergeCell ref="AZ31:BA31"/>
    <mergeCell ref="BB31:BC31"/>
    <mergeCell ref="BD31:BE31"/>
    <mergeCell ref="AO33:AO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O23:AO24"/>
    <mergeCell ref="AP23:AQ24"/>
    <mergeCell ref="AR23:BE23"/>
    <mergeCell ref="AR24:AS24"/>
    <mergeCell ref="AT24:AU24"/>
    <mergeCell ref="AV24:AW24"/>
    <mergeCell ref="AX24:AY24"/>
    <mergeCell ref="AZ24:BA24"/>
    <mergeCell ref="BB24:BC24"/>
    <mergeCell ref="BD24:BE24"/>
    <mergeCell ref="AO25:AO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BB26:BC26"/>
    <mergeCell ref="BD26:BE26"/>
    <mergeCell ref="AP27:AQ27"/>
    <mergeCell ref="AR27:AS27"/>
    <mergeCell ref="AT27:AU27"/>
    <mergeCell ref="AV27:AW27"/>
    <mergeCell ref="AX27:AY27"/>
    <mergeCell ref="AZ27:BA27"/>
    <mergeCell ref="BB27:BC27"/>
    <mergeCell ref="AN61:AN64"/>
    <mergeCell ref="AP68:AQ68"/>
    <mergeCell ref="AR68:AS68"/>
    <mergeCell ref="AT68:AU68"/>
    <mergeCell ref="AV68:AW68"/>
    <mergeCell ref="AX68:AY68"/>
    <mergeCell ref="AZ68:BA68"/>
    <mergeCell ref="BB68:BC68"/>
    <mergeCell ref="BD68:BE68"/>
    <mergeCell ref="AO61:AO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AN65:AN68"/>
    <mergeCell ref="BB62:BC62"/>
    <mergeCell ref="BD62:BE62"/>
    <mergeCell ref="AP63:AQ63"/>
    <mergeCell ref="AR63:AS63"/>
    <mergeCell ref="AT63:AU63"/>
    <mergeCell ref="AV63:AW63"/>
    <mergeCell ref="AX63:AY63"/>
    <mergeCell ref="AO53:AO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AP52:AQ52"/>
    <mergeCell ref="AR52:AS52"/>
    <mergeCell ref="AT52:AU52"/>
    <mergeCell ref="AV52:AW52"/>
    <mergeCell ref="AX52:AY52"/>
    <mergeCell ref="AZ52:BA52"/>
    <mergeCell ref="BB52:BC52"/>
    <mergeCell ref="BD52:BE52"/>
    <mergeCell ref="BB54:BC54"/>
    <mergeCell ref="BD54:BE54"/>
    <mergeCell ref="AP55:AQ55"/>
    <mergeCell ref="AR55:AS55"/>
    <mergeCell ref="AT55:AU55"/>
    <mergeCell ref="AV55:AW55"/>
    <mergeCell ref="AX55:AY55"/>
    <mergeCell ref="AZ55:BA55"/>
    <mergeCell ref="BB55:BC55"/>
    <mergeCell ref="BD37:BE37"/>
    <mergeCell ref="AP38:AQ38"/>
    <mergeCell ref="AR38:AS38"/>
    <mergeCell ref="AT38:AU38"/>
    <mergeCell ref="AV38:AW38"/>
    <mergeCell ref="AX38:AY38"/>
    <mergeCell ref="AZ38:BA38"/>
    <mergeCell ref="AP36:AQ36"/>
    <mergeCell ref="AR36:AS36"/>
    <mergeCell ref="AT36:AU36"/>
    <mergeCell ref="AV36:AW36"/>
    <mergeCell ref="AX36:AY36"/>
    <mergeCell ref="AZ36:BA36"/>
    <mergeCell ref="BB36:BC36"/>
    <mergeCell ref="BD36:BE36"/>
    <mergeCell ref="AP40:AQ40"/>
    <mergeCell ref="AR40:AS40"/>
    <mergeCell ref="AT40:AU40"/>
    <mergeCell ref="AV40:AW40"/>
    <mergeCell ref="AX40:AY40"/>
    <mergeCell ref="AZ40:BA40"/>
    <mergeCell ref="BB40:BC40"/>
    <mergeCell ref="BD40:BE40"/>
    <mergeCell ref="AN23:AN24"/>
    <mergeCell ref="AN25:AN28"/>
    <mergeCell ref="AX26:AY26"/>
    <mergeCell ref="AZ26:BA26"/>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 ref="X67:Y67"/>
    <mergeCell ref="Z67:AA67"/>
    <mergeCell ref="AB67:AC67"/>
    <mergeCell ref="AD67:AE67"/>
    <mergeCell ref="AF67:AG67"/>
    <mergeCell ref="AH67:AI67"/>
    <mergeCell ref="L67:M67"/>
    <mergeCell ref="N67:O67"/>
    <mergeCell ref="P67:Q67"/>
    <mergeCell ref="R67:S67"/>
    <mergeCell ref="T67:U67"/>
    <mergeCell ref="V67:W67"/>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P65:Q65"/>
    <mergeCell ref="R65:S65"/>
    <mergeCell ref="T65:U65"/>
    <mergeCell ref="V65:W65"/>
    <mergeCell ref="Z66:AA66"/>
    <mergeCell ref="AB66:AC66"/>
    <mergeCell ref="AD66:AE66"/>
    <mergeCell ref="AF66:AG66"/>
    <mergeCell ref="AH66:AI66"/>
    <mergeCell ref="V66:W66"/>
    <mergeCell ref="X66:Y66"/>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B64:C64"/>
    <mergeCell ref="D64:E64"/>
    <mergeCell ref="F64:G64"/>
    <mergeCell ref="H64:I64"/>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L62:M62"/>
    <mergeCell ref="N62:O62"/>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H59:I59"/>
    <mergeCell ref="J59:K59"/>
    <mergeCell ref="P62:Q62"/>
    <mergeCell ref="R62:S62"/>
    <mergeCell ref="V61:W61"/>
    <mergeCell ref="Z60:AA60"/>
    <mergeCell ref="X61:Y61"/>
    <mergeCell ref="Z61:AA61"/>
    <mergeCell ref="AB60:AC60"/>
    <mergeCell ref="AD60:AE60"/>
    <mergeCell ref="AF60:AG60"/>
    <mergeCell ref="J64:K64"/>
    <mergeCell ref="L64:M64"/>
    <mergeCell ref="N64:O64"/>
    <mergeCell ref="R63:S63"/>
    <mergeCell ref="T63:U63"/>
    <mergeCell ref="AF62:AG62"/>
    <mergeCell ref="AB58:AC58"/>
    <mergeCell ref="AD58:AE58"/>
    <mergeCell ref="L60:M60"/>
    <mergeCell ref="AH61:AI61"/>
    <mergeCell ref="B62:C62"/>
    <mergeCell ref="F62:G62"/>
    <mergeCell ref="AB61:AC61"/>
    <mergeCell ref="AD61:AE61"/>
    <mergeCell ref="AF61:AG61"/>
    <mergeCell ref="J61:K61"/>
    <mergeCell ref="L61:M61"/>
    <mergeCell ref="N61:O61"/>
    <mergeCell ref="P61:Q61"/>
    <mergeCell ref="R61:S61"/>
    <mergeCell ref="T61:U61"/>
    <mergeCell ref="H62:I62"/>
    <mergeCell ref="J62:K62"/>
    <mergeCell ref="X59:Y59"/>
    <mergeCell ref="Z59:AA59"/>
    <mergeCell ref="AB59:AC59"/>
    <mergeCell ref="AD59:AE59"/>
    <mergeCell ref="AF59:AG59"/>
    <mergeCell ref="AH59:AI59"/>
    <mergeCell ref="L59:M59"/>
    <mergeCell ref="N59:O59"/>
    <mergeCell ref="P59:Q59"/>
    <mergeCell ref="R59:S59"/>
    <mergeCell ref="T59:U59"/>
    <mergeCell ref="V59:W59"/>
    <mergeCell ref="B59:C59"/>
    <mergeCell ref="D59:E59"/>
    <mergeCell ref="F59:G59"/>
    <mergeCell ref="F56:G56"/>
    <mergeCell ref="H56:I56"/>
    <mergeCell ref="N58:O58"/>
    <mergeCell ref="P58:Q58"/>
    <mergeCell ref="R58:S58"/>
    <mergeCell ref="T58:U58"/>
    <mergeCell ref="B58:C58"/>
    <mergeCell ref="D58:E58"/>
    <mergeCell ref="F58:G58"/>
    <mergeCell ref="H58:I58"/>
    <mergeCell ref="J58:K58"/>
    <mergeCell ref="L58:M58"/>
    <mergeCell ref="P57:Q57"/>
    <mergeCell ref="R57:S57"/>
    <mergeCell ref="T57:U57"/>
    <mergeCell ref="V57:W57"/>
    <mergeCell ref="Z58:AA58"/>
    <mergeCell ref="J56:K56"/>
    <mergeCell ref="L56:M56"/>
    <mergeCell ref="N56:O56"/>
    <mergeCell ref="B54:C54"/>
    <mergeCell ref="F54:G54"/>
    <mergeCell ref="AF58:AG58"/>
    <mergeCell ref="AH58:AI58"/>
    <mergeCell ref="V58:W58"/>
    <mergeCell ref="X58:Y58"/>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B56:C56"/>
    <mergeCell ref="D56:E56"/>
    <mergeCell ref="AD55:AE55"/>
    <mergeCell ref="AF55:AG55"/>
    <mergeCell ref="AH55:AI55"/>
    <mergeCell ref="V55:W55"/>
    <mergeCell ref="X55:Y55"/>
    <mergeCell ref="Z55:AA55"/>
    <mergeCell ref="AB55:AC55"/>
    <mergeCell ref="D54:E54"/>
    <mergeCell ref="L54:M54"/>
    <mergeCell ref="N54:O54"/>
    <mergeCell ref="P54:Q54"/>
    <mergeCell ref="R54:S54"/>
    <mergeCell ref="R55:S55"/>
    <mergeCell ref="T55:U55"/>
    <mergeCell ref="AF54:AG54"/>
    <mergeCell ref="AF53:AG53"/>
    <mergeCell ref="Z54:AA54"/>
    <mergeCell ref="AB54:AC54"/>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B55:C55"/>
    <mergeCell ref="D55:E55"/>
    <mergeCell ref="F55:G55"/>
    <mergeCell ref="H55:I55"/>
    <mergeCell ref="J55:K55"/>
    <mergeCell ref="L55:M55"/>
    <mergeCell ref="J53:K53"/>
    <mergeCell ref="L53:M53"/>
    <mergeCell ref="N53:O53"/>
    <mergeCell ref="N55:O55"/>
    <mergeCell ref="P55:Q55"/>
    <mergeCell ref="T54:U54"/>
    <mergeCell ref="V54:W54"/>
    <mergeCell ref="X54:Y54"/>
    <mergeCell ref="P53:Q53"/>
    <mergeCell ref="F50:G50"/>
    <mergeCell ref="H50:I50"/>
    <mergeCell ref="R53:S53"/>
    <mergeCell ref="T53:U53"/>
    <mergeCell ref="H54:I54"/>
    <mergeCell ref="J54:K54"/>
    <mergeCell ref="X51:Y51"/>
    <mergeCell ref="Z51:AA51"/>
    <mergeCell ref="AB51:AC51"/>
    <mergeCell ref="AD51:AE51"/>
    <mergeCell ref="AF51:AG51"/>
    <mergeCell ref="AH51:AI51"/>
    <mergeCell ref="L51:M51"/>
    <mergeCell ref="N51:O51"/>
    <mergeCell ref="P51:Q51"/>
    <mergeCell ref="R51:S51"/>
    <mergeCell ref="T51:U51"/>
    <mergeCell ref="V51:W51"/>
    <mergeCell ref="V53:W53"/>
    <mergeCell ref="Z52:AA52"/>
    <mergeCell ref="X53:Y53"/>
    <mergeCell ref="Z53:AA53"/>
    <mergeCell ref="AB52:AC52"/>
    <mergeCell ref="AD52:AE52"/>
    <mergeCell ref="AF52:AG52"/>
    <mergeCell ref="AH52:AI52"/>
    <mergeCell ref="AH53:AI53"/>
    <mergeCell ref="AH54:AI54"/>
    <mergeCell ref="AB53:AC53"/>
    <mergeCell ref="AD53:AE53"/>
    <mergeCell ref="AD54:AE54"/>
    <mergeCell ref="AH47:AI47"/>
    <mergeCell ref="V47:W47"/>
    <mergeCell ref="X47:Y47"/>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L49:M49"/>
    <mergeCell ref="N49:O49"/>
    <mergeCell ref="B51:C51"/>
    <mergeCell ref="D51:E51"/>
    <mergeCell ref="F51:G51"/>
    <mergeCell ref="H51:I51"/>
    <mergeCell ref="J51:K51"/>
    <mergeCell ref="N50:O50"/>
    <mergeCell ref="P50:Q50"/>
    <mergeCell ref="R50:S50"/>
    <mergeCell ref="B50:C50"/>
    <mergeCell ref="D50:E50"/>
    <mergeCell ref="V49:W49"/>
    <mergeCell ref="Z50:AA50"/>
    <mergeCell ref="AB50:AC50"/>
    <mergeCell ref="AD50:AE50"/>
    <mergeCell ref="AF50:AG50"/>
    <mergeCell ref="AH50:AI50"/>
    <mergeCell ref="V50:W50"/>
    <mergeCell ref="X50:Y50"/>
    <mergeCell ref="AB48:AC48"/>
    <mergeCell ref="AD48:AE48"/>
    <mergeCell ref="AF48:AG48"/>
    <mergeCell ref="AH48:AI48"/>
    <mergeCell ref="AH49:AI49"/>
    <mergeCell ref="J50:K50"/>
    <mergeCell ref="L50:M50"/>
    <mergeCell ref="P49:Q49"/>
    <mergeCell ref="R49:S49"/>
    <mergeCell ref="T49:U49"/>
    <mergeCell ref="T50:U50"/>
    <mergeCell ref="N48:O48"/>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B46:C46"/>
    <mergeCell ref="F47:G47"/>
    <mergeCell ref="H47:I47"/>
    <mergeCell ref="J47:K47"/>
    <mergeCell ref="L47:M47"/>
    <mergeCell ref="N47:O47"/>
    <mergeCell ref="P47:Q47"/>
    <mergeCell ref="T46:U46"/>
    <mergeCell ref="V46:W46"/>
    <mergeCell ref="B48:C48"/>
    <mergeCell ref="D48:E48"/>
    <mergeCell ref="F48:G48"/>
    <mergeCell ref="H48:I48"/>
    <mergeCell ref="J48:K48"/>
    <mergeCell ref="L48:M48"/>
    <mergeCell ref="B47:C47"/>
    <mergeCell ref="D47:E47"/>
    <mergeCell ref="F46:G46"/>
    <mergeCell ref="AB45:AC45"/>
    <mergeCell ref="AD45:AE45"/>
    <mergeCell ref="AF45:AG45"/>
    <mergeCell ref="J45:K45"/>
    <mergeCell ref="L45:M45"/>
    <mergeCell ref="N45:O45"/>
    <mergeCell ref="P45:Q45"/>
    <mergeCell ref="R45:S45"/>
    <mergeCell ref="T45:U45"/>
    <mergeCell ref="H46:I46"/>
    <mergeCell ref="J46:K46"/>
    <mergeCell ref="Z47:AA47"/>
    <mergeCell ref="AB47:AC47"/>
    <mergeCell ref="R47:S47"/>
    <mergeCell ref="T47:U47"/>
    <mergeCell ref="AF46:AG46"/>
    <mergeCell ref="D46:E46"/>
    <mergeCell ref="L46:M46"/>
    <mergeCell ref="N46:O46"/>
    <mergeCell ref="P46:Q46"/>
    <mergeCell ref="R46:S46"/>
    <mergeCell ref="AD47:AE47"/>
    <mergeCell ref="AF47:AG47"/>
    <mergeCell ref="X43:Y43"/>
    <mergeCell ref="Z43:AA43"/>
    <mergeCell ref="AB43:AC43"/>
    <mergeCell ref="AD43:AE43"/>
    <mergeCell ref="AF43:AG43"/>
    <mergeCell ref="V45:W45"/>
    <mergeCell ref="Z44:AA44"/>
    <mergeCell ref="X45:Y45"/>
    <mergeCell ref="Z45:AA45"/>
    <mergeCell ref="AB44:AC44"/>
    <mergeCell ref="AD44:AE44"/>
    <mergeCell ref="AF44:AG44"/>
    <mergeCell ref="X46:Y46"/>
    <mergeCell ref="Z46:AA46"/>
    <mergeCell ref="AB46:AC46"/>
    <mergeCell ref="AD46:AE46"/>
    <mergeCell ref="AH43:AI43"/>
    <mergeCell ref="AH44:AI44"/>
    <mergeCell ref="AH45:AI45"/>
    <mergeCell ref="AH46:AI46"/>
    <mergeCell ref="L43:M43"/>
    <mergeCell ref="N43:O43"/>
    <mergeCell ref="P43:Q43"/>
    <mergeCell ref="R43:S43"/>
    <mergeCell ref="T43:U43"/>
    <mergeCell ref="V43:W43"/>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P41:Q41"/>
    <mergeCell ref="R41:S41"/>
    <mergeCell ref="T41:U41"/>
    <mergeCell ref="V41:W41"/>
    <mergeCell ref="Z42:AA42"/>
    <mergeCell ref="AB42:AC42"/>
    <mergeCell ref="AD42:AE42"/>
    <mergeCell ref="AF42:AG42"/>
    <mergeCell ref="AH42:AI42"/>
    <mergeCell ref="V42:W42"/>
    <mergeCell ref="X42:Y42"/>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B40:C40"/>
    <mergeCell ref="D40:E40"/>
    <mergeCell ref="F40:G40"/>
    <mergeCell ref="H40:I40"/>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L38:M38"/>
    <mergeCell ref="N38:O38"/>
    <mergeCell ref="P38:Q38"/>
    <mergeCell ref="R38:S38"/>
    <mergeCell ref="V37:W37"/>
    <mergeCell ref="Z36:AA36"/>
    <mergeCell ref="X37:Y37"/>
    <mergeCell ref="Z37:AA37"/>
    <mergeCell ref="AB36:AC36"/>
    <mergeCell ref="AD36:AE36"/>
    <mergeCell ref="AF36:AG36"/>
    <mergeCell ref="J40:K40"/>
    <mergeCell ref="L40:M40"/>
    <mergeCell ref="N40:O40"/>
    <mergeCell ref="R39:S39"/>
    <mergeCell ref="T39:U39"/>
    <mergeCell ref="AF38:AG38"/>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AB37:AC37"/>
    <mergeCell ref="AD37:AE37"/>
    <mergeCell ref="AF37:AG37"/>
    <mergeCell ref="J37:K37"/>
    <mergeCell ref="L37:M37"/>
    <mergeCell ref="N37:O37"/>
    <mergeCell ref="P37:Q37"/>
    <mergeCell ref="R37:S37"/>
    <mergeCell ref="T37:U37"/>
    <mergeCell ref="H38:I38"/>
    <mergeCell ref="J38:K38"/>
    <mergeCell ref="AB34:AC34"/>
    <mergeCell ref="AD34:AE34"/>
    <mergeCell ref="X35:Y35"/>
    <mergeCell ref="Z35:AA35"/>
    <mergeCell ref="AB35:AC35"/>
    <mergeCell ref="AD35:AE35"/>
    <mergeCell ref="AF35:AG35"/>
    <mergeCell ref="AH35:AI35"/>
    <mergeCell ref="L35:M35"/>
    <mergeCell ref="N35:O35"/>
    <mergeCell ref="P35:Q35"/>
    <mergeCell ref="R35:S35"/>
    <mergeCell ref="T35:U35"/>
    <mergeCell ref="V35:W35"/>
    <mergeCell ref="B35:C35"/>
    <mergeCell ref="D35:E35"/>
    <mergeCell ref="F35:G35"/>
    <mergeCell ref="H35:I35"/>
    <mergeCell ref="J35:K35"/>
    <mergeCell ref="F32:G32"/>
    <mergeCell ref="H32:I32"/>
    <mergeCell ref="N34:O34"/>
    <mergeCell ref="P34:Q34"/>
    <mergeCell ref="R34:S34"/>
    <mergeCell ref="T34:U34"/>
    <mergeCell ref="B34:C34"/>
    <mergeCell ref="D34:E34"/>
    <mergeCell ref="F34:G34"/>
    <mergeCell ref="H34:I34"/>
    <mergeCell ref="J34:K34"/>
    <mergeCell ref="L34:M34"/>
    <mergeCell ref="P33:Q33"/>
    <mergeCell ref="R33:S33"/>
    <mergeCell ref="T33:U33"/>
    <mergeCell ref="B32:C32"/>
    <mergeCell ref="D32:E32"/>
    <mergeCell ref="V33:W33"/>
    <mergeCell ref="Z34:AA34"/>
    <mergeCell ref="Z30:AA30"/>
    <mergeCell ref="AB30:AC30"/>
    <mergeCell ref="AF34:AG34"/>
    <mergeCell ref="AH34:AI34"/>
    <mergeCell ref="V34:W34"/>
    <mergeCell ref="X34:Y34"/>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A25:A28"/>
    <mergeCell ref="L27:M27"/>
    <mergeCell ref="J32:K32"/>
    <mergeCell ref="L32:M32"/>
    <mergeCell ref="N32:O32"/>
    <mergeCell ref="R31:S31"/>
    <mergeCell ref="T31:U31"/>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X30:Y30"/>
    <mergeCell ref="AD25:AE25"/>
    <mergeCell ref="AF25:AG25"/>
    <mergeCell ref="AH25:AI25"/>
    <mergeCell ref="AD30:AE30"/>
    <mergeCell ref="J30:K30"/>
    <mergeCell ref="L30:M30"/>
    <mergeCell ref="N30:O30"/>
    <mergeCell ref="P30:Q30"/>
    <mergeCell ref="R30:S30"/>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AD28:AE28"/>
    <mergeCell ref="Z28:AA28"/>
    <mergeCell ref="AB28:AC28"/>
    <mergeCell ref="AB29:AC29"/>
    <mergeCell ref="AD29:AE29"/>
    <mergeCell ref="R29:S29"/>
    <mergeCell ref="T29:U29"/>
    <mergeCell ref="V29:W29"/>
    <mergeCell ref="X29:Y29"/>
    <mergeCell ref="Z29:AA29"/>
    <mergeCell ref="AD26:AE26"/>
    <mergeCell ref="AF26:AG26"/>
    <mergeCell ref="AH26:AI26"/>
    <mergeCell ref="N26:O26"/>
    <mergeCell ref="P26:Q26"/>
    <mergeCell ref="R26:S26"/>
    <mergeCell ref="T26:U26"/>
    <mergeCell ref="AD27:AE27"/>
    <mergeCell ref="AF27:AG27"/>
    <mergeCell ref="AH27:AI27"/>
    <mergeCell ref="N27:O27"/>
    <mergeCell ref="P27:Q27"/>
    <mergeCell ref="R27:S27"/>
    <mergeCell ref="T27:U27"/>
    <mergeCell ref="V27:W27"/>
    <mergeCell ref="P29:Q29"/>
    <mergeCell ref="B26:C26"/>
    <mergeCell ref="D26:E26"/>
    <mergeCell ref="F26:G26"/>
    <mergeCell ref="H26:I26"/>
    <mergeCell ref="B25:C25"/>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T25:U25"/>
    <mergeCell ref="V25:W25"/>
    <mergeCell ref="X25:Y25"/>
    <mergeCell ref="AF23:AG24"/>
    <mergeCell ref="AH23:AI24"/>
    <mergeCell ref="D24:E24"/>
    <mergeCell ref="F24:G24"/>
    <mergeCell ref="H24:I24"/>
    <mergeCell ref="J24:K24"/>
    <mergeCell ref="L24:M24"/>
    <mergeCell ref="N24:O24"/>
    <mergeCell ref="P24:Q24"/>
    <mergeCell ref="R24:S24"/>
    <mergeCell ref="AB24:AC24"/>
    <mergeCell ref="AD24:AE24"/>
    <mergeCell ref="U20:X20"/>
    <mergeCell ref="Y20:Z20"/>
    <mergeCell ref="A23:A24"/>
    <mergeCell ref="B23:C24"/>
    <mergeCell ref="D23:Q23"/>
    <mergeCell ref="R23:AE23"/>
    <mergeCell ref="T24:U24"/>
    <mergeCell ref="V24:W24"/>
    <mergeCell ref="X24:Y24"/>
    <mergeCell ref="Z24:AA2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Q10:R10"/>
    <mergeCell ref="U10:V10"/>
    <mergeCell ref="Z10:AA10"/>
    <mergeCell ref="B11:D11"/>
    <mergeCell ref="E11:F11"/>
    <mergeCell ref="G11:H11"/>
    <mergeCell ref="K11:L11"/>
    <mergeCell ref="N11:O11"/>
    <mergeCell ref="A1:AE1"/>
    <mergeCell ref="AH1:AI1"/>
    <mergeCell ref="A4:D5"/>
    <mergeCell ref="E4:F5"/>
    <mergeCell ref="G4:H5"/>
    <mergeCell ref="I4:I5"/>
    <mergeCell ref="J4:J5"/>
    <mergeCell ref="K4:L5"/>
    <mergeCell ref="M4:M5"/>
    <mergeCell ref="N4:O5"/>
    <mergeCell ref="U4:V4"/>
    <mergeCell ref="W4:X4"/>
    <mergeCell ref="Y4:AA4"/>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B6:D6"/>
    <mergeCell ref="E6:F6"/>
    <mergeCell ref="G6:H6"/>
    <mergeCell ref="K6:L6"/>
    <mergeCell ref="N6:O6"/>
    <mergeCell ref="Q6:R6"/>
    <mergeCell ref="P4:P5"/>
    <mergeCell ref="Q4:R5"/>
    <mergeCell ref="S4:S5"/>
    <mergeCell ref="U9:V9"/>
    <mergeCell ref="W9:X9"/>
    <mergeCell ref="Z9:AA9"/>
    <mergeCell ref="B10:D10"/>
    <mergeCell ref="E10:F10"/>
    <mergeCell ref="G10:H10"/>
    <mergeCell ref="K10:L10"/>
    <mergeCell ref="N10:O10"/>
    <mergeCell ref="W8:X8"/>
    <mergeCell ref="Z8:AA8"/>
    <mergeCell ref="B9:D9"/>
    <mergeCell ref="E9:F9"/>
    <mergeCell ref="G9:H9"/>
  </mergeCells>
  <phoneticPr fontId="5"/>
  <dataValidations count="1">
    <dataValidation type="list" allowBlank="1" showInputMessage="1" showErrorMessage="1" sqref="X12">
      <formula1>"1.034,1.045"</formula1>
    </dataValidation>
  </dataValidations>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H1" zoomScale="70" zoomScaleNormal="75" zoomScaleSheetLayoutView="70" zoomScalePageLayoutView="40" workbookViewId="0">
      <selection activeCell="V12" sqref="V12"/>
    </sheetView>
  </sheetViews>
  <sheetFormatPr defaultRowHeight="13.5"/>
  <cols>
    <col min="1" max="1" width="8.75" style="156" customWidth="1"/>
    <col min="2" max="2" width="20.875" style="156" customWidth="1"/>
    <col min="3" max="33" width="9.625" style="156" customWidth="1"/>
    <col min="34" max="40" width="9" style="156"/>
    <col min="41" max="41" width="25" style="156" customWidth="1"/>
    <col min="42" max="42" width="20.875" style="156" customWidth="1"/>
    <col min="43" max="16384" width="9" style="156"/>
  </cols>
  <sheetData>
    <row r="1" spans="1:51" ht="26.25" customHeight="1">
      <c r="A1" s="1581" t="s">
        <v>666</v>
      </c>
      <c r="B1" s="1581"/>
      <c r="C1" s="1581"/>
      <c r="D1" s="1581"/>
      <c r="E1" s="1581"/>
      <c r="F1" s="1581"/>
      <c r="G1" s="1581"/>
      <c r="H1" s="1581"/>
      <c r="I1" s="1581"/>
      <c r="J1" s="1581"/>
      <c r="K1" s="1581"/>
      <c r="L1" s="1581"/>
      <c r="M1" s="1581"/>
      <c r="N1" s="1581"/>
      <c r="O1" s="1581"/>
      <c r="P1" s="1581"/>
      <c r="Q1" s="1581"/>
      <c r="R1" s="1581"/>
      <c r="S1" s="1581"/>
      <c r="T1" s="1581"/>
      <c r="U1" s="1581"/>
      <c r="V1" s="1581"/>
      <c r="W1" s="1581"/>
      <c r="X1" s="1581"/>
      <c r="Y1" s="1581"/>
      <c r="Z1" s="1581"/>
      <c r="AA1" s="1581"/>
      <c r="AB1" s="1581"/>
      <c r="AC1" s="1581"/>
      <c r="AD1" s="1581"/>
      <c r="AE1" s="1581"/>
      <c r="AH1" s="1582" t="s">
        <v>493</v>
      </c>
      <c r="AI1" s="1583"/>
    </row>
    <row r="2" spans="1:51" ht="24.75" customHeight="1">
      <c r="A2" s="578" t="s">
        <v>799</v>
      </c>
      <c r="B2" s="537"/>
      <c r="C2" s="537"/>
      <c r="D2" s="537"/>
      <c r="E2" s="537"/>
      <c r="F2" s="537"/>
      <c r="G2" s="537"/>
      <c r="H2" s="578"/>
      <c r="I2" s="578"/>
      <c r="J2" s="710"/>
      <c r="K2" s="710"/>
      <c r="L2" s="537"/>
      <c r="M2" s="537"/>
      <c r="N2" s="537"/>
      <c r="O2" s="537"/>
      <c r="P2" s="537"/>
      <c r="Q2" s="537"/>
      <c r="R2" s="537"/>
      <c r="S2" s="537"/>
      <c r="T2" s="538"/>
      <c r="U2" s="538"/>
      <c r="V2" s="538"/>
      <c r="W2" s="538"/>
      <c r="X2" s="686"/>
      <c r="Y2" s="711" t="s">
        <v>502</v>
      </c>
      <c r="AG2" s="538"/>
    </row>
    <row r="3" spans="1:51" ht="23.25" customHeight="1" thickBot="1">
      <c r="A3" s="712" t="s">
        <v>165</v>
      </c>
      <c r="B3" s="712"/>
      <c r="C3" s="712"/>
      <c r="D3" s="712"/>
      <c r="E3" s="712"/>
      <c r="F3" s="712"/>
      <c r="G3" s="540"/>
      <c r="H3" s="540"/>
      <c r="I3" s="362"/>
      <c r="J3" s="362"/>
      <c r="K3" s="362"/>
      <c r="L3" s="362"/>
      <c r="M3" s="362"/>
      <c r="N3" s="362"/>
      <c r="O3" s="362"/>
      <c r="P3" s="362"/>
      <c r="Q3" s="362"/>
      <c r="R3" s="362"/>
      <c r="S3" s="362"/>
      <c r="T3" s="362"/>
      <c r="U3" s="712" t="s">
        <v>476</v>
      </c>
      <c r="V3" s="362"/>
      <c r="W3" s="362"/>
      <c r="X3" s="362"/>
      <c r="Y3" s="362"/>
      <c r="Z3" s="362"/>
      <c r="AA3" s="362"/>
      <c r="AB3" s="362"/>
      <c r="AC3" s="713" t="s">
        <v>798</v>
      </c>
      <c r="AD3" s="712"/>
      <c r="AE3" s="362"/>
      <c r="AF3" s="362"/>
      <c r="AG3" s="362"/>
      <c r="AH3" s="362"/>
      <c r="AN3" s="538"/>
      <c r="AO3" s="538"/>
      <c r="AP3" s="538"/>
      <c r="AQ3" s="538"/>
      <c r="AR3" s="538"/>
    </row>
    <row r="4" spans="1:51" ht="22.5" customHeight="1" thickBot="1">
      <c r="A4" s="1855" t="s">
        <v>166</v>
      </c>
      <c r="B4" s="1856"/>
      <c r="C4" s="1856"/>
      <c r="D4" s="1857"/>
      <c r="E4" s="1838" t="s">
        <v>167</v>
      </c>
      <c r="F4" s="1839"/>
      <c r="G4" s="1838" t="s">
        <v>168</v>
      </c>
      <c r="H4" s="1839"/>
      <c r="I4" s="1842" t="s">
        <v>485</v>
      </c>
      <c r="J4" s="1557" t="s">
        <v>169</v>
      </c>
      <c r="K4" s="1851" t="s">
        <v>550</v>
      </c>
      <c r="L4" s="1861"/>
      <c r="M4" s="1842" t="s">
        <v>322</v>
      </c>
      <c r="N4" s="1838" t="s">
        <v>507</v>
      </c>
      <c r="O4" s="1839"/>
      <c r="P4" s="1557" t="s">
        <v>484</v>
      </c>
      <c r="Q4" s="1851" t="s">
        <v>511</v>
      </c>
      <c r="R4" s="1852"/>
      <c r="S4" s="1563"/>
      <c r="T4" s="644"/>
      <c r="U4" s="1600" t="s">
        <v>260</v>
      </c>
      <c r="V4" s="1601"/>
      <c r="W4" s="1602" t="s">
        <v>402</v>
      </c>
      <c r="X4" s="1601"/>
      <c r="Y4" s="1602" t="s">
        <v>572</v>
      </c>
      <c r="Z4" s="1603"/>
      <c r="AA4" s="1604"/>
      <c r="AB4" s="644"/>
      <c r="AC4" s="1844" t="s">
        <v>649</v>
      </c>
      <c r="AD4" s="1845"/>
      <c r="AE4" s="1845"/>
      <c r="AF4" s="1846"/>
      <c r="AG4" s="1847">
        <f>G19</f>
        <v>0</v>
      </c>
      <c r="AH4" s="1848"/>
      <c r="AI4" s="538"/>
      <c r="AJ4" s="538"/>
      <c r="AL4" s="362"/>
    </row>
    <row r="5" spans="1:51" ht="21.75" customHeight="1" thickTop="1">
      <c r="A5" s="1858"/>
      <c r="B5" s="1859"/>
      <c r="C5" s="1859"/>
      <c r="D5" s="1860"/>
      <c r="E5" s="1840"/>
      <c r="F5" s="1841"/>
      <c r="G5" s="1840"/>
      <c r="H5" s="1841"/>
      <c r="I5" s="1843"/>
      <c r="J5" s="1558"/>
      <c r="K5" s="1853"/>
      <c r="L5" s="1862"/>
      <c r="M5" s="1843"/>
      <c r="N5" s="1840"/>
      <c r="O5" s="1841"/>
      <c r="P5" s="1558"/>
      <c r="Q5" s="1853"/>
      <c r="R5" s="1854"/>
      <c r="S5" s="1563"/>
      <c r="T5" s="644"/>
      <c r="U5" s="565" t="s">
        <v>477</v>
      </c>
      <c r="V5" s="566"/>
      <c r="W5" s="699"/>
      <c r="X5" s="714" t="s">
        <v>261</v>
      </c>
      <c r="Y5" s="700"/>
      <c r="Z5" s="715" t="s">
        <v>573</v>
      </c>
      <c r="AA5" s="716"/>
      <c r="AB5" s="644"/>
      <c r="AC5" s="1872" t="s">
        <v>650</v>
      </c>
      <c r="AD5" s="1873"/>
      <c r="AE5" s="1873"/>
      <c r="AF5" s="1874"/>
      <c r="AG5" s="1849">
        <f>Y20</f>
        <v>0</v>
      </c>
      <c r="AH5" s="1850"/>
      <c r="AI5" s="538"/>
      <c r="AJ5" s="538"/>
      <c r="AL5" s="362"/>
    </row>
    <row r="6" spans="1:51" ht="24" customHeight="1" thickBot="1">
      <c r="A6" s="717" t="s">
        <v>170</v>
      </c>
      <c r="B6" s="1817" t="s">
        <v>171</v>
      </c>
      <c r="C6" s="1556"/>
      <c r="D6" s="1555"/>
      <c r="E6" s="1554" t="s">
        <v>172</v>
      </c>
      <c r="F6" s="1555"/>
      <c r="G6" s="1554" t="s">
        <v>173</v>
      </c>
      <c r="H6" s="1555"/>
      <c r="I6" s="569" t="s">
        <v>174</v>
      </c>
      <c r="J6" s="569" t="s">
        <v>175</v>
      </c>
      <c r="K6" s="1554" t="s">
        <v>506</v>
      </c>
      <c r="L6" s="1555"/>
      <c r="M6" s="569" t="s">
        <v>175</v>
      </c>
      <c r="N6" s="1554" t="s">
        <v>574</v>
      </c>
      <c r="O6" s="1555"/>
      <c r="P6" s="569" t="s">
        <v>175</v>
      </c>
      <c r="Q6" s="1554" t="s">
        <v>509</v>
      </c>
      <c r="R6" s="1556"/>
      <c r="S6" s="1087"/>
      <c r="T6" s="645"/>
      <c r="U6" s="563" t="s">
        <v>478</v>
      </c>
      <c r="V6" s="564"/>
      <c r="W6" s="701"/>
      <c r="X6" s="680" t="s">
        <v>261</v>
      </c>
      <c r="Y6" s="702"/>
      <c r="Z6" s="718" t="s">
        <v>517</v>
      </c>
      <c r="AA6" s="719"/>
      <c r="AB6" s="645"/>
      <c r="AC6" s="1872" t="s">
        <v>651</v>
      </c>
      <c r="AD6" s="1873"/>
      <c r="AE6" s="1873"/>
      <c r="AF6" s="1874"/>
      <c r="AG6" s="1849">
        <f>AG4+AG5</f>
        <v>0</v>
      </c>
      <c r="AH6" s="1850"/>
      <c r="AI6" s="538"/>
      <c r="AJ6" s="538"/>
      <c r="AL6" s="362"/>
    </row>
    <row r="7" spans="1:51" ht="24" customHeight="1" thickTop="1">
      <c r="A7" s="720">
        <v>1</v>
      </c>
      <c r="B7" s="1606"/>
      <c r="C7" s="1607"/>
      <c r="D7" s="1608"/>
      <c r="E7" s="1609"/>
      <c r="F7" s="1610"/>
      <c r="G7" s="1611" t="str">
        <f>IF(B7=0,"",AF25)</f>
        <v/>
      </c>
      <c r="H7" s="1612"/>
      <c r="I7" s="687" t="str">
        <f t="shared" ref="I7:I16" si="0">IF(B7=0," ",E7/G7)</f>
        <v xml:space="preserve"> </v>
      </c>
      <c r="J7" s="721" t="str">
        <f t="shared" ref="J7:J16" si="1">IF(B7=0," ",G7/$Y$14*100)</f>
        <v xml:space="preserve"> </v>
      </c>
      <c r="K7" s="1613" t="str">
        <f>IF(B7=0,"",AF27)</f>
        <v/>
      </c>
      <c r="L7" s="1614"/>
      <c r="M7" s="689" t="str">
        <f>IF(B7=0," ",K7/$Y$15*100)</f>
        <v xml:space="preserve"> </v>
      </c>
      <c r="N7" s="1615" t="str">
        <f>IF(B7=0,"",AF28)</f>
        <v/>
      </c>
      <c r="O7" s="1616"/>
      <c r="P7" s="690" t="str">
        <f t="shared" ref="P7:P16" si="2">IF(B7=0," ",N7/$Y$16*100)</f>
        <v xml:space="preserve"> </v>
      </c>
      <c r="Q7" s="1617" t="str">
        <f>IF(B7=0,"",AH26-AH28)</f>
        <v/>
      </c>
      <c r="R7" s="1618"/>
      <c r="S7" s="1088"/>
      <c r="T7" s="703"/>
      <c r="U7" s="563" t="s">
        <v>479</v>
      </c>
      <c r="V7" s="564"/>
      <c r="W7" s="704"/>
      <c r="X7" s="680" t="s">
        <v>575</v>
      </c>
      <c r="Y7" s="705"/>
      <c r="Z7" s="1823" t="s">
        <v>576</v>
      </c>
      <c r="AA7" s="1824"/>
      <c r="AB7" s="703"/>
      <c r="AC7" s="1872" t="s">
        <v>494</v>
      </c>
      <c r="AD7" s="1873"/>
      <c r="AE7" s="1873"/>
      <c r="AF7" s="1874"/>
      <c r="AG7" s="1865" t="e">
        <f>AG8/AG6*100</f>
        <v>#DIV/0!</v>
      </c>
      <c r="AH7" s="1866"/>
      <c r="AI7" s="722"/>
      <c r="AJ7" s="538"/>
      <c r="AL7" s="362"/>
    </row>
    <row r="8" spans="1:51" ht="24" customHeight="1">
      <c r="A8" s="723">
        <v>2</v>
      </c>
      <c r="B8" s="1570"/>
      <c r="C8" s="1571"/>
      <c r="D8" s="1572"/>
      <c r="E8" s="1573"/>
      <c r="F8" s="1574"/>
      <c r="G8" s="1575" t="str">
        <f>IF(B8=0,"",AF29)</f>
        <v/>
      </c>
      <c r="H8" s="1576"/>
      <c r="I8" s="687" t="str">
        <f t="shared" si="0"/>
        <v xml:space="preserve"> </v>
      </c>
      <c r="J8" s="724" t="str">
        <f t="shared" si="1"/>
        <v xml:space="preserve"> </v>
      </c>
      <c r="K8" s="1577" t="str">
        <f>IF(B8=0,"",AF31)</f>
        <v/>
      </c>
      <c r="L8" s="1578"/>
      <c r="M8" s="691" t="str">
        <f t="shared" ref="M8:M16" si="3">IF(B8=0," ",K8/$Y$15*100)</f>
        <v xml:space="preserve"> </v>
      </c>
      <c r="N8" s="1579" t="str">
        <f>IF(B8=0,"",AF32)</f>
        <v/>
      </c>
      <c r="O8" s="1580"/>
      <c r="P8" s="692" t="str">
        <f t="shared" si="2"/>
        <v xml:space="preserve"> </v>
      </c>
      <c r="Q8" s="1577" t="str">
        <f>IF(B8=0,"",AH30-AH32)</f>
        <v/>
      </c>
      <c r="R8" s="1605"/>
      <c r="S8" s="1088"/>
      <c r="T8" s="703"/>
      <c r="U8" s="1564" t="s">
        <v>480</v>
      </c>
      <c r="V8" s="1565"/>
      <c r="W8" s="1566" t="s">
        <v>475</v>
      </c>
      <c r="X8" s="1567"/>
      <c r="Y8" s="706"/>
      <c r="Z8" s="1823" t="s">
        <v>577</v>
      </c>
      <c r="AA8" s="1824"/>
      <c r="AB8" s="703"/>
      <c r="AC8" s="1872" t="s">
        <v>691</v>
      </c>
      <c r="AD8" s="1873"/>
      <c r="AE8" s="1873"/>
      <c r="AF8" s="1874"/>
      <c r="AG8" s="1867"/>
      <c r="AH8" s="1868"/>
      <c r="AI8" s="538"/>
      <c r="AJ8" s="538"/>
      <c r="AL8" s="362"/>
    </row>
    <row r="9" spans="1:51" ht="24" customHeight="1" thickBot="1">
      <c r="A9" s="723">
        <v>3</v>
      </c>
      <c r="B9" s="1570"/>
      <c r="C9" s="1571"/>
      <c r="D9" s="1572"/>
      <c r="E9" s="1573"/>
      <c r="F9" s="1574"/>
      <c r="G9" s="1575" t="str">
        <f>IF(B9=0,"",AF33)</f>
        <v/>
      </c>
      <c r="H9" s="1576"/>
      <c r="I9" s="687" t="str">
        <f t="shared" si="0"/>
        <v xml:space="preserve"> </v>
      </c>
      <c r="J9" s="724" t="str">
        <f t="shared" si="1"/>
        <v xml:space="preserve"> </v>
      </c>
      <c r="K9" s="1577" t="str">
        <f>IF(B9=0,"",AF35)</f>
        <v/>
      </c>
      <c r="L9" s="1578"/>
      <c r="M9" s="691" t="str">
        <f t="shared" si="3"/>
        <v xml:space="preserve"> </v>
      </c>
      <c r="N9" s="1579" t="str">
        <f>IF(B9=0,"",AF36)</f>
        <v/>
      </c>
      <c r="O9" s="1580"/>
      <c r="P9" s="692" t="str">
        <f t="shared" si="2"/>
        <v xml:space="preserve"> </v>
      </c>
      <c r="Q9" s="1577" t="str">
        <f>IF(B9=0,"",AH34-AH36)</f>
        <v/>
      </c>
      <c r="R9" s="1605"/>
      <c r="S9" s="1088"/>
      <c r="T9" s="703"/>
      <c r="U9" s="1564" t="s">
        <v>481</v>
      </c>
      <c r="V9" s="1565"/>
      <c r="W9" s="1566" t="s">
        <v>475</v>
      </c>
      <c r="X9" s="1567"/>
      <c r="Y9" s="706"/>
      <c r="Z9" s="1823" t="s">
        <v>577</v>
      </c>
      <c r="AA9" s="1824"/>
      <c r="AB9" s="703"/>
      <c r="AC9" s="1875" t="s">
        <v>635</v>
      </c>
      <c r="AD9" s="1876"/>
      <c r="AE9" s="1876"/>
      <c r="AF9" s="1877"/>
      <c r="AG9" s="1869" t="e">
        <f>'様式9-7'!E14</f>
        <v>#DIV/0!</v>
      </c>
      <c r="AH9" s="1870"/>
      <c r="AI9" s="538"/>
      <c r="AJ9" s="538"/>
      <c r="AL9" s="362"/>
    </row>
    <row r="10" spans="1:51" ht="24" customHeight="1">
      <c r="A10" s="725">
        <v>4</v>
      </c>
      <c r="B10" s="1570"/>
      <c r="C10" s="1571"/>
      <c r="D10" s="1572"/>
      <c r="E10" s="1573"/>
      <c r="F10" s="1574"/>
      <c r="G10" s="1575" t="str">
        <f>IF(B10=0,"",AF37)</f>
        <v/>
      </c>
      <c r="H10" s="1576"/>
      <c r="I10" s="687" t="str">
        <f t="shared" si="0"/>
        <v xml:space="preserve"> </v>
      </c>
      <c r="J10" s="724" t="str">
        <f t="shared" si="1"/>
        <v xml:space="preserve"> </v>
      </c>
      <c r="K10" s="1577" t="str">
        <f>IF(B10=0,"",AF39)</f>
        <v/>
      </c>
      <c r="L10" s="1578"/>
      <c r="M10" s="691" t="str">
        <f t="shared" si="3"/>
        <v xml:space="preserve"> </v>
      </c>
      <c r="N10" s="1579" t="str">
        <f>IF(B10=0,"",AF40)</f>
        <v/>
      </c>
      <c r="O10" s="1580"/>
      <c r="P10" s="692" t="str">
        <f t="shared" si="2"/>
        <v xml:space="preserve"> </v>
      </c>
      <c r="Q10" s="1577" t="str">
        <f>IF(B10=0,"",AH38-AH40)</f>
        <v/>
      </c>
      <c r="R10" s="1605"/>
      <c r="S10" s="1088"/>
      <c r="T10" s="703"/>
      <c r="U10" s="1564" t="s">
        <v>482</v>
      </c>
      <c r="V10" s="1565"/>
      <c r="W10" s="707"/>
      <c r="X10" s="680" t="s">
        <v>491</v>
      </c>
      <c r="Y10" s="705"/>
      <c r="Z10" s="1823" t="s">
        <v>578</v>
      </c>
      <c r="AA10" s="1824"/>
      <c r="AB10" s="703"/>
      <c r="AC10" s="1878"/>
      <c r="AD10" s="1878"/>
      <c r="AE10" s="1878"/>
      <c r="AF10" s="1878"/>
      <c r="AG10" s="1871"/>
      <c r="AH10" s="1871"/>
      <c r="AI10" s="538"/>
      <c r="AJ10" s="538"/>
      <c r="AL10" s="362"/>
    </row>
    <row r="11" spans="1:51" ht="24" customHeight="1" thickBot="1">
      <c r="A11" s="723">
        <v>5</v>
      </c>
      <c r="B11" s="1570"/>
      <c r="C11" s="1571"/>
      <c r="D11" s="1572"/>
      <c r="E11" s="1573"/>
      <c r="F11" s="1574"/>
      <c r="G11" s="1575" t="str">
        <f>IF(B11=0,"",AF41)</f>
        <v/>
      </c>
      <c r="H11" s="1576"/>
      <c r="I11" s="687" t="str">
        <f t="shared" si="0"/>
        <v xml:space="preserve"> </v>
      </c>
      <c r="J11" s="724" t="str">
        <f t="shared" si="1"/>
        <v xml:space="preserve"> </v>
      </c>
      <c r="K11" s="1577" t="str">
        <f>IF(B11=0,"",AF43)</f>
        <v/>
      </c>
      <c r="L11" s="1578"/>
      <c r="M11" s="691" t="str">
        <f t="shared" si="3"/>
        <v xml:space="preserve"> </v>
      </c>
      <c r="N11" s="1579" t="str">
        <f>IF(B11=0,"",AF44)</f>
        <v/>
      </c>
      <c r="O11" s="1580"/>
      <c r="P11" s="692" t="str">
        <f t="shared" si="2"/>
        <v xml:space="preserve"> </v>
      </c>
      <c r="Q11" s="1577" t="str">
        <f>IF(B11=0,"",AH42-AH44)</f>
        <v/>
      </c>
      <c r="R11" s="1605"/>
      <c r="S11" s="1088"/>
      <c r="T11" s="703"/>
      <c r="U11" s="1623" t="s">
        <v>483</v>
      </c>
      <c r="V11" s="1624"/>
      <c r="W11" s="708"/>
      <c r="X11" s="681" t="s">
        <v>491</v>
      </c>
      <c r="Y11" s="709"/>
      <c r="Z11" s="1821" t="s">
        <v>578</v>
      </c>
      <c r="AA11" s="1822"/>
      <c r="AB11" s="703"/>
      <c r="AC11" s="561" t="s">
        <v>508</v>
      </c>
      <c r="AL11" s="362"/>
      <c r="AN11" s="537"/>
      <c r="AO11" s="537"/>
      <c r="AP11" s="537"/>
      <c r="AQ11" s="537"/>
      <c r="AR11" s="537"/>
      <c r="AT11" s="538"/>
      <c r="AU11" s="538"/>
      <c r="AV11" s="538"/>
    </row>
    <row r="12" spans="1:51" ht="24" customHeight="1">
      <c r="A12" s="723">
        <v>6</v>
      </c>
      <c r="B12" s="1570"/>
      <c r="C12" s="1571"/>
      <c r="D12" s="1572"/>
      <c r="E12" s="1573"/>
      <c r="F12" s="1574"/>
      <c r="G12" s="1575" t="str">
        <f>IF(B12=0,"",AF45)</f>
        <v/>
      </c>
      <c r="H12" s="1576"/>
      <c r="I12" s="687" t="str">
        <f t="shared" si="0"/>
        <v xml:space="preserve"> </v>
      </c>
      <c r="J12" s="724" t="str">
        <f t="shared" si="1"/>
        <v xml:space="preserve"> </v>
      </c>
      <c r="K12" s="1577" t="str">
        <f>IF(B12=0,"",AF47)</f>
        <v/>
      </c>
      <c r="L12" s="1578"/>
      <c r="M12" s="691" t="str">
        <f t="shared" si="3"/>
        <v xml:space="preserve"> </v>
      </c>
      <c r="N12" s="1579" t="str">
        <f>IF(B12=0,"",AF48)</f>
        <v/>
      </c>
      <c r="O12" s="1580"/>
      <c r="P12" s="692" t="str">
        <f t="shared" si="2"/>
        <v xml:space="preserve"> </v>
      </c>
      <c r="Q12" s="1577" t="str">
        <f>IF(B12=0,"",AH46-AH48)</f>
        <v/>
      </c>
      <c r="R12" s="1605"/>
      <c r="S12" s="1088"/>
      <c r="T12" s="703"/>
      <c r="U12" s="1093"/>
      <c r="V12" s="703"/>
      <c r="W12" s="1104" t="s">
        <v>806</v>
      </c>
      <c r="X12" s="1105"/>
      <c r="Y12" s="703" t="s">
        <v>805</v>
      </c>
      <c r="Z12" s="703"/>
      <c r="AA12" s="703"/>
      <c r="AB12" s="703"/>
      <c r="AC12" s="561"/>
      <c r="AD12" s="562"/>
      <c r="AE12" s="561"/>
      <c r="AF12" s="562"/>
      <c r="AG12" s="561"/>
      <c r="AH12" s="561"/>
      <c r="AI12" s="538"/>
      <c r="AJ12" s="537"/>
      <c r="AK12" s="537"/>
      <c r="AL12" s="537"/>
      <c r="AM12" s="537"/>
      <c r="AS12" s="538"/>
      <c r="AT12" s="538"/>
      <c r="AU12" s="538"/>
      <c r="AV12" s="538"/>
    </row>
    <row r="13" spans="1:51" ht="24" customHeight="1" thickBot="1">
      <c r="A13" s="723">
        <v>7</v>
      </c>
      <c r="B13" s="1570"/>
      <c r="C13" s="1571"/>
      <c r="D13" s="1572"/>
      <c r="E13" s="1573"/>
      <c r="F13" s="1574"/>
      <c r="G13" s="1575" t="str">
        <f>IF(B13=0,"",AF49)</f>
        <v/>
      </c>
      <c r="H13" s="1576"/>
      <c r="I13" s="687" t="str">
        <f t="shared" si="0"/>
        <v xml:space="preserve"> </v>
      </c>
      <c r="J13" s="724" t="str">
        <f t="shared" si="1"/>
        <v xml:space="preserve"> </v>
      </c>
      <c r="K13" s="1577" t="str">
        <f>IF(B13=0,"",AF51)</f>
        <v/>
      </c>
      <c r="L13" s="1578"/>
      <c r="M13" s="691" t="str">
        <f t="shared" si="3"/>
        <v xml:space="preserve"> </v>
      </c>
      <c r="N13" s="1579" t="str">
        <f>IF(B13=0,"",AF52)</f>
        <v/>
      </c>
      <c r="O13" s="1580"/>
      <c r="P13" s="692" t="str">
        <f t="shared" si="2"/>
        <v xml:space="preserve"> </v>
      </c>
      <c r="Q13" s="1577" t="str">
        <f>IF(B13=0,"",AH50-AH52)</f>
        <v/>
      </c>
      <c r="R13" s="1605"/>
      <c r="S13" s="1088"/>
      <c r="T13" s="703"/>
      <c r="U13" s="726" t="s">
        <v>510</v>
      </c>
      <c r="V13" s="537"/>
      <c r="W13" s="537"/>
      <c r="X13" s="537"/>
      <c r="Y13" s="537"/>
      <c r="Z13" s="537"/>
      <c r="AA13" s="537"/>
      <c r="AB13" s="537"/>
      <c r="AT13" s="538"/>
      <c r="AU13" s="538"/>
      <c r="AV13" s="538"/>
      <c r="AW13" s="538"/>
    </row>
    <row r="14" spans="1:51" ht="24" customHeight="1">
      <c r="A14" s="723">
        <v>8</v>
      </c>
      <c r="B14" s="1570"/>
      <c r="C14" s="1571"/>
      <c r="D14" s="1572"/>
      <c r="E14" s="1573"/>
      <c r="F14" s="1574"/>
      <c r="G14" s="1575" t="str">
        <f>IF(B14=0,"",AF53)</f>
        <v/>
      </c>
      <c r="H14" s="1576"/>
      <c r="I14" s="687" t="str">
        <f t="shared" si="0"/>
        <v xml:space="preserve"> </v>
      </c>
      <c r="J14" s="724" t="str">
        <f t="shared" si="1"/>
        <v xml:space="preserve"> </v>
      </c>
      <c r="K14" s="1577" t="str">
        <f>IF(B14=0,"",AF55)</f>
        <v/>
      </c>
      <c r="L14" s="1578"/>
      <c r="M14" s="691" t="str">
        <f t="shared" si="3"/>
        <v xml:space="preserve"> </v>
      </c>
      <c r="N14" s="1579" t="str">
        <f>IF(B14=0,"",AF56)</f>
        <v/>
      </c>
      <c r="O14" s="1580"/>
      <c r="P14" s="692" t="str">
        <f t="shared" si="2"/>
        <v xml:space="preserve"> </v>
      </c>
      <c r="Q14" s="1577" t="str">
        <f>IF(B14=0,"",AH54-AH56)</f>
        <v/>
      </c>
      <c r="R14" s="1605"/>
      <c r="S14" s="1088"/>
      <c r="T14" s="703"/>
      <c r="U14" s="1835" t="s">
        <v>488</v>
      </c>
      <c r="V14" s="1836"/>
      <c r="W14" s="1836"/>
      <c r="X14" s="1837"/>
      <c r="Y14" s="1658"/>
      <c r="Z14" s="1659"/>
      <c r="AA14" s="537"/>
      <c r="AB14" s="537"/>
      <c r="AT14" s="538"/>
      <c r="AU14" s="538"/>
      <c r="AV14" s="538"/>
      <c r="AW14" s="538"/>
    </row>
    <row r="15" spans="1:51" ht="24" customHeight="1">
      <c r="A15" s="727">
        <v>9</v>
      </c>
      <c r="B15" s="1570"/>
      <c r="C15" s="1571"/>
      <c r="D15" s="1572"/>
      <c r="E15" s="1573"/>
      <c r="F15" s="1574"/>
      <c r="G15" s="1575" t="str">
        <f>IF(B15=0,"",AF57)</f>
        <v/>
      </c>
      <c r="H15" s="1576"/>
      <c r="I15" s="687" t="str">
        <f t="shared" si="0"/>
        <v xml:space="preserve"> </v>
      </c>
      <c r="J15" s="724" t="str">
        <f t="shared" si="1"/>
        <v xml:space="preserve"> </v>
      </c>
      <c r="K15" s="1577" t="str">
        <f>IF(B15=0,"",AF59)</f>
        <v/>
      </c>
      <c r="L15" s="1578"/>
      <c r="M15" s="691" t="str">
        <f t="shared" si="3"/>
        <v xml:space="preserve"> </v>
      </c>
      <c r="N15" s="1579" t="str">
        <f>IF(B15=0,"",AF60)</f>
        <v/>
      </c>
      <c r="O15" s="1580"/>
      <c r="P15" s="692" t="str">
        <f t="shared" si="2"/>
        <v xml:space="preserve"> </v>
      </c>
      <c r="Q15" s="1577" t="str">
        <f>IF(B15=0,"",AH58-AH60)</f>
        <v/>
      </c>
      <c r="R15" s="1605"/>
      <c r="S15" s="1088"/>
      <c r="T15" s="703"/>
      <c r="U15" s="1832" t="s">
        <v>489</v>
      </c>
      <c r="V15" s="1833"/>
      <c r="W15" s="1833"/>
      <c r="X15" s="1834"/>
      <c r="Y15" s="1663"/>
      <c r="Z15" s="1664"/>
      <c r="AA15" s="537"/>
      <c r="AB15" s="537"/>
      <c r="AR15" s="728"/>
      <c r="AT15" s="538"/>
      <c r="AU15" s="538"/>
      <c r="AV15" s="538"/>
      <c r="AW15" s="538"/>
    </row>
    <row r="16" spans="1:51" ht="24" customHeight="1" thickBot="1">
      <c r="A16" s="723">
        <v>10</v>
      </c>
      <c r="B16" s="1644"/>
      <c r="C16" s="1645"/>
      <c r="D16" s="1646"/>
      <c r="E16" s="1647"/>
      <c r="F16" s="1648"/>
      <c r="G16" s="1649" t="str">
        <f>IF(B16=0,"",AF61)</f>
        <v/>
      </c>
      <c r="H16" s="1650"/>
      <c r="I16" s="687" t="str">
        <f t="shared" si="0"/>
        <v xml:space="preserve"> </v>
      </c>
      <c r="J16" s="729" t="str">
        <f t="shared" si="1"/>
        <v xml:space="preserve"> </v>
      </c>
      <c r="K16" s="1577" t="str">
        <f>IF(B16=0,"",AF63)</f>
        <v/>
      </c>
      <c r="L16" s="1578"/>
      <c r="M16" s="694" t="str">
        <f t="shared" si="3"/>
        <v xml:space="preserve"> </v>
      </c>
      <c r="N16" s="1651" t="str">
        <f>IF(B16=0,"",AF64)</f>
        <v/>
      </c>
      <c r="O16" s="1652"/>
      <c r="P16" s="695" t="str">
        <f t="shared" si="2"/>
        <v xml:space="preserve"> </v>
      </c>
      <c r="Q16" s="1653" t="str">
        <f>IF(B16=0,"",AH62-AH64)</f>
        <v/>
      </c>
      <c r="R16" s="1654"/>
      <c r="S16" s="1088"/>
      <c r="T16" s="703"/>
      <c r="U16" s="1825" t="s">
        <v>579</v>
      </c>
      <c r="V16" s="1826"/>
      <c r="W16" s="1826"/>
      <c r="X16" s="1827"/>
      <c r="Y16" s="1630"/>
      <c r="Z16" s="1631"/>
      <c r="AA16" s="537"/>
      <c r="AB16" s="537"/>
      <c r="AC16" s="537"/>
      <c r="AD16" s="537"/>
      <c r="AE16" s="537"/>
      <c r="AF16" s="561"/>
      <c r="AV16" s="538"/>
      <c r="AW16" s="538"/>
      <c r="AX16" s="538"/>
      <c r="AY16" s="538"/>
    </row>
    <row r="17" spans="1:57" ht="24" customHeight="1" thickTop="1" thickBot="1">
      <c r="A17" s="1818" t="s">
        <v>22</v>
      </c>
      <c r="B17" s="1819"/>
      <c r="C17" s="1819"/>
      <c r="D17" s="1820"/>
      <c r="E17" s="1635">
        <f>SUM(E7:F16)</f>
        <v>0</v>
      </c>
      <c r="F17" s="1636"/>
      <c r="G17" s="1635">
        <f>SUM(G7:H16)</f>
        <v>0</v>
      </c>
      <c r="H17" s="1636"/>
      <c r="I17" s="683" t="e">
        <f>E17/G17</f>
        <v>#DIV/0!</v>
      </c>
      <c r="J17" s="685" t="e">
        <f>ROUNDDOWN(G17/Y14*100,1)</f>
        <v>#DIV/0!</v>
      </c>
      <c r="K17" s="1637">
        <f>SUM(K7:L16)</f>
        <v>0</v>
      </c>
      <c r="L17" s="1638"/>
      <c r="M17" s="684" t="e">
        <f>ROUNDDOWN(AF67/Y15*100,1)</f>
        <v>#DIV/0!</v>
      </c>
      <c r="N17" s="1639">
        <f>SUM(N7:O16)</f>
        <v>0</v>
      </c>
      <c r="O17" s="1640"/>
      <c r="P17" s="685" t="e">
        <f>ROUNDDOWN(N17/Y16*100,1)</f>
        <v>#DIV/0!</v>
      </c>
      <c r="Q17" s="1637">
        <f>SUM(Q7:R16)</f>
        <v>0</v>
      </c>
      <c r="R17" s="1641"/>
      <c r="S17" s="1088"/>
      <c r="T17" s="703"/>
      <c r="U17" s="1642"/>
      <c r="V17" s="1642"/>
      <c r="W17" s="1642"/>
      <c r="X17" s="1642"/>
      <c r="Y17" s="1643"/>
      <c r="Z17" s="1643"/>
      <c r="AA17" s="537"/>
      <c r="AB17" s="537"/>
      <c r="AC17" s="537"/>
      <c r="AD17" s="537"/>
      <c r="AE17" s="537"/>
      <c r="AF17" s="561"/>
      <c r="AV17" s="538"/>
      <c r="AW17" s="538"/>
      <c r="AX17" s="538"/>
      <c r="AY17" s="538"/>
    </row>
    <row r="18" spans="1:57" ht="23.25" customHeight="1">
      <c r="A18" s="578"/>
      <c r="B18" s="957"/>
      <c r="C18" s="957"/>
      <c r="D18" s="957"/>
      <c r="E18" s="957"/>
      <c r="F18" s="957"/>
      <c r="G18" s="957"/>
      <c r="H18" s="957"/>
      <c r="I18" s="957"/>
      <c r="J18" s="957"/>
      <c r="K18" s="957"/>
      <c r="L18" s="957"/>
      <c r="M18" s="957"/>
      <c r="N18" s="957"/>
      <c r="O18" s="957"/>
      <c r="P18" s="957"/>
      <c r="Q18" s="957"/>
      <c r="R18" s="957"/>
      <c r="S18" s="1086"/>
      <c r="T18" s="362"/>
      <c r="U18" s="362"/>
      <c r="V18" s="362"/>
      <c r="W18" s="362"/>
      <c r="X18" s="362"/>
      <c r="Y18" s="362"/>
      <c r="Z18" s="362"/>
      <c r="AA18" s="537"/>
      <c r="AT18" s="545"/>
    </row>
    <row r="19" spans="1:57" ht="23.25" customHeight="1" thickBot="1">
      <c r="A19" s="730" t="s">
        <v>803</v>
      </c>
      <c r="B19" s="1085"/>
      <c r="C19" s="1085"/>
      <c r="D19" s="1085"/>
      <c r="E19" s="1816"/>
      <c r="F19" s="1816"/>
      <c r="G19" s="1816"/>
      <c r="H19" s="1816"/>
      <c r="I19" s="1083"/>
      <c r="J19" s="1084"/>
      <c r="K19" s="1816"/>
      <c r="L19" s="1816"/>
      <c r="M19" s="1084"/>
      <c r="N19" s="1816"/>
      <c r="O19" s="1816"/>
      <c r="P19" s="1084"/>
      <c r="Q19" s="1816"/>
      <c r="R19" s="1816"/>
      <c r="S19" s="1084"/>
      <c r="T19" s="362"/>
      <c r="U19" s="578" t="s">
        <v>492</v>
      </c>
      <c r="X19" s="362"/>
      <c r="Y19" s="362"/>
      <c r="Z19" s="362"/>
      <c r="AA19" s="537"/>
      <c r="AT19" s="545"/>
    </row>
    <row r="20" spans="1:57" ht="23.25" customHeight="1" thickBot="1">
      <c r="B20" s="362"/>
      <c r="C20" s="362"/>
      <c r="D20" s="362"/>
      <c r="E20" s="362"/>
      <c r="F20" s="362"/>
      <c r="G20" s="362"/>
      <c r="H20" s="362"/>
      <c r="I20" s="362"/>
      <c r="J20" s="362"/>
      <c r="K20" s="362"/>
      <c r="L20" s="362"/>
      <c r="M20" s="362"/>
      <c r="N20" s="362"/>
      <c r="O20" s="362"/>
      <c r="P20" s="362"/>
      <c r="Q20" s="362"/>
      <c r="R20" s="362"/>
      <c r="S20" s="362"/>
      <c r="T20" s="362"/>
      <c r="U20" s="1828" t="s">
        <v>648</v>
      </c>
      <c r="V20" s="1829"/>
      <c r="W20" s="1829"/>
      <c r="X20" s="1829"/>
      <c r="Y20" s="1830">
        <v>0</v>
      </c>
      <c r="Z20" s="1831"/>
      <c r="AA20" s="537"/>
      <c r="AT20" s="545"/>
    </row>
    <row r="21" spans="1:57" ht="23.25" customHeight="1">
      <c r="A21" s="712"/>
      <c r="B21" s="362"/>
      <c r="C21" s="362"/>
      <c r="D21" s="362"/>
      <c r="E21" s="362"/>
      <c r="F21" s="362"/>
      <c r="G21" s="362"/>
      <c r="H21" s="362"/>
      <c r="I21" s="362"/>
      <c r="J21" s="362"/>
      <c r="K21" s="362"/>
      <c r="L21" s="362"/>
      <c r="M21" s="362"/>
      <c r="N21" s="362"/>
      <c r="O21" s="362"/>
      <c r="P21" s="362"/>
      <c r="Q21" s="362"/>
      <c r="R21" s="362"/>
      <c r="S21" s="362"/>
      <c r="T21" s="362"/>
      <c r="U21" s="561" t="s">
        <v>634</v>
      </c>
      <c r="V21" s="561"/>
      <c r="AA21" s="538"/>
      <c r="AB21" s="538"/>
      <c r="AL21" s="545"/>
    </row>
    <row r="22" spans="1:57" ht="27" customHeight="1" thickBot="1">
      <c r="A22" s="726" t="s">
        <v>176</v>
      </c>
      <c r="B22" s="726"/>
      <c r="C22" s="726"/>
      <c r="D22" s="726"/>
      <c r="E22" s="726"/>
      <c r="F22" s="726"/>
      <c r="G22" s="726"/>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538"/>
      <c r="AI22" s="538"/>
      <c r="AJ22" s="538"/>
      <c r="AK22" s="538"/>
      <c r="AL22" s="538"/>
      <c r="AM22" s="538"/>
      <c r="AN22" s="726" t="s">
        <v>552</v>
      </c>
      <c r="AO22" s="726"/>
      <c r="AP22" s="726"/>
      <c r="AQ22" s="726"/>
      <c r="AR22" s="726"/>
      <c r="AS22" s="726"/>
      <c r="AT22" s="726"/>
      <c r="AU22" s="726"/>
      <c r="AV22" s="362"/>
      <c r="AW22" s="362"/>
      <c r="AX22" s="362"/>
      <c r="AY22" s="362"/>
      <c r="AZ22" s="362"/>
      <c r="BA22" s="362"/>
      <c r="BB22" s="362"/>
      <c r="BC22" s="362"/>
      <c r="BD22" s="362"/>
      <c r="BE22" s="362"/>
    </row>
    <row r="23" spans="1:57" s="362" customFormat="1" ht="14.25" customHeight="1">
      <c r="A23" s="1682" t="s">
        <v>177</v>
      </c>
      <c r="B23" s="1684" t="s">
        <v>178</v>
      </c>
      <c r="C23" s="1685"/>
      <c r="D23" s="1688" t="s">
        <v>179</v>
      </c>
      <c r="E23" s="1689"/>
      <c r="F23" s="1689"/>
      <c r="G23" s="1689"/>
      <c r="H23" s="1689"/>
      <c r="I23" s="1689"/>
      <c r="J23" s="1689"/>
      <c r="K23" s="1689"/>
      <c r="L23" s="1689"/>
      <c r="M23" s="1689"/>
      <c r="N23" s="1689"/>
      <c r="O23" s="1689"/>
      <c r="P23" s="1689"/>
      <c r="Q23" s="1690"/>
      <c r="R23" s="1691" t="s">
        <v>180</v>
      </c>
      <c r="S23" s="1692"/>
      <c r="T23" s="1692"/>
      <c r="U23" s="1692"/>
      <c r="V23" s="1692"/>
      <c r="W23" s="1692"/>
      <c r="X23" s="1692"/>
      <c r="Y23" s="1692"/>
      <c r="Z23" s="1692"/>
      <c r="AA23" s="1692"/>
      <c r="AB23" s="1692"/>
      <c r="AC23" s="1692"/>
      <c r="AD23" s="1692"/>
      <c r="AE23" s="1693"/>
      <c r="AF23" s="1665" t="s">
        <v>181</v>
      </c>
      <c r="AG23" s="1666"/>
      <c r="AH23" s="1669"/>
      <c r="AI23" s="1670"/>
      <c r="AN23" s="1682" t="s">
        <v>177</v>
      </c>
      <c r="AO23" s="1182" t="s">
        <v>554</v>
      </c>
      <c r="AP23" s="1684" t="s">
        <v>178</v>
      </c>
      <c r="AQ23" s="1685"/>
      <c r="AR23" s="1688" t="s">
        <v>553</v>
      </c>
      <c r="AS23" s="1689"/>
      <c r="AT23" s="1689"/>
      <c r="AU23" s="1689"/>
      <c r="AV23" s="1689"/>
      <c r="AW23" s="1689"/>
      <c r="AX23" s="1689"/>
      <c r="AY23" s="1689"/>
      <c r="AZ23" s="1689"/>
      <c r="BA23" s="1689"/>
      <c r="BB23" s="1689"/>
      <c r="BC23" s="1689"/>
      <c r="BD23" s="1689"/>
      <c r="BE23" s="1805"/>
    </row>
    <row r="24" spans="1:57" s="362" customFormat="1" ht="15.75" customHeight="1" thickBot="1">
      <c r="A24" s="1683"/>
      <c r="B24" s="1686"/>
      <c r="C24" s="1687"/>
      <c r="D24" s="1672" t="s">
        <v>473</v>
      </c>
      <c r="E24" s="1673"/>
      <c r="F24" s="1674" t="s">
        <v>474</v>
      </c>
      <c r="G24" s="1675"/>
      <c r="H24" s="1676" t="s">
        <v>490</v>
      </c>
      <c r="I24" s="1676"/>
      <c r="J24" s="1676" t="s">
        <v>486</v>
      </c>
      <c r="K24" s="1676"/>
      <c r="L24" s="1676" t="s">
        <v>487</v>
      </c>
      <c r="M24" s="1676"/>
      <c r="N24" s="1676" t="s">
        <v>183</v>
      </c>
      <c r="O24" s="1676"/>
      <c r="P24" s="1676" t="s">
        <v>22</v>
      </c>
      <c r="Q24" s="1677"/>
      <c r="R24" s="1672" t="s">
        <v>473</v>
      </c>
      <c r="S24" s="1673"/>
      <c r="T24" s="1674" t="s">
        <v>474</v>
      </c>
      <c r="U24" s="1675"/>
      <c r="V24" s="1676" t="s">
        <v>182</v>
      </c>
      <c r="W24" s="1676"/>
      <c r="X24" s="1674" t="s">
        <v>486</v>
      </c>
      <c r="Y24" s="1675"/>
      <c r="Z24" s="1674" t="s">
        <v>487</v>
      </c>
      <c r="AA24" s="1675"/>
      <c r="AB24" s="1676" t="s">
        <v>183</v>
      </c>
      <c r="AC24" s="1676"/>
      <c r="AD24" s="1676" t="s">
        <v>22</v>
      </c>
      <c r="AE24" s="1674"/>
      <c r="AF24" s="1667"/>
      <c r="AG24" s="1668"/>
      <c r="AH24" s="1671"/>
      <c r="AI24" s="1670"/>
      <c r="AN24" s="1683"/>
      <c r="AO24" s="1183"/>
      <c r="AP24" s="1686"/>
      <c r="AQ24" s="1687"/>
      <c r="AR24" s="1672" t="s">
        <v>473</v>
      </c>
      <c r="AS24" s="1673"/>
      <c r="AT24" s="1674" t="s">
        <v>474</v>
      </c>
      <c r="AU24" s="1675"/>
      <c r="AV24" s="1676" t="s">
        <v>182</v>
      </c>
      <c r="AW24" s="1676"/>
      <c r="AX24" s="1676" t="s">
        <v>486</v>
      </c>
      <c r="AY24" s="1676"/>
      <c r="AZ24" s="1676" t="s">
        <v>487</v>
      </c>
      <c r="BA24" s="1676"/>
      <c r="BB24" s="1676" t="s">
        <v>183</v>
      </c>
      <c r="BC24" s="1676"/>
      <c r="BD24" s="1676" t="s">
        <v>22</v>
      </c>
      <c r="BE24" s="1806"/>
    </row>
    <row r="25" spans="1:57" ht="21.95" customHeight="1" thickTop="1">
      <c r="A25" s="1757">
        <v>1</v>
      </c>
      <c r="B25" s="1699" t="s">
        <v>504</v>
      </c>
      <c r="C25" s="1700"/>
      <c r="D25" s="1701"/>
      <c r="E25" s="1702"/>
      <c r="F25" s="1703"/>
      <c r="G25" s="1704"/>
      <c r="H25" s="1705"/>
      <c r="I25" s="1705"/>
      <c r="J25" s="1705"/>
      <c r="K25" s="1705"/>
      <c r="L25" s="1705"/>
      <c r="M25" s="1705"/>
      <c r="N25" s="1706"/>
      <c r="O25" s="1706"/>
      <c r="P25" s="1720">
        <f>SUM(D25:O25)</f>
        <v>0</v>
      </c>
      <c r="Q25" s="1721"/>
      <c r="R25" s="1701"/>
      <c r="S25" s="1702"/>
      <c r="T25" s="1703"/>
      <c r="U25" s="1704"/>
      <c r="V25" s="1705"/>
      <c r="W25" s="1705"/>
      <c r="X25" s="1722"/>
      <c r="Y25" s="1718"/>
      <c r="Z25" s="1717"/>
      <c r="AA25" s="1718"/>
      <c r="AB25" s="1707"/>
      <c r="AC25" s="1707"/>
      <c r="AD25" s="1726">
        <f>SUM(R25:AC25)</f>
        <v>0</v>
      </c>
      <c r="AE25" s="1727"/>
      <c r="AF25" s="1742">
        <f>P25-AD25</f>
        <v>0</v>
      </c>
      <c r="AG25" s="1743"/>
      <c r="AH25" s="1744"/>
      <c r="AI25" s="1745"/>
      <c r="AN25" s="1757">
        <v>1</v>
      </c>
      <c r="AO25" s="1807">
        <f>B7</f>
        <v>0</v>
      </c>
      <c r="AP25" s="1699" t="s">
        <v>504</v>
      </c>
      <c r="AQ25" s="1700"/>
      <c r="AR25" s="1808">
        <f t="shared" ref="AR25:AR64" si="4">D25-R25</f>
        <v>0</v>
      </c>
      <c r="AS25" s="1809"/>
      <c r="AT25" s="1810">
        <f t="shared" ref="AT25:AT64" si="5">F25-T25</f>
        <v>0</v>
      </c>
      <c r="AU25" s="1811"/>
      <c r="AV25" s="1768">
        <f t="shared" ref="AV25:AV64" si="6">H25-V25</f>
        <v>0</v>
      </c>
      <c r="AW25" s="1768"/>
      <c r="AX25" s="1768">
        <f t="shared" ref="AX25:AX64" si="7">J25-X25</f>
        <v>0</v>
      </c>
      <c r="AY25" s="1768"/>
      <c r="AZ25" s="1768">
        <f t="shared" ref="AZ25:AZ64" si="8">L25-Z25</f>
        <v>0</v>
      </c>
      <c r="BA25" s="1768"/>
      <c r="BB25" s="1720">
        <f t="shared" ref="BB25:BB64" si="9">N25-AB25</f>
        <v>0</v>
      </c>
      <c r="BC25" s="1720"/>
      <c r="BD25" s="1720">
        <f>SUM(AR25:BC25)</f>
        <v>0</v>
      </c>
      <c r="BE25" s="1812"/>
    </row>
    <row r="26" spans="1:57" ht="21.95" customHeight="1">
      <c r="A26" s="1749"/>
      <c r="B26" s="1694" t="s">
        <v>801</v>
      </c>
      <c r="C26" s="1695"/>
      <c r="D26" s="1696"/>
      <c r="E26" s="1697"/>
      <c r="F26" s="1698"/>
      <c r="G26" s="1698"/>
      <c r="H26" s="1698"/>
      <c r="I26" s="1698"/>
      <c r="J26" s="1698"/>
      <c r="K26" s="1698"/>
      <c r="L26" s="1698"/>
      <c r="M26" s="1698"/>
      <c r="N26" s="1719"/>
      <c r="O26" s="1719"/>
      <c r="P26" s="1732" t="s">
        <v>472</v>
      </c>
      <c r="Q26" s="1733"/>
      <c r="R26" s="1696"/>
      <c r="S26" s="1697"/>
      <c r="T26" s="1698"/>
      <c r="U26" s="1698"/>
      <c r="V26" s="1698"/>
      <c r="W26" s="1698"/>
      <c r="X26" s="1697"/>
      <c r="Y26" s="1714"/>
      <c r="Z26" s="1697"/>
      <c r="AA26" s="1714"/>
      <c r="AB26" s="1719"/>
      <c r="AC26" s="1719"/>
      <c r="AD26" s="1732" t="s">
        <v>472</v>
      </c>
      <c r="AE26" s="1733"/>
      <c r="AF26" s="1734" t="s">
        <v>472</v>
      </c>
      <c r="AG26" s="1735"/>
      <c r="AH26" s="1736"/>
      <c r="AI26" s="1737"/>
      <c r="AN26" s="1749"/>
      <c r="AO26" s="1800"/>
      <c r="AP26" s="1694" t="s">
        <v>505</v>
      </c>
      <c r="AQ26" s="1695"/>
      <c r="AR26" s="1710">
        <f t="shared" si="4"/>
        <v>0</v>
      </c>
      <c r="AS26" s="1711"/>
      <c r="AT26" s="1712">
        <f t="shared" si="5"/>
        <v>0</v>
      </c>
      <c r="AU26" s="1712"/>
      <c r="AV26" s="1712">
        <f t="shared" si="6"/>
        <v>0</v>
      </c>
      <c r="AW26" s="1712"/>
      <c r="AX26" s="1712">
        <f t="shared" si="7"/>
        <v>0</v>
      </c>
      <c r="AY26" s="1712"/>
      <c r="AZ26" s="1712">
        <f t="shared" si="8"/>
        <v>0</v>
      </c>
      <c r="BA26" s="1712"/>
      <c r="BB26" s="1771">
        <f t="shared" si="9"/>
        <v>0</v>
      </c>
      <c r="BC26" s="1771"/>
      <c r="BD26" s="1732" t="s">
        <v>430</v>
      </c>
      <c r="BE26" s="1802"/>
    </row>
    <row r="27" spans="1:57" ht="21.95" customHeight="1">
      <c r="A27" s="1749"/>
      <c r="B27" s="1708" t="s">
        <v>570</v>
      </c>
      <c r="C27" s="1709"/>
      <c r="D27" s="1710" t="str">
        <f>IF(D26=0," ",D26*$W$5)</f>
        <v xml:space="preserve"> </v>
      </c>
      <c r="E27" s="1711"/>
      <c r="F27" s="1712" t="str">
        <f>IF(F26=0," ",F26*$W$6)</f>
        <v xml:space="preserve"> </v>
      </c>
      <c r="G27" s="1712"/>
      <c r="H27" s="1713" t="str">
        <f>IF(H26=0," ",H26/$X$12*$W$7)</f>
        <v xml:space="preserve"> </v>
      </c>
      <c r="I27" s="1711"/>
      <c r="J27" s="1712" t="str">
        <f>IF(J26=0," ",J26*$W$10*1000)</f>
        <v xml:space="preserve"> </v>
      </c>
      <c r="K27" s="1712"/>
      <c r="L27" s="1712" t="str">
        <f>IF(L26=0," ",L26*$W$11*1000)</f>
        <v xml:space="preserve"> </v>
      </c>
      <c r="M27" s="1712"/>
      <c r="N27" s="1715" t="str">
        <f>IF(N26=0,"",0)</f>
        <v/>
      </c>
      <c r="O27" s="1716"/>
      <c r="P27" s="1712">
        <f>SUM(D27:O27)</f>
        <v>0</v>
      </c>
      <c r="Q27" s="1738"/>
      <c r="R27" s="1710" t="str">
        <f>IF(R26=0," ",R26*$W$5)</f>
        <v xml:space="preserve"> </v>
      </c>
      <c r="S27" s="1711"/>
      <c r="T27" s="1712" t="str">
        <f>IF(T26=0," ",T26*$W$6)</f>
        <v xml:space="preserve"> </v>
      </c>
      <c r="U27" s="1712"/>
      <c r="V27" s="1713" t="str">
        <f>IF(V26=0," ",V26/$X$12*$W$7)</f>
        <v xml:space="preserve"> </v>
      </c>
      <c r="W27" s="1711"/>
      <c r="X27" s="1712" t="str">
        <f>IF(X26=0," ",X26*$W$10*1000)</f>
        <v xml:space="preserve"> </v>
      </c>
      <c r="Y27" s="1712"/>
      <c r="Z27" s="1712" t="str">
        <f>IF(Z26=0," ",Z26*$W$11*1000)</f>
        <v xml:space="preserve"> </v>
      </c>
      <c r="AA27" s="1712"/>
      <c r="AB27" s="1715" t="str">
        <f>IF(AB26=0,"",0)</f>
        <v/>
      </c>
      <c r="AC27" s="1716"/>
      <c r="AD27" s="1712">
        <f>SUM(R27:AC27)</f>
        <v>0</v>
      </c>
      <c r="AE27" s="1738"/>
      <c r="AF27" s="1739">
        <f>P27-AD27</f>
        <v>0</v>
      </c>
      <c r="AG27" s="1711"/>
      <c r="AH27" s="1740"/>
      <c r="AI27" s="1741"/>
      <c r="AN27" s="1749"/>
      <c r="AO27" s="1800"/>
      <c r="AP27" s="1708" t="s">
        <v>580</v>
      </c>
      <c r="AQ27" s="1709"/>
      <c r="AR27" s="1710" t="e">
        <f t="shared" si="4"/>
        <v>#VALUE!</v>
      </c>
      <c r="AS27" s="1711"/>
      <c r="AT27" s="1712" t="e">
        <f t="shared" si="5"/>
        <v>#VALUE!</v>
      </c>
      <c r="AU27" s="1712"/>
      <c r="AV27" s="1713" t="e">
        <f t="shared" si="6"/>
        <v>#VALUE!</v>
      </c>
      <c r="AW27" s="1711"/>
      <c r="AX27" s="1712" t="e">
        <f t="shared" si="7"/>
        <v>#VALUE!</v>
      </c>
      <c r="AY27" s="1712"/>
      <c r="AZ27" s="1712" t="e">
        <f t="shared" si="8"/>
        <v>#VALUE!</v>
      </c>
      <c r="BA27" s="1712"/>
      <c r="BB27" s="1711" t="e">
        <f t="shared" si="9"/>
        <v>#VALUE!</v>
      </c>
      <c r="BC27" s="1713"/>
      <c r="BD27" s="1712" t="e">
        <f>SUM(AR27:BC27)</f>
        <v>#VALUE!</v>
      </c>
      <c r="BE27" s="1813"/>
    </row>
    <row r="28" spans="1:57" ht="21.95" customHeight="1">
      <c r="A28" s="1750"/>
      <c r="B28" s="1755" t="s">
        <v>571</v>
      </c>
      <c r="C28" s="1756"/>
      <c r="D28" s="1753" t="str">
        <f>IF(D26=0," ",D26*$Y$5)</f>
        <v xml:space="preserve"> </v>
      </c>
      <c r="E28" s="1754"/>
      <c r="F28" s="1723" t="str">
        <f>IF(F26=0," ",F26*$Y$5)</f>
        <v xml:space="preserve"> </v>
      </c>
      <c r="G28" s="1725"/>
      <c r="H28" s="1723" t="str">
        <f>IF(H26=0," ",H26/$X$12*$Y$7)</f>
        <v xml:space="preserve"> </v>
      </c>
      <c r="I28" s="1725"/>
      <c r="J28" s="1723" t="str">
        <f>IF(J26=0," ",J26*$Y$10*1000)</f>
        <v xml:space="preserve"> </v>
      </c>
      <c r="K28" s="1725"/>
      <c r="L28" s="1723" t="str">
        <f>IF(L26=0," ",L26*$Y$11*1000)</f>
        <v xml:space="preserve"> </v>
      </c>
      <c r="M28" s="1725"/>
      <c r="N28" s="1723" t="str">
        <f>IF(N26=0,"",N26*($Y$8+$Y$9))</f>
        <v/>
      </c>
      <c r="O28" s="1725"/>
      <c r="P28" s="1723">
        <f>SUM(D28:O28)</f>
        <v>0</v>
      </c>
      <c r="Q28" s="1724"/>
      <c r="R28" s="1753" t="str">
        <f>IF(R26=0," ",R26*$Y$5)</f>
        <v xml:space="preserve"> </v>
      </c>
      <c r="S28" s="1754"/>
      <c r="T28" s="1723" t="str">
        <f>IF(T26=0," ",T26*$Y$5)</f>
        <v xml:space="preserve"> </v>
      </c>
      <c r="U28" s="1725"/>
      <c r="V28" s="1723" t="str">
        <f>IF(V26=0," ",V26/$X$12*$Y$7)</f>
        <v xml:space="preserve"> </v>
      </c>
      <c r="W28" s="1725"/>
      <c r="X28" s="1723" t="str">
        <f>IF(X26=0," ",X26*$Y$10*1000)</f>
        <v xml:space="preserve"> </v>
      </c>
      <c r="Y28" s="1725"/>
      <c r="Z28" s="1723" t="str">
        <f>IF(Z26=0," ",Z26*$Y$11*1000)</f>
        <v xml:space="preserve"> </v>
      </c>
      <c r="AA28" s="1725"/>
      <c r="AB28" s="1723" t="str">
        <f>IF(AB26=0,"",AB26*($Y$8+$Y$9))</f>
        <v/>
      </c>
      <c r="AC28" s="1725"/>
      <c r="AD28" s="1723">
        <f>SUM(R28:AC28)</f>
        <v>0</v>
      </c>
      <c r="AE28" s="1724"/>
      <c r="AF28" s="1746">
        <f>P28-AD28</f>
        <v>0</v>
      </c>
      <c r="AG28" s="1747"/>
      <c r="AH28" s="1736"/>
      <c r="AI28" s="1737"/>
      <c r="AN28" s="1750"/>
      <c r="AO28" s="1801"/>
      <c r="AP28" s="1760" t="s">
        <v>581</v>
      </c>
      <c r="AQ28" s="1761"/>
      <c r="AR28" s="1795" t="e">
        <f t="shared" si="4"/>
        <v>#VALUE!</v>
      </c>
      <c r="AS28" s="1796"/>
      <c r="AT28" s="1747" t="e">
        <f t="shared" si="5"/>
        <v>#VALUE!</v>
      </c>
      <c r="AU28" s="1797"/>
      <c r="AV28" s="1747" t="e">
        <f t="shared" si="6"/>
        <v>#VALUE!</v>
      </c>
      <c r="AW28" s="1797"/>
      <c r="AX28" s="1747" t="e">
        <f t="shared" si="7"/>
        <v>#VALUE!</v>
      </c>
      <c r="AY28" s="1797"/>
      <c r="AZ28" s="1747" t="e">
        <f t="shared" si="8"/>
        <v>#VALUE!</v>
      </c>
      <c r="BA28" s="1797"/>
      <c r="BB28" s="1747" t="e">
        <f t="shared" si="9"/>
        <v>#VALUE!</v>
      </c>
      <c r="BC28" s="1797"/>
      <c r="BD28" s="1747" t="e">
        <f>SUM(AR28:BC28)</f>
        <v>#VALUE!</v>
      </c>
      <c r="BE28" s="1798"/>
    </row>
    <row r="29" spans="1:57" ht="21.95" customHeight="1">
      <c r="A29" s="1748">
        <v>2</v>
      </c>
      <c r="B29" s="1751" t="s">
        <v>504</v>
      </c>
      <c r="C29" s="1752"/>
      <c r="D29" s="1728"/>
      <c r="E29" s="1729"/>
      <c r="F29" s="1722"/>
      <c r="G29" s="1722"/>
      <c r="H29" s="1722"/>
      <c r="I29" s="1722"/>
      <c r="J29" s="1722"/>
      <c r="K29" s="1722"/>
      <c r="L29" s="1722"/>
      <c r="M29" s="1722"/>
      <c r="N29" s="1707"/>
      <c r="O29" s="1707"/>
      <c r="P29" s="1726">
        <f>SUM(D29:O29)</f>
        <v>0</v>
      </c>
      <c r="Q29" s="1727"/>
      <c r="R29" s="1728"/>
      <c r="S29" s="1729"/>
      <c r="T29" s="1722"/>
      <c r="U29" s="1722"/>
      <c r="V29" s="1722"/>
      <c r="W29" s="1722"/>
      <c r="X29" s="1730"/>
      <c r="Y29" s="1731"/>
      <c r="Z29" s="1730"/>
      <c r="AA29" s="1731"/>
      <c r="AB29" s="1707"/>
      <c r="AC29" s="1707"/>
      <c r="AD29" s="1726">
        <f>SUM(R29:AC29)</f>
        <v>0</v>
      </c>
      <c r="AE29" s="1727"/>
      <c r="AF29" s="1742">
        <f>P29-AD29</f>
        <v>0</v>
      </c>
      <c r="AG29" s="1743"/>
      <c r="AH29" s="1744"/>
      <c r="AI29" s="1745"/>
      <c r="AN29" s="1748">
        <v>2</v>
      </c>
      <c r="AO29" s="1799">
        <f>B8</f>
        <v>0</v>
      </c>
      <c r="AP29" s="1762" t="s">
        <v>504</v>
      </c>
      <c r="AQ29" s="1763"/>
      <c r="AR29" s="1765">
        <f t="shared" si="4"/>
        <v>0</v>
      </c>
      <c r="AS29" s="1766"/>
      <c r="AT29" s="1764">
        <f t="shared" si="5"/>
        <v>0</v>
      </c>
      <c r="AU29" s="1764"/>
      <c r="AV29" s="1764">
        <f t="shared" si="6"/>
        <v>0</v>
      </c>
      <c r="AW29" s="1764"/>
      <c r="AX29" s="1764">
        <f t="shared" si="7"/>
        <v>0</v>
      </c>
      <c r="AY29" s="1764"/>
      <c r="AZ29" s="1764">
        <f t="shared" si="8"/>
        <v>0</v>
      </c>
      <c r="BA29" s="1764"/>
      <c r="BB29" s="1726">
        <f t="shared" si="9"/>
        <v>0</v>
      </c>
      <c r="BC29" s="1726"/>
      <c r="BD29" s="1726">
        <f>SUM(AR29:BC29)</f>
        <v>0</v>
      </c>
      <c r="BE29" s="1794"/>
    </row>
    <row r="30" spans="1:57" ht="21.95" customHeight="1">
      <c r="A30" s="1749"/>
      <c r="B30" s="1694" t="s">
        <v>801</v>
      </c>
      <c r="C30" s="1695"/>
      <c r="D30" s="1696"/>
      <c r="E30" s="1697"/>
      <c r="F30" s="1698"/>
      <c r="G30" s="1698"/>
      <c r="H30" s="1698"/>
      <c r="I30" s="1698"/>
      <c r="J30" s="1698"/>
      <c r="K30" s="1698"/>
      <c r="L30" s="1698"/>
      <c r="M30" s="1698"/>
      <c r="N30" s="1719"/>
      <c r="O30" s="1719"/>
      <c r="P30" s="1732" t="s">
        <v>472</v>
      </c>
      <c r="Q30" s="1733"/>
      <c r="R30" s="1696"/>
      <c r="S30" s="1697"/>
      <c r="T30" s="1698"/>
      <c r="U30" s="1698"/>
      <c r="V30" s="1698"/>
      <c r="W30" s="1698"/>
      <c r="X30" s="1697"/>
      <c r="Y30" s="1714"/>
      <c r="Z30" s="1697"/>
      <c r="AA30" s="1714"/>
      <c r="AB30" s="1719"/>
      <c r="AC30" s="1719"/>
      <c r="AD30" s="1732" t="s">
        <v>472</v>
      </c>
      <c r="AE30" s="1733"/>
      <c r="AF30" s="1734" t="s">
        <v>472</v>
      </c>
      <c r="AG30" s="1735"/>
      <c r="AH30" s="1736"/>
      <c r="AI30" s="1737"/>
      <c r="AN30" s="1749"/>
      <c r="AO30" s="1800"/>
      <c r="AP30" s="1694" t="s">
        <v>505</v>
      </c>
      <c r="AQ30" s="1695"/>
      <c r="AR30" s="1710">
        <f t="shared" si="4"/>
        <v>0</v>
      </c>
      <c r="AS30" s="1711"/>
      <c r="AT30" s="1712">
        <f t="shared" si="5"/>
        <v>0</v>
      </c>
      <c r="AU30" s="1712"/>
      <c r="AV30" s="1712">
        <f t="shared" si="6"/>
        <v>0</v>
      </c>
      <c r="AW30" s="1712"/>
      <c r="AX30" s="1712">
        <f t="shared" si="7"/>
        <v>0</v>
      </c>
      <c r="AY30" s="1712"/>
      <c r="AZ30" s="1712">
        <f t="shared" si="8"/>
        <v>0</v>
      </c>
      <c r="BA30" s="1712"/>
      <c r="BB30" s="1771">
        <f t="shared" si="9"/>
        <v>0</v>
      </c>
      <c r="BC30" s="1771"/>
      <c r="BD30" s="1732" t="s">
        <v>430</v>
      </c>
      <c r="BE30" s="1802"/>
    </row>
    <row r="31" spans="1:57" ht="21.95" customHeight="1">
      <c r="A31" s="1749"/>
      <c r="B31" s="1708" t="s">
        <v>570</v>
      </c>
      <c r="C31" s="1709"/>
      <c r="D31" s="1710" t="str">
        <f>IF(D30=0," ",D30*$W$5)</f>
        <v xml:space="preserve"> </v>
      </c>
      <c r="E31" s="1711"/>
      <c r="F31" s="1712" t="str">
        <f>IF(F30=0," ",F30*$W$6)</f>
        <v xml:space="preserve"> </v>
      </c>
      <c r="G31" s="1712"/>
      <c r="H31" s="1713" t="str">
        <f>IF(H30=0," ",H30/$X$12*$W$7)</f>
        <v xml:space="preserve"> </v>
      </c>
      <c r="I31" s="1711"/>
      <c r="J31" s="1712" t="str">
        <f>IF(J30=0," ",J30*$W$10*1000)</f>
        <v xml:space="preserve"> </v>
      </c>
      <c r="K31" s="1712"/>
      <c r="L31" s="1712" t="str">
        <f>IF(L30=0," ",L30*$W$11*1000)</f>
        <v xml:space="preserve"> </v>
      </c>
      <c r="M31" s="1712"/>
      <c r="N31" s="1715" t="str">
        <f>IF(N30=0,"",0)</f>
        <v/>
      </c>
      <c r="O31" s="1716"/>
      <c r="P31" s="1712">
        <f>SUM(D31:O31)</f>
        <v>0</v>
      </c>
      <c r="Q31" s="1738"/>
      <c r="R31" s="1710" t="str">
        <f>IF(R30=0," ",R30*$W$5)</f>
        <v xml:space="preserve"> </v>
      </c>
      <c r="S31" s="1711"/>
      <c r="T31" s="1712" t="str">
        <f>IF(T30=0," ",T30*$W$6)</f>
        <v xml:space="preserve"> </v>
      </c>
      <c r="U31" s="1712"/>
      <c r="V31" s="1713" t="str">
        <f>IF(V30=0," ",V30/$X$12*$W$7)</f>
        <v xml:space="preserve"> </v>
      </c>
      <c r="W31" s="1711"/>
      <c r="X31" s="1712" t="str">
        <f>IF(X30=0," ",X30*$W$10*1000)</f>
        <v xml:space="preserve"> </v>
      </c>
      <c r="Y31" s="1712"/>
      <c r="Z31" s="1712" t="str">
        <f>IF(Z30=0," ",Z30*$W$11*1000)</f>
        <v xml:space="preserve"> </v>
      </c>
      <c r="AA31" s="1712"/>
      <c r="AB31" s="1715" t="str">
        <f>IF(AB30=0,"",0)</f>
        <v/>
      </c>
      <c r="AC31" s="1716"/>
      <c r="AD31" s="1712">
        <f>SUM(R31:AC31)</f>
        <v>0</v>
      </c>
      <c r="AE31" s="1738"/>
      <c r="AF31" s="1739">
        <f>P31-AD31</f>
        <v>0</v>
      </c>
      <c r="AG31" s="1711"/>
      <c r="AH31" s="1740"/>
      <c r="AI31" s="1741"/>
      <c r="AN31" s="1749"/>
      <c r="AO31" s="1800"/>
      <c r="AP31" s="1708" t="s">
        <v>580</v>
      </c>
      <c r="AQ31" s="1709"/>
      <c r="AR31" s="1710" t="e">
        <f t="shared" si="4"/>
        <v>#VALUE!</v>
      </c>
      <c r="AS31" s="1711"/>
      <c r="AT31" s="1712" t="e">
        <f t="shared" si="5"/>
        <v>#VALUE!</v>
      </c>
      <c r="AU31" s="1712"/>
      <c r="AV31" s="1713" t="e">
        <f t="shared" si="6"/>
        <v>#VALUE!</v>
      </c>
      <c r="AW31" s="1711"/>
      <c r="AX31" s="1712" t="e">
        <f t="shared" si="7"/>
        <v>#VALUE!</v>
      </c>
      <c r="AY31" s="1712"/>
      <c r="AZ31" s="1712" t="e">
        <f t="shared" si="8"/>
        <v>#VALUE!</v>
      </c>
      <c r="BA31" s="1712"/>
      <c r="BB31" s="1711" t="e">
        <f t="shared" si="9"/>
        <v>#VALUE!</v>
      </c>
      <c r="BC31" s="1713"/>
      <c r="BD31" s="1712" t="e">
        <f>SUM(AR31:BC31)</f>
        <v>#VALUE!</v>
      </c>
      <c r="BE31" s="1813"/>
    </row>
    <row r="32" spans="1:57" ht="21.95" customHeight="1">
      <c r="A32" s="1750"/>
      <c r="B32" s="1760" t="s">
        <v>571</v>
      </c>
      <c r="C32" s="1761"/>
      <c r="D32" s="1753" t="str">
        <f>IF(D30=0," ",D30*$Y$5)</f>
        <v xml:space="preserve"> </v>
      </c>
      <c r="E32" s="1754"/>
      <c r="F32" s="1723" t="str">
        <f>IF(F30=0," ",F30*$Y$5)</f>
        <v xml:space="preserve"> </v>
      </c>
      <c r="G32" s="1725"/>
      <c r="H32" s="1723" t="str">
        <f>IF(H30=0," ",H30/$X$12*$Y$7)</f>
        <v xml:space="preserve"> </v>
      </c>
      <c r="I32" s="1725"/>
      <c r="J32" s="1723" t="str">
        <f>IF(J30=0," ",J30*$Y$10*1000)</f>
        <v xml:space="preserve"> </v>
      </c>
      <c r="K32" s="1725"/>
      <c r="L32" s="1723" t="str">
        <f>IF(L30=0," ",L30*$Y$11*1000)</f>
        <v xml:space="preserve"> </v>
      </c>
      <c r="M32" s="1725"/>
      <c r="N32" s="1723" t="str">
        <f>IF(N30=0,"",N30*($Y$8+$Y$9))</f>
        <v/>
      </c>
      <c r="O32" s="1725"/>
      <c r="P32" s="1723">
        <f>SUM(D32:O32)</f>
        <v>0</v>
      </c>
      <c r="Q32" s="1724"/>
      <c r="R32" s="1753" t="str">
        <f>IF(R30=0," ",R30*$Y$5)</f>
        <v xml:space="preserve"> </v>
      </c>
      <c r="S32" s="1754"/>
      <c r="T32" s="1723" t="str">
        <f>IF(T30=0," ",T30*$Y$5)</f>
        <v xml:space="preserve"> </v>
      </c>
      <c r="U32" s="1725"/>
      <c r="V32" s="1723" t="str">
        <f>IF(V30=0," ",V30/$X$12*$Y$7)</f>
        <v xml:space="preserve"> </v>
      </c>
      <c r="W32" s="1725"/>
      <c r="X32" s="1723" t="str">
        <f>IF(X30=0," ",X30*$Y$10*1000)</f>
        <v xml:space="preserve"> </v>
      </c>
      <c r="Y32" s="1725"/>
      <c r="Z32" s="1723" t="str">
        <f>IF(Z30=0," ",Z30*$Y$11*1000)</f>
        <v xml:space="preserve"> </v>
      </c>
      <c r="AA32" s="1725"/>
      <c r="AB32" s="1723" t="str">
        <f>IF(AB30=0,"",AB30*($Y$8+$Y$9))</f>
        <v/>
      </c>
      <c r="AC32" s="1725"/>
      <c r="AD32" s="1723">
        <f>SUM(R32:AC32)</f>
        <v>0</v>
      </c>
      <c r="AE32" s="1724"/>
      <c r="AF32" s="1746">
        <f>P32-AD32</f>
        <v>0</v>
      </c>
      <c r="AG32" s="1747"/>
      <c r="AH32" s="1758"/>
      <c r="AI32" s="1759"/>
      <c r="AN32" s="1750"/>
      <c r="AO32" s="1801"/>
      <c r="AP32" s="1760" t="s">
        <v>581</v>
      </c>
      <c r="AQ32" s="1761"/>
      <c r="AR32" s="1795" t="e">
        <f t="shared" si="4"/>
        <v>#VALUE!</v>
      </c>
      <c r="AS32" s="1796"/>
      <c r="AT32" s="1747" t="e">
        <f t="shared" si="5"/>
        <v>#VALUE!</v>
      </c>
      <c r="AU32" s="1797"/>
      <c r="AV32" s="1747" t="e">
        <f t="shared" si="6"/>
        <v>#VALUE!</v>
      </c>
      <c r="AW32" s="1797"/>
      <c r="AX32" s="1747" t="e">
        <f t="shared" si="7"/>
        <v>#VALUE!</v>
      </c>
      <c r="AY32" s="1797"/>
      <c r="AZ32" s="1747" t="e">
        <f t="shared" si="8"/>
        <v>#VALUE!</v>
      </c>
      <c r="BA32" s="1797"/>
      <c r="BB32" s="1747" t="e">
        <f t="shared" si="9"/>
        <v>#VALUE!</v>
      </c>
      <c r="BC32" s="1797"/>
      <c r="BD32" s="1747" t="e">
        <f>SUM(AR32:BC32)</f>
        <v>#VALUE!</v>
      </c>
      <c r="BE32" s="1798"/>
    </row>
    <row r="33" spans="1:57" ht="21.95" customHeight="1">
      <c r="A33" s="1748">
        <v>3</v>
      </c>
      <c r="B33" s="1751" t="s">
        <v>504</v>
      </c>
      <c r="C33" s="1752"/>
      <c r="D33" s="1728"/>
      <c r="E33" s="1729"/>
      <c r="F33" s="1722"/>
      <c r="G33" s="1722"/>
      <c r="H33" s="1722"/>
      <c r="I33" s="1722"/>
      <c r="J33" s="1722"/>
      <c r="K33" s="1722"/>
      <c r="L33" s="1722"/>
      <c r="M33" s="1722"/>
      <c r="N33" s="1707"/>
      <c r="O33" s="1707"/>
      <c r="P33" s="1726">
        <f>SUM(D33:O33)</f>
        <v>0</v>
      </c>
      <c r="Q33" s="1727"/>
      <c r="R33" s="1728"/>
      <c r="S33" s="1729"/>
      <c r="T33" s="1722"/>
      <c r="U33" s="1722"/>
      <c r="V33" s="1722"/>
      <c r="W33" s="1722"/>
      <c r="X33" s="1730"/>
      <c r="Y33" s="1731"/>
      <c r="Z33" s="1730"/>
      <c r="AA33" s="1731"/>
      <c r="AB33" s="1707"/>
      <c r="AC33" s="1707"/>
      <c r="AD33" s="1726">
        <f>SUM(R33:AC33)</f>
        <v>0</v>
      </c>
      <c r="AE33" s="1727"/>
      <c r="AF33" s="1742">
        <f>P33-AD33</f>
        <v>0</v>
      </c>
      <c r="AG33" s="1743"/>
      <c r="AH33" s="1744"/>
      <c r="AI33" s="1745"/>
      <c r="AN33" s="1748">
        <v>3</v>
      </c>
      <c r="AO33" s="1799">
        <f>B9</f>
        <v>0</v>
      </c>
      <c r="AP33" s="1762" t="s">
        <v>504</v>
      </c>
      <c r="AQ33" s="1763"/>
      <c r="AR33" s="1765">
        <f t="shared" si="4"/>
        <v>0</v>
      </c>
      <c r="AS33" s="1766"/>
      <c r="AT33" s="1764">
        <f t="shared" si="5"/>
        <v>0</v>
      </c>
      <c r="AU33" s="1764"/>
      <c r="AV33" s="1764">
        <f t="shared" si="6"/>
        <v>0</v>
      </c>
      <c r="AW33" s="1764"/>
      <c r="AX33" s="1764">
        <f t="shared" si="7"/>
        <v>0</v>
      </c>
      <c r="AY33" s="1764"/>
      <c r="AZ33" s="1764">
        <f t="shared" si="8"/>
        <v>0</v>
      </c>
      <c r="BA33" s="1764"/>
      <c r="BB33" s="1726">
        <f t="shared" si="9"/>
        <v>0</v>
      </c>
      <c r="BC33" s="1726"/>
      <c r="BD33" s="1726">
        <f>SUM(AR33:BC33)</f>
        <v>0</v>
      </c>
      <c r="BE33" s="1794"/>
    </row>
    <row r="34" spans="1:57" ht="21.95" customHeight="1">
      <c r="A34" s="1749"/>
      <c r="B34" s="1694" t="s">
        <v>801</v>
      </c>
      <c r="C34" s="1695"/>
      <c r="D34" s="1696"/>
      <c r="E34" s="1697"/>
      <c r="F34" s="1698"/>
      <c r="G34" s="1698"/>
      <c r="H34" s="1698"/>
      <c r="I34" s="1698"/>
      <c r="J34" s="1698"/>
      <c r="K34" s="1698"/>
      <c r="L34" s="1698"/>
      <c r="M34" s="1698"/>
      <c r="N34" s="1719"/>
      <c r="O34" s="1719"/>
      <c r="P34" s="1732" t="s">
        <v>472</v>
      </c>
      <c r="Q34" s="1733"/>
      <c r="R34" s="1696"/>
      <c r="S34" s="1697"/>
      <c r="T34" s="1698"/>
      <c r="U34" s="1698"/>
      <c r="V34" s="1698"/>
      <c r="W34" s="1698"/>
      <c r="X34" s="1697"/>
      <c r="Y34" s="1714"/>
      <c r="Z34" s="1697"/>
      <c r="AA34" s="1714"/>
      <c r="AB34" s="1719"/>
      <c r="AC34" s="1719"/>
      <c r="AD34" s="1732" t="s">
        <v>472</v>
      </c>
      <c r="AE34" s="1733"/>
      <c r="AF34" s="1734" t="s">
        <v>472</v>
      </c>
      <c r="AG34" s="1735"/>
      <c r="AH34" s="1736"/>
      <c r="AI34" s="1737"/>
      <c r="AN34" s="1749"/>
      <c r="AO34" s="1800"/>
      <c r="AP34" s="1694" t="s">
        <v>505</v>
      </c>
      <c r="AQ34" s="1695"/>
      <c r="AR34" s="1710">
        <f t="shared" si="4"/>
        <v>0</v>
      </c>
      <c r="AS34" s="1711"/>
      <c r="AT34" s="1712">
        <f t="shared" si="5"/>
        <v>0</v>
      </c>
      <c r="AU34" s="1712"/>
      <c r="AV34" s="1712">
        <f t="shared" si="6"/>
        <v>0</v>
      </c>
      <c r="AW34" s="1712"/>
      <c r="AX34" s="1712">
        <f t="shared" si="7"/>
        <v>0</v>
      </c>
      <c r="AY34" s="1712"/>
      <c r="AZ34" s="1712">
        <f t="shared" si="8"/>
        <v>0</v>
      </c>
      <c r="BA34" s="1712"/>
      <c r="BB34" s="1771">
        <f t="shared" si="9"/>
        <v>0</v>
      </c>
      <c r="BC34" s="1771"/>
      <c r="BD34" s="1732" t="s">
        <v>430</v>
      </c>
      <c r="BE34" s="1802"/>
    </row>
    <row r="35" spans="1:57" ht="21.95" customHeight="1">
      <c r="A35" s="1749"/>
      <c r="B35" s="1708" t="s">
        <v>570</v>
      </c>
      <c r="C35" s="1709"/>
      <c r="D35" s="1710" t="str">
        <f>IF(D34=0," ",D34*$W$5)</f>
        <v xml:space="preserve"> </v>
      </c>
      <c r="E35" s="1711"/>
      <c r="F35" s="1712" t="str">
        <f>IF(F34=0," ",F34*$W$6)</f>
        <v xml:space="preserve"> </v>
      </c>
      <c r="G35" s="1712"/>
      <c r="H35" s="1713" t="str">
        <f>IF(H34=0," ",H34/$X$12*$W$7)</f>
        <v xml:space="preserve"> </v>
      </c>
      <c r="I35" s="1711"/>
      <c r="J35" s="1712" t="str">
        <f>IF(J34=0," ",J34*$W$10*1000)</f>
        <v xml:space="preserve"> </v>
      </c>
      <c r="K35" s="1712"/>
      <c r="L35" s="1712" t="str">
        <f>IF(L34=0," ",L34*$W$11*1000)</f>
        <v xml:space="preserve"> </v>
      </c>
      <c r="M35" s="1712"/>
      <c r="N35" s="1715" t="str">
        <f>IF(N34=0,"",0)</f>
        <v/>
      </c>
      <c r="O35" s="1716"/>
      <c r="P35" s="1712">
        <f>SUM(D35:O35)</f>
        <v>0</v>
      </c>
      <c r="Q35" s="1738"/>
      <c r="R35" s="1710" t="str">
        <f>IF(R34=0," ",R34*$W$5)</f>
        <v xml:space="preserve"> </v>
      </c>
      <c r="S35" s="1711"/>
      <c r="T35" s="1712" t="str">
        <f>IF(T34=0," ",T34*$W$6)</f>
        <v xml:space="preserve"> </v>
      </c>
      <c r="U35" s="1712"/>
      <c r="V35" s="1713" t="str">
        <f>IF(V34=0," ",V34/$X$12*$W$7)</f>
        <v xml:space="preserve"> </v>
      </c>
      <c r="W35" s="1711"/>
      <c r="X35" s="1712" t="str">
        <f>IF(X34=0," ",X34*$W$10*1000)</f>
        <v xml:space="preserve"> </v>
      </c>
      <c r="Y35" s="1712"/>
      <c r="Z35" s="1712" t="str">
        <f>IF(Z34=0," ",Z34*$W$11*1000)</f>
        <v xml:space="preserve"> </v>
      </c>
      <c r="AA35" s="1712"/>
      <c r="AB35" s="1715" t="str">
        <f>IF(AB34=0,"",0)</f>
        <v/>
      </c>
      <c r="AC35" s="1716"/>
      <c r="AD35" s="1712">
        <f>SUM(R35:AC35)</f>
        <v>0</v>
      </c>
      <c r="AE35" s="1738"/>
      <c r="AF35" s="1739">
        <f>P35-AD35</f>
        <v>0</v>
      </c>
      <c r="AG35" s="1711"/>
      <c r="AH35" s="1740"/>
      <c r="AI35" s="1741"/>
      <c r="AN35" s="1749"/>
      <c r="AO35" s="1800"/>
      <c r="AP35" s="1708" t="s">
        <v>580</v>
      </c>
      <c r="AQ35" s="1709"/>
      <c r="AR35" s="1710" t="e">
        <f t="shared" si="4"/>
        <v>#VALUE!</v>
      </c>
      <c r="AS35" s="1711"/>
      <c r="AT35" s="1712" t="e">
        <f t="shared" si="5"/>
        <v>#VALUE!</v>
      </c>
      <c r="AU35" s="1712"/>
      <c r="AV35" s="1713" t="e">
        <f t="shared" si="6"/>
        <v>#VALUE!</v>
      </c>
      <c r="AW35" s="1711"/>
      <c r="AX35" s="1712" t="e">
        <f t="shared" si="7"/>
        <v>#VALUE!</v>
      </c>
      <c r="AY35" s="1712"/>
      <c r="AZ35" s="1712" t="e">
        <f t="shared" si="8"/>
        <v>#VALUE!</v>
      </c>
      <c r="BA35" s="1712"/>
      <c r="BB35" s="1711" t="e">
        <f t="shared" si="9"/>
        <v>#VALUE!</v>
      </c>
      <c r="BC35" s="1713"/>
      <c r="BD35" s="1712" t="e">
        <f>SUM(AR35:BC35)</f>
        <v>#VALUE!</v>
      </c>
      <c r="BE35" s="1813"/>
    </row>
    <row r="36" spans="1:57" ht="21.95" customHeight="1">
      <c r="A36" s="1750"/>
      <c r="B36" s="1760" t="s">
        <v>571</v>
      </c>
      <c r="C36" s="1761"/>
      <c r="D36" s="1753" t="str">
        <f>IF(D34=0," ",D34*$Y$5)</f>
        <v xml:space="preserve"> </v>
      </c>
      <c r="E36" s="1754"/>
      <c r="F36" s="1723" t="str">
        <f>IF(F34=0," ",F34*$Y$5)</f>
        <v xml:space="preserve"> </v>
      </c>
      <c r="G36" s="1725"/>
      <c r="H36" s="1723" t="str">
        <f>IF(H34=0," ",H34/$X$12*$Y$7)</f>
        <v xml:space="preserve"> </v>
      </c>
      <c r="I36" s="1725"/>
      <c r="J36" s="1723" t="str">
        <f>IF(J34=0," ",J34*$Y$10*1000)</f>
        <v xml:space="preserve"> </v>
      </c>
      <c r="K36" s="1725"/>
      <c r="L36" s="1723" t="str">
        <f>IF(L34=0," ",L34*$Y$11*1000)</f>
        <v xml:space="preserve"> </v>
      </c>
      <c r="M36" s="1725"/>
      <c r="N36" s="1723" t="str">
        <f>IF(N34=0,"",N34*($Y$8+$Y$9))</f>
        <v/>
      </c>
      <c r="O36" s="1725"/>
      <c r="P36" s="1723">
        <f>SUM(D36:O36)</f>
        <v>0</v>
      </c>
      <c r="Q36" s="1724"/>
      <c r="R36" s="1753" t="str">
        <f>IF(R34=0," ",R34*$Y$5)</f>
        <v xml:space="preserve"> </v>
      </c>
      <c r="S36" s="1754"/>
      <c r="T36" s="1723" t="str">
        <f>IF(T34=0," ",T34*$Y$5)</f>
        <v xml:space="preserve"> </v>
      </c>
      <c r="U36" s="1725"/>
      <c r="V36" s="1723" t="str">
        <f>IF(V34=0," ",V34/$X$12*$Y$7)</f>
        <v xml:space="preserve"> </v>
      </c>
      <c r="W36" s="1725"/>
      <c r="X36" s="1723" t="str">
        <f>IF(X34=0," ",X34*$Y$10*1000)</f>
        <v xml:space="preserve"> </v>
      </c>
      <c r="Y36" s="1725"/>
      <c r="Z36" s="1723" t="str">
        <f>IF(Z34=0," ",Z34*$Y$11*1000)</f>
        <v xml:space="preserve"> </v>
      </c>
      <c r="AA36" s="1725"/>
      <c r="AB36" s="1723" t="str">
        <f>IF(AB34=0,"",AB34*($Y$8+$Y$9))</f>
        <v/>
      </c>
      <c r="AC36" s="1725"/>
      <c r="AD36" s="1723">
        <f>SUM(R36:AC36)</f>
        <v>0</v>
      </c>
      <c r="AE36" s="1724"/>
      <c r="AF36" s="1746">
        <f>P36-AD36</f>
        <v>0</v>
      </c>
      <c r="AG36" s="1747"/>
      <c r="AH36" s="1758"/>
      <c r="AI36" s="1759"/>
      <c r="AN36" s="1750"/>
      <c r="AO36" s="1801"/>
      <c r="AP36" s="1760" t="s">
        <v>581</v>
      </c>
      <c r="AQ36" s="1761"/>
      <c r="AR36" s="1795" t="e">
        <f t="shared" si="4"/>
        <v>#VALUE!</v>
      </c>
      <c r="AS36" s="1796"/>
      <c r="AT36" s="1747" t="e">
        <f t="shared" si="5"/>
        <v>#VALUE!</v>
      </c>
      <c r="AU36" s="1797"/>
      <c r="AV36" s="1747" t="e">
        <f t="shared" si="6"/>
        <v>#VALUE!</v>
      </c>
      <c r="AW36" s="1797"/>
      <c r="AX36" s="1747" t="e">
        <f t="shared" si="7"/>
        <v>#VALUE!</v>
      </c>
      <c r="AY36" s="1797"/>
      <c r="AZ36" s="1747" t="e">
        <f t="shared" si="8"/>
        <v>#VALUE!</v>
      </c>
      <c r="BA36" s="1797"/>
      <c r="BB36" s="1747" t="e">
        <f t="shared" si="9"/>
        <v>#VALUE!</v>
      </c>
      <c r="BC36" s="1797"/>
      <c r="BD36" s="1747" t="e">
        <f>SUM(AR36:BC36)</f>
        <v>#VALUE!</v>
      </c>
      <c r="BE36" s="1798"/>
    </row>
    <row r="37" spans="1:57" ht="21.95" customHeight="1">
      <c r="A37" s="1748">
        <v>4</v>
      </c>
      <c r="B37" s="1762" t="s">
        <v>504</v>
      </c>
      <c r="C37" s="1763"/>
      <c r="D37" s="1728"/>
      <c r="E37" s="1729"/>
      <c r="F37" s="1722"/>
      <c r="G37" s="1722"/>
      <c r="H37" s="1722"/>
      <c r="I37" s="1722"/>
      <c r="J37" s="1722"/>
      <c r="K37" s="1722"/>
      <c r="L37" s="1722"/>
      <c r="M37" s="1722"/>
      <c r="N37" s="1707"/>
      <c r="O37" s="1707"/>
      <c r="P37" s="1726">
        <f>SUM(D37:O37)</f>
        <v>0</v>
      </c>
      <c r="Q37" s="1727"/>
      <c r="R37" s="1728"/>
      <c r="S37" s="1729"/>
      <c r="T37" s="1722"/>
      <c r="U37" s="1722"/>
      <c r="V37" s="1722"/>
      <c r="W37" s="1722"/>
      <c r="X37" s="1730"/>
      <c r="Y37" s="1731"/>
      <c r="Z37" s="1730"/>
      <c r="AA37" s="1731"/>
      <c r="AB37" s="1707"/>
      <c r="AC37" s="1707"/>
      <c r="AD37" s="1726">
        <f>SUM(R37:AC37)</f>
        <v>0</v>
      </c>
      <c r="AE37" s="1727"/>
      <c r="AF37" s="1742">
        <f>P37-AD37</f>
        <v>0</v>
      </c>
      <c r="AG37" s="1743"/>
      <c r="AH37" s="1744"/>
      <c r="AI37" s="1745"/>
      <c r="AN37" s="1748">
        <v>4</v>
      </c>
      <c r="AO37" s="1799">
        <f>B10</f>
        <v>0</v>
      </c>
      <c r="AP37" s="1762" t="s">
        <v>504</v>
      </c>
      <c r="AQ37" s="1763"/>
      <c r="AR37" s="1765">
        <f t="shared" si="4"/>
        <v>0</v>
      </c>
      <c r="AS37" s="1766"/>
      <c r="AT37" s="1764">
        <f t="shared" si="5"/>
        <v>0</v>
      </c>
      <c r="AU37" s="1764"/>
      <c r="AV37" s="1764">
        <f t="shared" si="6"/>
        <v>0</v>
      </c>
      <c r="AW37" s="1764"/>
      <c r="AX37" s="1764">
        <f t="shared" si="7"/>
        <v>0</v>
      </c>
      <c r="AY37" s="1764"/>
      <c r="AZ37" s="1764">
        <f t="shared" si="8"/>
        <v>0</v>
      </c>
      <c r="BA37" s="1764"/>
      <c r="BB37" s="1726">
        <f t="shared" si="9"/>
        <v>0</v>
      </c>
      <c r="BC37" s="1726"/>
      <c r="BD37" s="1726">
        <f>SUM(AR37:BC37)</f>
        <v>0</v>
      </c>
      <c r="BE37" s="1794"/>
    </row>
    <row r="38" spans="1:57" ht="21.95" customHeight="1">
      <c r="A38" s="1749"/>
      <c r="B38" s="1694" t="s">
        <v>801</v>
      </c>
      <c r="C38" s="1695"/>
      <c r="D38" s="1696"/>
      <c r="E38" s="1697"/>
      <c r="F38" s="1698"/>
      <c r="G38" s="1698"/>
      <c r="H38" s="1698"/>
      <c r="I38" s="1698"/>
      <c r="J38" s="1698"/>
      <c r="K38" s="1698"/>
      <c r="L38" s="1698"/>
      <c r="M38" s="1698"/>
      <c r="N38" s="1719"/>
      <c r="O38" s="1719"/>
      <c r="P38" s="1732" t="s">
        <v>472</v>
      </c>
      <c r="Q38" s="1733"/>
      <c r="R38" s="1696"/>
      <c r="S38" s="1697"/>
      <c r="T38" s="1698"/>
      <c r="U38" s="1698"/>
      <c r="V38" s="1698"/>
      <c r="W38" s="1698"/>
      <c r="X38" s="1697"/>
      <c r="Y38" s="1714"/>
      <c r="Z38" s="1697"/>
      <c r="AA38" s="1714"/>
      <c r="AB38" s="1719"/>
      <c r="AC38" s="1719"/>
      <c r="AD38" s="1732" t="s">
        <v>472</v>
      </c>
      <c r="AE38" s="1733"/>
      <c r="AF38" s="1734" t="s">
        <v>472</v>
      </c>
      <c r="AG38" s="1735"/>
      <c r="AH38" s="1736"/>
      <c r="AI38" s="1737"/>
      <c r="AN38" s="1749"/>
      <c r="AO38" s="1800"/>
      <c r="AP38" s="1694" t="s">
        <v>505</v>
      </c>
      <c r="AQ38" s="1695"/>
      <c r="AR38" s="1710">
        <f t="shared" si="4"/>
        <v>0</v>
      </c>
      <c r="AS38" s="1711"/>
      <c r="AT38" s="1712">
        <f t="shared" si="5"/>
        <v>0</v>
      </c>
      <c r="AU38" s="1712"/>
      <c r="AV38" s="1712">
        <f t="shared" si="6"/>
        <v>0</v>
      </c>
      <c r="AW38" s="1712"/>
      <c r="AX38" s="1712">
        <f t="shared" si="7"/>
        <v>0</v>
      </c>
      <c r="AY38" s="1712"/>
      <c r="AZ38" s="1712">
        <f t="shared" si="8"/>
        <v>0</v>
      </c>
      <c r="BA38" s="1712"/>
      <c r="BB38" s="1771">
        <f t="shared" si="9"/>
        <v>0</v>
      </c>
      <c r="BC38" s="1771"/>
      <c r="BD38" s="1732" t="s">
        <v>430</v>
      </c>
      <c r="BE38" s="1802"/>
    </row>
    <row r="39" spans="1:57" ht="21.95" customHeight="1">
      <c r="A39" s="1749"/>
      <c r="B39" s="1708" t="s">
        <v>570</v>
      </c>
      <c r="C39" s="1709"/>
      <c r="D39" s="1710" t="str">
        <f>IF(D38=0," ",D38*$W$5)</f>
        <v xml:space="preserve"> </v>
      </c>
      <c r="E39" s="1711"/>
      <c r="F39" s="1712" t="str">
        <f>IF(F38=0," ",F38*$W$6)</f>
        <v xml:space="preserve"> </v>
      </c>
      <c r="G39" s="1712"/>
      <c r="H39" s="1713" t="str">
        <f>IF(H38=0," ",H38/$X$12*$W$7)</f>
        <v xml:space="preserve"> </v>
      </c>
      <c r="I39" s="1711"/>
      <c r="J39" s="1712" t="str">
        <f>IF(J38=0," ",J38*$W$10*1000)</f>
        <v xml:space="preserve"> </v>
      </c>
      <c r="K39" s="1712"/>
      <c r="L39" s="1712" t="str">
        <f>IF(L38=0," ",L38*$W$11*1000)</f>
        <v xml:space="preserve"> </v>
      </c>
      <c r="M39" s="1712"/>
      <c r="N39" s="1715" t="str">
        <f>IF(N38=0,"",0)</f>
        <v/>
      </c>
      <c r="O39" s="1716"/>
      <c r="P39" s="1712">
        <f>SUM(D39:O39)</f>
        <v>0</v>
      </c>
      <c r="Q39" s="1738"/>
      <c r="R39" s="1710" t="str">
        <f>IF(R38=0," ",R38*$W$5)</f>
        <v xml:space="preserve"> </v>
      </c>
      <c r="S39" s="1711"/>
      <c r="T39" s="1712" t="str">
        <f>IF(T38=0," ",T38*$W$6)</f>
        <v xml:space="preserve"> </v>
      </c>
      <c r="U39" s="1712"/>
      <c r="V39" s="1713" t="str">
        <f>IF(V38=0," ",V38/$X$12*$W$7)</f>
        <v xml:space="preserve"> </v>
      </c>
      <c r="W39" s="1711"/>
      <c r="X39" s="1712" t="str">
        <f>IF(X38=0," ",X38*$W$10*1000)</f>
        <v xml:space="preserve"> </v>
      </c>
      <c r="Y39" s="1712"/>
      <c r="Z39" s="1712" t="str">
        <f>IF(Z38=0," ",Z38*$W$11*1000)</f>
        <v xml:space="preserve"> </v>
      </c>
      <c r="AA39" s="1712"/>
      <c r="AB39" s="1715" t="str">
        <f>IF(AB38=0,"",0)</f>
        <v/>
      </c>
      <c r="AC39" s="1716"/>
      <c r="AD39" s="1712">
        <f>SUM(R39:AC39)</f>
        <v>0</v>
      </c>
      <c r="AE39" s="1738"/>
      <c r="AF39" s="1739">
        <f>P39-AD39</f>
        <v>0</v>
      </c>
      <c r="AG39" s="1711"/>
      <c r="AH39" s="1740"/>
      <c r="AI39" s="1741"/>
      <c r="AN39" s="1749"/>
      <c r="AO39" s="1800"/>
      <c r="AP39" s="1708" t="s">
        <v>580</v>
      </c>
      <c r="AQ39" s="1709"/>
      <c r="AR39" s="1710" t="e">
        <f t="shared" si="4"/>
        <v>#VALUE!</v>
      </c>
      <c r="AS39" s="1711"/>
      <c r="AT39" s="1712" t="e">
        <f t="shared" si="5"/>
        <v>#VALUE!</v>
      </c>
      <c r="AU39" s="1712"/>
      <c r="AV39" s="1713" t="e">
        <f t="shared" si="6"/>
        <v>#VALUE!</v>
      </c>
      <c r="AW39" s="1711"/>
      <c r="AX39" s="1712" t="e">
        <f t="shared" si="7"/>
        <v>#VALUE!</v>
      </c>
      <c r="AY39" s="1712"/>
      <c r="AZ39" s="1712" t="e">
        <f t="shared" si="8"/>
        <v>#VALUE!</v>
      </c>
      <c r="BA39" s="1712"/>
      <c r="BB39" s="1711" t="e">
        <f t="shared" si="9"/>
        <v>#VALUE!</v>
      </c>
      <c r="BC39" s="1713"/>
      <c r="BD39" s="1712" t="e">
        <f>SUM(AR39:BC39)</f>
        <v>#VALUE!</v>
      </c>
      <c r="BE39" s="1813"/>
    </row>
    <row r="40" spans="1:57" ht="21.95" customHeight="1">
      <c r="A40" s="1750"/>
      <c r="B40" s="1755" t="s">
        <v>571</v>
      </c>
      <c r="C40" s="1756"/>
      <c r="D40" s="1753" t="str">
        <f>IF(D38=0," ",D38*$Y$5)</f>
        <v xml:space="preserve"> </v>
      </c>
      <c r="E40" s="1754"/>
      <c r="F40" s="1723" t="str">
        <f>IF(F38=0," ",F38*$Y$5)</f>
        <v xml:space="preserve"> </v>
      </c>
      <c r="G40" s="1725"/>
      <c r="H40" s="1723" t="str">
        <f>IF(H38=0," ",H38/$X$12*$Y$7)</f>
        <v xml:space="preserve"> </v>
      </c>
      <c r="I40" s="1725"/>
      <c r="J40" s="1723" t="str">
        <f>IF(J38=0," ",J38*$Y$10*1000)</f>
        <v xml:space="preserve"> </v>
      </c>
      <c r="K40" s="1725"/>
      <c r="L40" s="1723" t="str">
        <f>IF(L38=0," ",L38*$Y$11*1000)</f>
        <v xml:space="preserve"> </v>
      </c>
      <c r="M40" s="1725"/>
      <c r="N40" s="1723" t="str">
        <f>IF(N38=0,"",N38*($Y$8+$Y$9))</f>
        <v/>
      </c>
      <c r="O40" s="1725"/>
      <c r="P40" s="1723">
        <f>SUM(D40:O40)</f>
        <v>0</v>
      </c>
      <c r="Q40" s="1724"/>
      <c r="R40" s="1753" t="str">
        <f>IF(R38=0," ",R38*$Y$5)</f>
        <v xml:space="preserve"> </v>
      </c>
      <c r="S40" s="1754"/>
      <c r="T40" s="1723" t="str">
        <f>IF(T38=0," ",T38*$Y$5)</f>
        <v xml:space="preserve"> </v>
      </c>
      <c r="U40" s="1725"/>
      <c r="V40" s="1723" t="str">
        <f>IF(V38=0," ",V38/$X$12*$Y$7)</f>
        <v xml:space="preserve"> </v>
      </c>
      <c r="W40" s="1725"/>
      <c r="X40" s="1723" t="str">
        <f>IF(X38=0," ",X38*$Y$10*1000)</f>
        <v xml:space="preserve"> </v>
      </c>
      <c r="Y40" s="1725"/>
      <c r="Z40" s="1723" t="str">
        <f>IF(Z38=0," ",Z38*$Y$11*1000)</f>
        <v xml:space="preserve"> </v>
      </c>
      <c r="AA40" s="1725"/>
      <c r="AB40" s="1723" t="str">
        <f>IF(AB38=0,"",AB38*($Y$8+$Y$9))</f>
        <v/>
      </c>
      <c r="AC40" s="1725"/>
      <c r="AD40" s="1723">
        <f>SUM(R40:AC40)</f>
        <v>0</v>
      </c>
      <c r="AE40" s="1724"/>
      <c r="AF40" s="1746">
        <f>P40-AD40</f>
        <v>0</v>
      </c>
      <c r="AG40" s="1747"/>
      <c r="AH40" s="1758"/>
      <c r="AI40" s="1759"/>
      <c r="AN40" s="1750"/>
      <c r="AO40" s="1801"/>
      <c r="AP40" s="1760" t="s">
        <v>581</v>
      </c>
      <c r="AQ40" s="1761"/>
      <c r="AR40" s="1795" t="e">
        <f t="shared" si="4"/>
        <v>#VALUE!</v>
      </c>
      <c r="AS40" s="1796"/>
      <c r="AT40" s="1747" t="e">
        <f t="shared" si="5"/>
        <v>#VALUE!</v>
      </c>
      <c r="AU40" s="1797"/>
      <c r="AV40" s="1747" t="e">
        <f t="shared" si="6"/>
        <v>#VALUE!</v>
      </c>
      <c r="AW40" s="1797"/>
      <c r="AX40" s="1747" t="e">
        <f t="shared" si="7"/>
        <v>#VALUE!</v>
      </c>
      <c r="AY40" s="1797"/>
      <c r="AZ40" s="1747" t="e">
        <f t="shared" si="8"/>
        <v>#VALUE!</v>
      </c>
      <c r="BA40" s="1797"/>
      <c r="BB40" s="1747" t="e">
        <f t="shared" si="9"/>
        <v>#VALUE!</v>
      </c>
      <c r="BC40" s="1797"/>
      <c r="BD40" s="1747" t="e">
        <f>SUM(AR40:BC40)</f>
        <v>#VALUE!</v>
      </c>
      <c r="BE40" s="1798"/>
    </row>
    <row r="41" spans="1:57" ht="21.95" customHeight="1">
      <c r="A41" s="1748">
        <v>5</v>
      </c>
      <c r="B41" s="1751" t="s">
        <v>504</v>
      </c>
      <c r="C41" s="1752"/>
      <c r="D41" s="1728"/>
      <c r="E41" s="1729"/>
      <c r="F41" s="1722"/>
      <c r="G41" s="1722"/>
      <c r="H41" s="1722"/>
      <c r="I41" s="1722"/>
      <c r="J41" s="1722"/>
      <c r="K41" s="1722"/>
      <c r="L41" s="1722"/>
      <c r="M41" s="1722"/>
      <c r="N41" s="1707"/>
      <c r="O41" s="1707"/>
      <c r="P41" s="1726">
        <f>SUM(D41:O41)</f>
        <v>0</v>
      </c>
      <c r="Q41" s="1727"/>
      <c r="R41" s="1728"/>
      <c r="S41" s="1729"/>
      <c r="T41" s="1722"/>
      <c r="U41" s="1722"/>
      <c r="V41" s="1722"/>
      <c r="W41" s="1722"/>
      <c r="X41" s="1730"/>
      <c r="Y41" s="1731"/>
      <c r="Z41" s="1730"/>
      <c r="AA41" s="1731"/>
      <c r="AB41" s="1707"/>
      <c r="AC41" s="1707"/>
      <c r="AD41" s="1726">
        <f>SUM(R41:AC41)</f>
        <v>0</v>
      </c>
      <c r="AE41" s="1727"/>
      <c r="AF41" s="1742">
        <f>P41-AD41</f>
        <v>0</v>
      </c>
      <c r="AG41" s="1743"/>
      <c r="AH41" s="1744"/>
      <c r="AI41" s="1745"/>
      <c r="AN41" s="1748">
        <v>5</v>
      </c>
      <c r="AO41" s="1799">
        <f>B11</f>
        <v>0</v>
      </c>
      <c r="AP41" s="1762" t="s">
        <v>504</v>
      </c>
      <c r="AQ41" s="1763"/>
      <c r="AR41" s="1765">
        <f t="shared" si="4"/>
        <v>0</v>
      </c>
      <c r="AS41" s="1766"/>
      <c r="AT41" s="1764">
        <f t="shared" si="5"/>
        <v>0</v>
      </c>
      <c r="AU41" s="1764"/>
      <c r="AV41" s="1764">
        <f t="shared" si="6"/>
        <v>0</v>
      </c>
      <c r="AW41" s="1764"/>
      <c r="AX41" s="1764">
        <f t="shared" si="7"/>
        <v>0</v>
      </c>
      <c r="AY41" s="1764"/>
      <c r="AZ41" s="1764">
        <f t="shared" si="8"/>
        <v>0</v>
      </c>
      <c r="BA41" s="1764"/>
      <c r="BB41" s="1726">
        <f t="shared" si="9"/>
        <v>0</v>
      </c>
      <c r="BC41" s="1726"/>
      <c r="BD41" s="1726">
        <f>SUM(AR41:BC41)</f>
        <v>0</v>
      </c>
      <c r="BE41" s="1794"/>
    </row>
    <row r="42" spans="1:57" ht="21.95" customHeight="1">
      <c r="A42" s="1749"/>
      <c r="B42" s="1694" t="s">
        <v>801</v>
      </c>
      <c r="C42" s="1695"/>
      <c r="D42" s="1696"/>
      <c r="E42" s="1697"/>
      <c r="F42" s="1698"/>
      <c r="G42" s="1698"/>
      <c r="H42" s="1698"/>
      <c r="I42" s="1698"/>
      <c r="J42" s="1698"/>
      <c r="K42" s="1698"/>
      <c r="L42" s="1698"/>
      <c r="M42" s="1698"/>
      <c r="N42" s="1719"/>
      <c r="O42" s="1719"/>
      <c r="P42" s="1732" t="s">
        <v>472</v>
      </c>
      <c r="Q42" s="1733"/>
      <c r="R42" s="1696"/>
      <c r="S42" s="1697"/>
      <c r="T42" s="1698"/>
      <c r="U42" s="1698"/>
      <c r="V42" s="1698"/>
      <c r="W42" s="1698"/>
      <c r="X42" s="1697"/>
      <c r="Y42" s="1714"/>
      <c r="Z42" s="1697"/>
      <c r="AA42" s="1714"/>
      <c r="AB42" s="1719"/>
      <c r="AC42" s="1719"/>
      <c r="AD42" s="1732" t="s">
        <v>472</v>
      </c>
      <c r="AE42" s="1733"/>
      <c r="AF42" s="1734" t="s">
        <v>472</v>
      </c>
      <c r="AG42" s="1735"/>
      <c r="AH42" s="1736"/>
      <c r="AI42" s="1737"/>
      <c r="AN42" s="1749"/>
      <c r="AO42" s="1800"/>
      <c r="AP42" s="1694" t="s">
        <v>505</v>
      </c>
      <c r="AQ42" s="1695"/>
      <c r="AR42" s="1710">
        <f t="shared" si="4"/>
        <v>0</v>
      </c>
      <c r="AS42" s="1711"/>
      <c r="AT42" s="1712">
        <f t="shared" si="5"/>
        <v>0</v>
      </c>
      <c r="AU42" s="1712"/>
      <c r="AV42" s="1712">
        <f t="shared" si="6"/>
        <v>0</v>
      </c>
      <c r="AW42" s="1712"/>
      <c r="AX42" s="1712">
        <f t="shared" si="7"/>
        <v>0</v>
      </c>
      <c r="AY42" s="1712"/>
      <c r="AZ42" s="1712">
        <f t="shared" si="8"/>
        <v>0</v>
      </c>
      <c r="BA42" s="1712"/>
      <c r="BB42" s="1771">
        <f t="shared" si="9"/>
        <v>0</v>
      </c>
      <c r="BC42" s="1771"/>
      <c r="BD42" s="1732" t="s">
        <v>430</v>
      </c>
      <c r="BE42" s="1802"/>
    </row>
    <row r="43" spans="1:57" ht="21.95" customHeight="1">
      <c r="A43" s="1749"/>
      <c r="B43" s="1708" t="s">
        <v>570</v>
      </c>
      <c r="C43" s="1709"/>
      <c r="D43" s="1710" t="str">
        <f>IF(D42=0," ",D42*$W$5)</f>
        <v xml:space="preserve"> </v>
      </c>
      <c r="E43" s="1711"/>
      <c r="F43" s="1712" t="str">
        <f>IF(F42=0," ",F42*$W$6)</f>
        <v xml:space="preserve"> </v>
      </c>
      <c r="G43" s="1712"/>
      <c r="H43" s="1713" t="str">
        <f>IF(H42=0," ",H42/$X$12*$W$7)</f>
        <v xml:space="preserve"> </v>
      </c>
      <c r="I43" s="1711"/>
      <c r="J43" s="1712" t="str">
        <f>IF(J42=0," ",J42*$W$10*1000)</f>
        <v xml:space="preserve"> </v>
      </c>
      <c r="K43" s="1712"/>
      <c r="L43" s="1712" t="str">
        <f>IF(L42=0," ",L42*$W$11*1000)</f>
        <v xml:space="preserve"> </v>
      </c>
      <c r="M43" s="1712"/>
      <c r="N43" s="1715" t="str">
        <f>IF(N42=0,"",0)</f>
        <v/>
      </c>
      <c r="O43" s="1716"/>
      <c r="P43" s="1712">
        <f>SUM(D43:O43)</f>
        <v>0</v>
      </c>
      <c r="Q43" s="1738"/>
      <c r="R43" s="1710" t="str">
        <f>IF(R42=0," ",R42*$W$5)</f>
        <v xml:space="preserve"> </v>
      </c>
      <c r="S43" s="1711"/>
      <c r="T43" s="1712" t="str">
        <f>IF(T42=0," ",T42*$W$6)</f>
        <v xml:space="preserve"> </v>
      </c>
      <c r="U43" s="1712"/>
      <c r="V43" s="1713" t="str">
        <f>IF(V42=0," ",V42/$X$12*$W$7)</f>
        <v xml:space="preserve"> </v>
      </c>
      <c r="W43" s="1711"/>
      <c r="X43" s="1712" t="str">
        <f>IF(X42=0," ",X42*$W$10*1000)</f>
        <v xml:space="preserve"> </v>
      </c>
      <c r="Y43" s="1712"/>
      <c r="Z43" s="1712" t="str">
        <f>IF(Z42=0," ",Z42*$W$11*1000)</f>
        <v xml:space="preserve"> </v>
      </c>
      <c r="AA43" s="1712"/>
      <c r="AB43" s="1715" t="str">
        <f>IF(AB42=0,"",0)</f>
        <v/>
      </c>
      <c r="AC43" s="1716"/>
      <c r="AD43" s="1712">
        <f>SUM(R43:AC43)</f>
        <v>0</v>
      </c>
      <c r="AE43" s="1738"/>
      <c r="AF43" s="1739">
        <f>P43-AD43</f>
        <v>0</v>
      </c>
      <c r="AG43" s="1711"/>
      <c r="AH43" s="1740"/>
      <c r="AI43" s="1741"/>
      <c r="AN43" s="1749"/>
      <c r="AO43" s="1800"/>
      <c r="AP43" s="1708" t="s">
        <v>580</v>
      </c>
      <c r="AQ43" s="1709"/>
      <c r="AR43" s="1710" t="e">
        <f t="shared" si="4"/>
        <v>#VALUE!</v>
      </c>
      <c r="AS43" s="1711"/>
      <c r="AT43" s="1712" t="e">
        <f t="shared" si="5"/>
        <v>#VALUE!</v>
      </c>
      <c r="AU43" s="1712"/>
      <c r="AV43" s="1713" t="e">
        <f t="shared" si="6"/>
        <v>#VALUE!</v>
      </c>
      <c r="AW43" s="1711"/>
      <c r="AX43" s="1712" t="e">
        <f t="shared" si="7"/>
        <v>#VALUE!</v>
      </c>
      <c r="AY43" s="1712"/>
      <c r="AZ43" s="1712" t="e">
        <f t="shared" si="8"/>
        <v>#VALUE!</v>
      </c>
      <c r="BA43" s="1712"/>
      <c r="BB43" s="1711" t="e">
        <f t="shared" si="9"/>
        <v>#VALUE!</v>
      </c>
      <c r="BC43" s="1713"/>
      <c r="BD43" s="1712" t="e">
        <f>SUM(AR43:BC43)</f>
        <v>#VALUE!</v>
      </c>
      <c r="BE43" s="1813"/>
    </row>
    <row r="44" spans="1:57" ht="21.95" customHeight="1">
      <c r="A44" s="1750"/>
      <c r="B44" s="1760" t="s">
        <v>571</v>
      </c>
      <c r="C44" s="1761"/>
      <c r="D44" s="1753" t="str">
        <f>IF(D42=0," ",D42*$Y$5)</f>
        <v xml:space="preserve"> </v>
      </c>
      <c r="E44" s="1754"/>
      <c r="F44" s="1723" t="str">
        <f>IF(F42=0," ",F42*$Y$5)</f>
        <v xml:space="preserve"> </v>
      </c>
      <c r="G44" s="1725"/>
      <c r="H44" s="1723" t="str">
        <f>IF(H42=0," ",H42/$X$12*$Y$7)</f>
        <v xml:space="preserve"> </v>
      </c>
      <c r="I44" s="1725"/>
      <c r="J44" s="1723" t="str">
        <f>IF(J42=0," ",J42*$Y$10*1000)</f>
        <v xml:space="preserve"> </v>
      </c>
      <c r="K44" s="1725"/>
      <c r="L44" s="1723" t="str">
        <f>IF(L42=0," ",L42*$Y$11*1000)</f>
        <v xml:space="preserve"> </v>
      </c>
      <c r="M44" s="1725"/>
      <c r="N44" s="1723" t="str">
        <f>IF(N42=0,"",N42*($Y$8+$Y$9))</f>
        <v/>
      </c>
      <c r="O44" s="1725"/>
      <c r="P44" s="1723">
        <f>SUM(D44:O44)</f>
        <v>0</v>
      </c>
      <c r="Q44" s="1724"/>
      <c r="R44" s="1753" t="str">
        <f>IF(R42=0," ",R42*$Y$5)</f>
        <v xml:space="preserve"> </v>
      </c>
      <c r="S44" s="1754"/>
      <c r="T44" s="1723" t="str">
        <f>IF(T42=0," ",T42*$Y$5)</f>
        <v xml:space="preserve"> </v>
      </c>
      <c r="U44" s="1725"/>
      <c r="V44" s="1723" t="str">
        <f>IF(V42=0," ",V42/$X$12*$Y$7)</f>
        <v xml:space="preserve"> </v>
      </c>
      <c r="W44" s="1725"/>
      <c r="X44" s="1723" t="str">
        <f>IF(X42=0," ",X42*$Y$10*1000)</f>
        <v xml:space="preserve"> </v>
      </c>
      <c r="Y44" s="1725"/>
      <c r="Z44" s="1723" t="str">
        <f>IF(Z42=0," ",Z42*$Y$11*1000)</f>
        <v xml:space="preserve"> </v>
      </c>
      <c r="AA44" s="1725"/>
      <c r="AB44" s="1723" t="str">
        <f>IF(AB42=0,"",AB42*($Y$8+$Y$9))</f>
        <v/>
      </c>
      <c r="AC44" s="1725"/>
      <c r="AD44" s="1723">
        <f>SUM(R44:AC44)</f>
        <v>0</v>
      </c>
      <c r="AE44" s="1724"/>
      <c r="AF44" s="1746">
        <f>P44-AD44</f>
        <v>0</v>
      </c>
      <c r="AG44" s="1747"/>
      <c r="AH44" s="1758"/>
      <c r="AI44" s="1759"/>
      <c r="AN44" s="1750"/>
      <c r="AO44" s="1801"/>
      <c r="AP44" s="1760" t="s">
        <v>581</v>
      </c>
      <c r="AQ44" s="1761"/>
      <c r="AR44" s="1795" t="e">
        <f t="shared" si="4"/>
        <v>#VALUE!</v>
      </c>
      <c r="AS44" s="1796"/>
      <c r="AT44" s="1747" t="e">
        <f t="shared" si="5"/>
        <v>#VALUE!</v>
      </c>
      <c r="AU44" s="1797"/>
      <c r="AV44" s="1747" t="e">
        <f t="shared" si="6"/>
        <v>#VALUE!</v>
      </c>
      <c r="AW44" s="1797"/>
      <c r="AX44" s="1747" t="e">
        <f t="shared" si="7"/>
        <v>#VALUE!</v>
      </c>
      <c r="AY44" s="1797"/>
      <c r="AZ44" s="1747" t="e">
        <f t="shared" si="8"/>
        <v>#VALUE!</v>
      </c>
      <c r="BA44" s="1797"/>
      <c r="BB44" s="1747" t="e">
        <f t="shared" si="9"/>
        <v>#VALUE!</v>
      </c>
      <c r="BC44" s="1797"/>
      <c r="BD44" s="1747" t="e">
        <f>SUM(AR44:BC44)</f>
        <v>#VALUE!</v>
      </c>
      <c r="BE44" s="1798"/>
    </row>
    <row r="45" spans="1:57" ht="21.95" customHeight="1">
      <c r="A45" s="1748">
        <v>6</v>
      </c>
      <c r="B45" s="1762" t="s">
        <v>504</v>
      </c>
      <c r="C45" s="1763"/>
      <c r="D45" s="1728"/>
      <c r="E45" s="1729"/>
      <c r="F45" s="1722"/>
      <c r="G45" s="1722"/>
      <c r="H45" s="1722"/>
      <c r="I45" s="1722"/>
      <c r="J45" s="1722"/>
      <c r="K45" s="1722"/>
      <c r="L45" s="1722"/>
      <c r="M45" s="1722"/>
      <c r="N45" s="1707"/>
      <c r="O45" s="1707"/>
      <c r="P45" s="1726">
        <f>SUM(D45:O45)</f>
        <v>0</v>
      </c>
      <c r="Q45" s="1727"/>
      <c r="R45" s="1728"/>
      <c r="S45" s="1729"/>
      <c r="T45" s="1722"/>
      <c r="U45" s="1722"/>
      <c r="V45" s="1722"/>
      <c r="W45" s="1722"/>
      <c r="X45" s="1730"/>
      <c r="Y45" s="1731"/>
      <c r="Z45" s="1730"/>
      <c r="AA45" s="1731"/>
      <c r="AB45" s="1707"/>
      <c r="AC45" s="1707"/>
      <c r="AD45" s="1726">
        <f>SUM(R45:AC45)</f>
        <v>0</v>
      </c>
      <c r="AE45" s="1727"/>
      <c r="AF45" s="1742">
        <f>P45-AD45</f>
        <v>0</v>
      </c>
      <c r="AG45" s="1743"/>
      <c r="AH45" s="1744"/>
      <c r="AI45" s="1745"/>
      <c r="AN45" s="1748">
        <v>6</v>
      </c>
      <c r="AO45" s="1799">
        <f>B12</f>
        <v>0</v>
      </c>
      <c r="AP45" s="1762" t="s">
        <v>504</v>
      </c>
      <c r="AQ45" s="1763"/>
      <c r="AR45" s="1765">
        <f t="shared" si="4"/>
        <v>0</v>
      </c>
      <c r="AS45" s="1766"/>
      <c r="AT45" s="1764">
        <f t="shared" si="5"/>
        <v>0</v>
      </c>
      <c r="AU45" s="1764"/>
      <c r="AV45" s="1764">
        <f t="shared" si="6"/>
        <v>0</v>
      </c>
      <c r="AW45" s="1764"/>
      <c r="AX45" s="1764">
        <f t="shared" si="7"/>
        <v>0</v>
      </c>
      <c r="AY45" s="1764"/>
      <c r="AZ45" s="1764">
        <f t="shared" si="8"/>
        <v>0</v>
      </c>
      <c r="BA45" s="1764"/>
      <c r="BB45" s="1726">
        <f t="shared" si="9"/>
        <v>0</v>
      </c>
      <c r="BC45" s="1726"/>
      <c r="BD45" s="1726">
        <f>SUM(AR45:BC45)</f>
        <v>0</v>
      </c>
      <c r="BE45" s="1794"/>
    </row>
    <row r="46" spans="1:57" ht="21.95" customHeight="1">
      <c r="A46" s="1749"/>
      <c r="B46" s="1694" t="s">
        <v>801</v>
      </c>
      <c r="C46" s="1695"/>
      <c r="D46" s="1696"/>
      <c r="E46" s="1697"/>
      <c r="F46" s="1698"/>
      <c r="G46" s="1698"/>
      <c r="H46" s="1698"/>
      <c r="I46" s="1698"/>
      <c r="J46" s="1698"/>
      <c r="K46" s="1698"/>
      <c r="L46" s="1698"/>
      <c r="M46" s="1698"/>
      <c r="N46" s="1719"/>
      <c r="O46" s="1719"/>
      <c r="P46" s="1732" t="s">
        <v>472</v>
      </c>
      <c r="Q46" s="1733"/>
      <c r="R46" s="1696"/>
      <c r="S46" s="1697"/>
      <c r="T46" s="1698"/>
      <c r="U46" s="1698"/>
      <c r="V46" s="1698"/>
      <c r="W46" s="1698"/>
      <c r="X46" s="1697"/>
      <c r="Y46" s="1714"/>
      <c r="Z46" s="1697"/>
      <c r="AA46" s="1714"/>
      <c r="AB46" s="1719"/>
      <c r="AC46" s="1719"/>
      <c r="AD46" s="1732" t="s">
        <v>472</v>
      </c>
      <c r="AE46" s="1733"/>
      <c r="AF46" s="1734" t="s">
        <v>472</v>
      </c>
      <c r="AG46" s="1735"/>
      <c r="AH46" s="1736"/>
      <c r="AI46" s="1737"/>
      <c r="AN46" s="1749"/>
      <c r="AO46" s="1800"/>
      <c r="AP46" s="1694" t="s">
        <v>505</v>
      </c>
      <c r="AQ46" s="1695"/>
      <c r="AR46" s="1710">
        <f t="shared" si="4"/>
        <v>0</v>
      </c>
      <c r="AS46" s="1711"/>
      <c r="AT46" s="1712">
        <f t="shared" si="5"/>
        <v>0</v>
      </c>
      <c r="AU46" s="1712"/>
      <c r="AV46" s="1712">
        <f t="shared" si="6"/>
        <v>0</v>
      </c>
      <c r="AW46" s="1712"/>
      <c r="AX46" s="1712">
        <f t="shared" si="7"/>
        <v>0</v>
      </c>
      <c r="AY46" s="1712"/>
      <c r="AZ46" s="1712">
        <f t="shared" si="8"/>
        <v>0</v>
      </c>
      <c r="BA46" s="1712"/>
      <c r="BB46" s="1771">
        <f t="shared" si="9"/>
        <v>0</v>
      </c>
      <c r="BC46" s="1771"/>
      <c r="BD46" s="1732" t="s">
        <v>430</v>
      </c>
      <c r="BE46" s="1802"/>
    </row>
    <row r="47" spans="1:57" ht="21.95" customHeight="1">
      <c r="A47" s="1749"/>
      <c r="B47" s="1708" t="s">
        <v>570</v>
      </c>
      <c r="C47" s="1709"/>
      <c r="D47" s="1710" t="str">
        <f>IF(D46=0," ",D46*$W$5)</f>
        <v xml:space="preserve"> </v>
      </c>
      <c r="E47" s="1711"/>
      <c r="F47" s="1712" t="str">
        <f>IF(F46=0," ",F46*$W$6)</f>
        <v xml:space="preserve"> </v>
      </c>
      <c r="G47" s="1712"/>
      <c r="H47" s="1713" t="str">
        <f>IF(H46=0," ",H46/$X$12*$W$7)</f>
        <v xml:space="preserve"> </v>
      </c>
      <c r="I47" s="1711"/>
      <c r="J47" s="1712" t="str">
        <f>IF(J46=0," ",J46*$W$10*1000)</f>
        <v xml:space="preserve"> </v>
      </c>
      <c r="K47" s="1712"/>
      <c r="L47" s="1712" t="str">
        <f>IF(L46=0," ",L46*$W$11*1000)</f>
        <v xml:space="preserve"> </v>
      </c>
      <c r="M47" s="1712"/>
      <c r="N47" s="1715" t="str">
        <f>IF(N46=0,"",0)</f>
        <v/>
      </c>
      <c r="O47" s="1716"/>
      <c r="P47" s="1712">
        <f>SUM(D47:O47)</f>
        <v>0</v>
      </c>
      <c r="Q47" s="1738"/>
      <c r="R47" s="1710" t="str">
        <f>IF(R46=0," ",R46*$W$5)</f>
        <v xml:space="preserve"> </v>
      </c>
      <c r="S47" s="1711"/>
      <c r="T47" s="1712" t="str">
        <f>IF(T46=0," ",T46*$W$6)</f>
        <v xml:space="preserve"> </v>
      </c>
      <c r="U47" s="1712"/>
      <c r="V47" s="1713" t="str">
        <f>IF(V46=0," ",V46/$X$12*$W$7)</f>
        <v xml:space="preserve"> </v>
      </c>
      <c r="W47" s="1711"/>
      <c r="X47" s="1712" t="str">
        <f>IF(X46=0," ",X46*$W$10*1000)</f>
        <v xml:space="preserve"> </v>
      </c>
      <c r="Y47" s="1712"/>
      <c r="Z47" s="1712" t="str">
        <f>IF(Z46=0," ",Z46*$W$11*1000)</f>
        <v xml:space="preserve"> </v>
      </c>
      <c r="AA47" s="1712"/>
      <c r="AB47" s="1715" t="str">
        <f>IF(AB46=0,"",0)</f>
        <v/>
      </c>
      <c r="AC47" s="1716"/>
      <c r="AD47" s="1712">
        <f>SUM(R47:AC47)</f>
        <v>0</v>
      </c>
      <c r="AE47" s="1738"/>
      <c r="AF47" s="1739">
        <f>P47-AD47</f>
        <v>0</v>
      </c>
      <c r="AG47" s="1711"/>
      <c r="AH47" s="1740"/>
      <c r="AI47" s="1741"/>
      <c r="AN47" s="1749"/>
      <c r="AO47" s="1800"/>
      <c r="AP47" s="1708" t="s">
        <v>580</v>
      </c>
      <c r="AQ47" s="1709"/>
      <c r="AR47" s="1710" t="e">
        <f t="shared" si="4"/>
        <v>#VALUE!</v>
      </c>
      <c r="AS47" s="1711"/>
      <c r="AT47" s="1712" t="e">
        <f t="shared" si="5"/>
        <v>#VALUE!</v>
      </c>
      <c r="AU47" s="1712"/>
      <c r="AV47" s="1713" t="e">
        <f t="shared" si="6"/>
        <v>#VALUE!</v>
      </c>
      <c r="AW47" s="1711"/>
      <c r="AX47" s="1712" t="e">
        <f t="shared" si="7"/>
        <v>#VALUE!</v>
      </c>
      <c r="AY47" s="1712"/>
      <c r="AZ47" s="1712" t="e">
        <f t="shared" si="8"/>
        <v>#VALUE!</v>
      </c>
      <c r="BA47" s="1712"/>
      <c r="BB47" s="1711" t="e">
        <f t="shared" si="9"/>
        <v>#VALUE!</v>
      </c>
      <c r="BC47" s="1713"/>
      <c r="BD47" s="1712" t="e">
        <f>SUM(AR47:BC47)</f>
        <v>#VALUE!</v>
      </c>
      <c r="BE47" s="1813"/>
    </row>
    <row r="48" spans="1:57" ht="21.95" customHeight="1">
      <c r="A48" s="1750"/>
      <c r="B48" s="1755" t="s">
        <v>571</v>
      </c>
      <c r="C48" s="1756"/>
      <c r="D48" s="1753" t="str">
        <f>IF(D46=0," ",D46*$Y$5)</f>
        <v xml:space="preserve"> </v>
      </c>
      <c r="E48" s="1754"/>
      <c r="F48" s="1723" t="str">
        <f>IF(F46=0," ",F46*$Y$5)</f>
        <v xml:space="preserve"> </v>
      </c>
      <c r="G48" s="1725"/>
      <c r="H48" s="1723" t="str">
        <f>IF(H46=0," ",H46/$X$12*$Y$7)</f>
        <v xml:space="preserve"> </v>
      </c>
      <c r="I48" s="1725"/>
      <c r="J48" s="1723" t="str">
        <f>IF(J46=0," ",J46*$Y$10*1000)</f>
        <v xml:space="preserve"> </v>
      </c>
      <c r="K48" s="1725"/>
      <c r="L48" s="1723" t="str">
        <f>IF(L46=0," ",L46*$Y$11*1000)</f>
        <v xml:space="preserve"> </v>
      </c>
      <c r="M48" s="1725"/>
      <c r="N48" s="1723" t="str">
        <f>IF(N46=0,"",N46*($Y$8+$Y$9))</f>
        <v/>
      </c>
      <c r="O48" s="1725"/>
      <c r="P48" s="1723">
        <f>SUM(D48:O48)</f>
        <v>0</v>
      </c>
      <c r="Q48" s="1724"/>
      <c r="R48" s="1753" t="str">
        <f>IF(R46=0," ",R46*$Y$5)</f>
        <v xml:space="preserve"> </v>
      </c>
      <c r="S48" s="1754"/>
      <c r="T48" s="1723" t="str">
        <f>IF(T46=0," ",T46*$Y$5)</f>
        <v xml:space="preserve"> </v>
      </c>
      <c r="U48" s="1725"/>
      <c r="V48" s="1723" t="str">
        <f>IF(V46=0," ",V46/$X$12*$Y$7)</f>
        <v xml:space="preserve"> </v>
      </c>
      <c r="W48" s="1725"/>
      <c r="X48" s="1723" t="str">
        <f>IF(X46=0," ",X46*$Y$10*1000)</f>
        <v xml:space="preserve"> </v>
      </c>
      <c r="Y48" s="1725"/>
      <c r="Z48" s="1723" t="str">
        <f>IF(Z46=0," ",Z46*$Y$11*1000)</f>
        <v xml:space="preserve"> </v>
      </c>
      <c r="AA48" s="1725"/>
      <c r="AB48" s="1723" t="str">
        <f>IF(AB46=0,"",AB46*($Y$8+$Y$9))</f>
        <v/>
      </c>
      <c r="AC48" s="1725"/>
      <c r="AD48" s="1723">
        <f>SUM(R48:AC48)</f>
        <v>0</v>
      </c>
      <c r="AE48" s="1724"/>
      <c r="AF48" s="1746">
        <f>P48-AD48</f>
        <v>0</v>
      </c>
      <c r="AG48" s="1747"/>
      <c r="AH48" s="1758"/>
      <c r="AI48" s="1759"/>
      <c r="AN48" s="1750"/>
      <c r="AO48" s="1801"/>
      <c r="AP48" s="1760" t="s">
        <v>581</v>
      </c>
      <c r="AQ48" s="1761"/>
      <c r="AR48" s="1795" t="e">
        <f t="shared" si="4"/>
        <v>#VALUE!</v>
      </c>
      <c r="AS48" s="1796"/>
      <c r="AT48" s="1747" t="e">
        <f t="shared" si="5"/>
        <v>#VALUE!</v>
      </c>
      <c r="AU48" s="1797"/>
      <c r="AV48" s="1747" t="e">
        <f t="shared" si="6"/>
        <v>#VALUE!</v>
      </c>
      <c r="AW48" s="1797"/>
      <c r="AX48" s="1747" t="e">
        <f t="shared" si="7"/>
        <v>#VALUE!</v>
      </c>
      <c r="AY48" s="1797"/>
      <c r="AZ48" s="1747" t="e">
        <f t="shared" si="8"/>
        <v>#VALUE!</v>
      </c>
      <c r="BA48" s="1797"/>
      <c r="BB48" s="1747" t="e">
        <f t="shared" si="9"/>
        <v>#VALUE!</v>
      </c>
      <c r="BC48" s="1797"/>
      <c r="BD48" s="1747" t="e">
        <f>SUM(AR48:BC48)</f>
        <v>#VALUE!</v>
      </c>
      <c r="BE48" s="1798"/>
    </row>
    <row r="49" spans="1:57" ht="21.95" customHeight="1">
      <c r="A49" s="1748">
        <v>7</v>
      </c>
      <c r="B49" s="1751" t="s">
        <v>504</v>
      </c>
      <c r="C49" s="1752"/>
      <c r="D49" s="1728"/>
      <c r="E49" s="1729"/>
      <c r="F49" s="1722"/>
      <c r="G49" s="1722"/>
      <c r="H49" s="1722"/>
      <c r="I49" s="1722"/>
      <c r="J49" s="1722"/>
      <c r="K49" s="1722"/>
      <c r="L49" s="1722"/>
      <c r="M49" s="1722"/>
      <c r="N49" s="1707"/>
      <c r="O49" s="1707"/>
      <c r="P49" s="1726">
        <f>SUM(D49:O49)</f>
        <v>0</v>
      </c>
      <c r="Q49" s="1727"/>
      <c r="R49" s="1728"/>
      <c r="S49" s="1729"/>
      <c r="T49" s="1722"/>
      <c r="U49" s="1722"/>
      <c r="V49" s="1722"/>
      <c r="W49" s="1722"/>
      <c r="X49" s="1730"/>
      <c r="Y49" s="1731"/>
      <c r="Z49" s="1730"/>
      <c r="AA49" s="1731"/>
      <c r="AB49" s="1707"/>
      <c r="AC49" s="1707"/>
      <c r="AD49" s="1726">
        <f>SUM(R49:AC49)</f>
        <v>0</v>
      </c>
      <c r="AE49" s="1727"/>
      <c r="AF49" s="1742">
        <f>P49-AD49</f>
        <v>0</v>
      </c>
      <c r="AG49" s="1743"/>
      <c r="AH49" s="1744"/>
      <c r="AI49" s="1745"/>
      <c r="AN49" s="1748">
        <v>7</v>
      </c>
      <c r="AO49" s="1799">
        <f>B13</f>
        <v>0</v>
      </c>
      <c r="AP49" s="1762" t="s">
        <v>504</v>
      </c>
      <c r="AQ49" s="1763"/>
      <c r="AR49" s="1765">
        <f t="shared" si="4"/>
        <v>0</v>
      </c>
      <c r="AS49" s="1766"/>
      <c r="AT49" s="1764">
        <f t="shared" si="5"/>
        <v>0</v>
      </c>
      <c r="AU49" s="1764"/>
      <c r="AV49" s="1764">
        <f t="shared" si="6"/>
        <v>0</v>
      </c>
      <c r="AW49" s="1764"/>
      <c r="AX49" s="1764">
        <f t="shared" si="7"/>
        <v>0</v>
      </c>
      <c r="AY49" s="1764"/>
      <c r="AZ49" s="1764">
        <f t="shared" si="8"/>
        <v>0</v>
      </c>
      <c r="BA49" s="1764"/>
      <c r="BB49" s="1726">
        <f t="shared" si="9"/>
        <v>0</v>
      </c>
      <c r="BC49" s="1726"/>
      <c r="BD49" s="1726">
        <f>SUM(AR49:BC49)</f>
        <v>0</v>
      </c>
      <c r="BE49" s="1794"/>
    </row>
    <row r="50" spans="1:57" ht="21.95" customHeight="1">
      <c r="A50" s="1749"/>
      <c r="B50" s="1694" t="s">
        <v>801</v>
      </c>
      <c r="C50" s="1695"/>
      <c r="D50" s="1696"/>
      <c r="E50" s="1697"/>
      <c r="F50" s="1698"/>
      <c r="G50" s="1698"/>
      <c r="H50" s="1698"/>
      <c r="I50" s="1698"/>
      <c r="J50" s="1698"/>
      <c r="K50" s="1698"/>
      <c r="L50" s="1698"/>
      <c r="M50" s="1698"/>
      <c r="N50" s="1719"/>
      <c r="O50" s="1719"/>
      <c r="P50" s="1732" t="s">
        <v>472</v>
      </c>
      <c r="Q50" s="1733"/>
      <c r="R50" s="1696"/>
      <c r="S50" s="1697"/>
      <c r="T50" s="1698"/>
      <c r="U50" s="1698"/>
      <c r="V50" s="1698"/>
      <c r="W50" s="1698"/>
      <c r="X50" s="1697"/>
      <c r="Y50" s="1714"/>
      <c r="Z50" s="1697"/>
      <c r="AA50" s="1714"/>
      <c r="AB50" s="1719"/>
      <c r="AC50" s="1719"/>
      <c r="AD50" s="1732" t="s">
        <v>472</v>
      </c>
      <c r="AE50" s="1733"/>
      <c r="AF50" s="1734" t="s">
        <v>472</v>
      </c>
      <c r="AG50" s="1735"/>
      <c r="AH50" s="1736"/>
      <c r="AI50" s="1737"/>
      <c r="AN50" s="1749"/>
      <c r="AO50" s="1800"/>
      <c r="AP50" s="1694" t="s">
        <v>505</v>
      </c>
      <c r="AQ50" s="1695"/>
      <c r="AR50" s="1710">
        <f t="shared" si="4"/>
        <v>0</v>
      </c>
      <c r="AS50" s="1711"/>
      <c r="AT50" s="1712">
        <f t="shared" si="5"/>
        <v>0</v>
      </c>
      <c r="AU50" s="1712"/>
      <c r="AV50" s="1712">
        <f t="shared" si="6"/>
        <v>0</v>
      </c>
      <c r="AW50" s="1712"/>
      <c r="AX50" s="1712">
        <f t="shared" si="7"/>
        <v>0</v>
      </c>
      <c r="AY50" s="1712"/>
      <c r="AZ50" s="1712">
        <f t="shared" si="8"/>
        <v>0</v>
      </c>
      <c r="BA50" s="1712"/>
      <c r="BB50" s="1771">
        <f t="shared" si="9"/>
        <v>0</v>
      </c>
      <c r="BC50" s="1771"/>
      <c r="BD50" s="1732" t="s">
        <v>430</v>
      </c>
      <c r="BE50" s="1802"/>
    </row>
    <row r="51" spans="1:57" ht="21.95" customHeight="1">
      <c r="A51" s="1749"/>
      <c r="B51" s="1708" t="s">
        <v>570</v>
      </c>
      <c r="C51" s="1709"/>
      <c r="D51" s="1710" t="str">
        <f>IF(D50=0," ",D50*$W$5)</f>
        <v xml:space="preserve"> </v>
      </c>
      <c r="E51" s="1711"/>
      <c r="F51" s="1712" t="str">
        <f>IF(F50=0," ",F50*$W$6)</f>
        <v xml:space="preserve"> </v>
      </c>
      <c r="G51" s="1712"/>
      <c r="H51" s="1713" t="str">
        <f>IF(H50=0," ",H50/$X$12*$W$7)</f>
        <v xml:space="preserve"> </v>
      </c>
      <c r="I51" s="1711"/>
      <c r="J51" s="1712" t="str">
        <f>IF(J50=0," ",J50*$W$10*1000)</f>
        <v xml:space="preserve"> </v>
      </c>
      <c r="K51" s="1712"/>
      <c r="L51" s="1712" t="str">
        <f>IF(L50=0," ",L50*$W$11*1000)</f>
        <v xml:space="preserve"> </v>
      </c>
      <c r="M51" s="1712"/>
      <c r="N51" s="1715" t="str">
        <f>IF(N50=0,"",0)</f>
        <v/>
      </c>
      <c r="O51" s="1716"/>
      <c r="P51" s="1712">
        <f>SUM(D51:O51)</f>
        <v>0</v>
      </c>
      <c r="Q51" s="1738"/>
      <c r="R51" s="1710" t="str">
        <f>IF(R50=0," ",R50*$W$5)</f>
        <v xml:space="preserve"> </v>
      </c>
      <c r="S51" s="1711"/>
      <c r="T51" s="1712" t="str">
        <f>IF(T50=0," ",T50*$W$6)</f>
        <v xml:space="preserve"> </v>
      </c>
      <c r="U51" s="1712"/>
      <c r="V51" s="1713" t="str">
        <f>IF(V50=0," ",V50/$X$12*$W$7)</f>
        <v xml:space="preserve"> </v>
      </c>
      <c r="W51" s="1711"/>
      <c r="X51" s="1712" t="str">
        <f>IF(X50=0," ",X50*$W$10*1000)</f>
        <v xml:space="preserve"> </v>
      </c>
      <c r="Y51" s="1712"/>
      <c r="Z51" s="1712" t="str">
        <f>IF(Z50=0," ",Z50*$W$11*1000)</f>
        <v xml:space="preserve"> </v>
      </c>
      <c r="AA51" s="1712"/>
      <c r="AB51" s="1715" t="str">
        <f>IF(AB50=0,"",0)</f>
        <v/>
      </c>
      <c r="AC51" s="1716"/>
      <c r="AD51" s="1712">
        <f>SUM(R51:AC51)</f>
        <v>0</v>
      </c>
      <c r="AE51" s="1738"/>
      <c r="AF51" s="1739">
        <f>P51-AD51</f>
        <v>0</v>
      </c>
      <c r="AG51" s="1711"/>
      <c r="AH51" s="1740"/>
      <c r="AI51" s="1741"/>
      <c r="AN51" s="1749"/>
      <c r="AO51" s="1800"/>
      <c r="AP51" s="1708" t="s">
        <v>580</v>
      </c>
      <c r="AQ51" s="1709"/>
      <c r="AR51" s="1710" t="e">
        <f t="shared" si="4"/>
        <v>#VALUE!</v>
      </c>
      <c r="AS51" s="1711"/>
      <c r="AT51" s="1712" t="e">
        <f t="shared" si="5"/>
        <v>#VALUE!</v>
      </c>
      <c r="AU51" s="1712"/>
      <c r="AV51" s="1713" t="e">
        <f t="shared" si="6"/>
        <v>#VALUE!</v>
      </c>
      <c r="AW51" s="1711"/>
      <c r="AX51" s="1712" t="e">
        <f t="shared" si="7"/>
        <v>#VALUE!</v>
      </c>
      <c r="AY51" s="1712"/>
      <c r="AZ51" s="1712" t="e">
        <f t="shared" si="8"/>
        <v>#VALUE!</v>
      </c>
      <c r="BA51" s="1712"/>
      <c r="BB51" s="1711" t="e">
        <f t="shared" si="9"/>
        <v>#VALUE!</v>
      </c>
      <c r="BC51" s="1713"/>
      <c r="BD51" s="1712" t="e">
        <f>SUM(AR51:BC51)</f>
        <v>#VALUE!</v>
      </c>
      <c r="BE51" s="1813"/>
    </row>
    <row r="52" spans="1:57" ht="21.95" customHeight="1">
      <c r="A52" s="1750"/>
      <c r="B52" s="1760" t="s">
        <v>571</v>
      </c>
      <c r="C52" s="1761"/>
      <c r="D52" s="1753" t="str">
        <f>IF(D50=0," ",D50*$Y$5)</f>
        <v xml:space="preserve"> </v>
      </c>
      <c r="E52" s="1754"/>
      <c r="F52" s="1723" t="str">
        <f>IF(F50=0," ",F50*$Y$5)</f>
        <v xml:space="preserve"> </v>
      </c>
      <c r="G52" s="1725"/>
      <c r="H52" s="1723" t="str">
        <f>IF(H50=0," ",H50/$X$12*$Y$7)</f>
        <v xml:space="preserve"> </v>
      </c>
      <c r="I52" s="1725"/>
      <c r="J52" s="1723" t="str">
        <f>IF(J50=0," ",J50*$Y$10*1000)</f>
        <v xml:space="preserve"> </v>
      </c>
      <c r="K52" s="1725"/>
      <c r="L52" s="1723" t="str">
        <f>IF(L50=0," ",L50*$Y$11*1000)</f>
        <v xml:space="preserve"> </v>
      </c>
      <c r="M52" s="1725"/>
      <c r="N52" s="1723" t="str">
        <f>IF(N50=0,"",N50*($Y$8+$Y$9))</f>
        <v/>
      </c>
      <c r="O52" s="1725"/>
      <c r="P52" s="1723">
        <f>SUM(D52:O52)</f>
        <v>0</v>
      </c>
      <c r="Q52" s="1724"/>
      <c r="R52" s="1753" t="str">
        <f>IF(R50=0," ",R50*$Y$5)</f>
        <v xml:space="preserve"> </v>
      </c>
      <c r="S52" s="1754"/>
      <c r="T52" s="1723" t="str">
        <f>IF(T50=0," ",T50*$Y$5)</f>
        <v xml:space="preserve"> </v>
      </c>
      <c r="U52" s="1725"/>
      <c r="V52" s="1723" t="str">
        <f>IF(V50=0," ",V50/$X$12*$Y$7)</f>
        <v xml:space="preserve"> </v>
      </c>
      <c r="W52" s="1725"/>
      <c r="X52" s="1723" t="str">
        <f>IF(X50=0," ",X50*$Y$10*1000)</f>
        <v xml:space="preserve"> </v>
      </c>
      <c r="Y52" s="1725"/>
      <c r="Z52" s="1723" t="str">
        <f>IF(Z50=0," ",Z50*$Y$11*1000)</f>
        <v xml:space="preserve"> </v>
      </c>
      <c r="AA52" s="1725"/>
      <c r="AB52" s="1723" t="str">
        <f>IF(AB50=0,"",AB50*($Y$8+$Y$9))</f>
        <v/>
      </c>
      <c r="AC52" s="1725"/>
      <c r="AD52" s="1723">
        <f>SUM(R52:AC52)</f>
        <v>0</v>
      </c>
      <c r="AE52" s="1724"/>
      <c r="AF52" s="1746">
        <f>P52-AD52</f>
        <v>0</v>
      </c>
      <c r="AG52" s="1747"/>
      <c r="AH52" s="1758"/>
      <c r="AI52" s="1759"/>
      <c r="AN52" s="1750"/>
      <c r="AO52" s="1801"/>
      <c r="AP52" s="1760" t="s">
        <v>581</v>
      </c>
      <c r="AQ52" s="1761"/>
      <c r="AR52" s="1795" t="e">
        <f t="shared" si="4"/>
        <v>#VALUE!</v>
      </c>
      <c r="AS52" s="1796"/>
      <c r="AT52" s="1747" t="e">
        <f t="shared" si="5"/>
        <v>#VALUE!</v>
      </c>
      <c r="AU52" s="1797"/>
      <c r="AV52" s="1747" t="e">
        <f t="shared" si="6"/>
        <v>#VALUE!</v>
      </c>
      <c r="AW52" s="1797"/>
      <c r="AX52" s="1747" t="e">
        <f t="shared" si="7"/>
        <v>#VALUE!</v>
      </c>
      <c r="AY52" s="1797"/>
      <c r="AZ52" s="1747" t="e">
        <f t="shared" si="8"/>
        <v>#VALUE!</v>
      </c>
      <c r="BA52" s="1797"/>
      <c r="BB52" s="1747" t="e">
        <f t="shared" si="9"/>
        <v>#VALUE!</v>
      </c>
      <c r="BC52" s="1797"/>
      <c r="BD52" s="1747" t="e">
        <f>SUM(AR52:BC52)</f>
        <v>#VALUE!</v>
      </c>
      <c r="BE52" s="1798"/>
    </row>
    <row r="53" spans="1:57" ht="21.95" customHeight="1">
      <c r="A53" s="1748">
        <v>8</v>
      </c>
      <c r="B53" s="1762" t="s">
        <v>504</v>
      </c>
      <c r="C53" s="1763"/>
      <c r="D53" s="1728"/>
      <c r="E53" s="1729"/>
      <c r="F53" s="1722"/>
      <c r="G53" s="1722"/>
      <c r="H53" s="1722"/>
      <c r="I53" s="1722"/>
      <c r="J53" s="1722"/>
      <c r="K53" s="1722"/>
      <c r="L53" s="1722"/>
      <c r="M53" s="1722"/>
      <c r="N53" s="1707"/>
      <c r="O53" s="1707"/>
      <c r="P53" s="1726">
        <f>SUM(D53:O53)</f>
        <v>0</v>
      </c>
      <c r="Q53" s="1727"/>
      <c r="R53" s="1728"/>
      <c r="S53" s="1729"/>
      <c r="T53" s="1722"/>
      <c r="U53" s="1722"/>
      <c r="V53" s="1722"/>
      <c r="W53" s="1722"/>
      <c r="X53" s="1730"/>
      <c r="Y53" s="1731"/>
      <c r="Z53" s="1730"/>
      <c r="AA53" s="1731"/>
      <c r="AB53" s="1707"/>
      <c r="AC53" s="1707"/>
      <c r="AD53" s="1726">
        <f>SUM(R53:AC53)</f>
        <v>0</v>
      </c>
      <c r="AE53" s="1727"/>
      <c r="AF53" s="1742">
        <f>P53-AD53</f>
        <v>0</v>
      </c>
      <c r="AG53" s="1743"/>
      <c r="AH53" s="1744"/>
      <c r="AI53" s="1745"/>
      <c r="AN53" s="1748">
        <v>8</v>
      </c>
      <c r="AO53" s="1799">
        <f>B14</f>
        <v>0</v>
      </c>
      <c r="AP53" s="1762" t="s">
        <v>504</v>
      </c>
      <c r="AQ53" s="1763"/>
      <c r="AR53" s="1765">
        <f t="shared" si="4"/>
        <v>0</v>
      </c>
      <c r="AS53" s="1766"/>
      <c r="AT53" s="1764">
        <f t="shared" si="5"/>
        <v>0</v>
      </c>
      <c r="AU53" s="1764"/>
      <c r="AV53" s="1764">
        <f t="shared" si="6"/>
        <v>0</v>
      </c>
      <c r="AW53" s="1764"/>
      <c r="AX53" s="1764">
        <f t="shared" si="7"/>
        <v>0</v>
      </c>
      <c r="AY53" s="1764"/>
      <c r="AZ53" s="1764">
        <f t="shared" si="8"/>
        <v>0</v>
      </c>
      <c r="BA53" s="1764"/>
      <c r="BB53" s="1726">
        <f t="shared" si="9"/>
        <v>0</v>
      </c>
      <c r="BC53" s="1726"/>
      <c r="BD53" s="1726">
        <f>SUM(AR53:BC53)</f>
        <v>0</v>
      </c>
      <c r="BE53" s="1794"/>
    </row>
    <row r="54" spans="1:57" ht="21.95" customHeight="1">
      <c r="A54" s="1749"/>
      <c r="B54" s="1694" t="s">
        <v>801</v>
      </c>
      <c r="C54" s="1695"/>
      <c r="D54" s="1696"/>
      <c r="E54" s="1697"/>
      <c r="F54" s="1698"/>
      <c r="G54" s="1698"/>
      <c r="H54" s="1698"/>
      <c r="I54" s="1698"/>
      <c r="J54" s="1698"/>
      <c r="K54" s="1698"/>
      <c r="L54" s="1698"/>
      <c r="M54" s="1698"/>
      <c r="N54" s="1719"/>
      <c r="O54" s="1719"/>
      <c r="P54" s="1732" t="s">
        <v>472</v>
      </c>
      <c r="Q54" s="1733"/>
      <c r="R54" s="1696"/>
      <c r="S54" s="1697"/>
      <c r="T54" s="1698"/>
      <c r="U54" s="1698"/>
      <c r="V54" s="1698"/>
      <c r="W54" s="1698"/>
      <c r="X54" s="1697"/>
      <c r="Y54" s="1714"/>
      <c r="Z54" s="1697"/>
      <c r="AA54" s="1714"/>
      <c r="AB54" s="1719"/>
      <c r="AC54" s="1719"/>
      <c r="AD54" s="1732" t="s">
        <v>472</v>
      </c>
      <c r="AE54" s="1733"/>
      <c r="AF54" s="1734" t="s">
        <v>472</v>
      </c>
      <c r="AG54" s="1735"/>
      <c r="AH54" s="1736"/>
      <c r="AI54" s="1737"/>
      <c r="AN54" s="1749"/>
      <c r="AO54" s="1800"/>
      <c r="AP54" s="1694" t="s">
        <v>505</v>
      </c>
      <c r="AQ54" s="1695"/>
      <c r="AR54" s="1710">
        <f t="shared" si="4"/>
        <v>0</v>
      </c>
      <c r="AS54" s="1711"/>
      <c r="AT54" s="1712">
        <f t="shared" si="5"/>
        <v>0</v>
      </c>
      <c r="AU54" s="1712"/>
      <c r="AV54" s="1712">
        <f t="shared" si="6"/>
        <v>0</v>
      </c>
      <c r="AW54" s="1712"/>
      <c r="AX54" s="1712">
        <f t="shared" si="7"/>
        <v>0</v>
      </c>
      <c r="AY54" s="1712"/>
      <c r="AZ54" s="1712">
        <f t="shared" si="8"/>
        <v>0</v>
      </c>
      <c r="BA54" s="1712"/>
      <c r="BB54" s="1771">
        <f t="shared" si="9"/>
        <v>0</v>
      </c>
      <c r="BC54" s="1771"/>
      <c r="BD54" s="1732" t="s">
        <v>430</v>
      </c>
      <c r="BE54" s="1802"/>
    </row>
    <row r="55" spans="1:57" ht="21.95" customHeight="1">
      <c r="A55" s="1749"/>
      <c r="B55" s="1708" t="s">
        <v>570</v>
      </c>
      <c r="C55" s="1709"/>
      <c r="D55" s="1710" t="str">
        <f>IF(D54=0," ",D54*$W$5)</f>
        <v xml:space="preserve"> </v>
      </c>
      <c r="E55" s="1711"/>
      <c r="F55" s="1712" t="str">
        <f>IF(F54=0," ",F54*$W$6)</f>
        <v xml:space="preserve"> </v>
      </c>
      <c r="G55" s="1712"/>
      <c r="H55" s="1713" t="str">
        <f>IF(H54=0," ",H54/$X$12*$W$7)</f>
        <v xml:space="preserve"> </v>
      </c>
      <c r="I55" s="1711"/>
      <c r="J55" s="1712" t="str">
        <f>IF(J54=0," ",J54*$W$10*1000)</f>
        <v xml:space="preserve"> </v>
      </c>
      <c r="K55" s="1712"/>
      <c r="L55" s="1712" t="str">
        <f>IF(L54=0," ",L54*$W$11*1000)</f>
        <v xml:space="preserve"> </v>
      </c>
      <c r="M55" s="1712"/>
      <c r="N55" s="1715" t="str">
        <f>IF(N54=0,"",0)</f>
        <v/>
      </c>
      <c r="O55" s="1716"/>
      <c r="P55" s="1712">
        <f>SUM(D55:O55)</f>
        <v>0</v>
      </c>
      <c r="Q55" s="1738"/>
      <c r="R55" s="1710" t="str">
        <f>IF(R54=0," ",R54*$W$5)</f>
        <v xml:space="preserve"> </v>
      </c>
      <c r="S55" s="1711"/>
      <c r="T55" s="1712" t="str">
        <f>IF(T54=0," ",T54*$W$6)</f>
        <v xml:space="preserve"> </v>
      </c>
      <c r="U55" s="1712"/>
      <c r="V55" s="1713" t="str">
        <f>IF(V54=0," ",V54/$X$12*$W$7)</f>
        <v xml:space="preserve"> </v>
      </c>
      <c r="W55" s="1711"/>
      <c r="X55" s="1712" t="str">
        <f>IF(X54=0," ",X54*$W$10*1000)</f>
        <v xml:space="preserve"> </v>
      </c>
      <c r="Y55" s="1712"/>
      <c r="Z55" s="1712" t="str">
        <f>IF(Z54=0," ",Z54*$W$11*1000)</f>
        <v xml:space="preserve"> </v>
      </c>
      <c r="AA55" s="1712"/>
      <c r="AB55" s="1715" t="str">
        <f>IF(AB54=0,"",0)</f>
        <v/>
      </c>
      <c r="AC55" s="1716"/>
      <c r="AD55" s="1712">
        <f>SUM(R55:AC55)</f>
        <v>0</v>
      </c>
      <c r="AE55" s="1738"/>
      <c r="AF55" s="1739">
        <f>P55-AD55</f>
        <v>0</v>
      </c>
      <c r="AG55" s="1711"/>
      <c r="AH55" s="1740"/>
      <c r="AI55" s="1741"/>
      <c r="AN55" s="1749"/>
      <c r="AO55" s="1800"/>
      <c r="AP55" s="1708" t="s">
        <v>580</v>
      </c>
      <c r="AQ55" s="1709"/>
      <c r="AR55" s="1710" t="e">
        <f t="shared" si="4"/>
        <v>#VALUE!</v>
      </c>
      <c r="AS55" s="1711"/>
      <c r="AT55" s="1712" t="e">
        <f t="shared" si="5"/>
        <v>#VALUE!</v>
      </c>
      <c r="AU55" s="1712"/>
      <c r="AV55" s="1713" t="e">
        <f t="shared" si="6"/>
        <v>#VALUE!</v>
      </c>
      <c r="AW55" s="1711"/>
      <c r="AX55" s="1712" t="e">
        <f t="shared" si="7"/>
        <v>#VALUE!</v>
      </c>
      <c r="AY55" s="1712"/>
      <c r="AZ55" s="1712" t="e">
        <f t="shared" si="8"/>
        <v>#VALUE!</v>
      </c>
      <c r="BA55" s="1712"/>
      <c r="BB55" s="1711" t="e">
        <f t="shared" si="9"/>
        <v>#VALUE!</v>
      </c>
      <c r="BC55" s="1713"/>
      <c r="BD55" s="1712" t="e">
        <f>SUM(AR55:BC55)</f>
        <v>#VALUE!</v>
      </c>
      <c r="BE55" s="1813"/>
    </row>
    <row r="56" spans="1:57" ht="21.95" customHeight="1">
      <c r="A56" s="1750"/>
      <c r="B56" s="1755" t="s">
        <v>571</v>
      </c>
      <c r="C56" s="1756"/>
      <c r="D56" s="1753" t="str">
        <f>IF(D54=0," ",D54*$Y$5)</f>
        <v xml:space="preserve"> </v>
      </c>
      <c r="E56" s="1754"/>
      <c r="F56" s="1723" t="str">
        <f>IF(F54=0," ",F54*$Y$5)</f>
        <v xml:space="preserve"> </v>
      </c>
      <c r="G56" s="1725"/>
      <c r="H56" s="1723" t="str">
        <f>IF(H54=0," ",H54/$X$12*$Y$7)</f>
        <v xml:space="preserve"> </v>
      </c>
      <c r="I56" s="1725"/>
      <c r="J56" s="1723" t="str">
        <f>IF(J54=0," ",J54*$Y$10*1000)</f>
        <v xml:space="preserve"> </v>
      </c>
      <c r="K56" s="1725"/>
      <c r="L56" s="1723" t="str">
        <f>IF(L54=0," ",L54*$Y$11*1000)</f>
        <v xml:space="preserve"> </v>
      </c>
      <c r="M56" s="1725"/>
      <c r="N56" s="1723" t="str">
        <f>IF(N54=0,"",N54*($Y$8+$Y$9))</f>
        <v/>
      </c>
      <c r="O56" s="1725"/>
      <c r="P56" s="1723">
        <f>SUM(D56:O56)</f>
        <v>0</v>
      </c>
      <c r="Q56" s="1724"/>
      <c r="R56" s="1753" t="str">
        <f>IF(R54=0," ",R54*$Y$5)</f>
        <v xml:space="preserve"> </v>
      </c>
      <c r="S56" s="1754"/>
      <c r="T56" s="1723" t="str">
        <f>IF(T54=0," ",T54*$Y$5)</f>
        <v xml:space="preserve"> </v>
      </c>
      <c r="U56" s="1725"/>
      <c r="V56" s="1723" t="str">
        <f>IF(V54=0," ",V54/$X$12*$Y$7)</f>
        <v xml:space="preserve"> </v>
      </c>
      <c r="W56" s="1725"/>
      <c r="X56" s="1723" t="str">
        <f>IF(X54=0," ",X54*$Y$10*1000)</f>
        <v xml:space="preserve"> </v>
      </c>
      <c r="Y56" s="1725"/>
      <c r="Z56" s="1723" t="str">
        <f>IF(Z54=0," ",Z54*$Y$11*1000)</f>
        <v xml:space="preserve"> </v>
      </c>
      <c r="AA56" s="1725"/>
      <c r="AB56" s="1723" t="str">
        <f>IF(AB54=0,"",AB54*($Y$8+$Y$9))</f>
        <v/>
      </c>
      <c r="AC56" s="1725"/>
      <c r="AD56" s="1723">
        <f>SUM(R56:AC56)</f>
        <v>0</v>
      </c>
      <c r="AE56" s="1724"/>
      <c r="AF56" s="1746">
        <f>P56-AD56</f>
        <v>0</v>
      </c>
      <c r="AG56" s="1747"/>
      <c r="AH56" s="1758"/>
      <c r="AI56" s="1759"/>
      <c r="AN56" s="1750"/>
      <c r="AO56" s="1801"/>
      <c r="AP56" s="1760" t="s">
        <v>581</v>
      </c>
      <c r="AQ56" s="1761"/>
      <c r="AR56" s="1795" t="e">
        <f t="shared" si="4"/>
        <v>#VALUE!</v>
      </c>
      <c r="AS56" s="1796"/>
      <c r="AT56" s="1747" t="e">
        <f t="shared" si="5"/>
        <v>#VALUE!</v>
      </c>
      <c r="AU56" s="1797"/>
      <c r="AV56" s="1747" t="e">
        <f t="shared" si="6"/>
        <v>#VALUE!</v>
      </c>
      <c r="AW56" s="1797"/>
      <c r="AX56" s="1747" t="e">
        <f t="shared" si="7"/>
        <v>#VALUE!</v>
      </c>
      <c r="AY56" s="1797"/>
      <c r="AZ56" s="1747" t="e">
        <f t="shared" si="8"/>
        <v>#VALUE!</v>
      </c>
      <c r="BA56" s="1797"/>
      <c r="BB56" s="1747" t="e">
        <f t="shared" si="9"/>
        <v>#VALUE!</v>
      </c>
      <c r="BC56" s="1797"/>
      <c r="BD56" s="1747" t="e">
        <f>SUM(AR56:BC56)</f>
        <v>#VALUE!</v>
      </c>
      <c r="BE56" s="1798"/>
    </row>
    <row r="57" spans="1:57" ht="21.95" customHeight="1">
      <c r="A57" s="1748">
        <v>9</v>
      </c>
      <c r="B57" s="1751" t="s">
        <v>504</v>
      </c>
      <c r="C57" s="1752"/>
      <c r="D57" s="1728"/>
      <c r="E57" s="1729"/>
      <c r="F57" s="1722"/>
      <c r="G57" s="1722"/>
      <c r="H57" s="1722"/>
      <c r="I57" s="1722"/>
      <c r="J57" s="1722"/>
      <c r="K57" s="1722"/>
      <c r="L57" s="1722"/>
      <c r="M57" s="1722"/>
      <c r="N57" s="1707"/>
      <c r="O57" s="1707"/>
      <c r="P57" s="1726">
        <f>SUM(D57:O57)</f>
        <v>0</v>
      </c>
      <c r="Q57" s="1727"/>
      <c r="R57" s="1728"/>
      <c r="S57" s="1729"/>
      <c r="T57" s="1722"/>
      <c r="U57" s="1722"/>
      <c r="V57" s="1722"/>
      <c r="W57" s="1722"/>
      <c r="X57" s="1730"/>
      <c r="Y57" s="1731"/>
      <c r="Z57" s="1730"/>
      <c r="AA57" s="1731"/>
      <c r="AB57" s="1707"/>
      <c r="AC57" s="1707"/>
      <c r="AD57" s="1726">
        <f>SUM(R57:AC57)</f>
        <v>0</v>
      </c>
      <c r="AE57" s="1727"/>
      <c r="AF57" s="1742">
        <f>P57-AD57</f>
        <v>0</v>
      </c>
      <c r="AG57" s="1743"/>
      <c r="AH57" s="1744"/>
      <c r="AI57" s="1745"/>
      <c r="AN57" s="1748">
        <v>9</v>
      </c>
      <c r="AO57" s="1799">
        <f>B15</f>
        <v>0</v>
      </c>
      <c r="AP57" s="1762" t="s">
        <v>504</v>
      </c>
      <c r="AQ57" s="1763"/>
      <c r="AR57" s="1765">
        <f t="shared" si="4"/>
        <v>0</v>
      </c>
      <c r="AS57" s="1766"/>
      <c r="AT57" s="1764">
        <f t="shared" si="5"/>
        <v>0</v>
      </c>
      <c r="AU57" s="1764"/>
      <c r="AV57" s="1764">
        <f t="shared" si="6"/>
        <v>0</v>
      </c>
      <c r="AW57" s="1764"/>
      <c r="AX57" s="1764">
        <f t="shared" si="7"/>
        <v>0</v>
      </c>
      <c r="AY57" s="1764"/>
      <c r="AZ57" s="1764">
        <f t="shared" si="8"/>
        <v>0</v>
      </c>
      <c r="BA57" s="1764"/>
      <c r="BB57" s="1726">
        <f t="shared" si="9"/>
        <v>0</v>
      </c>
      <c r="BC57" s="1726"/>
      <c r="BD57" s="1726">
        <f>SUM(AR57:BC57)</f>
        <v>0</v>
      </c>
      <c r="BE57" s="1794"/>
    </row>
    <row r="58" spans="1:57" ht="21.95" customHeight="1">
      <c r="A58" s="1749"/>
      <c r="B58" s="1694" t="s">
        <v>801</v>
      </c>
      <c r="C58" s="1695"/>
      <c r="D58" s="1696"/>
      <c r="E58" s="1697"/>
      <c r="F58" s="1698"/>
      <c r="G58" s="1698"/>
      <c r="H58" s="1698"/>
      <c r="I58" s="1698"/>
      <c r="J58" s="1698"/>
      <c r="K58" s="1698"/>
      <c r="L58" s="1698"/>
      <c r="M58" s="1698"/>
      <c r="N58" s="1719"/>
      <c r="O58" s="1719"/>
      <c r="P58" s="1732" t="s">
        <v>472</v>
      </c>
      <c r="Q58" s="1733"/>
      <c r="R58" s="1696"/>
      <c r="S58" s="1697"/>
      <c r="T58" s="1698"/>
      <c r="U58" s="1698"/>
      <c r="V58" s="1698"/>
      <c r="W58" s="1698"/>
      <c r="X58" s="1697"/>
      <c r="Y58" s="1714"/>
      <c r="Z58" s="1697"/>
      <c r="AA58" s="1714"/>
      <c r="AB58" s="1719"/>
      <c r="AC58" s="1719"/>
      <c r="AD58" s="1732" t="s">
        <v>472</v>
      </c>
      <c r="AE58" s="1733"/>
      <c r="AF58" s="1734" t="s">
        <v>472</v>
      </c>
      <c r="AG58" s="1735"/>
      <c r="AH58" s="1736"/>
      <c r="AI58" s="1737"/>
      <c r="AN58" s="1749"/>
      <c r="AO58" s="1800"/>
      <c r="AP58" s="1694" t="s">
        <v>505</v>
      </c>
      <c r="AQ58" s="1695"/>
      <c r="AR58" s="1710">
        <f t="shared" si="4"/>
        <v>0</v>
      </c>
      <c r="AS58" s="1711"/>
      <c r="AT58" s="1712">
        <f t="shared" si="5"/>
        <v>0</v>
      </c>
      <c r="AU58" s="1712"/>
      <c r="AV58" s="1712">
        <f t="shared" si="6"/>
        <v>0</v>
      </c>
      <c r="AW58" s="1712"/>
      <c r="AX58" s="1712">
        <f t="shared" si="7"/>
        <v>0</v>
      </c>
      <c r="AY58" s="1712"/>
      <c r="AZ58" s="1712">
        <f t="shared" si="8"/>
        <v>0</v>
      </c>
      <c r="BA58" s="1712"/>
      <c r="BB58" s="1771">
        <f t="shared" si="9"/>
        <v>0</v>
      </c>
      <c r="BC58" s="1771"/>
      <c r="BD58" s="1732" t="s">
        <v>430</v>
      </c>
      <c r="BE58" s="1802"/>
    </row>
    <row r="59" spans="1:57" ht="21.95" customHeight="1">
      <c r="A59" s="1749"/>
      <c r="B59" s="1708" t="s">
        <v>570</v>
      </c>
      <c r="C59" s="1709"/>
      <c r="D59" s="1710" t="str">
        <f>IF(D58=0," ",D58*$W$5)</f>
        <v xml:space="preserve"> </v>
      </c>
      <c r="E59" s="1711"/>
      <c r="F59" s="1712" t="str">
        <f>IF(F58=0," ",F58*$W$6)</f>
        <v xml:space="preserve"> </v>
      </c>
      <c r="G59" s="1712"/>
      <c r="H59" s="1713" t="str">
        <f>IF(H58=0," ",H58/$X$12*$W$7)</f>
        <v xml:space="preserve"> </v>
      </c>
      <c r="I59" s="1711"/>
      <c r="J59" s="1712" t="str">
        <f>IF(J58=0," ",J58*$W$10*1000)</f>
        <v xml:space="preserve"> </v>
      </c>
      <c r="K59" s="1712"/>
      <c r="L59" s="1712" t="str">
        <f>IF(L58=0," ",L58*$W$11*1000)</f>
        <v xml:space="preserve"> </v>
      </c>
      <c r="M59" s="1712"/>
      <c r="N59" s="1715" t="str">
        <f>IF(N58=0,"",0)</f>
        <v/>
      </c>
      <c r="O59" s="1716"/>
      <c r="P59" s="1712">
        <f>SUM(D59:O59)</f>
        <v>0</v>
      </c>
      <c r="Q59" s="1738"/>
      <c r="R59" s="1710" t="str">
        <f>IF(R58=0," ",R58*$W$5)</f>
        <v xml:space="preserve"> </v>
      </c>
      <c r="S59" s="1711"/>
      <c r="T59" s="1712" t="str">
        <f>IF(T58=0," ",T58*$W$6)</f>
        <v xml:space="preserve"> </v>
      </c>
      <c r="U59" s="1712"/>
      <c r="V59" s="1713" t="str">
        <f>IF(V58=0," ",V58/$X$12*$W$7)</f>
        <v xml:space="preserve"> </v>
      </c>
      <c r="W59" s="1711"/>
      <c r="X59" s="1712" t="str">
        <f>IF(X58=0," ",X58*$W$10*1000)</f>
        <v xml:space="preserve"> </v>
      </c>
      <c r="Y59" s="1712"/>
      <c r="Z59" s="1712" t="str">
        <f>IF(Z58=0," ",Z58*$W$11*1000)</f>
        <v xml:space="preserve"> </v>
      </c>
      <c r="AA59" s="1712"/>
      <c r="AB59" s="1715" t="str">
        <f>IF(AB58=0,"",0)</f>
        <v/>
      </c>
      <c r="AC59" s="1716"/>
      <c r="AD59" s="1712">
        <f>SUM(R59:AC59)</f>
        <v>0</v>
      </c>
      <c r="AE59" s="1738"/>
      <c r="AF59" s="1739">
        <f>P59-AD59</f>
        <v>0</v>
      </c>
      <c r="AG59" s="1711"/>
      <c r="AH59" s="1740"/>
      <c r="AI59" s="1741"/>
      <c r="AN59" s="1749"/>
      <c r="AO59" s="1800"/>
      <c r="AP59" s="1708" t="s">
        <v>580</v>
      </c>
      <c r="AQ59" s="1709"/>
      <c r="AR59" s="1710" t="e">
        <f t="shared" si="4"/>
        <v>#VALUE!</v>
      </c>
      <c r="AS59" s="1711"/>
      <c r="AT59" s="1712" t="e">
        <f t="shared" si="5"/>
        <v>#VALUE!</v>
      </c>
      <c r="AU59" s="1712"/>
      <c r="AV59" s="1713" t="e">
        <f t="shared" si="6"/>
        <v>#VALUE!</v>
      </c>
      <c r="AW59" s="1711"/>
      <c r="AX59" s="1712" t="e">
        <f t="shared" si="7"/>
        <v>#VALUE!</v>
      </c>
      <c r="AY59" s="1712"/>
      <c r="AZ59" s="1712" t="e">
        <f t="shared" si="8"/>
        <v>#VALUE!</v>
      </c>
      <c r="BA59" s="1712"/>
      <c r="BB59" s="1711" t="e">
        <f t="shared" si="9"/>
        <v>#VALUE!</v>
      </c>
      <c r="BC59" s="1713"/>
      <c r="BD59" s="1712" t="e">
        <f>SUM(AR59:BC59)</f>
        <v>#VALUE!</v>
      </c>
      <c r="BE59" s="1813"/>
    </row>
    <row r="60" spans="1:57" ht="21.95" customHeight="1">
      <c r="A60" s="1750"/>
      <c r="B60" s="1760" t="s">
        <v>571</v>
      </c>
      <c r="C60" s="1761"/>
      <c r="D60" s="1753" t="str">
        <f>IF(D58=0," ",D58*$Y$5)</f>
        <v xml:space="preserve"> </v>
      </c>
      <c r="E60" s="1754"/>
      <c r="F60" s="1723" t="str">
        <f>IF(F58=0," ",F58*$Y$5)</f>
        <v xml:space="preserve"> </v>
      </c>
      <c r="G60" s="1725"/>
      <c r="H60" s="1723" t="str">
        <f>IF(H58=0," ",H58/$X$12*$Y$7)</f>
        <v xml:space="preserve"> </v>
      </c>
      <c r="I60" s="1725"/>
      <c r="J60" s="1723" t="str">
        <f>IF(J58=0," ",J58*$Y$10*1000)</f>
        <v xml:space="preserve"> </v>
      </c>
      <c r="K60" s="1725"/>
      <c r="L60" s="1723" t="str">
        <f>IF(L58=0," ",L58*$Y$11*1000)</f>
        <v xml:space="preserve"> </v>
      </c>
      <c r="M60" s="1725"/>
      <c r="N60" s="1723" t="str">
        <f>IF(N58=0,"",N58*($Y$8+$Y$9))</f>
        <v/>
      </c>
      <c r="O60" s="1725"/>
      <c r="P60" s="1723">
        <f>SUM(D60:O60)</f>
        <v>0</v>
      </c>
      <c r="Q60" s="1724"/>
      <c r="R60" s="1753" t="str">
        <f>IF(R58=0," ",R58*$Y$5)</f>
        <v xml:space="preserve"> </v>
      </c>
      <c r="S60" s="1754"/>
      <c r="T60" s="1723" t="str">
        <f>IF(T58=0," ",T58*$Y$5)</f>
        <v xml:space="preserve"> </v>
      </c>
      <c r="U60" s="1725"/>
      <c r="V60" s="1723" t="str">
        <f>IF(V58=0," ",V58/$X$12*$Y$7)</f>
        <v xml:space="preserve"> </v>
      </c>
      <c r="W60" s="1725"/>
      <c r="X60" s="1723" t="str">
        <f>IF(X58=0," ",X58*$Y$10*1000)</f>
        <v xml:space="preserve"> </v>
      </c>
      <c r="Y60" s="1725"/>
      <c r="Z60" s="1723" t="str">
        <f>IF(Z58=0," ",Z58*$Y$11*1000)</f>
        <v xml:space="preserve"> </v>
      </c>
      <c r="AA60" s="1725"/>
      <c r="AB60" s="1723" t="str">
        <f>IF(AB58=0,"",AB58*($Y$8+$Y$9))</f>
        <v/>
      </c>
      <c r="AC60" s="1725"/>
      <c r="AD60" s="1723">
        <f>SUM(R60:AC60)</f>
        <v>0</v>
      </c>
      <c r="AE60" s="1724"/>
      <c r="AF60" s="1746">
        <f>P60-AD60</f>
        <v>0</v>
      </c>
      <c r="AG60" s="1747"/>
      <c r="AH60" s="1758"/>
      <c r="AI60" s="1759"/>
      <c r="AN60" s="1750"/>
      <c r="AO60" s="1801"/>
      <c r="AP60" s="1760" t="s">
        <v>581</v>
      </c>
      <c r="AQ60" s="1761"/>
      <c r="AR60" s="1795" t="e">
        <f t="shared" si="4"/>
        <v>#VALUE!</v>
      </c>
      <c r="AS60" s="1796"/>
      <c r="AT60" s="1747" t="e">
        <f t="shared" si="5"/>
        <v>#VALUE!</v>
      </c>
      <c r="AU60" s="1797"/>
      <c r="AV60" s="1747" t="e">
        <f t="shared" si="6"/>
        <v>#VALUE!</v>
      </c>
      <c r="AW60" s="1797"/>
      <c r="AX60" s="1747" t="e">
        <f t="shared" si="7"/>
        <v>#VALUE!</v>
      </c>
      <c r="AY60" s="1797"/>
      <c r="AZ60" s="1747" t="e">
        <f t="shared" si="8"/>
        <v>#VALUE!</v>
      </c>
      <c r="BA60" s="1797"/>
      <c r="BB60" s="1747" t="e">
        <f t="shared" si="9"/>
        <v>#VALUE!</v>
      </c>
      <c r="BC60" s="1797"/>
      <c r="BD60" s="1747" t="e">
        <f>SUM(AR60:BC60)</f>
        <v>#VALUE!</v>
      </c>
      <c r="BE60" s="1798"/>
    </row>
    <row r="61" spans="1:57" ht="21.95" customHeight="1">
      <c r="A61" s="1748">
        <v>10</v>
      </c>
      <c r="B61" s="1762" t="s">
        <v>504</v>
      </c>
      <c r="C61" s="1763"/>
      <c r="D61" s="1728"/>
      <c r="E61" s="1729"/>
      <c r="F61" s="1722"/>
      <c r="G61" s="1722"/>
      <c r="H61" s="1722"/>
      <c r="I61" s="1722"/>
      <c r="J61" s="1722"/>
      <c r="K61" s="1722"/>
      <c r="L61" s="1722"/>
      <c r="M61" s="1722"/>
      <c r="N61" s="1707"/>
      <c r="O61" s="1707"/>
      <c r="P61" s="1726">
        <f>SUM(D61:O61)</f>
        <v>0</v>
      </c>
      <c r="Q61" s="1727"/>
      <c r="R61" s="1728"/>
      <c r="S61" s="1729"/>
      <c r="T61" s="1722"/>
      <c r="U61" s="1722"/>
      <c r="V61" s="1722"/>
      <c r="W61" s="1722"/>
      <c r="X61" s="1730"/>
      <c r="Y61" s="1731"/>
      <c r="Z61" s="1730"/>
      <c r="AA61" s="1731"/>
      <c r="AB61" s="1707"/>
      <c r="AC61" s="1707"/>
      <c r="AD61" s="1726">
        <f>SUM(R61:AC61)</f>
        <v>0</v>
      </c>
      <c r="AE61" s="1727"/>
      <c r="AF61" s="1742">
        <f>P61-AD61</f>
        <v>0</v>
      </c>
      <c r="AG61" s="1743"/>
      <c r="AH61" s="1744"/>
      <c r="AI61" s="1745"/>
      <c r="AN61" s="1748">
        <v>10</v>
      </c>
      <c r="AO61" s="1799">
        <f>B16</f>
        <v>0</v>
      </c>
      <c r="AP61" s="1762" t="s">
        <v>504</v>
      </c>
      <c r="AQ61" s="1763"/>
      <c r="AR61" s="1765">
        <f t="shared" si="4"/>
        <v>0</v>
      </c>
      <c r="AS61" s="1766"/>
      <c r="AT61" s="1764">
        <f t="shared" si="5"/>
        <v>0</v>
      </c>
      <c r="AU61" s="1764"/>
      <c r="AV61" s="1764">
        <f t="shared" si="6"/>
        <v>0</v>
      </c>
      <c r="AW61" s="1764"/>
      <c r="AX61" s="1764">
        <f t="shared" si="7"/>
        <v>0</v>
      </c>
      <c r="AY61" s="1764"/>
      <c r="AZ61" s="1764">
        <f t="shared" si="8"/>
        <v>0</v>
      </c>
      <c r="BA61" s="1764"/>
      <c r="BB61" s="1726">
        <f t="shared" si="9"/>
        <v>0</v>
      </c>
      <c r="BC61" s="1726"/>
      <c r="BD61" s="1726">
        <f>SUM(AR61:BC61)</f>
        <v>0</v>
      </c>
      <c r="BE61" s="1794"/>
    </row>
    <row r="62" spans="1:57" ht="21.95" customHeight="1">
      <c r="A62" s="1749"/>
      <c r="B62" s="1694" t="s">
        <v>801</v>
      </c>
      <c r="C62" s="1695"/>
      <c r="D62" s="1696"/>
      <c r="E62" s="1697"/>
      <c r="F62" s="1698"/>
      <c r="G62" s="1698"/>
      <c r="H62" s="1698"/>
      <c r="I62" s="1698"/>
      <c r="J62" s="1698"/>
      <c r="K62" s="1698"/>
      <c r="L62" s="1698"/>
      <c r="M62" s="1698"/>
      <c r="N62" s="1719"/>
      <c r="O62" s="1719"/>
      <c r="P62" s="1732" t="s">
        <v>472</v>
      </c>
      <c r="Q62" s="1733"/>
      <c r="R62" s="1696"/>
      <c r="S62" s="1697"/>
      <c r="T62" s="1698"/>
      <c r="U62" s="1698"/>
      <c r="V62" s="1698"/>
      <c r="W62" s="1698"/>
      <c r="X62" s="1697"/>
      <c r="Y62" s="1714"/>
      <c r="Z62" s="1697"/>
      <c r="AA62" s="1714"/>
      <c r="AB62" s="1719"/>
      <c r="AC62" s="1719"/>
      <c r="AD62" s="1732" t="s">
        <v>472</v>
      </c>
      <c r="AE62" s="1733"/>
      <c r="AF62" s="1734" t="s">
        <v>472</v>
      </c>
      <c r="AG62" s="1735"/>
      <c r="AH62" s="1736"/>
      <c r="AI62" s="1737"/>
      <c r="AN62" s="1749"/>
      <c r="AO62" s="1800"/>
      <c r="AP62" s="1694" t="s">
        <v>505</v>
      </c>
      <c r="AQ62" s="1695"/>
      <c r="AR62" s="1710">
        <f t="shared" si="4"/>
        <v>0</v>
      </c>
      <c r="AS62" s="1711"/>
      <c r="AT62" s="1712">
        <f t="shared" si="5"/>
        <v>0</v>
      </c>
      <c r="AU62" s="1712"/>
      <c r="AV62" s="1712">
        <f t="shared" si="6"/>
        <v>0</v>
      </c>
      <c r="AW62" s="1712"/>
      <c r="AX62" s="1712">
        <f t="shared" si="7"/>
        <v>0</v>
      </c>
      <c r="AY62" s="1712"/>
      <c r="AZ62" s="1712">
        <f t="shared" si="8"/>
        <v>0</v>
      </c>
      <c r="BA62" s="1712"/>
      <c r="BB62" s="1771">
        <f t="shared" si="9"/>
        <v>0</v>
      </c>
      <c r="BC62" s="1771"/>
      <c r="BD62" s="1732" t="s">
        <v>430</v>
      </c>
      <c r="BE62" s="1802"/>
    </row>
    <row r="63" spans="1:57" ht="21.95" customHeight="1">
      <c r="A63" s="1749"/>
      <c r="B63" s="1708" t="s">
        <v>570</v>
      </c>
      <c r="C63" s="1709"/>
      <c r="D63" s="1710" t="str">
        <f>IF(D62=0," ",D62*$W$5)</f>
        <v xml:space="preserve"> </v>
      </c>
      <c r="E63" s="1711"/>
      <c r="F63" s="1712" t="str">
        <f>IF(F62=0," ",F62*$W$6)</f>
        <v xml:space="preserve"> </v>
      </c>
      <c r="G63" s="1712"/>
      <c r="H63" s="1713" t="str">
        <f>IF(H62=0," ",H62/$X$12*$W$7)</f>
        <v xml:space="preserve"> </v>
      </c>
      <c r="I63" s="1711"/>
      <c r="J63" s="1712" t="str">
        <f>IF(J62=0," ",J62*$W$10*1000)</f>
        <v xml:space="preserve"> </v>
      </c>
      <c r="K63" s="1712"/>
      <c r="L63" s="1712" t="str">
        <f>IF(L62=0," ",L62*$W$11*1000)</f>
        <v xml:space="preserve"> </v>
      </c>
      <c r="M63" s="1712"/>
      <c r="N63" s="1715" t="str">
        <f>IF(N62=0,"",0)</f>
        <v/>
      </c>
      <c r="O63" s="1716"/>
      <c r="P63" s="1712">
        <f>SUM(D63:O63)</f>
        <v>0</v>
      </c>
      <c r="Q63" s="1738"/>
      <c r="R63" s="1710" t="str">
        <f>IF(R62=0," ",R62*$W$5)</f>
        <v xml:space="preserve"> </v>
      </c>
      <c r="S63" s="1711"/>
      <c r="T63" s="1712" t="str">
        <f>IF(T62=0," ",T62*$W$6)</f>
        <v xml:space="preserve"> </v>
      </c>
      <c r="U63" s="1712"/>
      <c r="V63" s="1713" t="str">
        <f>IF(V62=0," ",V62/$X$12*$W$7)</f>
        <v xml:space="preserve"> </v>
      </c>
      <c r="W63" s="1711"/>
      <c r="X63" s="1712" t="str">
        <f>IF(X62=0," ",X62*$W$10*1000)</f>
        <v xml:space="preserve"> </v>
      </c>
      <c r="Y63" s="1712"/>
      <c r="Z63" s="1712" t="str">
        <f>IF(Z62=0," ",Z62*$W$11*1000)</f>
        <v xml:space="preserve"> </v>
      </c>
      <c r="AA63" s="1712"/>
      <c r="AB63" s="1715" t="str">
        <f>IF(AB62=0,"",0)</f>
        <v/>
      </c>
      <c r="AC63" s="1716"/>
      <c r="AD63" s="1712">
        <f>SUM(R63:AC63)</f>
        <v>0</v>
      </c>
      <c r="AE63" s="1738"/>
      <c r="AF63" s="1739">
        <f>P63-AD63</f>
        <v>0</v>
      </c>
      <c r="AG63" s="1711"/>
      <c r="AH63" s="1740"/>
      <c r="AI63" s="1741"/>
      <c r="AN63" s="1749"/>
      <c r="AO63" s="1800"/>
      <c r="AP63" s="1708" t="s">
        <v>580</v>
      </c>
      <c r="AQ63" s="1709"/>
      <c r="AR63" s="1710" t="e">
        <f t="shared" si="4"/>
        <v>#VALUE!</v>
      </c>
      <c r="AS63" s="1711"/>
      <c r="AT63" s="1712" t="e">
        <f t="shared" si="5"/>
        <v>#VALUE!</v>
      </c>
      <c r="AU63" s="1712"/>
      <c r="AV63" s="1713" t="e">
        <f t="shared" si="6"/>
        <v>#VALUE!</v>
      </c>
      <c r="AW63" s="1711"/>
      <c r="AX63" s="1712" t="e">
        <f t="shared" si="7"/>
        <v>#VALUE!</v>
      </c>
      <c r="AY63" s="1712"/>
      <c r="AZ63" s="1712" t="e">
        <f t="shared" si="8"/>
        <v>#VALUE!</v>
      </c>
      <c r="BA63" s="1712"/>
      <c r="BB63" s="1711" t="e">
        <f t="shared" si="9"/>
        <v>#VALUE!</v>
      </c>
      <c r="BC63" s="1713"/>
      <c r="BD63" s="1712" t="e">
        <f>SUM(AR63:BC63)</f>
        <v>#VALUE!</v>
      </c>
      <c r="BE63" s="1813"/>
    </row>
    <row r="64" spans="1:57" ht="21.95" customHeight="1" thickBot="1">
      <c r="A64" s="1767"/>
      <c r="B64" s="1760" t="s">
        <v>571</v>
      </c>
      <c r="C64" s="1761"/>
      <c r="D64" s="1753" t="str">
        <f>IF(D62=0," ",D62*$Y$5)</f>
        <v xml:space="preserve"> </v>
      </c>
      <c r="E64" s="1754"/>
      <c r="F64" s="1723" t="str">
        <f>IF(F62=0," ",F62*$Y$5)</f>
        <v xml:space="preserve"> </v>
      </c>
      <c r="G64" s="1725"/>
      <c r="H64" s="1723" t="str">
        <f>IF(H62=0," ",H62/$X$12*$Y$7)</f>
        <v xml:space="preserve"> </v>
      </c>
      <c r="I64" s="1725"/>
      <c r="J64" s="1723" t="str">
        <f>IF(J62=0," ",J62*$Y$10*1000)</f>
        <v xml:space="preserve"> </v>
      </c>
      <c r="K64" s="1725"/>
      <c r="L64" s="1723" t="str">
        <f>IF(L62=0," ",L62*$Y$11*1000)</f>
        <v xml:space="preserve"> </v>
      </c>
      <c r="M64" s="1725"/>
      <c r="N64" s="1723" t="str">
        <f>IF(N62=0,"",N62*($Y$8+$Y$9))</f>
        <v/>
      </c>
      <c r="O64" s="1725"/>
      <c r="P64" s="1723">
        <f>SUM(D64:O64)</f>
        <v>0</v>
      </c>
      <c r="Q64" s="1724"/>
      <c r="R64" s="1753" t="str">
        <f>IF(R62=0," ",R62*$Y$5)</f>
        <v xml:space="preserve"> </v>
      </c>
      <c r="S64" s="1754"/>
      <c r="T64" s="1723" t="str">
        <f>IF(T62=0," ",T62*$Y$5)</f>
        <v xml:space="preserve"> </v>
      </c>
      <c r="U64" s="1725"/>
      <c r="V64" s="1723" t="str">
        <f>IF(V62=0," ",V62/$X$12*$Y$7)</f>
        <v xml:space="preserve"> </v>
      </c>
      <c r="W64" s="1725"/>
      <c r="X64" s="1723" t="str">
        <f>IF(X62=0," ",X62*$Y$10*1000)</f>
        <v xml:space="preserve"> </v>
      </c>
      <c r="Y64" s="1725"/>
      <c r="Z64" s="1723" t="str">
        <f>IF(Z62=0," ",Z62*$Y$11*1000)</f>
        <v xml:space="preserve"> </v>
      </c>
      <c r="AA64" s="1725"/>
      <c r="AB64" s="1723" t="str">
        <f>IF(AB62=0,"",AB62*($Y$8+$Y$9))</f>
        <v/>
      </c>
      <c r="AC64" s="1725"/>
      <c r="AD64" s="1723">
        <f>SUM(R64:AC64)</f>
        <v>0</v>
      </c>
      <c r="AE64" s="1724"/>
      <c r="AF64" s="1746">
        <f>P64-AD64</f>
        <v>0</v>
      </c>
      <c r="AG64" s="1747"/>
      <c r="AH64" s="1758"/>
      <c r="AI64" s="1759"/>
      <c r="AN64" s="1767"/>
      <c r="AO64" s="1804"/>
      <c r="AP64" s="1760" t="s">
        <v>581</v>
      </c>
      <c r="AQ64" s="1761"/>
      <c r="AR64" s="1795" t="e">
        <f t="shared" si="4"/>
        <v>#VALUE!</v>
      </c>
      <c r="AS64" s="1796"/>
      <c r="AT64" s="1747" t="e">
        <f t="shared" si="5"/>
        <v>#VALUE!</v>
      </c>
      <c r="AU64" s="1797"/>
      <c r="AV64" s="1747" t="e">
        <f t="shared" si="6"/>
        <v>#VALUE!</v>
      </c>
      <c r="AW64" s="1797"/>
      <c r="AX64" s="1747" t="e">
        <f t="shared" si="7"/>
        <v>#VALUE!</v>
      </c>
      <c r="AY64" s="1797"/>
      <c r="AZ64" s="1747" t="e">
        <f t="shared" si="8"/>
        <v>#VALUE!</v>
      </c>
      <c r="BA64" s="1797"/>
      <c r="BB64" s="1747" t="e">
        <f t="shared" si="9"/>
        <v>#VALUE!</v>
      </c>
      <c r="BC64" s="1797"/>
      <c r="BD64" s="1747" t="e">
        <f>SUM(AR64:BC64)</f>
        <v>#VALUE!</v>
      </c>
      <c r="BE64" s="1798"/>
    </row>
    <row r="65" spans="1:57" ht="21.95" customHeight="1" thickTop="1">
      <c r="A65" s="1757" t="s">
        <v>22</v>
      </c>
      <c r="B65" s="1699" t="s">
        <v>504</v>
      </c>
      <c r="C65" s="1700"/>
      <c r="D65" s="1770">
        <f>SUM(D25,D29,D33,D37,D41,D45,D49,D53,D57,D61)</f>
        <v>0</v>
      </c>
      <c r="E65" s="1769"/>
      <c r="F65" s="1768">
        <f>SUM(F25,F29,F33,F37,F41,F45,F49,F53,F57,F61)</f>
        <v>0</v>
      </c>
      <c r="G65" s="1769"/>
      <c r="H65" s="1768">
        <f>SUM(H25,H29,H33,H37,H41,H45,H49,H53,H57,H61)</f>
        <v>0</v>
      </c>
      <c r="I65" s="1769"/>
      <c r="J65" s="1768">
        <f>SUM(J25,J29,J33,J37,J41,J45,J49,J53,J57,J61)</f>
        <v>0</v>
      </c>
      <c r="K65" s="1769"/>
      <c r="L65" s="1768">
        <f>SUM(L25,L29,L33,L37,L41,L45,L49,L53,L57,L61)</f>
        <v>0</v>
      </c>
      <c r="M65" s="1769"/>
      <c r="N65" s="1768">
        <f>SUM(N25,N29,N33,N37,N41,N45,N49,N53,N57,N61)</f>
        <v>0</v>
      </c>
      <c r="O65" s="1769"/>
      <c r="P65" s="1768">
        <f>SUM(P25,P29,P33,P37,P41,P45,P49,P53,P57,P61)</f>
        <v>0</v>
      </c>
      <c r="Q65" s="1769"/>
      <c r="R65" s="1770">
        <f>SUM(R25,R29,R33,R37,R41,R45,R49,R53,R57,R61)</f>
        <v>0</v>
      </c>
      <c r="S65" s="1769"/>
      <c r="T65" s="1720">
        <f>SUM(T25,T29,T33,T37,T41,T45,T49,T53,T57,T61)</f>
        <v>0</v>
      </c>
      <c r="U65" s="1720"/>
      <c r="V65" s="1720">
        <f>SUM(V25,V29,V33,V37,V41,V45,V49,V53,V57,V61)</f>
        <v>0</v>
      </c>
      <c r="W65" s="1720"/>
      <c r="X65" s="1769">
        <f>SUM(X25,X29,X33,X37,X41,X45,X49,X53,X57,X61)</f>
        <v>0</v>
      </c>
      <c r="Y65" s="1775"/>
      <c r="Z65" s="1769">
        <f>SUM(Z25,Z29,Z33,Z37,Z41,Z45,Z49,Z53,Z57,Z61)</f>
        <v>0</v>
      </c>
      <c r="AA65" s="1775"/>
      <c r="AB65" s="1720">
        <f>SUM(AB25,AB29,AB33,AB37,AB41,AB45,AB49,AB53,AB57,AB61)</f>
        <v>0</v>
      </c>
      <c r="AC65" s="1720"/>
      <c r="AD65" s="1768">
        <f>SUM(AD25,AD29,AD33,AD37,AD41,AD45,AD49,AD53,AD57,AD61)</f>
        <v>0</v>
      </c>
      <c r="AE65" s="1769"/>
      <c r="AF65" s="1776">
        <f>P65-AD65</f>
        <v>0</v>
      </c>
      <c r="AG65" s="1777"/>
      <c r="AH65" s="1744"/>
      <c r="AI65" s="1745"/>
      <c r="AN65" s="1757" t="s">
        <v>22</v>
      </c>
      <c r="AO65" s="696"/>
      <c r="AP65" s="1699" t="s">
        <v>504</v>
      </c>
      <c r="AQ65" s="1700"/>
      <c r="AR65" s="1770">
        <f>SUM(AR25,AR29,AR33,AR37,AR41,AR45,AR49,AR53,AR57,AR61)</f>
        <v>0</v>
      </c>
      <c r="AS65" s="1769"/>
      <c r="AT65" s="1768">
        <f>SUM(AT25,AT29,AT33,AT37,AT41,AT45,AT49,AT53,AT57,AT61)</f>
        <v>0</v>
      </c>
      <c r="AU65" s="1769"/>
      <c r="AV65" s="1768">
        <f>SUM(AV25,AV29,AV33,AV37,AV41,AV45,AV49,AV53,AV57,AV61)</f>
        <v>0</v>
      </c>
      <c r="AW65" s="1769"/>
      <c r="AX65" s="1768">
        <f>SUM(AX25,AX29,AX33,AX37,AX41,AX45,AX49,AX53,AX57,AX61)</f>
        <v>0</v>
      </c>
      <c r="AY65" s="1769"/>
      <c r="AZ65" s="1768">
        <f>SUM(AZ25,AZ29,AZ33,AZ37,AZ41,AZ45,AZ49,AZ53,AZ57,AZ61)</f>
        <v>0</v>
      </c>
      <c r="BA65" s="1769"/>
      <c r="BB65" s="1768">
        <f>SUM(BB25,BB29,BB33,BB37,BB41,BB45,BB49,BB53,BB57,BB61)</f>
        <v>0</v>
      </c>
      <c r="BC65" s="1769"/>
      <c r="BD65" s="1768">
        <f>SUM(BD25,BD29,BD33,BD37,BD41,BD45,BD49,BD53,BD57,BD61)</f>
        <v>0</v>
      </c>
      <c r="BE65" s="1815"/>
    </row>
    <row r="66" spans="1:57" ht="21.95" customHeight="1">
      <c r="A66" s="1749"/>
      <c r="B66" s="1694" t="s">
        <v>802</v>
      </c>
      <c r="C66" s="1695"/>
      <c r="D66" s="1765">
        <f>SUM(D26,D30,D34,D38,D42,D46,D50,D54,D58,D62)</f>
        <v>0</v>
      </c>
      <c r="E66" s="1766"/>
      <c r="F66" s="1764">
        <f>SUM(F26,F30,F34,F38,F42,F46,F50,F54,F58,F62)</f>
        <v>0</v>
      </c>
      <c r="G66" s="1766"/>
      <c r="H66" s="1764">
        <f>SUM(H26,H30,H34,H38,H42,H46,H50,H54,H58,H62)</f>
        <v>0</v>
      </c>
      <c r="I66" s="1766"/>
      <c r="J66" s="1764">
        <f>SUM(J26,J30,J34,J38,J42,J46,J50,J54,J58,J62)</f>
        <v>0</v>
      </c>
      <c r="K66" s="1766"/>
      <c r="L66" s="1764">
        <f>SUM(L26,L30,L34,L38,L42,L46,L50,L54,L58,L62)</f>
        <v>0</v>
      </c>
      <c r="M66" s="1766"/>
      <c r="N66" s="1764">
        <f>SUM(N26,N30,N34,N38,N42,N46,N50,N54,N58,N62)</f>
        <v>0</v>
      </c>
      <c r="O66" s="1766"/>
      <c r="P66" s="1764">
        <f>SUM(P26,P30,P34,P38,P42,P46,P50,P54,P58,P62)</f>
        <v>0</v>
      </c>
      <c r="Q66" s="1766"/>
      <c r="R66" s="1765">
        <f>SUM(R26,R30,R34,R38,R42,R46,R50,R54,R58,R62)</f>
        <v>0</v>
      </c>
      <c r="S66" s="1766"/>
      <c r="T66" s="1771">
        <f>SUM(T26,T30,T34,T38,T42,T46,T50,T54,T58,T62)</f>
        <v>0</v>
      </c>
      <c r="U66" s="1771"/>
      <c r="V66" s="1771">
        <f>SUM(V26,V30,V34,V38,V42,V46,V50,V54,V58,V62)</f>
        <v>0</v>
      </c>
      <c r="W66" s="1771"/>
      <c r="X66" s="1711">
        <f>SUM(X26,X30,X34,X38,X42,X46,X50,X54,X58,X62)</f>
        <v>0</v>
      </c>
      <c r="Y66" s="1713"/>
      <c r="Z66" s="1711">
        <f>SUM(Z26,Z30,Z34,Z38,Z42,Z46,Z50,Z54,Z58,Z62)</f>
        <v>0</v>
      </c>
      <c r="AA66" s="1713"/>
      <c r="AB66" s="1771">
        <f>SUM(AB26,AB30,AB34,AB38,AB42,AB46,AB50,AB54,AB58,AB62)</f>
        <v>0</v>
      </c>
      <c r="AC66" s="1771"/>
      <c r="AD66" s="1764">
        <f>SUM(AD26,AD30,AD34,AD38,AD42,AD46,AD50,AD54,AD58,AD62)</f>
        <v>0</v>
      </c>
      <c r="AE66" s="1766"/>
      <c r="AF66" s="1734" t="s">
        <v>472</v>
      </c>
      <c r="AG66" s="1735"/>
      <c r="AH66" s="1772"/>
      <c r="AI66" s="1773"/>
      <c r="AN66" s="1749"/>
      <c r="AO66" s="697"/>
      <c r="AP66" s="1694" t="s">
        <v>505</v>
      </c>
      <c r="AQ66" s="1695"/>
      <c r="AR66" s="1765">
        <f>SUM(AR26,AR30,AR34,AR38,AR42,AR46,AR50,AR54,AR58,AR62)</f>
        <v>0</v>
      </c>
      <c r="AS66" s="1766"/>
      <c r="AT66" s="1764">
        <f>SUM(AT26,AT30,AT34,AT38,AT42,AT46,AT50,AT54,AT58,AT62)</f>
        <v>0</v>
      </c>
      <c r="AU66" s="1766"/>
      <c r="AV66" s="1764">
        <f>SUM(AV26,AV30,AV34,AV38,AV42,AV46,AV50,AV54,AV58,AV62)</f>
        <v>0</v>
      </c>
      <c r="AW66" s="1766"/>
      <c r="AX66" s="1764">
        <f>SUM(AX26,AX30,AX34,AX38,AX42,AX46,AX50,AX54,AX58,AX62)</f>
        <v>0</v>
      </c>
      <c r="AY66" s="1766"/>
      <c r="AZ66" s="1764">
        <f>SUM(AZ26,AZ30,AZ34,AZ38,AZ42,AZ46,AZ50,AZ54,AZ58,AZ62)</f>
        <v>0</v>
      </c>
      <c r="BA66" s="1766"/>
      <c r="BB66" s="1764">
        <f>SUM(BB26,BB30,BB34,BB38,BB42,BB46,BB50,BB54,BB58,BB62)</f>
        <v>0</v>
      </c>
      <c r="BC66" s="1766"/>
      <c r="BD66" s="1764">
        <f>SUM(BD26,BD30,BD34,BD38,BD42,BD46,BD50,BD54,BD58,BD62)</f>
        <v>0</v>
      </c>
      <c r="BE66" s="1814"/>
    </row>
    <row r="67" spans="1:57" ht="21.95" customHeight="1">
      <c r="A67" s="1749"/>
      <c r="B67" s="1708" t="s">
        <v>570</v>
      </c>
      <c r="C67" s="1709"/>
      <c r="D67" s="1710">
        <f>SUM(D27,D31,D35,D39,D43,D47,D51,D55,D59,D63)</f>
        <v>0</v>
      </c>
      <c r="E67" s="1711"/>
      <c r="F67" s="1712">
        <f>SUM(F27,F31,F35,F39,F43,F47,F51,F55,F59,F63)</f>
        <v>0</v>
      </c>
      <c r="G67" s="1711"/>
      <c r="H67" s="1712">
        <f>SUM(H27,H31,H35,H39,H43,H47,H51,H55,H59,H63)</f>
        <v>0</v>
      </c>
      <c r="I67" s="1711"/>
      <c r="J67" s="1712">
        <f>SUM(J27,J31,J35,J39,J43,J47,J51,J55,J59,J63)</f>
        <v>0</v>
      </c>
      <c r="K67" s="1711"/>
      <c r="L67" s="1712">
        <f>SUM(L27,L31,L35,L39,L43,L47,L51,L55,L59,L63)</f>
        <v>0</v>
      </c>
      <c r="M67" s="1711"/>
      <c r="N67" s="1712">
        <f>SUM(N27,N31,N35,N39,N43,N47,N51,N55,N59,N63)</f>
        <v>0</v>
      </c>
      <c r="O67" s="1711"/>
      <c r="P67" s="1712">
        <f>SUM(P27,P31,P35,P39,P43,P47,P51,P55,P59,P63)</f>
        <v>0</v>
      </c>
      <c r="Q67" s="1711"/>
      <c r="R67" s="1778">
        <f>SUM(R27,R31,R35,R39,R43,R47,R51,R55,R59,R63)</f>
        <v>0</v>
      </c>
      <c r="S67" s="1771"/>
      <c r="T67" s="1771">
        <f>SUM(T27,T31,T35,T39,T43,T47,T51,T55,T59,T63)</f>
        <v>0</v>
      </c>
      <c r="U67" s="1771"/>
      <c r="V67" s="1771">
        <f>SUM(V27,V31,V35,V39,V43,V47,V51,V55,V59,V63)</f>
        <v>0</v>
      </c>
      <c r="W67" s="1771"/>
      <c r="X67" s="1711">
        <f>SUM(X27,X31,X35,X39,X43,X47,X51,X55,X59,X63)</f>
        <v>0</v>
      </c>
      <c r="Y67" s="1713"/>
      <c r="Z67" s="1711">
        <f>SUM(Z27,Z31,Z35,Z39,Z43,Z47,Z51,Z55,Z59,Z63)</f>
        <v>0</v>
      </c>
      <c r="AA67" s="1713"/>
      <c r="AB67" s="1771">
        <f>SUM(AB27,AB31,AB35,AB39,AB43,AB47,AB51,AB55,AB59,AB63)</f>
        <v>0</v>
      </c>
      <c r="AC67" s="1771"/>
      <c r="AD67" s="1712">
        <f>SUM(AD27,AD31,AD35,AD39,AD43,AD47,AD51,AD55,AD59,AD63)</f>
        <v>0</v>
      </c>
      <c r="AE67" s="1711"/>
      <c r="AF67" s="1792">
        <f>P67-AD67</f>
        <v>0</v>
      </c>
      <c r="AG67" s="1793"/>
      <c r="AH67" s="1740"/>
      <c r="AI67" s="1741"/>
      <c r="AN67" s="1749"/>
      <c r="AO67" s="697"/>
      <c r="AP67" s="1708" t="s">
        <v>580</v>
      </c>
      <c r="AQ67" s="1709"/>
      <c r="AR67" s="1710" t="e">
        <f>SUM(AR27,AR31,AR35,AR39,AR43,AR47,AR51,AR55,AR59,AR63)</f>
        <v>#VALUE!</v>
      </c>
      <c r="AS67" s="1711"/>
      <c r="AT67" s="1712" t="e">
        <f>SUM(AT27,AT31,AT35,AT39,AT43,AT47,AT51,AT55,AT59,AT63)</f>
        <v>#VALUE!</v>
      </c>
      <c r="AU67" s="1711"/>
      <c r="AV67" s="1712" t="e">
        <f>SUM(AV27,AV31,AV35,AV39,AV43,AV47,AV51,AV55,AV59,AV63)</f>
        <v>#VALUE!</v>
      </c>
      <c r="AW67" s="1711"/>
      <c r="AX67" s="1712" t="e">
        <f>SUM(AX27,AX31,AX35,AX39,AX43,AX47,AX51,AX55,AX59,AX63)</f>
        <v>#VALUE!</v>
      </c>
      <c r="AY67" s="1711"/>
      <c r="AZ67" s="1712" t="e">
        <f>SUM(AZ27,AZ31,AZ35,AZ39,AZ43,AZ47,AZ51,AZ55,AZ59,AZ63)</f>
        <v>#VALUE!</v>
      </c>
      <c r="BA67" s="1711"/>
      <c r="BB67" s="1712" t="e">
        <f>SUM(BB27,BB31,BB35,BB39,BB43,BB47,BB51,BB55,BB59,BB63)</f>
        <v>#VALUE!</v>
      </c>
      <c r="BC67" s="1711"/>
      <c r="BD67" s="1712" t="e">
        <f>SUM(BD27,BD31,BD35,BD39,BD43,BD47,BD51,BD55,BD59,BD63)</f>
        <v>#VALUE!</v>
      </c>
      <c r="BE67" s="1813"/>
    </row>
    <row r="68" spans="1:57" ht="21.95" customHeight="1" thickBot="1">
      <c r="A68" s="1774"/>
      <c r="B68" s="1789" t="s">
        <v>571</v>
      </c>
      <c r="C68" s="1790"/>
      <c r="D68" s="1791">
        <f>SUM(D28,D32,D36,D40,D44,D48,D52,D56,D60,D64)</f>
        <v>0</v>
      </c>
      <c r="E68" s="1781"/>
      <c r="F68" s="1784">
        <f>SUM(F28,F32,F36,F40,F44,F48,F52,F56,F60,F64)</f>
        <v>0</v>
      </c>
      <c r="G68" s="1781"/>
      <c r="H68" s="1784">
        <f>SUM(H28,H32,H36,H40,H44,H48,H52,H56,H60,H64)</f>
        <v>0</v>
      </c>
      <c r="I68" s="1781"/>
      <c r="J68" s="1784">
        <f>SUM(J28,J32,J36,J40,J44,J48,J52,J56,J60,J64)</f>
        <v>0</v>
      </c>
      <c r="K68" s="1781"/>
      <c r="L68" s="1784">
        <f>SUM(L28,L32,L36,L40,L44,L48,L52,L56,L60,L64)</f>
        <v>0</v>
      </c>
      <c r="M68" s="1781"/>
      <c r="N68" s="1784">
        <f>SUM(N28,N32,N36,N40,N44,N48,N52,N56,N60,N64)</f>
        <v>0</v>
      </c>
      <c r="O68" s="1781"/>
      <c r="P68" s="1784">
        <f>SUM(P28,P32,P36,P40,P44,P48,P52,P56,P60,P64)</f>
        <v>0</v>
      </c>
      <c r="Q68" s="1781"/>
      <c r="R68" s="1788">
        <f>SUM(R28,R32,R36,R40,R44,R48,R52,R56,R60,R64)</f>
        <v>0</v>
      </c>
      <c r="S68" s="1783"/>
      <c r="T68" s="1783">
        <f>SUM(T28,T32,T36,T40,T44,T48,T52,T56,T60,T64)</f>
        <v>0</v>
      </c>
      <c r="U68" s="1783"/>
      <c r="V68" s="1783">
        <f>SUM(V28,V32,V36,V40,V44,V48,V52,V56,V60,V64)</f>
        <v>0</v>
      </c>
      <c r="W68" s="1783"/>
      <c r="X68" s="1781">
        <f>SUM(X28,X32,X36,X40,X44,X48,X52,X56,X60,X64)</f>
        <v>0</v>
      </c>
      <c r="Y68" s="1782"/>
      <c r="Z68" s="1781">
        <f>SUM(Z28,Z32,Z36,Z40,Z44,Z48,Z52,Z56,Z60,Z64)</f>
        <v>0</v>
      </c>
      <c r="AA68" s="1782"/>
      <c r="AB68" s="1783">
        <f>SUM(AB28,AB32,AB36,AB40,AB44,AB48,AB52,AB56,AB60,AB64)</f>
        <v>0</v>
      </c>
      <c r="AC68" s="1783"/>
      <c r="AD68" s="1784">
        <f>SUM(AD28,AD32,AD36,AD40,AD44,AD48,AD52,AD56,AD60,AD64)</f>
        <v>0</v>
      </c>
      <c r="AE68" s="1781"/>
      <c r="AF68" s="1785">
        <f>P68-AD68</f>
        <v>0</v>
      </c>
      <c r="AG68" s="1786"/>
      <c r="AH68" s="1772"/>
      <c r="AI68" s="1773"/>
      <c r="AN68" s="1774"/>
      <c r="AO68" s="698"/>
      <c r="AP68" s="1789" t="s">
        <v>581</v>
      </c>
      <c r="AQ68" s="1790"/>
      <c r="AR68" s="1791" t="e">
        <f>SUM(AR28,AR32,AR36,AR40,AR44,AR48,AR52,AR56,AR60,AR64)</f>
        <v>#VALUE!</v>
      </c>
      <c r="AS68" s="1781"/>
      <c r="AT68" s="1784" t="e">
        <f>SUM(AT28,AT32,AT36,AT40,AT44,AT48,AT52,AT56,AT60,AT64)</f>
        <v>#VALUE!</v>
      </c>
      <c r="AU68" s="1781"/>
      <c r="AV68" s="1784" t="e">
        <f>SUM(AV28,AV32,AV36,AV40,AV44,AV48,AV52,AV56,AV60,AV64)</f>
        <v>#VALUE!</v>
      </c>
      <c r="AW68" s="1781"/>
      <c r="AX68" s="1784" t="e">
        <f>SUM(AX28,AX32,AX36,AX40,AX44,AX48,AX52,AX56,AX60,AX64)</f>
        <v>#VALUE!</v>
      </c>
      <c r="AY68" s="1781"/>
      <c r="AZ68" s="1784" t="e">
        <f>SUM(AZ28,AZ32,AZ36,AZ40,AZ44,AZ48,AZ52,AZ56,AZ60,AZ64)</f>
        <v>#VALUE!</v>
      </c>
      <c r="BA68" s="1781"/>
      <c r="BB68" s="1784" t="e">
        <f>SUM(BB28,BB32,BB36,BB40,BB44,BB48,BB52,BB56,BB60,BB64)</f>
        <v>#VALUE!</v>
      </c>
      <c r="BC68" s="1781"/>
      <c r="BD68" s="1784" t="e">
        <f>SUM(BD28,BD32,BD36,BD40,BD44,BD48,BD52,BD56,BD60,BD64)</f>
        <v>#VALUE!</v>
      </c>
      <c r="BE68" s="1803"/>
    </row>
    <row r="69" spans="1:57" ht="24" customHeight="1">
      <c r="A69" s="646" t="s">
        <v>803</v>
      </c>
      <c r="B69" s="731"/>
      <c r="C69" s="731"/>
      <c r="D69" s="731"/>
      <c r="E69" s="732"/>
      <c r="F69" s="732"/>
      <c r="G69" s="732"/>
      <c r="H69" s="732"/>
      <c r="I69" s="732"/>
      <c r="J69" s="73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row>
    <row r="70" spans="1:57" ht="24" customHeight="1">
      <c r="B70" s="538"/>
      <c r="C70" s="731"/>
      <c r="D70" s="731"/>
      <c r="E70" s="731"/>
      <c r="F70" s="731"/>
      <c r="G70" s="731"/>
      <c r="H70" s="731"/>
      <c r="I70" s="731"/>
      <c r="J70" s="731"/>
      <c r="K70" s="568"/>
      <c r="L70" s="568"/>
      <c r="M70" s="568"/>
      <c r="N70" s="568"/>
      <c r="O70" s="568"/>
      <c r="P70" s="568"/>
      <c r="Q70" s="568"/>
      <c r="R70" s="568"/>
      <c r="S70" s="568"/>
      <c r="T70" s="568"/>
      <c r="U70" s="568"/>
      <c r="V70" s="538"/>
      <c r="W70" s="538"/>
      <c r="X70" s="537"/>
      <c r="Y70" s="538"/>
      <c r="Z70" s="538"/>
      <c r="AA70" s="538"/>
      <c r="AB70" s="538"/>
      <c r="AC70" s="538"/>
      <c r="AD70" s="537"/>
      <c r="AE70" s="537"/>
      <c r="AF70" s="538"/>
      <c r="AG70" s="538"/>
    </row>
    <row r="71" spans="1:57" ht="23.25" customHeight="1">
      <c r="A71" s="1863" t="s">
        <v>788</v>
      </c>
      <c r="B71" s="1863"/>
      <c r="C71" s="1863"/>
      <c r="D71" s="1863"/>
      <c r="E71" s="1863"/>
      <c r="F71" s="1863"/>
      <c r="G71" s="1863"/>
      <c r="H71" s="1863"/>
      <c r="I71" s="1863"/>
      <c r="J71" s="1863"/>
      <c r="K71" s="1863"/>
      <c r="L71" s="1863"/>
      <c r="M71" s="1863"/>
      <c r="N71" s="1863"/>
      <c r="O71" s="1863"/>
      <c r="P71" s="1863"/>
      <c r="Q71" s="1863"/>
      <c r="R71" s="1863"/>
      <c r="S71" s="1863"/>
      <c r="T71" s="1863"/>
      <c r="U71" s="1863"/>
      <c r="V71" s="1863"/>
      <c r="W71" s="1863"/>
      <c r="X71" s="1863"/>
      <c r="Y71" s="1863"/>
      <c r="Z71" s="1863"/>
      <c r="AA71" s="1863"/>
      <c r="AB71" s="1863"/>
      <c r="AC71" s="1863"/>
      <c r="AD71" s="1863"/>
      <c r="AE71" s="1863"/>
      <c r="AF71" s="1863"/>
      <c r="AG71" s="1863"/>
    </row>
    <row r="72" spans="1:57" ht="23.25" customHeight="1">
      <c r="A72" s="732"/>
      <c r="B72" s="732"/>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538"/>
      <c r="AF72" s="538"/>
      <c r="AI72" s="733" t="str">
        <f>様式7!$F$4</f>
        <v>○○○○○○○○○○○ＥＳＣＯ事業</v>
      </c>
    </row>
    <row r="73" spans="1:57" ht="21">
      <c r="A73" s="1864"/>
      <c r="B73" s="1864"/>
      <c r="C73" s="1864"/>
      <c r="D73" s="1864"/>
      <c r="E73" s="1864"/>
      <c r="F73" s="1864"/>
      <c r="G73" s="1864"/>
      <c r="H73" s="1864"/>
      <c r="I73" s="1864"/>
      <c r="J73" s="1864"/>
      <c r="K73" s="1780"/>
      <c r="L73" s="1780"/>
      <c r="M73" s="1780"/>
      <c r="N73" s="1780"/>
      <c r="O73" s="1780"/>
      <c r="P73" s="1780"/>
      <c r="Q73" s="1780"/>
      <c r="R73" s="1780"/>
      <c r="S73" s="682"/>
      <c r="T73" s="355"/>
      <c r="U73" s="355"/>
      <c r="V73" s="355"/>
      <c r="W73" s="355"/>
      <c r="X73" s="355"/>
      <c r="Y73" s="355"/>
      <c r="Z73" s="355"/>
      <c r="AA73" s="355"/>
      <c r="AB73" s="355"/>
      <c r="AC73" s="355"/>
      <c r="AD73" s="355"/>
      <c r="AE73" s="355"/>
      <c r="AF73" s="355"/>
      <c r="AG73" s="355"/>
    </row>
    <row r="74" spans="1:57">
      <c r="A74" s="355"/>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row>
    <row r="75" spans="1:57">
      <c r="A75" s="355"/>
      <c r="B75" s="355"/>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row>
    <row r="76" spans="1:57">
      <c r="A76" s="355"/>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row>
    <row r="77" spans="1:57">
      <c r="A77" s="355"/>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row>
    <row r="78" spans="1:57">
      <c r="A78" s="355"/>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row>
    <row r="79" spans="1:57">
      <c r="A79" s="355"/>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row>
    <row r="80" spans="1:57">
      <c r="A80" s="355"/>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row>
    <row r="81" spans="1:33">
      <c r="A81" s="355"/>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row>
    <row r="82" spans="1:33">
      <c r="A82" s="355"/>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row>
    <row r="83" spans="1:33">
      <c r="A83" s="355"/>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row>
    <row r="84" spans="1:33">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row>
    <row r="85" spans="1:33">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row>
    <row r="86" spans="1:33">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row>
  </sheetData>
  <mergeCells count="1296">
    <mergeCell ref="AO29:AO32"/>
    <mergeCell ref="AO33:AO36"/>
    <mergeCell ref="AO37:AO40"/>
    <mergeCell ref="AO41:AO44"/>
    <mergeCell ref="AO45:AO48"/>
    <mergeCell ref="AO49:AO52"/>
    <mergeCell ref="AO53:AO56"/>
    <mergeCell ref="AO57:AO60"/>
    <mergeCell ref="BD67:BE67"/>
    <mergeCell ref="AP68:AQ68"/>
    <mergeCell ref="AR68:AS68"/>
    <mergeCell ref="AT68:AU68"/>
    <mergeCell ref="AV68:AW68"/>
    <mergeCell ref="AX68:AY68"/>
    <mergeCell ref="AZ68:BA68"/>
    <mergeCell ref="BB68:BC68"/>
    <mergeCell ref="BD68:BE68"/>
    <mergeCell ref="BD63:BE63"/>
    <mergeCell ref="AP64:AQ64"/>
    <mergeCell ref="AR64:AS64"/>
    <mergeCell ref="AT64:AU64"/>
    <mergeCell ref="AV64:AW64"/>
    <mergeCell ref="AX64:AY64"/>
    <mergeCell ref="AZ64:BA64"/>
    <mergeCell ref="BB64:BC64"/>
    <mergeCell ref="BD64:BE64"/>
    <mergeCell ref="BD59:BE59"/>
    <mergeCell ref="AP60:AQ60"/>
    <mergeCell ref="AR60:AS60"/>
    <mergeCell ref="AT60:AU60"/>
    <mergeCell ref="AV60:AW60"/>
    <mergeCell ref="AX60:AY60"/>
    <mergeCell ref="AN65:AN68"/>
    <mergeCell ref="AP65:AQ65"/>
    <mergeCell ref="AR65:AS65"/>
    <mergeCell ref="AT65:AU65"/>
    <mergeCell ref="AV65:AW65"/>
    <mergeCell ref="AX65:AY65"/>
    <mergeCell ref="AZ65:BA65"/>
    <mergeCell ref="BB65:BC65"/>
    <mergeCell ref="BD65:BE65"/>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AN61:AN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BB62:BC62"/>
    <mergeCell ref="BD62:BE62"/>
    <mergeCell ref="AP63:AQ63"/>
    <mergeCell ref="AR63:AS63"/>
    <mergeCell ref="AT63:AU63"/>
    <mergeCell ref="AV63:AW63"/>
    <mergeCell ref="AX63:AY63"/>
    <mergeCell ref="AZ63:BA63"/>
    <mergeCell ref="BB63:BC63"/>
    <mergeCell ref="AO61:AO64"/>
    <mergeCell ref="AZ60:BA60"/>
    <mergeCell ref="BB60:BC60"/>
    <mergeCell ref="BD60:BE60"/>
    <mergeCell ref="AN57:AN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BD58:BE58"/>
    <mergeCell ref="AP59:AQ59"/>
    <mergeCell ref="AR59:AS59"/>
    <mergeCell ref="AT59:AU59"/>
    <mergeCell ref="AV59:AW59"/>
    <mergeCell ref="AX59:AY59"/>
    <mergeCell ref="AZ59:BA59"/>
    <mergeCell ref="BB59:BC59"/>
    <mergeCell ref="BD55:BE55"/>
    <mergeCell ref="AP56:AQ56"/>
    <mergeCell ref="AR56:AS56"/>
    <mergeCell ref="AT56:AU56"/>
    <mergeCell ref="AV56:AW56"/>
    <mergeCell ref="AX56:AY56"/>
    <mergeCell ref="AZ56:BA56"/>
    <mergeCell ref="BB56:BC56"/>
    <mergeCell ref="BD56:BE56"/>
    <mergeCell ref="AN53:AN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BB54:BC54"/>
    <mergeCell ref="BD54:BE54"/>
    <mergeCell ref="AP55:AQ55"/>
    <mergeCell ref="AR55:AS55"/>
    <mergeCell ref="AT55:AU55"/>
    <mergeCell ref="AV55:AW55"/>
    <mergeCell ref="AX55:AY55"/>
    <mergeCell ref="AZ55:BA55"/>
    <mergeCell ref="BB55:BC55"/>
    <mergeCell ref="BD51:BE51"/>
    <mergeCell ref="AP52:AQ52"/>
    <mergeCell ref="AR52:AS52"/>
    <mergeCell ref="AT52:AU52"/>
    <mergeCell ref="AV52:AW52"/>
    <mergeCell ref="AX52:AY52"/>
    <mergeCell ref="AZ52:BA52"/>
    <mergeCell ref="BB52:BC52"/>
    <mergeCell ref="BD52:BE52"/>
    <mergeCell ref="AN49:AN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BD50:BE50"/>
    <mergeCell ref="AP51:AQ51"/>
    <mergeCell ref="AR51:AS51"/>
    <mergeCell ref="AT51:AU51"/>
    <mergeCell ref="AV51:AW51"/>
    <mergeCell ref="AX51:AY51"/>
    <mergeCell ref="AZ51:BA51"/>
    <mergeCell ref="BB51:BC51"/>
    <mergeCell ref="BD47:BE47"/>
    <mergeCell ref="AP48:AQ48"/>
    <mergeCell ref="AR48:AS48"/>
    <mergeCell ref="AT48:AU48"/>
    <mergeCell ref="AV48:AW48"/>
    <mergeCell ref="AX48:AY48"/>
    <mergeCell ref="AZ48:BA48"/>
    <mergeCell ref="BB48:BC48"/>
    <mergeCell ref="BD48:BE48"/>
    <mergeCell ref="AN45:AN48"/>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Z46:BA46"/>
    <mergeCell ref="BB46:BC46"/>
    <mergeCell ref="BD46:BE46"/>
    <mergeCell ref="AP47:AQ47"/>
    <mergeCell ref="AR47:AS47"/>
    <mergeCell ref="AT47:AU47"/>
    <mergeCell ref="AV47:AW47"/>
    <mergeCell ref="AX47:AY47"/>
    <mergeCell ref="AZ47:BA47"/>
    <mergeCell ref="BB47:BC47"/>
    <mergeCell ref="BD43:BE43"/>
    <mergeCell ref="AP44:AQ44"/>
    <mergeCell ref="AR44:AS44"/>
    <mergeCell ref="AT44:AU44"/>
    <mergeCell ref="AV44:AW44"/>
    <mergeCell ref="AX44:AY44"/>
    <mergeCell ref="AZ44:BA44"/>
    <mergeCell ref="BB44:BC44"/>
    <mergeCell ref="BD44:BE44"/>
    <mergeCell ref="AN41:AN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BD42:BE42"/>
    <mergeCell ref="AP43:AQ43"/>
    <mergeCell ref="AR43:AS43"/>
    <mergeCell ref="AT43:AU43"/>
    <mergeCell ref="AV43:AW43"/>
    <mergeCell ref="AX43:AY43"/>
    <mergeCell ref="AZ43:BA43"/>
    <mergeCell ref="BB43:BC43"/>
    <mergeCell ref="BD39:BE39"/>
    <mergeCell ref="AP40:AQ40"/>
    <mergeCell ref="AR40:AS40"/>
    <mergeCell ref="AT40:AU40"/>
    <mergeCell ref="AV40:AW40"/>
    <mergeCell ref="AX40:AY40"/>
    <mergeCell ref="AZ40:BA40"/>
    <mergeCell ref="BB40:BC40"/>
    <mergeCell ref="BD40:BE40"/>
    <mergeCell ref="AN37:AN40"/>
    <mergeCell ref="AP37:AQ37"/>
    <mergeCell ref="AR37:AS37"/>
    <mergeCell ref="AT37:AU37"/>
    <mergeCell ref="AV37:AW37"/>
    <mergeCell ref="AX37:AY37"/>
    <mergeCell ref="AZ37:BA37"/>
    <mergeCell ref="BB37:BC37"/>
    <mergeCell ref="BD37:BE37"/>
    <mergeCell ref="AP38:AQ38"/>
    <mergeCell ref="AR38:AS38"/>
    <mergeCell ref="AT38:AU38"/>
    <mergeCell ref="AV38:AW38"/>
    <mergeCell ref="AX38:AY38"/>
    <mergeCell ref="AZ38:BA38"/>
    <mergeCell ref="BB38:BC38"/>
    <mergeCell ref="BD38:BE38"/>
    <mergeCell ref="AP39:AQ39"/>
    <mergeCell ref="AR39:AS39"/>
    <mergeCell ref="AT39:AU39"/>
    <mergeCell ref="AV39:AW39"/>
    <mergeCell ref="AX39:AY39"/>
    <mergeCell ref="AZ39:BA39"/>
    <mergeCell ref="BB39:BC39"/>
    <mergeCell ref="BD35:BE35"/>
    <mergeCell ref="AP36:AQ36"/>
    <mergeCell ref="AR36:AS36"/>
    <mergeCell ref="AT36:AU36"/>
    <mergeCell ref="AV36:AW36"/>
    <mergeCell ref="AX36:AY36"/>
    <mergeCell ref="AZ36:BA36"/>
    <mergeCell ref="BB36:BC36"/>
    <mergeCell ref="BD36:BE36"/>
    <mergeCell ref="AN33:AN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Z34:BA34"/>
    <mergeCell ref="BB34:BC34"/>
    <mergeCell ref="BD34:BE34"/>
    <mergeCell ref="AP35:AQ35"/>
    <mergeCell ref="AR35:AS35"/>
    <mergeCell ref="AT35:AU35"/>
    <mergeCell ref="AV35:AW35"/>
    <mergeCell ref="AX35:AY35"/>
    <mergeCell ref="AZ35:BA35"/>
    <mergeCell ref="BB35:BC35"/>
    <mergeCell ref="BD31:BE31"/>
    <mergeCell ref="AP32:AQ32"/>
    <mergeCell ref="AR32:AS32"/>
    <mergeCell ref="AT32:AU32"/>
    <mergeCell ref="AV32:AW32"/>
    <mergeCell ref="AX32:AY32"/>
    <mergeCell ref="AZ32:BA32"/>
    <mergeCell ref="BB32:BC32"/>
    <mergeCell ref="BD32:BE32"/>
    <mergeCell ref="AN29:AN32"/>
    <mergeCell ref="AP29:AQ29"/>
    <mergeCell ref="AR29:AS29"/>
    <mergeCell ref="AT29:AU29"/>
    <mergeCell ref="AV29:AW29"/>
    <mergeCell ref="AX29:AY29"/>
    <mergeCell ref="AZ29:BA29"/>
    <mergeCell ref="BB29:BC29"/>
    <mergeCell ref="BD29:BE29"/>
    <mergeCell ref="AP30:AQ30"/>
    <mergeCell ref="AR30:AS30"/>
    <mergeCell ref="AT30:AU30"/>
    <mergeCell ref="AV30:AW30"/>
    <mergeCell ref="AX30:AY30"/>
    <mergeCell ref="AZ30:BA30"/>
    <mergeCell ref="BB30:BC30"/>
    <mergeCell ref="BD30:BE30"/>
    <mergeCell ref="AP31:AQ31"/>
    <mergeCell ref="AR31:AS31"/>
    <mergeCell ref="AT31:AU31"/>
    <mergeCell ref="AV31:AW31"/>
    <mergeCell ref="AX31:AY31"/>
    <mergeCell ref="AZ31:BA31"/>
    <mergeCell ref="BB31:BC31"/>
    <mergeCell ref="BD27:BE27"/>
    <mergeCell ref="AP28:AQ28"/>
    <mergeCell ref="AR28:AS28"/>
    <mergeCell ref="AT28:AU28"/>
    <mergeCell ref="AV28:AW28"/>
    <mergeCell ref="AX28:AY28"/>
    <mergeCell ref="AZ28:BA28"/>
    <mergeCell ref="BB28:BC28"/>
    <mergeCell ref="BD28:BE28"/>
    <mergeCell ref="AN25:AN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AX26:AY26"/>
    <mergeCell ref="AZ26:BA26"/>
    <mergeCell ref="BB26:BC26"/>
    <mergeCell ref="BD26:BE26"/>
    <mergeCell ref="AP27:AQ27"/>
    <mergeCell ref="AR27:AS27"/>
    <mergeCell ref="AT27:AU27"/>
    <mergeCell ref="AV27:AW27"/>
    <mergeCell ref="AX27:AY27"/>
    <mergeCell ref="AZ27:BA27"/>
    <mergeCell ref="BB27:BC27"/>
    <mergeCell ref="AN23:AN24"/>
    <mergeCell ref="AP23:AQ24"/>
    <mergeCell ref="AR23:BE23"/>
    <mergeCell ref="AR24:AS24"/>
    <mergeCell ref="AT24:AU24"/>
    <mergeCell ref="AV24:AW24"/>
    <mergeCell ref="AX24:AY24"/>
    <mergeCell ref="AZ24:BA24"/>
    <mergeCell ref="BB24:BC24"/>
    <mergeCell ref="BD24:BE24"/>
    <mergeCell ref="AO23:AO24"/>
    <mergeCell ref="AO25:AO28"/>
    <mergeCell ref="AH60:AI60"/>
    <mergeCell ref="AH61:AI61"/>
    <mergeCell ref="AH62:AI62"/>
    <mergeCell ref="AH63:AI63"/>
    <mergeCell ref="AH64:AI64"/>
    <mergeCell ref="AH65:AI65"/>
    <mergeCell ref="AH66:AI66"/>
    <mergeCell ref="AH67:AI67"/>
    <mergeCell ref="AH68:AI68"/>
    <mergeCell ref="AH51:AI51"/>
    <mergeCell ref="AH52:AI52"/>
    <mergeCell ref="AH53:AI53"/>
    <mergeCell ref="AH54:AI54"/>
    <mergeCell ref="AH55:AI55"/>
    <mergeCell ref="AH56:AI56"/>
    <mergeCell ref="AH57:AI57"/>
    <mergeCell ref="AH58:AI58"/>
    <mergeCell ref="AH59:AI59"/>
    <mergeCell ref="AH42:AI42"/>
    <mergeCell ref="AH43:AI43"/>
    <mergeCell ref="AH44:AI44"/>
    <mergeCell ref="AH45:AI45"/>
    <mergeCell ref="AH46:AI46"/>
    <mergeCell ref="AH47:AI47"/>
    <mergeCell ref="AH48:AI48"/>
    <mergeCell ref="AH49:AI49"/>
    <mergeCell ref="AH50:AI50"/>
    <mergeCell ref="AH33:AI33"/>
    <mergeCell ref="AH34:AI34"/>
    <mergeCell ref="AH35:AI35"/>
    <mergeCell ref="AH36:AI36"/>
    <mergeCell ref="AH37:AI37"/>
    <mergeCell ref="AH38:AI38"/>
    <mergeCell ref="AH39:AI39"/>
    <mergeCell ref="AH40:AI40"/>
    <mergeCell ref="AH41:AI41"/>
    <mergeCell ref="AH23:AI24"/>
    <mergeCell ref="AH25:AI25"/>
    <mergeCell ref="AH26:AI26"/>
    <mergeCell ref="AH27:AI27"/>
    <mergeCell ref="AH28:AI28"/>
    <mergeCell ref="AH29:AI29"/>
    <mergeCell ref="AH30:AI30"/>
    <mergeCell ref="AH31:AI31"/>
    <mergeCell ref="AH32:AI32"/>
    <mergeCell ref="AG9:AH9"/>
    <mergeCell ref="AG10:AH10"/>
    <mergeCell ref="AC5:AF5"/>
    <mergeCell ref="AC6:AF6"/>
    <mergeCell ref="AC7:AF7"/>
    <mergeCell ref="AC8:AF8"/>
    <mergeCell ref="AC9:AF9"/>
    <mergeCell ref="AC10:AF10"/>
    <mergeCell ref="AD27:AE27"/>
    <mergeCell ref="AF23:AG24"/>
    <mergeCell ref="AD24:AE24"/>
    <mergeCell ref="AD32:AE32"/>
    <mergeCell ref="AF32:AG32"/>
    <mergeCell ref="AB28:AC28"/>
    <mergeCell ref="AD28:AE28"/>
    <mergeCell ref="AF28:AG28"/>
    <mergeCell ref="AF30:AG30"/>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B65:C65"/>
    <mergeCell ref="D65:E65"/>
    <mergeCell ref="F65:G65"/>
    <mergeCell ref="H65:I65"/>
    <mergeCell ref="V65:W65"/>
    <mergeCell ref="X65:Y65"/>
    <mergeCell ref="Z65:AA65"/>
    <mergeCell ref="AB65:AC65"/>
    <mergeCell ref="AD65:AE65"/>
    <mergeCell ref="AF65:AG65"/>
    <mergeCell ref="J65:K65"/>
    <mergeCell ref="L65:M65"/>
    <mergeCell ref="N65:O65"/>
    <mergeCell ref="P65:Q65"/>
    <mergeCell ref="R65:S65"/>
    <mergeCell ref="T65:U65"/>
    <mergeCell ref="B68:C68"/>
    <mergeCell ref="D68:E68"/>
    <mergeCell ref="F68:G68"/>
    <mergeCell ref="H68:I68"/>
    <mergeCell ref="J68:K68"/>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Z66:AA66"/>
    <mergeCell ref="AB66:AC66"/>
    <mergeCell ref="AD66:AE66"/>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X62:Y62"/>
    <mergeCell ref="Z62:AA62"/>
    <mergeCell ref="AB62:AC62"/>
    <mergeCell ref="L63:M63"/>
    <mergeCell ref="N63:O63"/>
    <mergeCell ref="P63:Q63"/>
    <mergeCell ref="R63:S63"/>
    <mergeCell ref="AD62:AE62"/>
    <mergeCell ref="AF62:AG62"/>
    <mergeCell ref="T62:U62"/>
    <mergeCell ref="V62:W62"/>
    <mergeCell ref="X63:Y63"/>
    <mergeCell ref="Z63:AA63"/>
    <mergeCell ref="AB63:AC63"/>
    <mergeCell ref="AD63:AE63"/>
    <mergeCell ref="AF63:AG63"/>
    <mergeCell ref="T63:U63"/>
    <mergeCell ref="V63:W63"/>
    <mergeCell ref="L61:M61"/>
    <mergeCell ref="N61:O61"/>
    <mergeCell ref="P61:Q61"/>
    <mergeCell ref="R61:S61"/>
    <mergeCell ref="AD59:AE59"/>
    <mergeCell ref="AF59:AG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J60:K60"/>
    <mergeCell ref="L60:M60"/>
    <mergeCell ref="N60:O60"/>
    <mergeCell ref="V60:W60"/>
    <mergeCell ref="X60:Y60"/>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X57:Y57"/>
    <mergeCell ref="Z57:AA57"/>
    <mergeCell ref="AB57:AC57"/>
    <mergeCell ref="AD57:AE57"/>
    <mergeCell ref="AF57:AG57"/>
    <mergeCell ref="J57:K57"/>
    <mergeCell ref="L57:M57"/>
    <mergeCell ref="N57:O57"/>
    <mergeCell ref="P57:Q57"/>
    <mergeCell ref="R57:S57"/>
    <mergeCell ref="T57:U57"/>
    <mergeCell ref="B57:C57"/>
    <mergeCell ref="D57:E57"/>
    <mergeCell ref="F57:G57"/>
    <mergeCell ref="H57:I57"/>
    <mergeCell ref="L55:M55"/>
    <mergeCell ref="N55:O55"/>
    <mergeCell ref="P55:Q55"/>
    <mergeCell ref="R55:S55"/>
    <mergeCell ref="V57:W57"/>
    <mergeCell ref="B56:C56"/>
    <mergeCell ref="D56:E56"/>
    <mergeCell ref="F56:G56"/>
    <mergeCell ref="H56:I56"/>
    <mergeCell ref="J56:K56"/>
    <mergeCell ref="L56:M56"/>
    <mergeCell ref="N56:O56"/>
    <mergeCell ref="P56:Q56"/>
    <mergeCell ref="R56:S56"/>
    <mergeCell ref="T56:U56"/>
    <mergeCell ref="V56:W56"/>
    <mergeCell ref="X56:Y56"/>
    <mergeCell ref="D52:E52"/>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J54:K54"/>
    <mergeCell ref="AB51:AC51"/>
    <mergeCell ref="P53:Q53"/>
    <mergeCell ref="R53:S53"/>
    <mergeCell ref="AD51:AE51"/>
    <mergeCell ref="N52:O52"/>
    <mergeCell ref="P52:Q52"/>
    <mergeCell ref="R52:S52"/>
    <mergeCell ref="T52:U52"/>
    <mergeCell ref="V52:W52"/>
    <mergeCell ref="X52:Y52"/>
    <mergeCell ref="Z52:AA52"/>
    <mergeCell ref="AB52:AC52"/>
    <mergeCell ref="AD52:AE52"/>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B47:C47"/>
    <mergeCell ref="D47:E47"/>
    <mergeCell ref="F47:G47"/>
    <mergeCell ref="H47:I47"/>
    <mergeCell ref="J47:K47"/>
    <mergeCell ref="F52:G52"/>
    <mergeCell ref="H52:I52"/>
    <mergeCell ref="J52:K52"/>
    <mergeCell ref="L52:M52"/>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X47:Y47"/>
    <mergeCell ref="Z47:AA47"/>
    <mergeCell ref="AB47:AC47"/>
    <mergeCell ref="AD47:AE47"/>
    <mergeCell ref="AF47:AG47"/>
    <mergeCell ref="T47:U47"/>
    <mergeCell ref="V47:W47"/>
    <mergeCell ref="B46:C46"/>
    <mergeCell ref="D46:E46"/>
    <mergeCell ref="F46:G46"/>
    <mergeCell ref="H46:I46"/>
    <mergeCell ref="J46:K46"/>
    <mergeCell ref="X49:Y49"/>
    <mergeCell ref="Z49:AA49"/>
    <mergeCell ref="AB49:AC49"/>
    <mergeCell ref="AD49:AE49"/>
    <mergeCell ref="AF49:AG49"/>
    <mergeCell ref="J49:K49"/>
    <mergeCell ref="L49:M49"/>
    <mergeCell ref="N49:O49"/>
    <mergeCell ref="P49:Q49"/>
    <mergeCell ref="R49:S49"/>
    <mergeCell ref="T49:U49"/>
    <mergeCell ref="B49:C49"/>
    <mergeCell ref="D49:E49"/>
    <mergeCell ref="F49:G49"/>
    <mergeCell ref="H49:I49"/>
    <mergeCell ref="L47:M47"/>
    <mergeCell ref="N47:O47"/>
    <mergeCell ref="P47:Q47"/>
    <mergeCell ref="R47:S47"/>
    <mergeCell ref="V49:W49"/>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AF46:AG46"/>
    <mergeCell ref="L46:M46"/>
    <mergeCell ref="N46:O46"/>
    <mergeCell ref="P46:Q46"/>
    <mergeCell ref="R46:S46"/>
    <mergeCell ref="T46:U46"/>
    <mergeCell ref="V46:W46"/>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AD43:AE43"/>
    <mergeCell ref="AF43:AG43"/>
    <mergeCell ref="X41:Y41"/>
    <mergeCell ref="Z41:AA41"/>
    <mergeCell ref="AB41:AC41"/>
    <mergeCell ref="AD41:AE41"/>
    <mergeCell ref="AF41:AG41"/>
    <mergeCell ref="J41:K41"/>
    <mergeCell ref="L41:M41"/>
    <mergeCell ref="N41:O41"/>
    <mergeCell ref="P41:Q41"/>
    <mergeCell ref="R41:S41"/>
    <mergeCell ref="T41:U41"/>
    <mergeCell ref="B41:C41"/>
    <mergeCell ref="D41:E41"/>
    <mergeCell ref="F41:G41"/>
    <mergeCell ref="H41:I41"/>
    <mergeCell ref="L39:M39"/>
    <mergeCell ref="N39:O39"/>
    <mergeCell ref="P39:Q39"/>
    <mergeCell ref="R39:S39"/>
    <mergeCell ref="V41:W41"/>
    <mergeCell ref="B40:C40"/>
    <mergeCell ref="D40:E40"/>
    <mergeCell ref="F40:G40"/>
    <mergeCell ref="H40:I40"/>
    <mergeCell ref="J40:K40"/>
    <mergeCell ref="L40:M40"/>
    <mergeCell ref="N40:O40"/>
    <mergeCell ref="P40:Q40"/>
    <mergeCell ref="R40:S40"/>
    <mergeCell ref="T40:U40"/>
    <mergeCell ref="V40:W40"/>
    <mergeCell ref="X40:Y40"/>
    <mergeCell ref="V39:W39"/>
    <mergeCell ref="B38:C38"/>
    <mergeCell ref="J38:K38"/>
    <mergeCell ref="X38:Y38"/>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N37:O37"/>
    <mergeCell ref="P37:Q37"/>
    <mergeCell ref="R37:S37"/>
    <mergeCell ref="F35:G35"/>
    <mergeCell ref="H35:I35"/>
    <mergeCell ref="AF36:AG36"/>
    <mergeCell ref="J35:K35"/>
    <mergeCell ref="L35:M35"/>
    <mergeCell ref="V36:W36"/>
    <mergeCell ref="X36:Y36"/>
    <mergeCell ref="F36:G36"/>
    <mergeCell ref="H36:I36"/>
    <mergeCell ref="J36:K36"/>
    <mergeCell ref="L36:M36"/>
    <mergeCell ref="Z38:AA38"/>
    <mergeCell ref="AB38:AC38"/>
    <mergeCell ref="AD38:AE38"/>
    <mergeCell ref="AF38:AG38"/>
    <mergeCell ref="L38:M38"/>
    <mergeCell ref="N38:O38"/>
    <mergeCell ref="P38:Q38"/>
    <mergeCell ref="R38:S38"/>
    <mergeCell ref="T38:U38"/>
    <mergeCell ref="V38:W38"/>
    <mergeCell ref="Z35:AA35"/>
    <mergeCell ref="AB35:AC35"/>
    <mergeCell ref="AD35:AE35"/>
    <mergeCell ref="AF35:AG35"/>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P34:Q34"/>
    <mergeCell ref="R34:S34"/>
    <mergeCell ref="T34:U34"/>
    <mergeCell ref="Z33:AA33"/>
    <mergeCell ref="H33:I33"/>
    <mergeCell ref="J33:K33"/>
    <mergeCell ref="X34:Y34"/>
    <mergeCell ref="V34:W34"/>
    <mergeCell ref="Z32:AA32"/>
    <mergeCell ref="X31:Y31"/>
    <mergeCell ref="Z31:AA31"/>
    <mergeCell ref="N32:O32"/>
    <mergeCell ref="P32:Q32"/>
    <mergeCell ref="R32:S32"/>
    <mergeCell ref="L32:M32"/>
    <mergeCell ref="N30:O30"/>
    <mergeCell ref="AB30:AC30"/>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P31:Q31"/>
    <mergeCell ref="R31:S31"/>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A25:A28"/>
    <mergeCell ref="B28:C28"/>
    <mergeCell ref="D28:E28"/>
    <mergeCell ref="V26:W26"/>
    <mergeCell ref="X26:Y26"/>
    <mergeCell ref="Z26:AA26"/>
    <mergeCell ref="AB26:AC26"/>
    <mergeCell ref="B25:C25"/>
    <mergeCell ref="J25:K25"/>
    <mergeCell ref="L25:M25"/>
    <mergeCell ref="N25:O25"/>
    <mergeCell ref="B27:C27"/>
    <mergeCell ref="D27:E27"/>
    <mergeCell ref="F27:G27"/>
    <mergeCell ref="H27:I27"/>
    <mergeCell ref="J27:K27"/>
    <mergeCell ref="L27:M27"/>
    <mergeCell ref="N27:O27"/>
    <mergeCell ref="P27:Q27"/>
    <mergeCell ref="X28:Y28"/>
    <mergeCell ref="Z28:AA28"/>
    <mergeCell ref="B15:D15"/>
    <mergeCell ref="U11:V11"/>
    <mergeCell ref="Q16:R16"/>
    <mergeCell ref="Q17:R17"/>
    <mergeCell ref="Y17:Z17"/>
    <mergeCell ref="D24:E24"/>
    <mergeCell ref="F24:G24"/>
    <mergeCell ref="H24:I24"/>
    <mergeCell ref="J24:K24"/>
    <mergeCell ref="L24:M24"/>
    <mergeCell ref="N24:O24"/>
    <mergeCell ref="P24:Q24"/>
    <mergeCell ref="R24:S24"/>
    <mergeCell ref="T24:U24"/>
    <mergeCell ref="R23:AE23"/>
    <mergeCell ref="V24:W24"/>
    <mergeCell ref="X24:Y24"/>
    <mergeCell ref="E19:F19"/>
    <mergeCell ref="G19:H19"/>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K4:L5"/>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W8:X8"/>
    <mergeCell ref="K7:L7"/>
    <mergeCell ref="Z24:AA24"/>
    <mergeCell ref="AB24:AC24"/>
    <mergeCell ref="Y14:Z14"/>
    <mergeCell ref="N15:O15"/>
    <mergeCell ref="Q15:R15"/>
    <mergeCell ref="U15:X15"/>
    <mergeCell ref="U14:X14"/>
    <mergeCell ref="N11:O11"/>
    <mergeCell ref="N12:O12"/>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G15:H15"/>
    <mergeCell ref="E14:F14"/>
    <mergeCell ref="E15:F15"/>
    <mergeCell ref="G14:H14"/>
    <mergeCell ref="N13:O13"/>
    <mergeCell ref="N14:O14"/>
    <mergeCell ref="Q11:R11"/>
    <mergeCell ref="Q12:R12"/>
    <mergeCell ref="Q13:R13"/>
    <mergeCell ref="Q14:R14"/>
    <mergeCell ref="D25:E25"/>
    <mergeCell ref="F25:G25"/>
    <mergeCell ref="H25:I25"/>
    <mergeCell ref="Z40:AA40"/>
    <mergeCell ref="AB40:AC40"/>
    <mergeCell ref="AD40:AE40"/>
    <mergeCell ref="AF40:AG40"/>
    <mergeCell ref="B36:C36"/>
    <mergeCell ref="D38:E38"/>
    <mergeCell ref="F38:G38"/>
    <mergeCell ref="H38:I38"/>
    <mergeCell ref="B39:C39"/>
    <mergeCell ref="D39:E39"/>
    <mergeCell ref="F39:G39"/>
    <mergeCell ref="H39:I39"/>
    <mergeCell ref="J39:K39"/>
    <mergeCell ref="X39:Y39"/>
    <mergeCell ref="Z39:AA39"/>
    <mergeCell ref="AB39:AC39"/>
    <mergeCell ref="AD39:AE39"/>
    <mergeCell ref="AF39:AG39"/>
    <mergeCell ref="T39:U39"/>
    <mergeCell ref="B37:C37"/>
    <mergeCell ref="D37:E37"/>
    <mergeCell ref="F37:G37"/>
    <mergeCell ref="H37:I37"/>
    <mergeCell ref="J37:K37"/>
    <mergeCell ref="N36:O36"/>
    <mergeCell ref="P36:Q36"/>
    <mergeCell ref="R36:S36"/>
    <mergeCell ref="T36:U36"/>
    <mergeCell ref="D36:E36"/>
    <mergeCell ref="Z36:AA36"/>
    <mergeCell ref="AB36:AC36"/>
    <mergeCell ref="L37:M37"/>
    <mergeCell ref="V48:W48"/>
    <mergeCell ref="X48:Y48"/>
    <mergeCell ref="Z48:AA48"/>
    <mergeCell ref="AB48:AC48"/>
    <mergeCell ref="AD48:AE48"/>
    <mergeCell ref="AF48:AG48"/>
    <mergeCell ref="B44:C44"/>
    <mergeCell ref="D44:E44"/>
    <mergeCell ref="F44:G44"/>
    <mergeCell ref="H44:I44"/>
    <mergeCell ref="AF52:AG52"/>
    <mergeCell ref="L45:M45"/>
    <mergeCell ref="X44:Y44"/>
    <mergeCell ref="Z44:AA44"/>
    <mergeCell ref="AB44:AC44"/>
    <mergeCell ref="AD44:AE44"/>
    <mergeCell ref="J44:K44"/>
    <mergeCell ref="L44:M44"/>
    <mergeCell ref="N45:O45"/>
    <mergeCell ref="P45:Q45"/>
    <mergeCell ref="R45:S45"/>
    <mergeCell ref="N44:O44"/>
    <mergeCell ref="P44:Q44"/>
    <mergeCell ref="R44:S44"/>
    <mergeCell ref="X46:Y46"/>
    <mergeCell ref="Z46:AA46"/>
    <mergeCell ref="AB46:AC46"/>
    <mergeCell ref="AD46:AE46"/>
    <mergeCell ref="T44:U44"/>
    <mergeCell ref="B45:C45"/>
    <mergeCell ref="D45:E45"/>
    <mergeCell ref="F45:G45"/>
    <mergeCell ref="AF56:AG56"/>
    <mergeCell ref="B52:C52"/>
    <mergeCell ref="D54:E54"/>
    <mergeCell ref="F54:G54"/>
    <mergeCell ref="H54:I54"/>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L53:M53"/>
    <mergeCell ref="N53:O53"/>
    <mergeCell ref="AF44:AG44"/>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Z56:AA56"/>
    <mergeCell ref="AB56:AC56"/>
    <mergeCell ref="AD56:AE56"/>
    <mergeCell ref="B48:C48"/>
    <mergeCell ref="D48:E48"/>
    <mergeCell ref="F48:G48"/>
    <mergeCell ref="H48:I48"/>
    <mergeCell ref="J48:K48"/>
    <mergeCell ref="L48:M48"/>
    <mergeCell ref="N48:O48"/>
    <mergeCell ref="P48:Q48"/>
    <mergeCell ref="R48:S48"/>
    <mergeCell ref="T48:U48"/>
    <mergeCell ref="E6:F6"/>
    <mergeCell ref="G6:H6"/>
    <mergeCell ref="E7:F7"/>
    <mergeCell ref="A29:A32"/>
    <mergeCell ref="T60:U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U10:V10"/>
    <mergeCell ref="B7:D7"/>
    <mergeCell ref="E11:F11"/>
    <mergeCell ref="G11:H11"/>
    <mergeCell ref="G7:H7"/>
    <mergeCell ref="G13:H13"/>
    <mergeCell ref="K8:L8"/>
    <mergeCell ref="K9:L9"/>
    <mergeCell ref="K10:L10"/>
    <mergeCell ref="K11:L11"/>
    <mergeCell ref="K12:L12"/>
    <mergeCell ref="K13:L13"/>
    <mergeCell ref="K14:L14"/>
    <mergeCell ref="K19:L19"/>
    <mergeCell ref="N19:O19"/>
    <mergeCell ref="Q19:R19"/>
    <mergeCell ref="B10:D10"/>
    <mergeCell ref="B11:D11"/>
    <mergeCell ref="E12:F12"/>
    <mergeCell ref="G12:H12"/>
    <mergeCell ref="E13:F13"/>
    <mergeCell ref="B8:D8"/>
    <mergeCell ref="E8:F8"/>
    <mergeCell ref="G8:H8"/>
    <mergeCell ref="B14:D14"/>
    <mergeCell ref="G10:H10"/>
    <mergeCell ref="B12:D12"/>
    <mergeCell ref="B13:D13"/>
    <mergeCell ref="B9:D9"/>
    <mergeCell ref="E9:F9"/>
    <mergeCell ref="G9:H9"/>
  </mergeCells>
  <phoneticPr fontId="5"/>
  <dataValidations count="1">
    <dataValidation type="list" allowBlank="1" showInputMessage="1" showErrorMessage="1" sqref="X12">
      <formula1>"1.034,1.045"</formula1>
    </dataValidation>
  </dataValidations>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zoomScaleNormal="70" zoomScaleSheetLayoutView="100" workbookViewId="0">
      <selection activeCell="I25" sqref="I25"/>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94"/>
      <c r="B1" s="94"/>
      <c r="C1" s="94"/>
      <c r="D1" s="94"/>
      <c r="E1" s="94"/>
      <c r="F1" s="94"/>
      <c r="G1" s="94"/>
      <c r="H1" s="94"/>
      <c r="I1" s="94"/>
      <c r="J1" s="94"/>
      <c r="K1" s="94"/>
      <c r="L1" s="94"/>
      <c r="M1" s="94"/>
      <c r="N1" s="94"/>
      <c r="O1" s="1115" t="s">
        <v>445</v>
      </c>
      <c r="P1" s="1116"/>
      <c r="Q1" s="240"/>
      <c r="R1" s="240"/>
      <c r="S1" s="240"/>
      <c r="T1" s="240"/>
      <c r="U1" s="1119"/>
      <c r="V1" s="1119"/>
      <c r="W1" s="1119"/>
      <c r="X1" s="1119"/>
    </row>
    <row r="2" spans="1:24" ht="20.25" customHeight="1">
      <c r="A2" s="551"/>
      <c r="B2" s="552" t="s">
        <v>444</v>
      </c>
      <c r="C2" s="551"/>
      <c r="D2" s="551"/>
      <c r="E2" s="551"/>
      <c r="F2" s="551"/>
      <c r="G2" s="551"/>
      <c r="H2" s="551"/>
      <c r="I2" s="551"/>
      <c r="J2" s="551"/>
      <c r="K2" s="551"/>
      <c r="L2" s="551"/>
      <c r="M2" s="551"/>
      <c r="N2" s="551"/>
      <c r="O2" s="551"/>
      <c r="P2" s="551"/>
      <c r="Q2" s="267"/>
      <c r="R2" s="267"/>
      <c r="S2" s="267"/>
      <c r="T2" s="267"/>
      <c r="U2" s="267"/>
      <c r="V2" s="267"/>
      <c r="W2" s="267"/>
      <c r="X2" s="267"/>
    </row>
    <row r="3" spans="1:24" ht="18" customHeight="1">
      <c r="A3" s="94"/>
      <c r="B3" s="94"/>
      <c r="C3" s="94"/>
      <c r="D3" s="94"/>
      <c r="E3" s="94"/>
      <c r="F3" s="94"/>
      <c r="G3" s="94"/>
      <c r="H3" s="94"/>
      <c r="I3" s="94"/>
      <c r="J3" s="94"/>
      <c r="K3" s="94"/>
      <c r="L3" s="94"/>
      <c r="M3" s="94"/>
      <c r="N3" s="94"/>
      <c r="O3" s="94"/>
      <c r="P3" s="94"/>
      <c r="Q3" s="240"/>
      <c r="R3" s="240"/>
      <c r="S3" s="240"/>
      <c r="T3" s="240"/>
      <c r="U3" s="268"/>
      <c r="V3" s="268"/>
      <c r="W3" s="268"/>
      <c r="X3" s="268"/>
    </row>
    <row r="4" spans="1:24" ht="20.25" customHeight="1">
      <c r="A4" s="551"/>
      <c r="B4" s="1124" t="s">
        <v>427</v>
      </c>
      <c r="C4" s="1125"/>
      <c r="D4" s="1125"/>
      <c r="E4" s="1125"/>
      <c r="F4" s="1125"/>
      <c r="G4" s="1125"/>
      <c r="H4" s="1125"/>
      <c r="I4" s="1125"/>
      <c r="J4" s="1125"/>
      <c r="K4" s="1125"/>
      <c r="L4" s="1125"/>
      <c r="M4" s="1125"/>
      <c r="N4" s="1125"/>
      <c r="O4" s="1125"/>
      <c r="P4" s="551"/>
      <c r="Q4" s="267"/>
      <c r="R4" s="267"/>
      <c r="S4" s="267"/>
      <c r="T4" s="267"/>
      <c r="U4" s="267"/>
      <c r="V4" s="267"/>
      <c r="W4" s="267"/>
      <c r="X4" s="267"/>
    </row>
    <row r="5" spans="1:24" ht="18" customHeight="1">
      <c r="A5" s="94"/>
      <c r="B5" s="1125"/>
      <c r="C5" s="1125"/>
      <c r="D5" s="1125"/>
      <c r="E5" s="1125"/>
      <c r="F5" s="1125"/>
      <c r="G5" s="1125"/>
      <c r="H5" s="1125"/>
      <c r="I5" s="1125"/>
      <c r="J5" s="1125"/>
      <c r="K5" s="1125"/>
      <c r="L5" s="1125"/>
      <c r="M5" s="1125"/>
      <c r="N5" s="1125"/>
      <c r="O5" s="1125"/>
      <c r="P5" s="94"/>
      <c r="Q5" s="240"/>
      <c r="R5" s="240"/>
      <c r="S5" s="240"/>
      <c r="T5" s="240"/>
      <c r="U5" s="268"/>
      <c r="V5" s="268"/>
      <c r="W5" s="268"/>
      <c r="X5" s="268"/>
    </row>
    <row r="6" spans="1:24" ht="20.25" customHeight="1">
      <c r="A6" s="551"/>
      <c r="B6" s="1125"/>
      <c r="C6" s="1125"/>
      <c r="D6" s="1125"/>
      <c r="E6" s="1125"/>
      <c r="F6" s="1125"/>
      <c r="G6" s="1125"/>
      <c r="H6" s="1125"/>
      <c r="I6" s="1125"/>
      <c r="J6" s="1125"/>
      <c r="K6" s="1125"/>
      <c r="L6" s="1125"/>
      <c r="M6" s="1125"/>
      <c r="N6" s="1125"/>
      <c r="O6" s="1125"/>
      <c r="P6" s="551"/>
      <c r="Q6" s="267"/>
      <c r="R6" s="267"/>
      <c r="S6" s="267"/>
      <c r="T6" s="267"/>
      <c r="U6" s="267"/>
      <c r="V6" s="267"/>
      <c r="W6" s="267"/>
      <c r="X6" s="267"/>
    </row>
    <row r="7" spans="1:24" ht="18" customHeight="1">
      <c r="A7" s="94"/>
      <c r="B7" s="1125"/>
      <c r="C7" s="1125"/>
      <c r="D7" s="1125"/>
      <c r="E7" s="1125"/>
      <c r="F7" s="1125"/>
      <c r="G7" s="1125"/>
      <c r="H7" s="1125"/>
      <c r="I7" s="1125"/>
      <c r="J7" s="1125"/>
      <c r="K7" s="1125"/>
      <c r="L7" s="1125"/>
      <c r="M7" s="1125"/>
      <c r="N7" s="1125"/>
      <c r="O7" s="1125"/>
      <c r="P7" s="94"/>
      <c r="Q7" s="240"/>
      <c r="R7" s="240"/>
      <c r="S7" s="240"/>
      <c r="T7" s="240"/>
      <c r="U7" s="268"/>
      <c r="V7" s="268"/>
      <c r="W7" s="268"/>
      <c r="X7" s="268"/>
    </row>
    <row r="8" spans="1:24" ht="20.25" customHeight="1">
      <c r="A8" s="553"/>
      <c r="B8" s="1125"/>
      <c r="C8" s="1125"/>
      <c r="D8" s="1125"/>
      <c r="E8" s="1125"/>
      <c r="F8" s="1125"/>
      <c r="G8" s="1125"/>
      <c r="H8" s="1125"/>
      <c r="I8" s="1125"/>
      <c r="J8" s="1125"/>
      <c r="K8" s="1125"/>
      <c r="L8" s="1125"/>
      <c r="M8" s="1125"/>
      <c r="N8" s="1125"/>
      <c r="O8" s="1125"/>
      <c r="P8" s="553"/>
      <c r="Q8" s="267"/>
      <c r="R8" s="267"/>
      <c r="S8" s="267"/>
      <c r="T8" s="267"/>
      <c r="U8" s="267"/>
      <c r="V8" s="267"/>
      <c r="W8" s="267"/>
      <c r="X8" s="267"/>
    </row>
    <row r="9" spans="1:24" ht="18" customHeight="1">
      <c r="A9" s="553"/>
      <c r="B9" s="1125"/>
      <c r="C9" s="1125"/>
      <c r="D9" s="1125"/>
      <c r="E9" s="1125"/>
      <c r="F9" s="1125"/>
      <c r="G9" s="1125"/>
      <c r="H9" s="1125"/>
      <c r="I9" s="1125"/>
      <c r="J9" s="1125"/>
      <c r="K9" s="1125"/>
      <c r="L9" s="1125"/>
      <c r="M9" s="1125"/>
      <c r="N9" s="1125"/>
      <c r="O9" s="1125"/>
      <c r="P9" s="553"/>
      <c r="Q9" s="241"/>
      <c r="R9" s="240"/>
      <c r="S9" s="240"/>
      <c r="T9" s="240"/>
      <c r="U9" s="268"/>
      <c r="V9" s="268"/>
      <c r="W9" s="268"/>
      <c r="X9" s="268"/>
    </row>
    <row r="10" spans="1:24" ht="20.25" customHeight="1">
      <c r="A10" s="554"/>
      <c r="B10" s="1125"/>
      <c r="C10" s="1125"/>
      <c r="D10" s="1125"/>
      <c r="E10" s="1125"/>
      <c r="F10" s="1125"/>
      <c r="G10" s="1125"/>
      <c r="H10" s="1125"/>
      <c r="I10" s="1125"/>
      <c r="J10" s="1125"/>
      <c r="K10" s="1125"/>
      <c r="L10" s="1125"/>
      <c r="M10" s="1125"/>
      <c r="N10" s="1125"/>
      <c r="O10" s="1125"/>
      <c r="P10" s="554"/>
      <c r="Q10" s="267"/>
      <c r="R10" s="267"/>
      <c r="S10" s="267"/>
      <c r="T10" s="267"/>
      <c r="U10" s="267"/>
      <c r="V10" s="267"/>
      <c r="W10" s="267"/>
      <c r="X10" s="267"/>
    </row>
    <row r="11" spans="1:24" ht="18" customHeight="1">
      <c r="A11" s="554"/>
      <c r="B11" s="1125"/>
      <c r="C11" s="1125"/>
      <c r="D11" s="1125"/>
      <c r="E11" s="1125"/>
      <c r="F11" s="1125"/>
      <c r="G11" s="1125"/>
      <c r="H11" s="1125"/>
      <c r="I11" s="1125"/>
      <c r="J11" s="1125"/>
      <c r="K11" s="1125"/>
      <c r="L11" s="1125"/>
      <c r="M11" s="1125"/>
      <c r="N11" s="1125"/>
      <c r="O11" s="1125"/>
      <c r="P11" s="554"/>
      <c r="Q11" s="241"/>
      <c r="R11" s="240"/>
      <c r="S11" s="240"/>
      <c r="T11" s="240"/>
      <c r="U11" s="268"/>
      <c r="V11" s="268"/>
      <c r="W11" s="268"/>
      <c r="X11" s="268"/>
    </row>
    <row r="12" spans="1:24" ht="20.25" customHeight="1">
      <c r="A12" s="554"/>
      <c r="B12" s="1125"/>
      <c r="C12" s="1125"/>
      <c r="D12" s="1125"/>
      <c r="E12" s="1125"/>
      <c r="F12" s="1125"/>
      <c r="G12" s="1125"/>
      <c r="H12" s="1125"/>
      <c r="I12" s="1125"/>
      <c r="J12" s="1125"/>
      <c r="K12" s="1125"/>
      <c r="L12" s="1125"/>
      <c r="M12" s="1125"/>
      <c r="N12" s="1125"/>
      <c r="O12" s="1125"/>
      <c r="P12" s="554"/>
      <c r="Q12" s="269"/>
      <c r="R12" s="269"/>
      <c r="S12" s="269"/>
      <c r="T12" s="269"/>
      <c r="U12" s="269"/>
      <c r="V12" s="269"/>
      <c r="W12" s="269"/>
      <c r="X12" s="269"/>
    </row>
    <row r="13" spans="1:24" ht="18" customHeight="1">
      <c r="A13" s="94"/>
      <c r="B13" s="1125"/>
      <c r="C13" s="1125"/>
      <c r="D13" s="1125"/>
      <c r="E13" s="1125"/>
      <c r="F13" s="1125"/>
      <c r="G13" s="1125"/>
      <c r="H13" s="1125"/>
      <c r="I13" s="1125"/>
      <c r="J13" s="1125"/>
      <c r="K13" s="1125"/>
      <c r="L13" s="1125"/>
      <c r="M13" s="1125"/>
      <c r="N13" s="1125"/>
      <c r="O13" s="1125"/>
      <c r="P13" s="94"/>
      <c r="Q13" s="240"/>
      <c r="R13" s="240"/>
      <c r="S13" s="240"/>
      <c r="T13" s="240"/>
      <c r="U13" s="268"/>
      <c r="V13" s="268"/>
      <c r="W13" s="268"/>
      <c r="X13" s="268"/>
    </row>
    <row r="14" spans="1:24" ht="20.25" customHeight="1">
      <c r="A14" s="551"/>
      <c r="B14" s="1125"/>
      <c r="C14" s="1125"/>
      <c r="D14" s="1125"/>
      <c r="E14" s="1125"/>
      <c r="F14" s="1125"/>
      <c r="G14" s="1125"/>
      <c r="H14" s="1125"/>
      <c r="I14" s="1125"/>
      <c r="J14" s="1125"/>
      <c r="K14" s="1125"/>
      <c r="L14" s="1125"/>
      <c r="M14" s="1125"/>
      <c r="N14" s="1125"/>
      <c r="O14" s="1125"/>
      <c r="P14" s="551"/>
      <c r="Q14" s="267"/>
      <c r="R14" s="267"/>
      <c r="S14" s="267"/>
      <c r="T14" s="267"/>
      <c r="U14" s="267"/>
      <c r="V14" s="267"/>
      <c r="W14" s="267"/>
      <c r="X14" s="267"/>
    </row>
    <row r="15" spans="1:24" ht="18" customHeight="1">
      <c r="A15" s="94"/>
      <c r="B15" s="1125"/>
      <c r="C15" s="1125"/>
      <c r="D15" s="1125"/>
      <c r="E15" s="1125"/>
      <c r="F15" s="1125"/>
      <c r="G15" s="1125"/>
      <c r="H15" s="1125"/>
      <c r="I15" s="1125"/>
      <c r="J15" s="1125"/>
      <c r="K15" s="1125"/>
      <c r="L15" s="1125"/>
      <c r="M15" s="1125"/>
      <c r="N15" s="1125"/>
      <c r="O15" s="1125"/>
      <c r="P15" s="94"/>
      <c r="Q15" s="240"/>
      <c r="R15" s="240"/>
      <c r="S15" s="240"/>
      <c r="T15" s="240"/>
      <c r="U15" s="268"/>
      <c r="V15" s="268"/>
      <c r="W15" s="268"/>
      <c r="X15" s="268"/>
    </row>
    <row r="16" spans="1:24" ht="20.25" customHeight="1">
      <c r="A16" s="551"/>
      <c r="B16" s="1125"/>
      <c r="C16" s="1125"/>
      <c r="D16" s="1125"/>
      <c r="E16" s="1125"/>
      <c r="F16" s="1125"/>
      <c r="G16" s="1125"/>
      <c r="H16" s="1125"/>
      <c r="I16" s="1125"/>
      <c r="J16" s="1125"/>
      <c r="K16" s="1125"/>
      <c r="L16" s="1125"/>
      <c r="M16" s="1125"/>
      <c r="N16" s="1125"/>
      <c r="O16" s="1125"/>
      <c r="P16" s="551"/>
      <c r="Q16" s="267"/>
      <c r="R16" s="267"/>
      <c r="S16" s="267"/>
      <c r="T16" s="267"/>
      <c r="U16" s="267"/>
      <c r="V16" s="267"/>
      <c r="W16" s="267"/>
      <c r="X16" s="267"/>
    </row>
    <row r="17" spans="1:24" ht="18" customHeight="1">
      <c r="A17" s="94"/>
      <c r="B17" s="1125"/>
      <c r="C17" s="1125"/>
      <c r="D17" s="1125"/>
      <c r="E17" s="1125"/>
      <c r="F17" s="1125"/>
      <c r="G17" s="1125"/>
      <c r="H17" s="1125"/>
      <c r="I17" s="1125"/>
      <c r="J17" s="1125"/>
      <c r="K17" s="1125"/>
      <c r="L17" s="1125"/>
      <c r="M17" s="1125"/>
      <c r="N17" s="1125"/>
      <c r="O17" s="1125"/>
      <c r="P17" s="94"/>
      <c r="Q17" s="240"/>
      <c r="R17" s="240"/>
      <c r="S17" s="240"/>
      <c r="T17" s="240"/>
      <c r="U17" s="268"/>
      <c r="V17" s="268"/>
      <c r="W17" s="268"/>
      <c r="X17" s="268"/>
    </row>
    <row r="18" spans="1:24" ht="20.25" customHeight="1">
      <c r="A18" s="551"/>
      <c r="B18" s="1125"/>
      <c r="C18" s="1125"/>
      <c r="D18" s="1125"/>
      <c r="E18" s="1125"/>
      <c r="F18" s="1125"/>
      <c r="G18" s="1125"/>
      <c r="H18" s="1125"/>
      <c r="I18" s="1125"/>
      <c r="J18" s="1125"/>
      <c r="K18" s="1125"/>
      <c r="L18" s="1125"/>
      <c r="M18" s="1125"/>
      <c r="N18" s="1125"/>
      <c r="O18" s="1125"/>
      <c r="P18" s="551"/>
      <c r="Q18" s="267"/>
      <c r="R18" s="267"/>
      <c r="S18" s="267"/>
      <c r="T18" s="267"/>
      <c r="U18" s="267"/>
      <c r="V18" s="267"/>
      <c r="W18" s="267"/>
      <c r="X18" s="267"/>
    </row>
    <row r="19" spans="1:24" ht="18" customHeight="1">
      <c r="A19" s="94"/>
      <c r="B19" s="1125"/>
      <c r="C19" s="1125"/>
      <c r="D19" s="1125"/>
      <c r="E19" s="1125"/>
      <c r="F19" s="1125"/>
      <c r="G19" s="1125"/>
      <c r="H19" s="1125"/>
      <c r="I19" s="1125"/>
      <c r="J19" s="1125"/>
      <c r="K19" s="1125"/>
      <c r="L19" s="1125"/>
      <c r="M19" s="1125"/>
      <c r="N19" s="1125"/>
      <c r="O19" s="1125"/>
      <c r="P19" s="94"/>
      <c r="Q19" s="240"/>
      <c r="R19" s="240"/>
      <c r="S19" s="240"/>
      <c r="T19" s="240"/>
      <c r="U19" s="268"/>
      <c r="V19" s="268"/>
      <c r="W19" s="268"/>
      <c r="X19" s="268"/>
    </row>
    <row r="20" spans="1:24" ht="20.25" customHeight="1">
      <c r="A20" s="551"/>
      <c r="B20" s="1125"/>
      <c r="C20" s="1125"/>
      <c r="D20" s="1125"/>
      <c r="E20" s="1125"/>
      <c r="F20" s="1125"/>
      <c r="G20" s="1125"/>
      <c r="H20" s="1125"/>
      <c r="I20" s="1125"/>
      <c r="J20" s="1125"/>
      <c r="K20" s="1125"/>
      <c r="L20" s="1125"/>
      <c r="M20" s="1125"/>
      <c r="N20" s="1125"/>
      <c r="O20" s="1125"/>
      <c r="P20" s="551"/>
      <c r="Q20" s="267"/>
      <c r="R20" s="267"/>
      <c r="S20" s="267"/>
      <c r="T20" s="267"/>
      <c r="U20" s="267"/>
      <c r="V20" s="267"/>
      <c r="W20" s="267"/>
      <c r="X20" s="267"/>
    </row>
    <row r="21" spans="1:24" ht="18" customHeight="1">
      <c r="A21" s="94"/>
      <c r="B21" s="1125"/>
      <c r="C21" s="1125"/>
      <c r="D21" s="1125"/>
      <c r="E21" s="1125"/>
      <c r="F21" s="1125"/>
      <c r="G21" s="1125"/>
      <c r="H21" s="1125"/>
      <c r="I21" s="1125"/>
      <c r="J21" s="1125"/>
      <c r="K21" s="1125"/>
      <c r="L21" s="1125"/>
      <c r="M21" s="1125"/>
      <c r="N21" s="1125"/>
      <c r="O21" s="1125"/>
      <c r="P21" s="94"/>
      <c r="Q21" s="240"/>
      <c r="R21" s="240"/>
      <c r="S21" s="240"/>
      <c r="T21" s="240"/>
      <c r="U21" s="268"/>
      <c r="V21" s="268"/>
      <c r="W21" s="268"/>
      <c r="X21" s="268"/>
    </row>
    <row r="22" spans="1:24" ht="20.25" customHeight="1">
      <c r="A22" s="551"/>
      <c r="B22" s="1125"/>
      <c r="C22" s="1125"/>
      <c r="D22" s="1125"/>
      <c r="E22" s="1125"/>
      <c r="F22" s="1125"/>
      <c r="G22" s="1125"/>
      <c r="H22" s="1125"/>
      <c r="I22" s="1125"/>
      <c r="J22" s="1125"/>
      <c r="K22" s="1125"/>
      <c r="L22" s="1125"/>
      <c r="M22" s="1125"/>
      <c r="N22" s="1125"/>
      <c r="O22" s="1125"/>
      <c r="P22" s="551"/>
      <c r="Q22" s="267"/>
      <c r="R22" s="267"/>
      <c r="S22" s="267"/>
      <c r="T22" s="267"/>
      <c r="U22" s="267"/>
      <c r="V22" s="267"/>
      <c r="W22" s="267"/>
      <c r="X22" s="267"/>
    </row>
    <row r="23" spans="1:24" ht="18" customHeight="1">
      <c r="A23" s="94"/>
      <c r="B23" s="1125"/>
      <c r="C23" s="1125"/>
      <c r="D23" s="1125"/>
      <c r="E23" s="1125"/>
      <c r="F23" s="1125"/>
      <c r="G23" s="1125"/>
      <c r="H23" s="1125"/>
      <c r="I23" s="1125"/>
      <c r="J23" s="1125"/>
      <c r="K23" s="1125"/>
      <c r="L23" s="1125"/>
      <c r="M23" s="1125"/>
      <c r="N23" s="1125"/>
      <c r="O23" s="1125"/>
      <c r="P23" s="94"/>
      <c r="Q23" s="240"/>
      <c r="R23" s="240"/>
      <c r="S23" s="240"/>
      <c r="T23" s="240"/>
      <c r="U23" s="268"/>
      <c r="V23" s="268"/>
      <c r="W23" s="268"/>
      <c r="X23" s="268"/>
    </row>
    <row r="24" spans="1:24" ht="20.25" customHeight="1">
      <c r="A24" s="551"/>
      <c r="B24" s="1125"/>
      <c r="C24" s="1125"/>
      <c r="D24" s="1125"/>
      <c r="E24" s="1125"/>
      <c r="F24" s="1125"/>
      <c r="G24" s="1125"/>
      <c r="H24" s="1125"/>
      <c r="I24" s="1125"/>
      <c r="J24" s="1125"/>
      <c r="K24" s="1125"/>
      <c r="L24" s="1125"/>
      <c r="M24" s="1125"/>
      <c r="N24" s="1125"/>
      <c r="O24" s="1125"/>
      <c r="P24" s="551"/>
      <c r="Q24" s="267"/>
      <c r="R24" s="267"/>
      <c r="S24" s="267"/>
      <c r="T24" s="267"/>
      <c r="U24" s="267"/>
      <c r="V24" s="267"/>
      <c r="W24" s="267"/>
      <c r="X24" s="267"/>
    </row>
    <row r="25" spans="1:24" ht="18" customHeight="1">
      <c r="A25" s="94"/>
      <c r="B25" s="1125"/>
      <c r="C25" s="1125"/>
      <c r="D25" s="1125"/>
      <c r="E25" s="1125"/>
      <c r="F25" s="1125"/>
      <c r="G25" s="1125"/>
      <c r="H25" s="1125"/>
      <c r="I25" s="1125"/>
      <c r="J25" s="1125"/>
      <c r="K25" s="1125"/>
      <c r="L25" s="1125"/>
      <c r="M25" s="1125"/>
      <c r="N25" s="1125"/>
      <c r="O25" s="1125"/>
      <c r="P25" s="94"/>
      <c r="Q25" s="240"/>
      <c r="R25" s="240"/>
      <c r="S25" s="240"/>
      <c r="T25" s="240"/>
      <c r="U25" s="268"/>
      <c r="V25" s="268"/>
      <c r="W25" s="268"/>
      <c r="X25" s="268"/>
    </row>
    <row r="26" spans="1:24" ht="20.25" customHeight="1">
      <c r="A26" s="551"/>
      <c r="B26" s="1125"/>
      <c r="C26" s="1125"/>
      <c r="D26" s="1125"/>
      <c r="E26" s="1125"/>
      <c r="F26" s="1125"/>
      <c r="G26" s="1125"/>
      <c r="H26" s="1125"/>
      <c r="I26" s="1125"/>
      <c r="J26" s="1125"/>
      <c r="K26" s="1125"/>
      <c r="L26" s="1125"/>
      <c r="M26" s="1125"/>
      <c r="N26" s="1125"/>
      <c r="O26" s="1125"/>
      <c r="P26" s="551"/>
      <c r="Q26" s="267"/>
      <c r="R26" s="267"/>
      <c r="S26" s="267"/>
      <c r="T26" s="267"/>
      <c r="U26" s="267"/>
      <c r="V26" s="267"/>
      <c r="W26" s="267"/>
      <c r="X26" s="267"/>
    </row>
    <row r="27" spans="1:24" ht="18" customHeight="1">
      <c r="A27" s="94"/>
      <c r="B27" s="1125"/>
      <c r="C27" s="1125"/>
      <c r="D27" s="1125"/>
      <c r="E27" s="1125"/>
      <c r="F27" s="1125"/>
      <c r="G27" s="1125"/>
      <c r="H27" s="1125"/>
      <c r="I27" s="1125"/>
      <c r="J27" s="1125"/>
      <c r="K27" s="1125"/>
      <c r="L27" s="1125"/>
      <c r="M27" s="1125"/>
      <c r="N27" s="1125"/>
      <c r="O27" s="1125"/>
      <c r="P27" s="94"/>
      <c r="Q27" s="240"/>
      <c r="R27" s="240"/>
      <c r="S27" s="240"/>
      <c r="T27" s="240"/>
      <c r="U27" s="268"/>
      <c r="V27" s="268"/>
      <c r="W27" s="268"/>
      <c r="X27" s="268"/>
    </row>
    <row r="28" spans="1:24" ht="20.25" customHeight="1">
      <c r="A28" s="551"/>
      <c r="B28" s="1125"/>
      <c r="C28" s="1125"/>
      <c r="D28" s="1125"/>
      <c r="E28" s="1125"/>
      <c r="F28" s="1125"/>
      <c r="G28" s="1125"/>
      <c r="H28" s="1125"/>
      <c r="I28" s="1125"/>
      <c r="J28" s="1125"/>
      <c r="K28" s="1125"/>
      <c r="L28" s="1125"/>
      <c r="M28" s="1125"/>
      <c r="N28" s="1125"/>
      <c r="O28" s="1125"/>
      <c r="P28" s="551"/>
      <c r="Q28" s="267"/>
      <c r="R28" s="267"/>
      <c r="S28" s="267"/>
      <c r="T28" s="267"/>
      <c r="U28" s="267"/>
      <c r="V28" s="267"/>
      <c r="W28" s="267"/>
      <c r="X28" s="267"/>
    </row>
    <row r="29" spans="1:24" ht="18" customHeight="1">
      <c r="A29" s="94"/>
      <c r="B29" s="1125"/>
      <c r="C29" s="1125"/>
      <c r="D29" s="1125"/>
      <c r="E29" s="1125"/>
      <c r="F29" s="1125"/>
      <c r="G29" s="1125"/>
      <c r="H29" s="1125"/>
      <c r="I29" s="1125"/>
      <c r="J29" s="1125"/>
      <c r="K29" s="1125"/>
      <c r="L29" s="1125"/>
      <c r="M29" s="1125"/>
      <c r="N29" s="1125"/>
      <c r="O29" s="1125"/>
      <c r="P29" s="94"/>
      <c r="Q29" s="240"/>
      <c r="R29" s="240"/>
      <c r="S29" s="240"/>
      <c r="T29" s="240"/>
      <c r="U29" s="1119"/>
      <c r="V29" s="1119"/>
      <c r="W29" s="1119"/>
      <c r="X29" s="1119"/>
    </row>
    <row r="30" spans="1:24" ht="20.25" customHeight="1">
      <c r="A30" s="551"/>
      <c r="B30" s="1125"/>
      <c r="C30" s="1125"/>
      <c r="D30" s="1125"/>
      <c r="E30" s="1125"/>
      <c r="F30" s="1125"/>
      <c r="G30" s="1125"/>
      <c r="H30" s="1125"/>
      <c r="I30" s="1125"/>
      <c r="J30" s="1125"/>
      <c r="K30" s="1125"/>
      <c r="L30" s="1125"/>
      <c r="M30" s="1125"/>
      <c r="N30" s="1125"/>
      <c r="O30" s="1125"/>
      <c r="P30" s="551"/>
      <c r="Q30" s="267"/>
      <c r="R30" s="267"/>
      <c r="S30" s="267"/>
      <c r="T30" s="267"/>
      <c r="U30" s="267"/>
      <c r="V30" s="267"/>
      <c r="W30" s="267"/>
      <c r="X30" s="267"/>
    </row>
    <row r="31" spans="1:24" ht="18" customHeight="1">
      <c r="A31" s="94"/>
      <c r="B31" s="1125"/>
      <c r="C31" s="1125"/>
      <c r="D31" s="1125"/>
      <c r="E31" s="1125"/>
      <c r="F31" s="1125"/>
      <c r="G31" s="1125"/>
      <c r="H31" s="1125"/>
      <c r="I31" s="1125"/>
      <c r="J31" s="1125"/>
      <c r="K31" s="1125"/>
      <c r="L31" s="1125"/>
      <c r="M31" s="1125"/>
      <c r="N31" s="1125"/>
      <c r="O31" s="1125"/>
      <c r="P31" s="94"/>
      <c r="Q31" s="240"/>
      <c r="R31" s="240"/>
      <c r="S31" s="240"/>
      <c r="T31" s="240"/>
      <c r="U31" s="1119"/>
      <c r="V31" s="1119"/>
      <c r="W31" s="1119"/>
      <c r="X31" s="1119"/>
    </row>
    <row r="32" spans="1:24" ht="20.25" customHeight="1">
      <c r="A32" s="551"/>
      <c r="B32" s="1125"/>
      <c r="C32" s="1125"/>
      <c r="D32" s="1125"/>
      <c r="E32" s="1125"/>
      <c r="F32" s="1125"/>
      <c r="G32" s="1125"/>
      <c r="H32" s="1125"/>
      <c r="I32" s="1125"/>
      <c r="J32" s="1125"/>
      <c r="K32" s="1125"/>
      <c r="L32" s="1125"/>
      <c r="M32" s="1125"/>
      <c r="N32" s="1125"/>
      <c r="O32" s="1125"/>
      <c r="P32" s="551"/>
      <c r="Q32" s="267"/>
      <c r="R32" s="267"/>
      <c r="S32" s="267"/>
      <c r="T32" s="267"/>
      <c r="U32" s="267"/>
      <c r="V32" s="267"/>
      <c r="W32" s="267"/>
      <c r="X32" s="267"/>
    </row>
    <row r="33" spans="1:24" ht="18" customHeight="1">
      <c r="A33" s="555"/>
      <c r="B33" s="1125"/>
      <c r="C33" s="1125"/>
      <c r="D33" s="1125"/>
      <c r="E33" s="1125"/>
      <c r="F33" s="1125"/>
      <c r="G33" s="1125"/>
      <c r="H33" s="1125"/>
      <c r="I33" s="1125"/>
      <c r="J33" s="1125"/>
      <c r="K33" s="1125"/>
      <c r="L33" s="1125"/>
      <c r="M33" s="1125"/>
      <c r="N33" s="1125"/>
      <c r="O33" s="1125"/>
      <c r="P33" s="556"/>
      <c r="Q33" s="240"/>
      <c r="R33" s="240"/>
      <c r="S33" s="240"/>
      <c r="T33" s="240"/>
      <c r="U33" s="1119"/>
      <c r="V33" s="1119"/>
      <c r="W33" s="1119"/>
      <c r="X33" s="1119"/>
    </row>
    <row r="34" spans="1:24" ht="20.25" customHeight="1">
      <c r="A34" s="551"/>
      <c r="B34" s="1125"/>
      <c r="C34" s="1125"/>
      <c r="D34" s="1125"/>
      <c r="E34" s="1125"/>
      <c r="F34" s="1125"/>
      <c r="G34" s="1125"/>
      <c r="H34" s="1125"/>
      <c r="I34" s="1125"/>
      <c r="J34" s="1125"/>
      <c r="K34" s="1125"/>
      <c r="L34" s="1125"/>
      <c r="M34" s="1125"/>
      <c r="N34" s="1125"/>
      <c r="O34" s="1125"/>
      <c r="P34" s="551"/>
      <c r="Q34" s="267"/>
      <c r="R34" s="267"/>
      <c r="S34" s="267"/>
      <c r="T34" s="267"/>
      <c r="U34" s="267"/>
      <c r="V34" s="267"/>
      <c r="W34" s="267"/>
      <c r="X34" s="267"/>
    </row>
    <row r="35" spans="1:24" ht="18" customHeight="1">
      <c r="A35" s="94"/>
      <c r="B35" s="1125"/>
      <c r="C35" s="1125"/>
      <c r="D35" s="1125"/>
      <c r="E35" s="1125"/>
      <c r="F35" s="1125"/>
      <c r="G35" s="1125"/>
      <c r="H35" s="1125"/>
      <c r="I35" s="1125"/>
      <c r="J35" s="1125"/>
      <c r="K35" s="1125"/>
      <c r="L35" s="1125"/>
      <c r="M35" s="1125"/>
      <c r="N35" s="1125"/>
      <c r="O35" s="1125"/>
      <c r="P35" s="94"/>
      <c r="Q35" s="240"/>
      <c r="R35" s="240"/>
      <c r="S35" s="240"/>
      <c r="T35" s="240"/>
      <c r="U35" s="1119"/>
      <c r="V35" s="1119"/>
      <c r="W35" s="1119"/>
      <c r="X35" s="1119"/>
    </row>
    <row r="36" spans="1:24" ht="20.25" customHeight="1">
      <c r="A36" s="551"/>
      <c r="B36" s="1125"/>
      <c r="C36" s="1125"/>
      <c r="D36" s="1125"/>
      <c r="E36" s="1125"/>
      <c r="F36" s="1125"/>
      <c r="G36" s="1125"/>
      <c r="H36" s="1125"/>
      <c r="I36" s="1125"/>
      <c r="J36" s="1125"/>
      <c r="K36" s="1125"/>
      <c r="L36" s="1125"/>
      <c r="M36" s="1125"/>
      <c r="N36" s="1125"/>
      <c r="O36" s="1125"/>
      <c r="P36" s="551"/>
      <c r="Q36" s="267"/>
      <c r="R36" s="267"/>
      <c r="S36" s="267"/>
      <c r="T36" s="267"/>
      <c r="U36" s="267"/>
      <c r="V36" s="267"/>
      <c r="W36" s="267"/>
      <c r="X36" s="267"/>
    </row>
    <row r="37" spans="1:24" ht="18" customHeight="1">
      <c r="A37" s="94"/>
      <c r="B37" s="1125"/>
      <c r="C37" s="1125"/>
      <c r="D37" s="1125"/>
      <c r="E37" s="1125"/>
      <c r="F37" s="1125"/>
      <c r="G37" s="1125"/>
      <c r="H37" s="1125"/>
      <c r="I37" s="1125"/>
      <c r="J37" s="1125"/>
      <c r="K37" s="1125"/>
      <c r="L37" s="1125"/>
      <c r="M37" s="1125"/>
      <c r="N37" s="1125"/>
      <c r="O37" s="1125"/>
      <c r="P37" s="94"/>
      <c r="Q37" s="240"/>
      <c r="R37" s="240"/>
      <c r="S37" s="240"/>
      <c r="T37" s="240"/>
      <c r="U37" s="268"/>
      <c r="V37" s="268"/>
      <c r="W37" s="268"/>
      <c r="X37" s="268"/>
    </row>
    <row r="38" spans="1:24" ht="20.25" customHeight="1">
      <c r="A38" s="551"/>
      <c r="B38" s="1125"/>
      <c r="C38" s="1125"/>
      <c r="D38" s="1125"/>
      <c r="E38" s="1125"/>
      <c r="F38" s="1125"/>
      <c r="G38" s="1125"/>
      <c r="H38" s="1125"/>
      <c r="I38" s="1125"/>
      <c r="J38" s="1125"/>
      <c r="K38" s="1125"/>
      <c r="L38" s="1125"/>
      <c r="M38" s="1125"/>
      <c r="N38" s="1125"/>
      <c r="O38" s="1125"/>
      <c r="P38" s="551"/>
      <c r="Q38" s="267"/>
      <c r="R38" s="267"/>
      <c r="S38" s="267"/>
      <c r="T38" s="267"/>
      <c r="U38" s="267"/>
      <c r="V38" s="267"/>
      <c r="W38" s="267"/>
      <c r="X38" s="267"/>
    </row>
    <row r="39" spans="1:24" ht="18" customHeight="1">
      <c r="A39" s="94"/>
      <c r="B39" s="1125"/>
      <c r="C39" s="1125"/>
      <c r="D39" s="1125"/>
      <c r="E39" s="1125"/>
      <c r="F39" s="1125"/>
      <c r="G39" s="1125"/>
      <c r="H39" s="1125"/>
      <c r="I39" s="1125"/>
      <c r="J39" s="1125"/>
      <c r="K39" s="1125"/>
      <c r="L39" s="1125"/>
      <c r="M39" s="1125"/>
      <c r="N39" s="1125"/>
      <c r="O39" s="1125"/>
      <c r="P39" s="94"/>
      <c r="Q39" s="240"/>
      <c r="R39" s="240"/>
      <c r="S39" s="240"/>
      <c r="T39" s="240"/>
      <c r="U39" s="1119"/>
      <c r="V39" s="1119"/>
      <c r="W39" s="1119"/>
      <c r="X39" s="1119"/>
    </row>
    <row r="40" spans="1:24" ht="20.25" customHeight="1">
      <c r="A40" s="551"/>
      <c r="B40" s="551"/>
      <c r="C40" s="551"/>
      <c r="D40" s="551"/>
      <c r="E40" s="551"/>
      <c r="F40" s="551"/>
      <c r="G40" s="551"/>
      <c r="H40" s="551"/>
      <c r="I40" s="551"/>
      <c r="J40" s="551"/>
      <c r="K40" s="551"/>
      <c r="L40" s="551"/>
      <c r="M40" s="551"/>
      <c r="N40" s="551"/>
      <c r="O40" s="551"/>
      <c r="P40" s="551"/>
      <c r="Q40" s="267"/>
      <c r="R40" s="267"/>
      <c r="S40" s="267"/>
      <c r="T40" s="267"/>
      <c r="U40" s="267"/>
      <c r="V40" s="267"/>
      <c r="W40" s="267"/>
      <c r="X40" s="267"/>
    </row>
    <row r="41" spans="1:24" ht="18" customHeight="1">
      <c r="A41" s="1126" t="s">
        <v>428</v>
      </c>
      <c r="B41" s="1126"/>
      <c r="C41" s="1126"/>
      <c r="D41" s="1126"/>
      <c r="E41" s="1126"/>
      <c r="F41" s="1126"/>
      <c r="G41" s="1126"/>
      <c r="H41" s="1126"/>
      <c r="I41" s="1126"/>
      <c r="J41" s="1126"/>
      <c r="K41" s="1126"/>
      <c r="L41" s="1126"/>
      <c r="M41" s="1126"/>
      <c r="N41" s="1126"/>
      <c r="O41" s="1126"/>
      <c r="P41" s="1126"/>
      <c r="Q41" s="240"/>
      <c r="R41" s="240"/>
      <c r="S41" s="240"/>
      <c r="T41" s="240"/>
      <c r="U41" s="268"/>
      <c r="V41" s="268"/>
      <c r="W41" s="268"/>
      <c r="X41" s="268"/>
    </row>
    <row r="42" spans="1:24" ht="20.25" customHeight="1">
      <c r="A42" s="551"/>
      <c r="B42" s="551"/>
      <c r="C42" s="551"/>
      <c r="D42" s="551"/>
      <c r="E42" s="551"/>
      <c r="F42" s="551"/>
      <c r="G42" s="551"/>
      <c r="H42" s="551"/>
      <c r="I42" s="551"/>
      <c r="J42" s="551"/>
      <c r="K42" s="551"/>
      <c r="L42" s="551"/>
      <c r="M42" s="551"/>
      <c r="N42" s="551"/>
      <c r="O42" s="551"/>
      <c r="P42" s="385" t="str">
        <f>様式7!$F$4</f>
        <v>○○○○○○○○○○○ＥＳＣＯ事業</v>
      </c>
      <c r="Q42" s="267"/>
      <c r="R42" s="267"/>
      <c r="S42" s="267"/>
      <c r="T42" s="267"/>
      <c r="U42" s="267"/>
      <c r="V42" s="267"/>
      <c r="W42" s="267"/>
      <c r="X42" s="267"/>
    </row>
    <row r="43" spans="1:24" ht="18" customHeight="1">
      <c r="A43" s="240"/>
      <c r="B43" s="240"/>
      <c r="C43" s="240"/>
      <c r="D43" s="240"/>
      <c r="E43" s="240"/>
      <c r="F43" s="240"/>
      <c r="G43" s="240"/>
      <c r="H43" s="240"/>
      <c r="I43" s="240"/>
      <c r="J43" s="240"/>
      <c r="K43" s="240"/>
      <c r="L43" s="240"/>
      <c r="M43" s="240"/>
      <c r="N43" s="240"/>
      <c r="O43" s="240"/>
      <c r="P43" s="240"/>
      <c r="Q43" s="240"/>
      <c r="R43" s="240"/>
      <c r="S43" s="240"/>
      <c r="T43" s="240"/>
      <c r="U43" s="1119"/>
      <c r="V43" s="1119"/>
      <c r="W43" s="1119"/>
      <c r="X43" s="1119"/>
    </row>
    <row r="44" spans="1:24" ht="20.25" customHeight="1">
      <c r="A44" s="1120"/>
      <c r="B44" s="1120"/>
      <c r="C44" s="1120"/>
      <c r="D44" s="1120"/>
      <c r="E44" s="1120"/>
      <c r="F44" s="1120"/>
      <c r="G44" s="1120"/>
      <c r="H44" s="1120"/>
      <c r="I44" s="1120"/>
      <c r="J44" s="1120"/>
      <c r="K44" s="1120"/>
      <c r="L44" s="1120"/>
      <c r="M44" s="1120"/>
      <c r="N44" s="1120"/>
      <c r="O44" s="1120"/>
      <c r="P44" s="1120"/>
      <c r="Q44" s="1120"/>
      <c r="R44" s="1120"/>
      <c r="S44" s="1120"/>
      <c r="T44" s="1120"/>
      <c r="U44" s="1120"/>
      <c r="V44" s="1120"/>
      <c r="W44" s="1120"/>
      <c r="X44" s="1120"/>
    </row>
    <row r="45" spans="1:24" ht="18" customHeight="1">
      <c r="A45" s="240"/>
      <c r="B45" s="240"/>
      <c r="C45" s="240"/>
      <c r="D45" s="240"/>
      <c r="E45" s="240"/>
      <c r="F45" s="240"/>
      <c r="G45" s="240"/>
      <c r="H45" s="240"/>
      <c r="I45" s="240"/>
      <c r="J45" s="240"/>
      <c r="K45" s="240"/>
      <c r="L45" s="240"/>
      <c r="M45" s="240"/>
      <c r="N45" s="240"/>
      <c r="O45" s="240"/>
      <c r="P45" s="240"/>
      <c r="Q45" s="240"/>
      <c r="R45" s="240"/>
      <c r="S45" s="240"/>
      <c r="T45" s="240"/>
      <c r="U45" s="1119"/>
      <c r="V45" s="1119"/>
      <c r="W45" s="1119"/>
      <c r="X45" s="1119"/>
    </row>
    <row r="46" spans="1:24" ht="20.25" customHeight="1">
      <c r="A46" s="1120"/>
      <c r="B46" s="1120"/>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row>
    <row r="47" spans="1:24" ht="18" customHeight="1">
      <c r="A47" s="240"/>
      <c r="B47" s="240"/>
      <c r="C47" s="240"/>
      <c r="D47" s="240"/>
      <c r="E47" s="240"/>
      <c r="F47" s="240"/>
      <c r="G47" s="240"/>
      <c r="H47" s="240"/>
      <c r="I47" s="240"/>
      <c r="J47" s="240"/>
      <c r="K47" s="240"/>
      <c r="L47" s="240"/>
      <c r="M47" s="240"/>
      <c r="N47" s="240"/>
      <c r="O47" s="240"/>
      <c r="P47" s="240"/>
      <c r="Q47" s="240"/>
      <c r="R47" s="240"/>
      <c r="S47" s="240"/>
      <c r="T47" s="240"/>
      <c r="U47" s="1119"/>
      <c r="V47" s="1119"/>
      <c r="W47" s="1119"/>
      <c r="X47" s="1119"/>
    </row>
    <row r="48" spans="1:24" ht="20.25" customHeight="1">
      <c r="A48" s="1120"/>
      <c r="B48" s="1120"/>
      <c r="C48" s="1120"/>
      <c r="D48" s="1120"/>
      <c r="E48" s="1120"/>
      <c r="F48" s="1120"/>
      <c r="G48" s="1120"/>
      <c r="H48" s="1120"/>
      <c r="I48" s="1120"/>
      <c r="J48" s="1120"/>
      <c r="K48" s="1120"/>
      <c r="L48" s="1120"/>
      <c r="M48" s="1120"/>
      <c r="N48" s="1120"/>
      <c r="O48" s="1120"/>
      <c r="P48" s="1120"/>
      <c r="Q48" s="1120"/>
      <c r="R48" s="1120"/>
      <c r="S48" s="1120"/>
      <c r="T48" s="1120"/>
      <c r="U48" s="1120"/>
      <c r="V48" s="1120"/>
      <c r="W48" s="1120"/>
      <c r="X48" s="1120"/>
    </row>
    <row r="49" spans="1:24" ht="14.25">
      <c r="A49" s="209"/>
      <c r="B49" s="209"/>
      <c r="C49" s="209"/>
      <c r="D49" s="209"/>
      <c r="E49" s="209"/>
      <c r="F49" s="209"/>
      <c r="G49" s="209"/>
      <c r="H49" s="209"/>
      <c r="I49" s="209"/>
      <c r="J49" s="209"/>
      <c r="K49" s="209"/>
      <c r="L49" s="209"/>
      <c r="M49" s="209"/>
      <c r="N49" s="209"/>
      <c r="O49" s="209"/>
      <c r="P49" s="209"/>
      <c r="Q49" s="209"/>
      <c r="R49" s="209"/>
      <c r="S49" s="211"/>
      <c r="T49" s="211"/>
      <c r="U49" s="211"/>
      <c r="V49" s="211"/>
      <c r="W49" s="211"/>
      <c r="X49" s="211"/>
    </row>
    <row r="50" spans="1:24" ht="14.25">
      <c r="A50" s="209"/>
      <c r="B50" s="209"/>
      <c r="C50" s="209"/>
      <c r="D50" s="209"/>
      <c r="E50" s="209"/>
      <c r="F50" s="209"/>
      <c r="G50" s="209"/>
      <c r="H50" s="209"/>
      <c r="I50" s="209"/>
      <c r="J50" s="209"/>
      <c r="K50" s="209"/>
      <c r="L50" s="209"/>
      <c r="M50" s="209"/>
      <c r="N50" s="209"/>
      <c r="O50" s="209"/>
      <c r="P50" s="209"/>
      <c r="Q50" s="209"/>
      <c r="R50" s="209"/>
      <c r="S50" s="211"/>
      <c r="T50" s="211"/>
      <c r="U50" s="211"/>
      <c r="V50" s="211"/>
      <c r="W50" s="211"/>
      <c r="X50" s="211"/>
    </row>
    <row r="51" spans="1:24">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row>
    <row r="52" spans="1:24">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row>
    <row r="53" spans="1:24">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row>
    <row r="54" spans="1:24">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row>
    <row r="55" spans="1:24">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row>
    <row r="56" spans="1:24">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row>
    <row r="57" spans="1:24">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row>
    <row r="58" spans="1:24">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row>
  </sheetData>
  <mergeCells count="15">
    <mergeCell ref="U47:X47"/>
    <mergeCell ref="A48:X48"/>
    <mergeCell ref="U35:X35"/>
    <mergeCell ref="U39:X39"/>
    <mergeCell ref="U43:X43"/>
    <mergeCell ref="A44:X44"/>
    <mergeCell ref="U45:X45"/>
    <mergeCell ref="A46:X46"/>
    <mergeCell ref="A41:P41"/>
    <mergeCell ref="U1:X1"/>
    <mergeCell ref="U33:X33"/>
    <mergeCell ref="U29:X29"/>
    <mergeCell ref="U31:X31"/>
    <mergeCell ref="O1:P1"/>
    <mergeCell ref="B4:O39"/>
  </mergeCells>
  <phoneticPr fontId="5"/>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I40"/>
  <sheetViews>
    <sheetView view="pageBreakPreview" topLeftCell="A4" zoomScaleNormal="100" zoomScaleSheetLayoutView="100" workbookViewId="0">
      <selection activeCell="I25" sqref="I25"/>
    </sheetView>
  </sheetViews>
  <sheetFormatPr defaultRowHeight="13.5"/>
  <cols>
    <col min="1" max="1" width="3.25" style="161" customWidth="1"/>
    <col min="2" max="2" width="30.625" style="161" customWidth="1"/>
    <col min="3" max="4" width="15.625" style="161" customWidth="1"/>
    <col min="5" max="5" width="35" style="161" customWidth="1"/>
    <col min="6" max="7" width="9.75" style="161" customWidth="1"/>
    <col min="8" max="8" width="10.125" style="161" customWidth="1"/>
    <col min="9" max="9" width="11.75" style="161" customWidth="1"/>
    <col min="10" max="257" width="9" style="161"/>
    <col min="258" max="258" width="3.25" style="161" customWidth="1"/>
    <col min="259" max="259" width="30.625" style="161" customWidth="1"/>
    <col min="260" max="260" width="15.625" style="161" customWidth="1"/>
    <col min="261" max="261" width="50.625" style="161" customWidth="1"/>
    <col min="262" max="263" width="9.75" style="161" customWidth="1"/>
    <col min="264" max="264" width="10.125" style="161" customWidth="1"/>
    <col min="265" max="265" width="11.75" style="161" customWidth="1"/>
    <col min="266" max="513" width="9" style="161"/>
    <col min="514" max="514" width="3.25" style="161" customWidth="1"/>
    <col min="515" max="515" width="30.625" style="161" customWidth="1"/>
    <col min="516" max="516" width="15.625" style="161" customWidth="1"/>
    <col min="517" max="517" width="50.625" style="161" customWidth="1"/>
    <col min="518" max="519" width="9.75" style="161" customWidth="1"/>
    <col min="520" max="520" width="10.125" style="161" customWidth="1"/>
    <col min="521" max="521" width="11.75" style="161" customWidth="1"/>
    <col min="522" max="769" width="9" style="161"/>
    <col min="770" max="770" width="3.25" style="161" customWidth="1"/>
    <col min="771" max="771" width="30.625" style="161" customWidth="1"/>
    <col min="772" max="772" width="15.625" style="161" customWidth="1"/>
    <col min="773" max="773" width="50.625" style="161" customWidth="1"/>
    <col min="774" max="775" width="9.75" style="161" customWidth="1"/>
    <col min="776" max="776" width="10.125" style="161" customWidth="1"/>
    <col min="777" max="777" width="11.75" style="161" customWidth="1"/>
    <col min="778" max="1025" width="9" style="161"/>
    <col min="1026" max="1026" width="3.25" style="161" customWidth="1"/>
    <col min="1027" max="1027" width="30.625" style="161" customWidth="1"/>
    <col min="1028" max="1028" width="15.625" style="161" customWidth="1"/>
    <col min="1029" max="1029" width="50.625" style="161" customWidth="1"/>
    <col min="1030" max="1031" width="9.75" style="161" customWidth="1"/>
    <col min="1032" max="1032" width="10.125" style="161" customWidth="1"/>
    <col min="1033" max="1033" width="11.75" style="161" customWidth="1"/>
    <col min="1034" max="1281" width="9" style="161"/>
    <col min="1282" max="1282" width="3.25" style="161" customWidth="1"/>
    <col min="1283" max="1283" width="30.625" style="161" customWidth="1"/>
    <col min="1284" max="1284" width="15.625" style="161" customWidth="1"/>
    <col min="1285" max="1285" width="50.625" style="161" customWidth="1"/>
    <col min="1286" max="1287" width="9.75" style="161" customWidth="1"/>
    <col min="1288" max="1288" width="10.125" style="161" customWidth="1"/>
    <col min="1289" max="1289" width="11.75" style="161" customWidth="1"/>
    <col min="1290" max="1537" width="9" style="161"/>
    <col min="1538" max="1538" width="3.25" style="161" customWidth="1"/>
    <col min="1539" max="1539" width="30.625" style="161" customWidth="1"/>
    <col min="1540" max="1540" width="15.625" style="161" customWidth="1"/>
    <col min="1541" max="1541" width="50.625" style="161" customWidth="1"/>
    <col min="1542" max="1543" width="9.75" style="161" customWidth="1"/>
    <col min="1544" max="1544" width="10.125" style="161" customWidth="1"/>
    <col min="1545" max="1545" width="11.75" style="161" customWidth="1"/>
    <col min="1546" max="1793" width="9" style="161"/>
    <col min="1794" max="1794" width="3.25" style="161" customWidth="1"/>
    <col min="1795" max="1795" width="30.625" style="161" customWidth="1"/>
    <col min="1796" max="1796" width="15.625" style="161" customWidth="1"/>
    <col min="1797" max="1797" width="50.625" style="161" customWidth="1"/>
    <col min="1798" max="1799" width="9.75" style="161" customWidth="1"/>
    <col min="1800" max="1800" width="10.125" style="161" customWidth="1"/>
    <col min="1801" max="1801" width="11.75" style="161" customWidth="1"/>
    <col min="1802" max="2049" width="9" style="161"/>
    <col min="2050" max="2050" width="3.25" style="161" customWidth="1"/>
    <col min="2051" max="2051" width="30.625" style="161" customWidth="1"/>
    <col min="2052" max="2052" width="15.625" style="161" customWidth="1"/>
    <col min="2053" max="2053" width="50.625" style="161" customWidth="1"/>
    <col min="2054" max="2055" width="9.75" style="161" customWidth="1"/>
    <col min="2056" max="2056" width="10.125" style="161" customWidth="1"/>
    <col min="2057" max="2057" width="11.75" style="161" customWidth="1"/>
    <col min="2058" max="2305" width="9" style="161"/>
    <col min="2306" max="2306" width="3.25" style="161" customWidth="1"/>
    <col min="2307" max="2307" width="30.625" style="161" customWidth="1"/>
    <col min="2308" max="2308" width="15.625" style="161" customWidth="1"/>
    <col min="2309" max="2309" width="50.625" style="161" customWidth="1"/>
    <col min="2310" max="2311" width="9.75" style="161" customWidth="1"/>
    <col min="2312" max="2312" width="10.125" style="161" customWidth="1"/>
    <col min="2313" max="2313" width="11.75" style="161" customWidth="1"/>
    <col min="2314" max="2561" width="9" style="161"/>
    <col min="2562" max="2562" width="3.25" style="161" customWidth="1"/>
    <col min="2563" max="2563" width="30.625" style="161" customWidth="1"/>
    <col min="2564" max="2564" width="15.625" style="161" customWidth="1"/>
    <col min="2565" max="2565" width="50.625" style="161" customWidth="1"/>
    <col min="2566" max="2567" width="9.75" style="161" customWidth="1"/>
    <col min="2568" max="2568" width="10.125" style="161" customWidth="1"/>
    <col min="2569" max="2569" width="11.75" style="161" customWidth="1"/>
    <col min="2570" max="2817" width="9" style="161"/>
    <col min="2818" max="2818" width="3.25" style="161" customWidth="1"/>
    <col min="2819" max="2819" width="30.625" style="161" customWidth="1"/>
    <col min="2820" max="2820" width="15.625" style="161" customWidth="1"/>
    <col min="2821" max="2821" width="50.625" style="161" customWidth="1"/>
    <col min="2822" max="2823" width="9.75" style="161" customWidth="1"/>
    <col min="2824" max="2824" width="10.125" style="161" customWidth="1"/>
    <col min="2825" max="2825" width="11.75" style="161" customWidth="1"/>
    <col min="2826" max="3073" width="9" style="161"/>
    <col min="3074" max="3074" width="3.25" style="161" customWidth="1"/>
    <col min="3075" max="3075" width="30.625" style="161" customWidth="1"/>
    <col min="3076" max="3076" width="15.625" style="161" customWidth="1"/>
    <col min="3077" max="3077" width="50.625" style="161" customWidth="1"/>
    <col min="3078" max="3079" width="9.75" style="161" customWidth="1"/>
    <col min="3080" max="3080" width="10.125" style="161" customWidth="1"/>
    <col min="3081" max="3081" width="11.75" style="161" customWidth="1"/>
    <col min="3082" max="3329" width="9" style="161"/>
    <col min="3330" max="3330" width="3.25" style="161" customWidth="1"/>
    <col min="3331" max="3331" width="30.625" style="161" customWidth="1"/>
    <col min="3332" max="3332" width="15.625" style="161" customWidth="1"/>
    <col min="3333" max="3333" width="50.625" style="161" customWidth="1"/>
    <col min="3334" max="3335" width="9.75" style="161" customWidth="1"/>
    <col min="3336" max="3336" width="10.125" style="161" customWidth="1"/>
    <col min="3337" max="3337" width="11.75" style="161" customWidth="1"/>
    <col min="3338" max="3585" width="9" style="161"/>
    <col min="3586" max="3586" width="3.25" style="161" customWidth="1"/>
    <col min="3587" max="3587" width="30.625" style="161" customWidth="1"/>
    <col min="3588" max="3588" width="15.625" style="161" customWidth="1"/>
    <col min="3589" max="3589" width="50.625" style="161" customWidth="1"/>
    <col min="3590" max="3591" width="9.75" style="161" customWidth="1"/>
    <col min="3592" max="3592" width="10.125" style="161" customWidth="1"/>
    <col min="3593" max="3593" width="11.75" style="161" customWidth="1"/>
    <col min="3594" max="3841" width="9" style="161"/>
    <col min="3842" max="3842" width="3.25" style="161" customWidth="1"/>
    <col min="3843" max="3843" width="30.625" style="161" customWidth="1"/>
    <col min="3844" max="3844" width="15.625" style="161" customWidth="1"/>
    <col min="3845" max="3845" width="50.625" style="161" customWidth="1"/>
    <col min="3846" max="3847" width="9.75" style="161" customWidth="1"/>
    <col min="3848" max="3848" width="10.125" style="161" customWidth="1"/>
    <col min="3849" max="3849" width="11.75" style="161" customWidth="1"/>
    <col min="3850" max="4097" width="9" style="161"/>
    <col min="4098" max="4098" width="3.25" style="161" customWidth="1"/>
    <col min="4099" max="4099" width="30.625" style="161" customWidth="1"/>
    <col min="4100" max="4100" width="15.625" style="161" customWidth="1"/>
    <col min="4101" max="4101" width="50.625" style="161" customWidth="1"/>
    <col min="4102" max="4103" width="9.75" style="161" customWidth="1"/>
    <col min="4104" max="4104" width="10.125" style="161" customWidth="1"/>
    <col min="4105" max="4105" width="11.75" style="161" customWidth="1"/>
    <col min="4106" max="4353" width="9" style="161"/>
    <col min="4354" max="4354" width="3.25" style="161" customWidth="1"/>
    <col min="4355" max="4355" width="30.625" style="161" customWidth="1"/>
    <col min="4356" max="4356" width="15.625" style="161" customWidth="1"/>
    <col min="4357" max="4357" width="50.625" style="161" customWidth="1"/>
    <col min="4358" max="4359" width="9.75" style="161" customWidth="1"/>
    <col min="4360" max="4360" width="10.125" style="161" customWidth="1"/>
    <col min="4361" max="4361" width="11.75" style="161" customWidth="1"/>
    <col min="4362" max="4609" width="9" style="161"/>
    <col min="4610" max="4610" width="3.25" style="161" customWidth="1"/>
    <col min="4611" max="4611" width="30.625" style="161" customWidth="1"/>
    <col min="4612" max="4612" width="15.625" style="161" customWidth="1"/>
    <col min="4613" max="4613" width="50.625" style="161" customWidth="1"/>
    <col min="4614" max="4615" width="9.75" style="161" customWidth="1"/>
    <col min="4616" max="4616" width="10.125" style="161" customWidth="1"/>
    <col min="4617" max="4617" width="11.75" style="161" customWidth="1"/>
    <col min="4618" max="4865" width="9" style="161"/>
    <col min="4866" max="4866" width="3.25" style="161" customWidth="1"/>
    <col min="4867" max="4867" width="30.625" style="161" customWidth="1"/>
    <col min="4868" max="4868" width="15.625" style="161" customWidth="1"/>
    <col min="4869" max="4869" width="50.625" style="161" customWidth="1"/>
    <col min="4870" max="4871" width="9.75" style="161" customWidth="1"/>
    <col min="4872" max="4872" width="10.125" style="161" customWidth="1"/>
    <col min="4873" max="4873" width="11.75" style="161" customWidth="1"/>
    <col min="4874" max="5121" width="9" style="161"/>
    <col min="5122" max="5122" width="3.25" style="161" customWidth="1"/>
    <col min="5123" max="5123" width="30.625" style="161" customWidth="1"/>
    <col min="5124" max="5124" width="15.625" style="161" customWidth="1"/>
    <col min="5125" max="5125" width="50.625" style="161" customWidth="1"/>
    <col min="5126" max="5127" width="9.75" style="161" customWidth="1"/>
    <col min="5128" max="5128" width="10.125" style="161" customWidth="1"/>
    <col min="5129" max="5129" width="11.75" style="161" customWidth="1"/>
    <col min="5130" max="5377" width="9" style="161"/>
    <col min="5378" max="5378" width="3.25" style="161" customWidth="1"/>
    <col min="5379" max="5379" width="30.625" style="161" customWidth="1"/>
    <col min="5380" max="5380" width="15.625" style="161" customWidth="1"/>
    <col min="5381" max="5381" width="50.625" style="161" customWidth="1"/>
    <col min="5382" max="5383" width="9.75" style="161" customWidth="1"/>
    <col min="5384" max="5384" width="10.125" style="161" customWidth="1"/>
    <col min="5385" max="5385" width="11.75" style="161" customWidth="1"/>
    <col min="5386" max="5633" width="9" style="161"/>
    <col min="5634" max="5634" width="3.25" style="161" customWidth="1"/>
    <col min="5635" max="5635" width="30.625" style="161" customWidth="1"/>
    <col min="5636" max="5636" width="15.625" style="161" customWidth="1"/>
    <col min="5637" max="5637" width="50.625" style="161" customWidth="1"/>
    <col min="5638" max="5639" width="9.75" style="161" customWidth="1"/>
    <col min="5640" max="5640" width="10.125" style="161" customWidth="1"/>
    <col min="5641" max="5641" width="11.75" style="161" customWidth="1"/>
    <col min="5642" max="5889" width="9" style="161"/>
    <col min="5890" max="5890" width="3.25" style="161" customWidth="1"/>
    <col min="5891" max="5891" width="30.625" style="161" customWidth="1"/>
    <col min="5892" max="5892" width="15.625" style="161" customWidth="1"/>
    <col min="5893" max="5893" width="50.625" style="161" customWidth="1"/>
    <col min="5894" max="5895" width="9.75" style="161" customWidth="1"/>
    <col min="5896" max="5896" width="10.125" style="161" customWidth="1"/>
    <col min="5897" max="5897" width="11.75" style="161" customWidth="1"/>
    <col min="5898" max="6145" width="9" style="161"/>
    <col min="6146" max="6146" width="3.25" style="161" customWidth="1"/>
    <col min="6147" max="6147" width="30.625" style="161" customWidth="1"/>
    <col min="6148" max="6148" width="15.625" style="161" customWidth="1"/>
    <col min="6149" max="6149" width="50.625" style="161" customWidth="1"/>
    <col min="6150" max="6151" width="9.75" style="161" customWidth="1"/>
    <col min="6152" max="6152" width="10.125" style="161" customWidth="1"/>
    <col min="6153" max="6153" width="11.75" style="161" customWidth="1"/>
    <col min="6154" max="6401" width="9" style="161"/>
    <col min="6402" max="6402" width="3.25" style="161" customWidth="1"/>
    <col min="6403" max="6403" width="30.625" style="161" customWidth="1"/>
    <col min="6404" max="6404" width="15.625" style="161" customWidth="1"/>
    <col min="6405" max="6405" width="50.625" style="161" customWidth="1"/>
    <col min="6406" max="6407" width="9.75" style="161" customWidth="1"/>
    <col min="6408" max="6408" width="10.125" style="161" customWidth="1"/>
    <col min="6409" max="6409" width="11.75" style="161" customWidth="1"/>
    <col min="6410" max="6657" width="9" style="161"/>
    <col min="6658" max="6658" width="3.25" style="161" customWidth="1"/>
    <col min="6659" max="6659" width="30.625" style="161" customWidth="1"/>
    <col min="6660" max="6660" width="15.625" style="161" customWidth="1"/>
    <col min="6661" max="6661" width="50.625" style="161" customWidth="1"/>
    <col min="6662" max="6663" width="9.75" style="161" customWidth="1"/>
    <col min="6664" max="6664" width="10.125" style="161" customWidth="1"/>
    <col min="6665" max="6665" width="11.75" style="161" customWidth="1"/>
    <col min="6666" max="6913" width="9" style="161"/>
    <col min="6914" max="6914" width="3.25" style="161" customWidth="1"/>
    <col min="6915" max="6915" width="30.625" style="161" customWidth="1"/>
    <col min="6916" max="6916" width="15.625" style="161" customWidth="1"/>
    <col min="6917" max="6917" width="50.625" style="161" customWidth="1"/>
    <col min="6918" max="6919" width="9.75" style="161" customWidth="1"/>
    <col min="6920" max="6920" width="10.125" style="161" customWidth="1"/>
    <col min="6921" max="6921" width="11.75" style="161" customWidth="1"/>
    <col min="6922" max="7169" width="9" style="161"/>
    <col min="7170" max="7170" width="3.25" style="161" customWidth="1"/>
    <col min="7171" max="7171" width="30.625" style="161" customWidth="1"/>
    <col min="7172" max="7172" width="15.625" style="161" customWidth="1"/>
    <col min="7173" max="7173" width="50.625" style="161" customWidth="1"/>
    <col min="7174" max="7175" width="9.75" style="161" customWidth="1"/>
    <col min="7176" max="7176" width="10.125" style="161" customWidth="1"/>
    <col min="7177" max="7177" width="11.75" style="161" customWidth="1"/>
    <col min="7178" max="7425" width="9" style="161"/>
    <col min="7426" max="7426" width="3.25" style="161" customWidth="1"/>
    <col min="7427" max="7427" width="30.625" style="161" customWidth="1"/>
    <col min="7428" max="7428" width="15.625" style="161" customWidth="1"/>
    <col min="7429" max="7429" width="50.625" style="161" customWidth="1"/>
    <col min="7430" max="7431" width="9.75" style="161" customWidth="1"/>
    <col min="7432" max="7432" width="10.125" style="161" customWidth="1"/>
    <col min="7433" max="7433" width="11.75" style="161" customWidth="1"/>
    <col min="7434" max="7681" width="9" style="161"/>
    <col min="7682" max="7682" width="3.25" style="161" customWidth="1"/>
    <col min="7683" max="7683" width="30.625" style="161" customWidth="1"/>
    <col min="7684" max="7684" width="15.625" style="161" customWidth="1"/>
    <col min="7685" max="7685" width="50.625" style="161" customWidth="1"/>
    <col min="7686" max="7687" width="9.75" style="161" customWidth="1"/>
    <col min="7688" max="7688" width="10.125" style="161" customWidth="1"/>
    <col min="7689" max="7689" width="11.75" style="161" customWidth="1"/>
    <col min="7690" max="7937" width="9" style="161"/>
    <col min="7938" max="7938" width="3.25" style="161" customWidth="1"/>
    <col min="7939" max="7939" width="30.625" style="161" customWidth="1"/>
    <col min="7940" max="7940" width="15.625" style="161" customWidth="1"/>
    <col min="7941" max="7941" width="50.625" style="161" customWidth="1"/>
    <col min="7942" max="7943" width="9.75" style="161" customWidth="1"/>
    <col min="7944" max="7944" width="10.125" style="161" customWidth="1"/>
    <col min="7945" max="7945" width="11.75" style="161" customWidth="1"/>
    <col min="7946" max="8193" width="9" style="161"/>
    <col min="8194" max="8194" width="3.25" style="161" customWidth="1"/>
    <col min="8195" max="8195" width="30.625" style="161" customWidth="1"/>
    <col min="8196" max="8196" width="15.625" style="161" customWidth="1"/>
    <col min="8197" max="8197" width="50.625" style="161" customWidth="1"/>
    <col min="8198" max="8199" width="9.75" style="161" customWidth="1"/>
    <col min="8200" max="8200" width="10.125" style="161" customWidth="1"/>
    <col min="8201" max="8201" width="11.75" style="161" customWidth="1"/>
    <col min="8202" max="8449" width="9" style="161"/>
    <col min="8450" max="8450" width="3.25" style="161" customWidth="1"/>
    <col min="8451" max="8451" width="30.625" style="161" customWidth="1"/>
    <col min="8452" max="8452" width="15.625" style="161" customWidth="1"/>
    <col min="8453" max="8453" width="50.625" style="161" customWidth="1"/>
    <col min="8454" max="8455" width="9.75" style="161" customWidth="1"/>
    <col min="8456" max="8456" width="10.125" style="161" customWidth="1"/>
    <col min="8457" max="8457" width="11.75" style="161" customWidth="1"/>
    <col min="8458" max="8705" width="9" style="161"/>
    <col min="8706" max="8706" width="3.25" style="161" customWidth="1"/>
    <col min="8707" max="8707" width="30.625" style="161" customWidth="1"/>
    <col min="8708" max="8708" width="15.625" style="161" customWidth="1"/>
    <col min="8709" max="8709" width="50.625" style="161" customWidth="1"/>
    <col min="8710" max="8711" width="9.75" style="161" customWidth="1"/>
    <col min="8712" max="8712" width="10.125" style="161" customWidth="1"/>
    <col min="8713" max="8713" width="11.75" style="161" customWidth="1"/>
    <col min="8714" max="8961" width="9" style="161"/>
    <col min="8962" max="8962" width="3.25" style="161" customWidth="1"/>
    <col min="8963" max="8963" width="30.625" style="161" customWidth="1"/>
    <col min="8964" max="8964" width="15.625" style="161" customWidth="1"/>
    <col min="8965" max="8965" width="50.625" style="161" customWidth="1"/>
    <col min="8966" max="8967" width="9.75" style="161" customWidth="1"/>
    <col min="8968" max="8968" width="10.125" style="161" customWidth="1"/>
    <col min="8969" max="8969" width="11.75" style="161" customWidth="1"/>
    <col min="8970" max="9217" width="9" style="161"/>
    <col min="9218" max="9218" width="3.25" style="161" customWidth="1"/>
    <col min="9219" max="9219" width="30.625" style="161" customWidth="1"/>
    <col min="9220" max="9220" width="15.625" style="161" customWidth="1"/>
    <col min="9221" max="9221" width="50.625" style="161" customWidth="1"/>
    <col min="9222" max="9223" width="9.75" style="161" customWidth="1"/>
    <col min="9224" max="9224" width="10.125" style="161" customWidth="1"/>
    <col min="9225" max="9225" width="11.75" style="161" customWidth="1"/>
    <col min="9226" max="9473" width="9" style="161"/>
    <col min="9474" max="9474" width="3.25" style="161" customWidth="1"/>
    <col min="9475" max="9475" width="30.625" style="161" customWidth="1"/>
    <col min="9476" max="9476" width="15.625" style="161" customWidth="1"/>
    <col min="9477" max="9477" width="50.625" style="161" customWidth="1"/>
    <col min="9478" max="9479" width="9.75" style="161" customWidth="1"/>
    <col min="9480" max="9480" width="10.125" style="161" customWidth="1"/>
    <col min="9481" max="9481" width="11.75" style="161" customWidth="1"/>
    <col min="9482" max="9729" width="9" style="161"/>
    <col min="9730" max="9730" width="3.25" style="161" customWidth="1"/>
    <col min="9731" max="9731" width="30.625" style="161" customWidth="1"/>
    <col min="9732" max="9732" width="15.625" style="161" customWidth="1"/>
    <col min="9733" max="9733" width="50.625" style="161" customWidth="1"/>
    <col min="9734" max="9735" width="9.75" style="161" customWidth="1"/>
    <col min="9736" max="9736" width="10.125" style="161" customWidth="1"/>
    <col min="9737" max="9737" width="11.75" style="161" customWidth="1"/>
    <col min="9738" max="9985" width="9" style="161"/>
    <col min="9986" max="9986" width="3.25" style="161" customWidth="1"/>
    <col min="9987" max="9987" width="30.625" style="161" customWidth="1"/>
    <col min="9988" max="9988" width="15.625" style="161" customWidth="1"/>
    <col min="9989" max="9989" width="50.625" style="161" customWidth="1"/>
    <col min="9990" max="9991" width="9.75" style="161" customWidth="1"/>
    <col min="9992" max="9992" width="10.125" style="161" customWidth="1"/>
    <col min="9993" max="9993" width="11.75" style="161" customWidth="1"/>
    <col min="9994" max="10241" width="9" style="161"/>
    <col min="10242" max="10242" width="3.25" style="161" customWidth="1"/>
    <col min="10243" max="10243" width="30.625" style="161" customWidth="1"/>
    <col min="10244" max="10244" width="15.625" style="161" customWidth="1"/>
    <col min="10245" max="10245" width="50.625" style="161" customWidth="1"/>
    <col min="10246" max="10247" width="9.75" style="161" customWidth="1"/>
    <col min="10248" max="10248" width="10.125" style="161" customWidth="1"/>
    <col min="10249" max="10249" width="11.75" style="161" customWidth="1"/>
    <col min="10250" max="10497" width="9" style="161"/>
    <col min="10498" max="10498" width="3.25" style="161" customWidth="1"/>
    <col min="10499" max="10499" width="30.625" style="161" customWidth="1"/>
    <col min="10500" max="10500" width="15.625" style="161" customWidth="1"/>
    <col min="10501" max="10501" width="50.625" style="161" customWidth="1"/>
    <col min="10502" max="10503" width="9.75" style="161" customWidth="1"/>
    <col min="10504" max="10504" width="10.125" style="161" customWidth="1"/>
    <col min="10505" max="10505" width="11.75" style="161" customWidth="1"/>
    <col min="10506" max="10753" width="9" style="161"/>
    <col min="10754" max="10754" width="3.25" style="161" customWidth="1"/>
    <col min="10755" max="10755" width="30.625" style="161" customWidth="1"/>
    <col min="10756" max="10756" width="15.625" style="161" customWidth="1"/>
    <col min="10757" max="10757" width="50.625" style="161" customWidth="1"/>
    <col min="10758" max="10759" width="9.75" style="161" customWidth="1"/>
    <col min="10760" max="10760" width="10.125" style="161" customWidth="1"/>
    <col min="10761" max="10761" width="11.75" style="161" customWidth="1"/>
    <col min="10762" max="11009" width="9" style="161"/>
    <col min="11010" max="11010" width="3.25" style="161" customWidth="1"/>
    <col min="11011" max="11011" width="30.625" style="161" customWidth="1"/>
    <col min="11012" max="11012" width="15.625" style="161" customWidth="1"/>
    <col min="11013" max="11013" width="50.625" style="161" customWidth="1"/>
    <col min="11014" max="11015" width="9.75" style="161" customWidth="1"/>
    <col min="11016" max="11016" width="10.125" style="161" customWidth="1"/>
    <col min="11017" max="11017" width="11.75" style="161" customWidth="1"/>
    <col min="11018" max="11265" width="9" style="161"/>
    <col min="11266" max="11266" width="3.25" style="161" customWidth="1"/>
    <col min="11267" max="11267" width="30.625" style="161" customWidth="1"/>
    <col min="11268" max="11268" width="15.625" style="161" customWidth="1"/>
    <col min="11269" max="11269" width="50.625" style="161" customWidth="1"/>
    <col min="11270" max="11271" width="9.75" style="161" customWidth="1"/>
    <col min="11272" max="11272" width="10.125" style="161" customWidth="1"/>
    <col min="11273" max="11273" width="11.75" style="161" customWidth="1"/>
    <col min="11274" max="11521" width="9" style="161"/>
    <col min="11522" max="11522" width="3.25" style="161" customWidth="1"/>
    <col min="11523" max="11523" width="30.625" style="161" customWidth="1"/>
    <col min="11524" max="11524" width="15.625" style="161" customWidth="1"/>
    <col min="11525" max="11525" width="50.625" style="161" customWidth="1"/>
    <col min="11526" max="11527" width="9.75" style="161" customWidth="1"/>
    <col min="11528" max="11528" width="10.125" style="161" customWidth="1"/>
    <col min="11529" max="11529" width="11.75" style="161" customWidth="1"/>
    <col min="11530" max="11777" width="9" style="161"/>
    <col min="11778" max="11778" width="3.25" style="161" customWidth="1"/>
    <col min="11779" max="11779" width="30.625" style="161" customWidth="1"/>
    <col min="11780" max="11780" width="15.625" style="161" customWidth="1"/>
    <col min="11781" max="11781" width="50.625" style="161" customWidth="1"/>
    <col min="11782" max="11783" width="9.75" style="161" customWidth="1"/>
    <col min="11784" max="11784" width="10.125" style="161" customWidth="1"/>
    <col min="11785" max="11785" width="11.75" style="161" customWidth="1"/>
    <col min="11786" max="12033" width="9" style="161"/>
    <col min="12034" max="12034" width="3.25" style="161" customWidth="1"/>
    <col min="12035" max="12035" width="30.625" style="161" customWidth="1"/>
    <col min="12036" max="12036" width="15.625" style="161" customWidth="1"/>
    <col min="12037" max="12037" width="50.625" style="161" customWidth="1"/>
    <col min="12038" max="12039" width="9.75" style="161" customWidth="1"/>
    <col min="12040" max="12040" width="10.125" style="161" customWidth="1"/>
    <col min="12041" max="12041" width="11.75" style="161" customWidth="1"/>
    <col min="12042" max="12289" width="9" style="161"/>
    <col min="12290" max="12290" width="3.25" style="161" customWidth="1"/>
    <col min="12291" max="12291" width="30.625" style="161" customWidth="1"/>
    <col min="12292" max="12292" width="15.625" style="161" customWidth="1"/>
    <col min="12293" max="12293" width="50.625" style="161" customWidth="1"/>
    <col min="12294" max="12295" width="9.75" style="161" customWidth="1"/>
    <col min="12296" max="12296" width="10.125" style="161" customWidth="1"/>
    <col min="12297" max="12297" width="11.75" style="161" customWidth="1"/>
    <col min="12298" max="12545" width="9" style="161"/>
    <col min="12546" max="12546" width="3.25" style="161" customWidth="1"/>
    <col min="12547" max="12547" width="30.625" style="161" customWidth="1"/>
    <col min="12548" max="12548" width="15.625" style="161" customWidth="1"/>
    <col min="12549" max="12549" width="50.625" style="161" customWidth="1"/>
    <col min="12550" max="12551" width="9.75" style="161" customWidth="1"/>
    <col min="12552" max="12552" width="10.125" style="161" customWidth="1"/>
    <col min="12553" max="12553" width="11.75" style="161" customWidth="1"/>
    <col min="12554" max="12801" width="9" style="161"/>
    <col min="12802" max="12802" width="3.25" style="161" customWidth="1"/>
    <col min="12803" max="12803" width="30.625" style="161" customWidth="1"/>
    <col min="12804" max="12804" width="15.625" style="161" customWidth="1"/>
    <col min="12805" max="12805" width="50.625" style="161" customWidth="1"/>
    <col min="12806" max="12807" width="9.75" style="161" customWidth="1"/>
    <col min="12808" max="12808" width="10.125" style="161" customWidth="1"/>
    <col min="12809" max="12809" width="11.75" style="161" customWidth="1"/>
    <col min="12810" max="13057" width="9" style="161"/>
    <col min="13058" max="13058" width="3.25" style="161" customWidth="1"/>
    <col min="13059" max="13059" width="30.625" style="161" customWidth="1"/>
    <col min="13060" max="13060" width="15.625" style="161" customWidth="1"/>
    <col min="13061" max="13061" width="50.625" style="161" customWidth="1"/>
    <col min="13062" max="13063" width="9.75" style="161" customWidth="1"/>
    <col min="13064" max="13064" width="10.125" style="161" customWidth="1"/>
    <col min="13065" max="13065" width="11.75" style="161" customWidth="1"/>
    <col min="13066" max="13313" width="9" style="161"/>
    <col min="13314" max="13314" width="3.25" style="161" customWidth="1"/>
    <col min="13315" max="13315" width="30.625" style="161" customWidth="1"/>
    <col min="13316" max="13316" width="15.625" style="161" customWidth="1"/>
    <col min="13317" max="13317" width="50.625" style="161" customWidth="1"/>
    <col min="13318" max="13319" width="9.75" style="161" customWidth="1"/>
    <col min="13320" max="13320" width="10.125" style="161" customWidth="1"/>
    <col min="13321" max="13321" width="11.75" style="161" customWidth="1"/>
    <col min="13322" max="13569" width="9" style="161"/>
    <col min="13570" max="13570" width="3.25" style="161" customWidth="1"/>
    <col min="13571" max="13571" width="30.625" style="161" customWidth="1"/>
    <col min="13572" max="13572" width="15.625" style="161" customWidth="1"/>
    <col min="13573" max="13573" width="50.625" style="161" customWidth="1"/>
    <col min="13574" max="13575" width="9.75" style="161" customWidth="1"/>
    <col min="13576" max="13576" width="10.125" style="161" customWidth="1"/>
    <col min="13577" max="13577" width="11.75" style="161" customWidth="1"/>
    <col min="13578" max="13825" width="9" style="161"/>
    <col min="13826" max="13826" width="3.25" style="161" customWidth="1"/>
    <col min="13827" max="13827" width="30.625" style="161" customWidth="1"/>
    <col min="13828" max="13828" width="15.625" style="161" customWidth="1"/>
    <col min="13829" max="13829" width="50.625" style="161" customWidth="1"/>
    <col min="13830" max="13831" width="9.75" style="161" customWidth="1"/>
    <col min="13832" max="13832" width="10.125" style="161" customWidth="1"/>
    <col min="13833" max="13833" width="11.75" style="161" customWidth="1"/>
    <col min="13834" max="14081" width="9" style="161"/>
    <col min="14082" max="14082" width="3.25" style="161" customWidth="1"/>
    <col min="14083" max="14083" width="30.625" style="161" customWidth="1"/>
    <col min="14084" max="14084" width="15.625" style="161" customWidth="1"/>
    <col min="14085" max="14085" width="50.625" style="161" customWidth="1"/>
    <col min="14086" max="14087" width="9.75" style="161" customWidth="1"/>
    <col min="14088" max="14088" width="10.125" style="161" customWidth="1"/>
    <col min="14089" max="14089" width="11.75" style="161" customWidth="1"/>
    <col min="14090" max="14337" width="9" style="161"/>
    <col min="14338" max="14338" width="3.25" style="161" customWidth="1"/>
    <col min="14339" max="14339" width="30.625" style="161" customWidth="1"/>
    <col min="14340" max="14340" width="15.625" style="161" customWidth="1"/>
    <col min="14341" max="14341" width="50.625" style="161" customWidth="1"/>
    <col min="14342" max="14343" width="9.75" style="161" customWidth="1"/>
    <col min="14344" max="14344" width="10.125" style="161" customWidth="1"/>
    <col min="14345" max="14345" width="11.75" style="161" customWidth="1"/>
    <col min="14346" max="14593" width="9" style="161"/>
    <col min="14594" max="14594" width="3.25" style="161" customWidth="1"/>
    <col min="14595" max="14595" width="30.625" style="161" customWidth="1"/>
    <col min="14596" max="14596" width="15.625" style="161" customWidth="1"/>
    <col min="14597" max="14597" width="50.625" style="161" customWidth="1"/>
    <col min="14598" max="14599" width="9.75" style="161" customWidth="1"/>
    <col min="14600" max="14600" width="10.125" style="161" customWidth="1"/>
    <col min="14601" max="14601" width="11.75" style="161" customWidth="1"/>
    <col min="14602" max="14849" width="9" style="161"/>
    <col min="14850" max="14850" width="3.25" style="161" customWidth="1"/>
    <col min="14851" max="14851" width="30.625" style="161" customWidth="1"/>
    <col min="14852" max="14852" width="15.625" style="161" customWidth="1"/>
    <col min="14853" max="14853" width="50.625" style="161" customWidth="1"/>
    <col min="14854" max="14855" width="9.75" style="161" customWidth="1"/>
    <col min="14856" max="14856" width="10.125" style="161" customWidth="1"/>
    <col min="14857" max="14857" width="11.75" style="161" customWidth="1"/>
    <col min="14858" max="15105" width="9" style="161"/>
    <col min="15106" max="15106" width="3.25" style="161" customWidth="1"/>
    <col min="15107" max="15107" width="30.625" style="161" customWidth="1"/>
    <col min="15108" max="15108" width="15.625" style="161" customWidth="1"/>
    <col min="15109" max="15109" width="50.625" style="161" customWidth="1"/>
    <col min="15110" max="15111" width="9.75" style="161" customWidth="1"/>
    <col min="15112" max="15112" width="10.125" style="161" customWidth="1"/>
    <col min="15113" max="15113" width="11.75" style="161" customWidth="1"/>
    <col min="15114" max="15361" width="9" style="161"/>
    <col min="15362" max="15362" width="3.25" style="161" customWidth="1"/>
    <col min="15363" max="15363" width="30.625" style="161" customWidth="1"/>
    <col min="15364" max="15364" width="15.625" style="161" customWidth="1"/>
    <col min="15365" max="15365" width="50.625" style="161" customWidth="1"/>
    <col min="15366" max="15367" width="9.75" style="161" customWidth="1"/>
    <col min="15368" max="15368" width="10.125" style="161" customWidth="1"/>
    <col min="15369" max="15369" width="11.75" style="161" customWidth="1"/>
    <col min="15370" max="15617" width="9" style="161"/>
    <col min="15618" max="15618" width="3.25" style="161" customWidth="1"/>
    <col min="15619" max="15619" width="30.625" style="161" customWidth="1"/>
    <col min="15620" max="15620" width="15.625" style="161" customWidth="1"/>
    <col min="15621" max="15621" width="50.625" style="161" customWidth="1"/>
    <col min="15622" max="15623" width="9.75" style="161" customWidth="1"/>
    <col min="15624" max="15624" width="10.125" style="161" customWidth="1"/>
    <col min="15625" max="15625" width="11.75" style="161" customWidth="1"/>
    <col min="15626" max="15873" width="9" style="161"/>
    <col min="15874" max="15874" width="3.25" style="161" customWidth="1"/>
    <col min="15875" max="15875" width="30.625" style="161" customWidth="1"/>
    <col min="15876" max="15876" width="15.625" style="161" customWidth="1"/>
    <col min="15877" max="15877" width="50.625" style="161" customWidth="1"/>
    <col min="15878" max="15879" width="9.75" style="161" customWidth="1"/>
    <col min="15880" max="15880" width="10.125" style="161" customWidth="1"/>
    <col min="15881" max="15881" width="11.75" style="161" customWidth="1"/>
    <col min="15882" max="16129" width="9" style="161"/>
    <col min="16130" max="16130" width="3.25" style="161" customWidth="1"/>
    <col min="16131" max="16131" width="30.625" style="161" customWidth="1"/>
    <col min="16132" max="16132" width="15.625" style="161" customWidth="1"/>
    <col min="16133" max="16133" width="50.625" style="161" customWidth="1"/>
    <col min="16134" max="16135" width="9.75" style="161" customWidth="1"/>
    <col min="16136" max="16136" width="10.125" style="161" customWidth="1"/>
    <col min="16137" max="16137" width="11.75" style="161" customWidth="1"/>
    <col min="16138" max="16384" width="9" style="161"/>
  </cols>
  <sheetData>
    <row r="2" spans="1:9">
      <c r="B2" s="164"/>
      <c r="C2" s="164"/>
      <c r="D2" s="164"/>
      <c r="E2" s="164"/>
    </row>
    <row r="3" spans="1:9" ht="18.75">
      <c r="A3" s="164"/>
      <c r="B3" s="159" t="s">
        <v>667</v>
      </c>
      <c r="C3" s="166"/>
      <c r="D3" s="166"/>
      <c r="E3" s="164"/>
    </row>
    <row r="4" spans="1:9" ht="18.75">
      <c r="A4" s="164"/>
      <c r="B4" s="159"/>
      <c r="C4" s="166"/>
      <c r="D4" s="166"/>
      <c r="E4" s="164"/>
    </row>
    <row r="5" spans="1:9" ht="21" customHeight="1">
      <c r="A5" s="164"/>
      <c r="B5" s="147"/>
      <c r="C5" s="191"/>
      <c r="D5" s="191"/>
      <c r="E5" s="1"/>
    </row>
    <row r="6" spans="1:9" ht="21" customHeight="1"/>
    <row r="7" spans="1:9" ht="21" customHeight="1">
      <c r="A7" s="161" t="s">
        <v>187</v>
      </c>
      <c r="B7" s="161" t="s">
        <v>158</v>
      </c>
      <c r="C7" s="164"/>
      <c r="D7" s="164"/>
      <c r="E7" s="1"/>
    </row>
    <row r="8" spans="1:9" ht="21" customHeight="1">
      <c r="B8" s="346" t="s">
        <v>636</v>
      </c>
      <c r="C8" s="164"/>
      <c r="D8" s="164"/>
      <c r="E8" s="150"/>
    </row>
    <row r="9" spans="1:9" ht="21" customHeight="1">
      <c r="B9" s="161" t="s">
        <v>637</v>
      </c>
      <c r="C9" s="164"/>
      <c r="D9" s="164"/>
      <c r="E9" s="150"/>
    </row>
    <row r="10" spans="1:9" ht="21" customHeight="1">
      <c r="B10" s="160" t="s">
        <v>293</v>
      </c>
      <c r="C10" s="164"/>
      <c r="D10" s="164"/>
      <c r="E10" s="150"/>
    </row>
    <row r="11" spans="1:9" ht="21" customHeight="1">
      <c r="B11" s="160"/>
      <c r="C11" s="164"/>
      <c r="D11" s="164"/>
      <c r="E11" s="150"/>
    </row>
    <row r="12" spans="1:9" ht="21" customHeight="1">
      <c r="B12" s="160"/>
      <c r="C12" s="164"/>
      <c r="D12" s="164"/>
      <c r="E12" s="150"/>
    </row>
    <row r="13" spans="1:9" ht="27" customHeight="1" thickBot="1">
      <c r="A13" s="161" t="s">
        <v>188</v>
      </c>
      <c r="B13" s="161" t="s">
        <v>620</v>
      </c>
      <c r="F13" s="77"/>
      <c r="G13" s="77"/>
      <c r="H13" s="167"/>
      <c r="I13" s="167"/>
    </row>
    <row r="14" spans="1:9" ht="14.25">
      <c r="B14" s="365" t="s">
        <v>157</v>
      </c>
      <c r="C14" s="177" t="s">
        <v>751</v>
      </c>
      <c r="D14" s="177" t="s">
        <v>752</v>
      </c>
      <c r="E14" s="367" t="s">
        <v>155</v>
      </c>
    </row>
    <row r="15" spans="1:9" ht="15" thickBot="1">
      <c r="B15" s="366"/>
      <c r="C15" s="178" t="s">
        <v>619</v>
      </c>
      <c r="D15" s="178" t="s">
        <v>331</v>
      </c>
      <c r="E15" s="368"/>
    </row>
    <row r="16" spans="1:9" ht="30" customHeight="1" thickTop="1">
      <c r="B16" s="382"/>
      <c r="C16" s="170"/>
      <c r="D16" s="170"/>
      <c r="E16" s="179"/>
    </row>
    <row r="17" spans="1:8" ht="30" customHeight="1">
      <c r="B17" s="386"/>
      <c r="C17" s="388"/>
      <c r="D17" s="172"/>
      <c r="E17" s="342"/>
    </row>
    <row r="18" spans="1:8" ht="30" customHeight="1">
      <c r="B18" s="387"/>
      <c r="C18" s="388"/>
      <c r="D18" s="170"/>
      <c r="E18" s="179"/>
    </row>
    <row r="19" spans="1:8" ht="30" customHeight="1">
      <c r="B19" s="387"/>
      <c r="C19" s="172"/>
      <c r="D19" s="962"/>
      <c r="E19" s="342"/>
    </row>
    <row r="20" spans="1:8" ht="30" customHeight="1">
      <c r="B20" s="341"/>
      <c r="C20" s="388"/>
      <c r="D20" s="170"/>
      <c r="E20" s="179"/>
    </row>
    <row r="21" spans="1:8" ht="30" customHeight="1">
      <c r="B21" s="341"/>
      <c r="C21" s="172"/>
      <c r="D21" s="962"/>
      <c r="E21" s="342"/>
    </row>
    <row r="22" spans="1:8" ht="30" customHeight="1">
      <c r="B22" s="386"/>
      <c r="C22" s="380"/>
      <c r="D22" s="170"/>
      <c r="E22" s="179"/>
    </row>
    <row r="23" spans="1:8" ht="30" customHeight="1">
      <c r="B23" s="377"/>
      <c r="C23" s="378"/>
      <c r="D23" s="963"/>
      <c r="E23" s="379"/>
    </row>
    <row r="24" spans="1:8" ht="30" customHeight="1">
      <c r="B24" s="381"/>
      <c r="C24" s="380"/>
      <c r="D24" s="172"/>
      <c r="E24" s="180"/>
    </row>
    <row r="25" spans="1:8" ht="30" customHeight="1">
      <c r="B25" s="182"/>
      <c r="C25" s="169"/>
      <c r="D25" s="169"/>
      <c r="E25" s="379"/>
    </row>
    <row r="26" spans="1:8" ht="30" customHeight="1" thickBot="1">
      <c r="B26" s="171"/>
      <c r="C26" s="173"/>
      <c r="D26" s="173"/>
      <c r="E26" s="180"/>
    </row>
    <row r="27" spans="1:8" ht="29.25" customHeight="1" thickTop="1" thickBot="1">
      <c r="B27" s="344" t="s">
        <v>396</v>
      </c>
      <c r="C27" s="389">
        <f>'様式9-7'!D17</f>
        <v>0</v>
      </c>
      <c r="D27" s="389" t="e">
        <f>'様式9-7'!E17</f>
        <v>#DIV/0!</v>
      </c>
      <c r="E27" s="390"/>
    </row>
    <row r="28" spans="1:8">
      <c r="B28" s="303" t="s">
        <v>294</v>
      </c>
      <c r="C28" s="164"/>
      <c r="D28" s="164"/>
      <c r="E28" s="164"/>
    </row>
    <row r="29" spans="1:8">
      <c r="B29" s="303" t="s">
        <v>295</v>
      </c>
    </row>
    <row r="30" spans="1:8">
      <c r="B30" s="303"/>
    </row>
    <row r="31" spans="1:8" customFormat="1" ht="21" customHeight="1">
      <c r="A31" s="161"/>
      <c r="B31" s="161"/>
      <c r="C31" s="161"/>
      <c r="D31" s="161"/>
      <c r="E31" s="161"/>
      <c r="F31" s="161"/>
      <c r="H31" s="161"/>
    </row>
    <row r="32" spans="1:8" customFormat="1" ht="21" customHeight="1">
      <c r="A32" s="161" t="s">
        <v>189</v>
      </c>
      <c r="B32" s="161" t="s">
        <v>296</v>
      </c>
      <c r="C32" s="161"/>
      <c r="D32" s="161"/>
      <c r="E32" s="161"/>
      <c r="F32" s="161"/>
      <c r="H32" s="161"/>
    </row>
    <row r="33" spans="1:8" customFormat="1" ht="21" customHeight="1">
      <c r="A33" s="161"/>
      <c r="B33" s="161" t="s">
        <v>795</v>
      </c>
      <c r="C33" s="161"/>
      <c r="D33" s="161"/>
      <c r="E33" s="161"/>
      <c r="F33" s="161"/>
      <c r="H33" s="161"/>
    </row>
    <row r="34" spans="1:8" customFormat="1" ht="21" customHeight="1">
      <c r="A34" s="161"/>
      <c r="B34" s="161"/>
      <c r="C34" s="161"/>
      <c r="D34" s="161"/>
      <c r="E34" s="161"/>
      <c r="F34" s="161"/>
      <c r="H34" s="161"/>
    </row>
    <row r="35" spans="1:8" customFormat="1" ht="21" customHeight="1">
      <c r="A35" s="161"/>
      <c r="B35" s="161"/>
      <c r="C35" s="161"/>
      <c r="D35" s="161"/>
      <c r="E35" s="161"/>
      <c r="F35" s="161"/>
      <c r="H35" s="161"/>
    </row>
    <row r="36" spans="1:8" customFormat="1" ht="21" customHeight="1">
      <c r="A36" s="161"/>
      <c r="B36" s="161"/>
      <c r="C36" s="161"/>
      <c r="D36" s="161"/>
      <c r="E36" s="161"/>
      <c r="F36" s="161"/>
      <c r="H36" s="161"/>
    </row>
    <row r="37" spans="1:8" customFormat="1" ht="21" customHeight="1">
      <c r="A37" s="161"/>
      <c r="B37" s="161"/>
      <c r="C37" s="161"/>
      <c r="D37" s="161"/>
      <c r="E37" s="25"/>
      <c r="F37" s="161"/>
      <c r="H37" s="161"/>
    </row>
    <row r="38" spans="1:8" customFormat="1" ht="21" customHeight="1">
      <c r="A38" s="161"/>
      <c r="B38" s="161"/>
      <c r="C38" s="161"/>
      <c r="D38" s="161"/>
      <c r="E38" s="25"/>
      <c r="F38" s="161"/>
      <c r="H38" s="161"/>
    </row>
    <row r="39" spans="1:8" ht="14.25">
      <c r="A39" s="1879" t="s">
        <v>787</v>
      </c>
      <c r="B39" s="1185"/>
      <c r="C39" s="1185"/>
      <c r="D39" s="1185"/>
      <c r="E39" s="1185"/>
    </row>
    <row r="40" spans="1:8">
      <c r="E40" s="374" t="str">
        <f>様式7!$F$4</f>
        <v>○○○○○○○○○○○ＥＳＣＯ事業</v>
      </c>
    </row>
  </sheetData>
  <mergeCells count="1">
    <mergeCell ref="A39:E39"/>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topLeftCell="A25" zoomScaleNormal="100" zoomScaleSheetLayoutView="100" workbookViewId="0">
      <selection activeCell="I25" sqref="I25"/>
    </sheetView>
  </sheetViews>
  <sheetFormatPr defaultRowHeight="13.5"/>
  <cols>
    <col min="1" max="2" width="3.25" style="161" customWidth="1"/>
    <col min="3" max="3" width="28.375" style="161" customWidth="1"/>
    <col min="4" max="4" width="11.875" style="161" customWidth="1"/>
    <col min="5" max="5" width="12.875" style="161" customWidth="1"/>
    <col min="6" max="6" width="16.875" style="161" customWidth="1"/>
    <col min="7" max="7" width="16.125" style="161" customWidth="1"/>
    <col min="8" max="8" width="2.75" style="161" customWidth="1"/>
    <col min="9" max="9" width="11.75" style="161" customWidth="1"/>
    <col min="10" max="10" width="5.5" style="161" bestFit="1" customWidth="1"/>
    <col min="11" max="11" width="5.5" style="192" customWidth="1"/>
    <col min="12" max="12" width="57.5" style="193" customWidth="1"/>
    <col min="13" max="256" width="9" style="161"/>
    <col min="257" max="258" width="3.25" style="161" customWidth="1"/>
    <col min="259" max="259" width="28.375" style="161" customWidth="1"/>
    <col min="260" max="260" width="11.875" style="161" customWidth="1"/>
    <col min="261" max="261" width="12.875" style="161" customWidth="1"/>
    <col min="262" max="262" width="16.875" style="161" customWidth="1"/>
    <col min="263" max="263" width="16.125" style="161" customWidth="1"/>
    <col min="264" max="264" width="2.75" style="161" customWidth="1"/>
    <col min="265" max="265" width="11.75" style="161" customWidth="1"/>
    <col min="266" max="266" width="5.5" style="161" bestFit="1" customWidth="1"/>
    <col min="267" max="267" width="5.5" style="161" customWidth="1"/>
    <col min="268" max="268" width="57.5" style="161" customWidth="1"/>
    <col min="269" max="512" width="9" style="161"/>
    <col min="513" max="514" width="3.25" style="161" customWidth="1"/>
    <col min="515" max="515" width="28.375" style="161" customWidth="1"/>
    <col min="516" max="516" width="11.875" style="161" customWidth="1"/>
    <col min="517" max="517" width="12.875" style="161" customWidth="1"/>
    <col min="518" max="518" width="16.875" style="161" customWidth="1"/>
    <col min="519" max="519" width="16.125" style="161" customWidth="1"/>
    <col min="520" max="520" width="2.75" style="161" customWidth="1"/>
    <col min="521" max="521" width="11.75" style="161" customWidth="1"/>
    <col min="522" max="522" width="5.5" style="161" bestFit="1" customWidth="1"/>
    <col min="523" max="523" width="5.5" style="161" customWidth="1"/>
    <col min="524" max="524" width="57.5" style="161" customWidth="1"/>
    <col min="525" max="768" width="9" style="161"/>
    <col min="769" max="770" width="3.25" style="161" customWidth="1"/>
    <col min="771" max="771" width="28.375" style="161" customWidth="1"/>
    <col min="772" max="772" width="11.875" style="161" customWidth="1"/>
    <col min="773" max="773" width="12.875" style="161" customWidth="1"/>
    <col min="774" max="774" width="16.875" style="161" customWidth="1"/>
    <col min="775" max="775" width="16.125" style="161" customWidth="1"/>
    <col min="776" max="776" width="2.75" style="161" customWidth="1"/>
    <col min="777" max="777" width="11.75" style="161" customWidth="1"/>
    <col min="778" max="778" width="5.5" style="161" bestFit="1" customWidth="1"/>
    <col min="779" max="779" width="5.5" style="161" customWidth="1"/>
    <col min="780" max="780" width="57.5" style="161" customWidth="1"/>
    <col min="781" max="1024" width="9" style="161"/>
    <col min="1025" max="1026" width="3.25" style="161" customWidth="1"/>
    <col min="1027" max="1027" width="28.375" style="161" customWidth="1"/>
    <col min="1028" max="1028" width="11.875" style="161" customWidth="1"/>
    <col min="1029" max="1029" width="12.875" style="161" customWidth="1"/>
    <col min="1030" max="1030" width="16.875" style="161" customWidth="1"/>
    <col min="1031" max="1031" width="16.125" style="161" customWidth="1"/>
    <col min="1032" max="1032" width="2.75" style="161" customWidth="1"/>
    <col min="1033" max="1033" width="11.75" style="161" customWidth="1"/>
    <col min="1034" max="1034" width="5.5" style="161" bestFit="1" customWidth="1"/>
    <col min="1035" max="1035" width="5.5" style="161" customWidth="1"/>
    <col min="1036" max="1036" width="57.5" style="161" customWidth="1"/>
    <col min="1037" max="1280" width="9" style="161"/>
    <col min="1281" max="1282" width="3.25" style="161" customWidth="1"/>
    <col min="1283" max="1283" width="28.375" style="161" customWidth="1"/>
    <col min="1284" max="1284" width="11.875" style="161" customWidth="1"/>
    <col min="1285" max="1285" width="12.875" style="161" customWidth="1"/>
    <col min="1286" max="1286" width="16.875" style="161" customWidth="1"/>
    <col min="1287" max="1287" width="16.125" style="161" customWidth="1"/>
    <col min="1288" max="1288" width="2.75" style="161" customWidth="1"/>
    <col min="1289" max="1289" width="11.75" style="161" customWidth="1"/>
    <col min="1290" max="1290" width="5.5" style="161" bestFit="1" customWidth="1"/>
    <col min="1291" max="1291" width="5.5" style="161" customWidth="1"/>
    <col min="1292" max="1292" width="57.5" style="161" customWidth="1"/>
    <col min="1293" max="1536" width="9" style="161"/>
    <col min="1537" max="1538" width="3.25" style="161" customWidth="1"/>
    <col min="1539" max="1539" width="28.375" style="161" customWidth="1"/>
    <col min="1540" max="1540" width="11.875" style="161" customWidth="1"/>
    <col min="1541" max="1541" width="12.875" style="161" customWidth="1"/>
    <col min="1542" max="1542" width="16.875" style="161" customWidth="1"/>
    <col min="1543" max="1543" width="16.125" style="161" customWidth="1"/>
    <col min="1544" max="1544" width="2.75" style="161" customWidth="1"/>
    <col min="1545" max="1545" width="11.75" style="161" customWidth="1"/>
    <col min="1546" max="1546" width="5.5" style="161" bestFit="1" customWidth="1"/>
    <col min="1547" max="1547" width="5.5" style="161" customWidth="1"/>
    <col min="1548" max="1548" width="57.5" style="161" customWidth="1"/>
    <col min="1549" max="1792" width="9" style="161"/>
    <col min="1793" max="1794" width="3.25" style="161" customWidth="1"/>
    <col min="1795" max="1795" width="28.375" style="161" customWidth="1"/>
    <col min="1796" max="1796" width="11.875" style="161" customWidth="1"/>
    <col min="1797" max="1797" width="12.875" style="161" customWidth="1"/>
    <col min="1798" max="1798" width="16.875" style="161" customWidth="1"/>
    <col min="1799" max="1799" width="16.125" style="161" customWidth="1"/>
    <col min="1800" max="1800" width="2.75" style="161" customWidth="1"/>
    <col min="1801" max="1801" width="11.75" style="161" customWidth="1"/>
    <col min="1802" max="1802" width="5.5" style="161" bestFit="1" customWidth="1"/>
    <col min="1803" max="1803" width="5.5" style="161" customWidth="1"/>
    <col min="1804" max="1804" width="57.5" style="161" customWidth="1"/>
    <col min="1805" max="2048" width="9" style="161"/>
    <col min="2049" max="2050" width="3.25" style="161" customWidth="1"/>
    <col min="2051" max="2051" width="28.375" style="161" customWidth="1"/>
    <col min="2052" max="2052" width="11.875" style="161" customWidth="1"/>
    <col min="2053" max="2053" width="12.875" style="161" customWidth="1"/>
    <col min="2054" max="2054" width="16.875" style="161" customWidth="1"/>
    <col min="2055" max="2055" width="16.125" style="161" customWidth="1"/>
    <col min="2056" max="2056" width="2.75" style="161" customWidth="1"/>
    <col min="2057" max="2057" width="11.75" style="161" customWidth="1"/>
    <col min="2058" max="2058" width="5.5" style="161" bestFit="1" customWidth="1"/>
    <col min="2059" max="2059" width="5.5" style="161" customWidth="1"/>
    <col min="2060" max="2060" width="57.5" style="161" customWidth="1"/>
    <col min="2061" max="2304" width="9" style="161"/>
    <col min="2305" max="2306" width="3.25" style="161" customWidth="1"/>
    <col min="2307" max="2307" width="28.375" style="161" customWidth="1"/>
    <col min="2308" max="2308" width="11.875" style="161" customWidth="1"/>
    <col min="2309" max="2309" width="12.875" style="161" customWidth="1"/>
    <col min="2310" max="2310" width="16.875" style="161" customWidth="1"/>
    <col min="2311" max="2311" width="16.125" style="161" customWidth="1"/>
    <col min="2312" max="2312" width="2.75" style="161" customWidth="1"/>
    <col min="2313" max="2313" width="11.75" style="161" customWidth="1"/>
    <col min="2314" max="2314" width="5.5" style="161" bestFit="1" customWidth="1"/>
    <col min="2315" max="2315" width="5.5" style="161" customWidth="1"/>
    <col min="2316" max="2316" width="57.5" style="161" customWidth="1"/>
    <col min="2317" max="2560" width="9" style="161"/>
    <col min="2561" max="2562" width="3.25" style="161" customWidth="1"/>
    <col min="2563" max="2563" width="28.375" style="161" customWidth="1"/>
    <col min="2564" max="2564" width="11.875" style="161" customWidth="1"/>
    <col min="2565" max="2565" width="12.875" style="161" customWidth="1"/>
    <col min="2566" max="2566" width="16.875" style="161" customWidth="1"/>
    <col min="2567" max="2567" width="16.125" style="161" customWidth="1"/>
    <col min="2568" max="2568" width="2.75" style="161" customWidth="1"/>
    <col min="2569" max="2569" width="11.75" style="161" customWidth="1"/>
    <col min="2570" max="2570" width="5.5" style="161" bestFit="1" customWidth="1"/>
    <col min="2571" max="2571" width="5.5" style="161" customWidth="1"/>
    <col min="2572" max="2572" width="57.5" style="161" customWidth="1"/>
    <col min="2573" max="2816" width="9" style="161"/>
    <col min="2817" max="2818" width="3.25" style="161" customWidth="1"/>
    <col min="2819" max="2819" width="28.375" style="161" customWidth="1"/>
    <col min="2820" max="2820" width="11.875" style="161" customWidth="1"/>
    <col min="2821" max="2821" width="12.875" style="161" customWidth="1"/>
    <col min="2822" max="2822" width="16.875" style="161" customWidth="1"/>
    <col min="2823" max="2823" width="16.125" style="161" customWidth="1"/>
    <col min="2824" max="2824" width="2.75" style="161" customWidth="1"/>
    <col min="2825" max="2825" width="11.75" style="161" customWidth="1"/>
    <col min="2826" max="2826" width="5.5" style="161" bestFit="1" customWidth="1"/>
    <col min="2827" max="2827" width="5.5" style="161" customWidth="1"/>
    <col min="2828" max="2828" width="57.5" style="161" customWidth="1"/>
    <col min="2829" max="3072" width="9" style="161"/>
    <col min="3073" max="3074" width="3.25" style="161" customWidth="1"/>
    <col min="3075" max="3075" width="28.375" style="161" customWidth="1"/>
    <col min="3076" max="3076" width="11.875" style="161" customWidth="1"/>
    <col min="3077" max="3077" width="12.875" style="161" customWidth="1"/>
    <col min="3078" max="3078" width="16.875" style="161" customWidth="1"/>
    <col min="3079" max="3079" width="16.125" style="161" customWidth="1"/>
    <col min="3080" max="3080" width="2.75" style="161" customWidth="1"/>
    <col min="3081" max="3081" width="11.75" style="161" customWidth="1"/>
    <col min="3082" max="3082" width="5.5" style="161" bestFit="1" customWidth="1"/>
    <col min="3083" max="3083" width="5.5" style="161" customWidth="1"/>
    <col min="3084" max="3084" width="57.5" style="161" customWidth="1"/>
    <col min="3085" max="3328" width="9" style="161"/>
    <col min="3329" max="3330" width="3.25" style="161" customWidth="1"/>
    <col min="3331" max="3331" width="28.375" style="161" customWidth="1"/>
    <col min="3332" max="3332" width="11.875" style="161" customWidth="1"/>
    <col min="3333" max="3333" width="12.875" style="161" customWidth="1"/>
    <col min="3334" max="3334" width="16.875" style="161" customWidth="1"/>
    <col min="3335" max="3335" width="16.125" style="161" customWidth="1"/>
    <col min="3336" max="3336" width="2.75" style="161" customWidth="1"/>
    <col min="3337" max="3337" width="11.75" style="161" customWidth="1"/>
    <col min="3338" max="3338" width="5.5" style="161" bestFit="1" customWidth="1"/>
    <col min="3339" max="3339" width="5.5" style="161" customWidth="1"/>
    <col min="3340" max="3340" width="57.5" style="161" customWidth="1"/>
    <col min="3341" max="3584" width="9" style="161"/>
    <col min="3585" max="3586" width="3.25" style="161" customWidth="1"/>
    <col min="3587" max="3587" width="28.375" style="161" customWidth="1"/>
    <col min="3588" max="3588" width="11.875" style="161" customWidth="1"/>
    <col min="3589" max="3589" width="12.875" style="161" customWidth="1"/>
    <col min="3590" max="3590" width="16.875" style="161" customWidth="1"/>
    <col min="3591" max="3591" width="16.125" style="161" customWidth="1"/>
    <col min="3592" max="3592" width="2.75" style="161" customWidth="1"/>
    <col min="3593" max="3593" width="11.75" style="161" customWidth="1"/>
    <col min="3594" max="3594" width="5.5" style="161" bestFit="1" customWidth="1"/>
    <col min="3595" max="3595" width="5.5" style="161" customWidth="1"/>
    <col min="3596" max="3596" width="57.5" style="161" customWidth="1"/>
    <col min="3597" max="3840" width="9" style="161"/>
    <col min="3841" max="3842" width="3.25" style="161" customWidth="1"/>
    <col min="3843" max="3843" width="28.375" style="161" customWidth="1"/>
    <col min="3844" max="3844" width="11.875" style="161" customWidth="1"/>
    <col min="3845" max="3845" width="12.875" style="161" customWidth="1"/>
    <col min="3846" max="3846" width="16.875" style="161" customWidth="1"/>
    <col min="3847" max="3847" width="16.125" style="161" customWidth="1"/>
    <col min="3848" max="3848" width="2.75" style="161" customWidth="1"/>
    <col min="3849" max="3849" width="11.75" style="161" customWidth="1"/>
    <col min="3850" max="3850" width="5.5" style="161" bestFit="1" customWidth="1"/>
    <col min="3851" max="3851" width="5.5" style="161" customWidth="1"/>
    <col min="3852" max="3852" width="57.5" style="161" customWidth="1"/>
    <col min="3853" max="4096" width="9" style="161"/>
    <col min="4097" max="4098" width="3.25" style="161" customWidth="1"/>
    <col min="4099" max="4099" width="28.375" style="161" customWidth="1"/>
    <col min="4100" max="4100" width="11.875" style="161" customWidth="1"/>
    <col min="4101" max="4101" width="12.875" style="161" customWidth="1"/>
    <col min="4102" max="4102" width="16.875" style="161" customWidth="1"/>
    <col min="4103" max="4103" width="16.125" style="161" customWidth="1"/>
    <col min="4104" max="4104" width="2.75" style="161" customWidth="1"/>
    <col min="4105" max="4105" width="11.75" style="161" customWidth="1"/>
    <col min="4106" max="4106" width="5.5" style="161" bestFit="1" customWidth="1"/>
    <col min="4107" max="4107" width="5.5" style="161" customWidth="1"/>
    <col min="4108" max="4108" width="57.5" style="161" customWidth="1"/>
    <col min="4109" max="4352" width="9" style="161"/>
    <col min="4353" max="4354" width="3.25" style="161" customWidth="1"/>
    <col min="4355" max="4355" width="28.375" style="161" customWidth="1"/>
    <col min="4356" max="4356" width="11.875" style="161" customWidth="1"/>
    <col min="4357" max="4357" width="12.875" style="161" customWidth="1"/>
    <col min="4358" max="4358" width="16.875" style="161" customWidth="1"/>
    <col min="4359" max="4359" width="16.125" style="161" customWidth="1"/>
    <col min="4360" max="4360" width="2.75" style="161" customWidth="1"/>
    <col min="4361" max="4361" width="11.75" style="161" customWidth="1"/>
    <col min="4362" max="4362" width="5.5" style="161" bestFit="1" customWidth="1"/>
    <col min="4363" max="4363" width="5.5" style="161" customWidth="1"/>
    <col min="4364" max="4364" width="57.5" style="161" customWidth="1"/>
    <col min="4365" max="4608" width="9" style="161"/>
    <col min="4609" max="4610" width="3.25" style="161" customWidth="1"/>
    <col min="4611" max="4611" width="28.375" style="161" customWidth="1"/>
    <col min="4612" max="4612" width="11.875" style="161" customWidth="1"/>
    <col min="4613" max="4613" width="12.875" style="161" customWidth="1"/>
    <col min="4614" max="4614" width="16.875" style="161" customWidth="1"/>
    <col min="4615" max="4615" width="16.125" style="161" customWidth="1"/>
    <col min="4616" max="4616" width="2.75" style="161" customWidth="1"/>
    <col min="4617" max="4617" width="11.75" style="161" customWidth="1"/>
    <col min="4618" max="4618" width="5.5" style="161" bestFit="1" customWidth="1"/>
    <col min="4619" max="4619" width="5.5" style="161" customWidth="1"/>
    <col min="4620" max="4620" width="57.5" style="161" customWidth="1"/>
    <col min="4621" max="4864" width="9" style="161"/>
    <col min="4865" max="4866" width="3.25" style="161" customWidth="1"/>
    <col min="4867" max="4867" width="28.375" style="161" customWidth="1"/>
    <col min="4868" max="4868" width="11.875" style="161" customWidth="1"/>
    <col min="4869" max="4869" width="12.875" style="161" customWidth="1"/>
    <col min="4870" max="4870" width="16.875" style="161" customWidth="1"/>
    <col min="4871" max="4871" width="16.125" style="161" customWidth="1"/>
    <col min="4872" max="4872" width="2.75" style="161" customWidth="1"/>
    <col min="4873" max="4873" width="11.75" style="161" customWidth="1"/>
    <col min="4874" max="4874" width="5.5" style="161" bestFit="1" customWidth="1"/>
    <col min="4875" max="4875" width="5.5" style="161" customWidth="1"/>
    <col min="4876" max="4876" width="57.5" style="161" customWidth="1"/>
    <col min="4877" max="5120" width="9" style="161"/>
    <col min="5121" max="5122" width="3.25" style="161" customWidth="1"/>
    <col min="5123" max="5123" width="28.375" style="161" customWidth="1"/>
    <col min="5124" max="5124" width="11.875" style="161" customWidth="1"/>
    <col min="5125" max="5125" width="12.875" style="161" customWidth="1"/>
    <col min="5126" max="5126" width="16.875" style="161" customWidth="1"/>
    <col min="5127" max="5127" width="16.125" style="161" customWidth="1"/>
    <col min="5128" max="5128" width="2.75" style="161" customWidth="1"/>
    <col min="5129" max="5129" width="11.75" style="161" customWidth="1"/>
    <col min="5130" max="5130" width="5.5" style="161" bestFit="1" customWidth="1"/>
    <col min="5131" max="5131" width="5.5" style="161" customWidth="1"/>
    <col min="5132" max="5132" width="57.5" style="161" customWidth="1"/>
    <col min="5133" max="5376" width="9" style="161"/>
    <col min="5377" max="5378" width="3.25" style="161" customWidth="1"/>
    <col min="5379" max="5379" width="28.375" style="161" customWidth="1"/>
    <col min="5380" max="5380" width="11.875" style="161" customWidth="1"/>
    <col min="5381" max="5381" width="12.875" style="161" customWidth="1"/>
    <col min="5382" max="5382" width="16.875" style="161" customWidth="1"/>
    <col min="5383" max="5383" width="16.125" style="161" customWidth="1"/>
    <col min="5384" max="5384" width="2.75" style="161" customWidth="1"/>
    <col min="5385" max="5385" width="11.75" style="161" customWidth="1"/>
    <col min="5386" max="5386" width="5.5" style="161" bestFit="1" customWidth="1"/>
    <col min="5387" max="5387" width="5.5" style="161" customWidth="1"/>
    <col min="5388" max="5388" width="57.5" style="161" customWidth="1"/>
    <col min="5389" max="5632" width="9" style="161"/>
    <col min="5633" max="5634" width="3.25" style="161" customWidth="1"/>
    <col min="5635" max="5635" width="28.375" style="161" customWidth="1"/>
    <col min="5636" max="5636" width="11.875" style="161" customWidth="1"/>
    <col min="5637" max="5637" width="12.875" style="161" customWidth="1"/>
    <col min="5638" max="5638" width="16.875" style="161" customWidth="1"/>
    <col min="5639" max="5639" width="16.125" style="161" customWidth="1"/>
    <col min="5640" max="5640" width="2.75" style="161" customWidth="1"/>
    <col min="5641" max="5641" width="11.75" style="161" customWidth="1"/>
    <col min="5642" max="5642" width="5.5" style="161" bestFit="1" customWidth="1"/>
    <col min="5643" max="5643" width="5.5" style="161" customWidth="1"/>
    <col min="5644" max="5644" width="57.5" style="161" customWidth="1"/>
    <col min="5645" max="5888" width="9" style="161"/>
    <col min="5889" max="5890" width="3.25" style="161" customWidth="1"/>
    <col min="5891" max="5891" width="28.375" style="161" customWidth="1"/>
    <col min="5892" max="5892" width="11.875" style="161" customWidth="1"/>
    <col min="5893" max="5893" width="12.875" style="161" customWidth="1"/>
    <col min="5894" max="5894" width="16.875" style="161" customWidth="1"/>
    <col min="5895" max="5895" width="16.125" style="161" customWidth="1"/>
    <col min="5896" max="5896" width="2.75" style="161" customWidth="1"/>
    <col min="5897" max="5897" width="11.75" style="161" customWidth="1"/>
    <col min="5898" max="5898" width="5.5" style="161" bestFit="1" customWidth="1"/>
    <col min="5899" max="5899" width="5.5" style="161" customWidth="1"/>
    <col min="5900" max="5900" width="57.5" style="161" customWidth="1"/>
    <col min="5901" max="6144" width="9" style="161"/>
    <col min="6145" max="6146" width="3.25" style="161" customWidth="1"/>
    <col min="6147" max="6147" width="28.375" style="161" customWidth="1"/>
    <col min="6148" max="6148" width="11.875" style="161" customWidth="1"/>
    <col min="6149" max="6149" width="12.875" style="161" customWidth="1"/>
    <col min="6150" max="6150" width="16.875" style="161" customWidth="1"/>
    <col min="6151" max="6151" width="16.125" style="161" customWidth="1"/>
    <col min="6152" max="6152" width="2.75" style="161" customWidth="1"/>
    <col min="6153" max="6153" width="11.75" style="161" customWidth="1"/>
    <col min="6154" max="6154" width="5.5" style="161" bestFit="1" customWidth="1"/>
    <col min="6155" max="6155" width="5.5" style="161" customWidth="1"/>
    <col min="6156" max="6156" width="57.5" style="161" customWidth="1"/>
    <col min="6157" max="6400" width="9" style="161"/>
    <col min="6401" max="6402" width="3.25" style="161" customWidth="1"/>
    <col min="6403" max="6403" width="28.375" style="161" customWidth="1"/>
    <col min="6404" max="6404" width="11.875" style="161" customWidth="1"/>
    <col min="6405" max="6405" width="12.875" style="161" customWidth="1"/>
    <col min="6406" max="6406" width="16.875" style="161" customWidth="1"/>
    <col min="6407" max="6407" width="16.125" style="161" customWidth="1"/>
    <col min="6408" max="6408" width="2.75" style="161" customWidth="1"/>
    <col min="6409" max="6409" width="11.75" style="161" customWidth="1"/>
    <col min="6410" max="6410" width="5.5" style="161" bestFit="1" customWidth="1"/>
    <col min="6411" max="6411" width="5.5" style="161" customWidth="1"/>
    <col min="6412" max="6412" width="57.5" style="161" customWidth="1"/>
    <col min="6413" max="6656" width="9" style="161"/>
    <col min="6657" max="6658" width="3.25" style="161" customWidth="1"/>
    <col min="6659" max="6659" width="28.375" style="161" customWidth="1"/>
    <col min="6660" max="6660" width="11.875" style="161" customWidth="1"/>
    <col min="6661" max="6661" width="12.875" style="161" customWidth="1"/>
    <col min="6662" max="6662" width="16.875" style="161" customWidth="1"/>
    <col min="6663" max="6663" width="16.125" style="161" customWidth="1"/>
    <col min="6664" max="6664" width="2.75" style="161" customWidth="1"/>
    <col min="6665" max="6665" width="11.75" style="161" customWidth="1"/>
    <col min="6666" max="6666" width="5.5" style="161" bestFit="1" customWidth="1"/>
    <col min="6667" max="6667" width="5.5" style="161" customWidth="1"/>
    <col min="6668" max="6668" width="57.5" style="161" customWidth="1"/>
    <col min="6669" max="6912" width="9" style="161"/>
    <col min="6913" max="6914" width="3.25" style="161" customWidth="1"/>
    <col min="6915" max="6915" width="28.375" style="161" customWidth="1"/>
    <col min="6916" max="6916" width="11.875" style="161" customWidth="1"/>
    <col min="6917" max="6917" width="12.875" style="161" customWidth="1"/>
    <col min="6918" max="6918" width="16.875" style="161" customWidth="1"/>
    <col min="6919" max="6919" width="16.125" style="161" customWidth="1"/>
    <col min="6920" max="6920" width="2.75" style="161" customWidth="1"/>
    <col min="6921" max="6921" width="11.75" style="161" customWidth="1"/>
    <col min="6922" max="6922" width="5.5" style="161" bestFit="1" customWidth="1"/>
    <col min="6923" max="6923" width="5.5" style="161" customWidth="1"/>
    <col min="6924" max="6924" width="57.5" style="161" customWidth="1"/>
    <col min="6925" max="7168" width="9" style="161"/>
    <col min="7169" max="7170" width="3.25" style="161" customWidth="1"/>
    <col min="7171" max="7171" width="28.375" style="161" customWidth="1"/>
    <col min="7172" max="7172" width="11.875" style="161" customWidth="1"/>
    <col min="7173" max="7173" width="12.875" style="161" customWidth="1"/>
    <col min="7174" max="7174" width="16.875" style="161" customWidth="1"/>
    <col min="7175" max="7175" width="16.125" style="161" customWidth="1"/>
    <col min="7176" max="7176" width="2.75" style="161" customWidth="1"/>
    <col min="7177" max="7177" width="11.75" style="161" customWidth="1"/>
    <col min="7178" max="7178" width="5.5" style="161" bestFit="1" customWidth="1"/>
    <col min="7179" max="7179" width="5.5" style="161" customWidth="1"/>
    <col min="7180" max="7180" width="57.5" style="161" customWidth="1"/>
    <col min="7181" max="7424" width="9" style="161"/>
    <col min="7425" max="7426" width="3.25" style="161" customWidth="1"/>
    <col min="7427" max="7427" width="28.375" style="161" customWidth="1"/>
    <col min="7428" max="7428" width="11.875" style="161" customWidth="1"/>
    <col min="7429" max="7429" width="12.875" style="161" customWidth="1"/>
    <col min="7430" max="7430" width="16.875" style="161" customWidth="1"/>
    <col min="7431" max="7431" width="16.125" style="161" customWidth="1"/>
    <col min="7432" max="7432" width="2.75" style="161" customWidth="1"/>
    <col min="7433" max="7433" width="11.75" style="161" customWidth="1"/>
    <col min="7434" max="7434" width="5.5" style="161" bestFit="1" customWidth="1"/>
    <col min="7435" max="7435" width="5.5" style="161" customWidth="1"/>
    <col min="7436" max="7436" width="57.5" style="161" customWidth="1"/>
    <col min="7437" max="7680" width="9" style="161"/>
    <col min="7681" max="7682" width="3.25" style="161" customWidth="1"/>
    <col min="7683" max="7683" width="28.375" style="161" customWidth="1"/>
    <col min="7684" max="7684" width="11.875" style="161" customWidth="1"/>
    <col min="7685" max="7685" width="12.875" style="161" customWidth="1"/>
    <col min="7686" max="7686" width="16.875" style="161" customWidth="1"/>
    <col min="7687" max="7687" width="16.125" style="161" customWidth="1"/>
    <col min="7688" max="7688" width="2.75" style="161" customWidth="1"/>
    <col min="7689" max="7689" width="11.75" style="161" customWidth="1"/>
    <col min="7690" max="7690" width="5.5" style="161" bestFit="1" customWidth="1"/>
    <col min="7691" max="7691" width="5.5" style="161" customWidth="1"/>
    <col min="7692" max="7692" width="57.5" style="161" customWidth="1"/>
    <col min="7693" max="7936" width="9" style="161"/>
    <col min="7937" max="7938" width="3.25" style="161" customWidth="1"/>
    <col min="7939" max="7939" width="28.375" style="161" customWidth="1"/>
    <col min="7940" max="7940" width="11.875" style="161" customWidth="1"/>
    <col min="7941" max="7941" width="12.875" style="161" customWidth="1"/>
    <col min="7942" max="7942" width="16.875" style="161" customWidth="1"/>
    <col min="7943" max="7943" width="16.125" style="161" customWidth="1"/>
    <col min="7944" max="7944" width="2.75" style="161" customWidth="1"/>
    <col min="7945" max="7945" width="11.75" style="161" customWidth="1"/>
    <col min="7946" max="7946" width="5.5" style="161" bestFit="1" customWidth="1"/>
    <col min="7947" max="7947" width="5.5" style="161" customWidth="1"/>
    <col min="7948" max="7948" width="57.5" style="161" customWidth="1"/>
    <col min="7949" max="8192" width="9" style="161"/>
    <col min="8193" max="8194" width="3.25" style="161" customWidth="1"/>
    <col min="8195" max="8195" width="28.375" style="161" customWidth="1"/>
    <col min="8196" max="8196" width="11.875" style="161" customWidth="1"/>
    <col min="8197" max="8197" width="12.875" style="161" customWidth="1"/>
    <col min="8198" max="8198" width="16.875" style="161" customWidth="1"/>
    <col min="8199" max="8199" width="16.125" style="161" customWidth="1"/>
    <col min="8200" max="8200" width="2.75" style="161" customWidth="1"/>
    <col min="8201" max="8201" width="11.75" style="161" customWidth="1"/>
    <col min="8202" max="8202" width="5.5" style="161" bestFit="1" customWidth="1"/>
    <col min="8203" max="8203" width="5.5" style="161" customWidth="1"/>
    <col min="8204" max="8204" width="57.5" style="161" customWidth="1"/>
    <col min="8205" max="8448" width="9" style="161"/>
    <col min="8449" max="8450" width="3.25" style="161" customWidth="1"/>
    <col min="8451" max="8451" width="28.375" style="161" customWidth="1"/>
    <col min="8452" max="8452" width="11.875" style="161" customWidth="1"/>
    <col min="8453" max="8453" width="12.875" style="161" customWidth="1"/>
    <col min="8454" max="8454" width="16.875" style="161" customWidth="1"/>
    <col min="8455" max="8455" width="16.125" style="161" customWidth="1"/>
    <col min="8456" max="8456" width="2.75" style="161" customWidth="1"/>
    <col min="8457" max="8457" width="11.75" style="161" customWidth="1"/>
    <col min="8458" max="8458" width="5.5" style="161" bestFit="1" customWidth="1"/>
    <col min="8459" max="8459" width="5.5" style="161" customWidth="1"/>
    <col min="8460" max="8460" width="57.5" style="161" customWidth="1"/>
    <col min="8461" max="8704" width="9" style="161"/>
    <col min="8705" max="8706" width="3.25" style="161" customWidth="1"/>
    <col min="8707" max="8707" width="28.375" style="161" customWidth="1"/>
    <col min="8708" max="8708" width="11.875" style="161" customWidth="1"/>
    <col min="8709" max="8709" width="12.875" style="161" customWidth="1"/>
    <col min="8710" max="8710" width="16.875" style="161" customWidth="1"/>
    <col min="8711" max="8711" width="16.125" style="161" customWidth="1"/>
    <col min="8712" max="8712" width="2.75" style="161" customWidth="1"/>
    <col min="8713" max="8713" width="11.75" style="161" customWidth="1"/>
    <col min="8714" max="8714" width="5.5" style="161" bestFit="1" customWidth="1"/>
    <col min="8715" max="8715" width="5.5" style="161" customWidth="1"/>
    <col min="8716" max="8716" width="57.5" style="161" customWidth="1"/>
    <col min="8717" max="8960" width="9" style="161"/>
    <col min="8961" max="8962" width="3.25" style="161" customWidth="1"/>
    <col min="8963" max="8963" width="28.375" style="161" customWidth="1"/>
    <col min="8964" max="8964" width="11.875" style="161" customWidth="1"/>
    <col min="8965" max="8965" width="12.875" style="161" customWidth="1"/>
    <col min="8966" max="8966" width="16.875" style="161" customWidth="1"/>
    <col min="8967" max="8967" width="16.125" style="161" customWidth="1"/>
    <col min="8968" max="8968" width="2.75" style="161" customWidth="1"/>
    <col min="8969" max="8969" width="11.75" style="161" customWidth="1"/>
    <col min="8970" max="8970" width="5.5" style="161" bestFit="1" customWidth="1"/>
    <col min="8971" max="8971" width="5.5" style="161" customWidth="1"/>
    <col min="8972" max="8972" width="57.5" style="161" customWidth="1"/>
    <col min="8973" max="9216" width="9" style="161"/>
    <col min="9217" max="9218" width="3.25" style="161" customWidth="1"/>
    <col min="9219" max="9219" width="28.375" style="161" customWidth="1"/>
    <col min="9220" max="9220" width="11.875" style="161" customWidth="1"/>
    <col min="9221" max="9221" width="12.875" style="161" customWidth="1"/>
    <col min="9222" max="9222" width="16.875" style="161" customWidth="1"/>
    <col min="9223" max="9223" width="16.125" style="161" customWidth="1"/>
    <col min="9224" max="9224" width="2.75" style="161" customWidth="1"/>
    <col min="9225" max="9225" width="11.75" style="161" customWidth="1"/>
    <col min="9226" max="9226" width="5.5" style="161" bestFit="1" customWidth="1"/>
    <col min="9227" max="9227" width="5.5" style="161" customWidth="1"/>
    <col min="9228" max="9228" width="57.5" style="161" customWidth="1"/>
    <col min="9229" max="9472" width="9" style="161"/>
    <col min="9473" max="9474" width="3.25" style="161" customWidth="1"/>
    <col min="9475" max="9475" width="28.375" style="161" customWidth="1"/>
    <col min="9476" max="9476" width="11.875" style="161" customWidth="1"/>
    <col min="9477" max="9477" width="12.875" style="161" customWidth="1"/>
    <col min="9478" max="9478" width="16.875" style="161" customWidth="1"/>
    <col min="9479" max="9479" width="16.125" style="161" customWidth="1"/>
    <col min="9480" max="9480" width="2.75" style="161" customWidth="1"/>
    <col min="9481" max="9481" width="11.75" style="161" customWidth="1"/>
    <col min="9482" max="9482" width="5.5" style="161" bestFit="1" customWidth="1"/>
    <col min="9483" max="9483" width="5.5" style="161" customWidth="1"/>
    <col min="9484" max="9484" width="57.5" style="161" customWidth="1"/>
    <col min="9485" max="9728" width="9" style="161"/>
    <col min="9729" max="9730" width="3.25" style="161" customWidth="1"/>
    <col min="9731" max="9731" width="28.375" style="161" customWidth="1"/>
    <col min="9732" max="9732" width="11.875" style="161" customWidth="1"/>
    <col min="9733" max="9733" width="12.875" style="161" customWidth="1"/>
    <col min="9734" max="9734" width="16.875" style="161" customWidth="1"/>
    <col min="9735" max="9735" width="16.125" style="161" customWidth="1"/>
    <col min="9736" max="9736" width="2.75" style="161" customWidth="1"/>
    <col min="9737" max="9737" width="11.75" style="161" customWidth="1"/>
    <col min="9738" max="9738" width="5.5" style="161" bestFit="1" customWidth="1"/>
    <col min="9739" max="9739" width="5.5" style="161" customWidth="1"/>
    <col min="9740" max="9740" width="57.5" style="161" customWidth="1"/>
    <col min="9741" max="9984" width="9" style="161"/>
    <col min="9985" max="9986" width="3.25" style="161" customWidth="1"/>
    <col min="9987" max="9987" width="28.375" style="161" customWidth="1"/>
    <col min="9988" max="9988" width="11.875" style="161" customWidth="1"/>
    <col min="9989" max="9989" width="12.875" style="161" customWidth="1"/>
    <col min="9990" max="9990" width="16.875" style="161" customWidth="1"/>
    <col min="9991" max="9991" width="16.125" style="161" customWidth="1"/>
    <col min="9992" max="9992" width="2.75" style="161" customWidth="1"/>
    <col min="9993" max="9993" width="11.75" style="161" customWidth="1"/>
    <col min="9994" max="9994" width="5.5" style="161" bestFit="1" customWidth="1"/>
    <col min="9995" max="9995" width="5.5" style="161" customWidth="1"/>
    <col min="9996" max="9996" width="57.5" style="161" customWidth="1"/>
    <col min="9997" max="10240" width="9" style="161"/>
    <col min="10241" max="10242" width="3.25" style="161" customWidth="1"/>
    <col min="10243" max="10243" width="28.375" style="161" customWidth="1"/>
    <col min="10244" max="10244" width="11.875" style="161" customWidth="1"/>
    <col min="10245" max="10245" width="12.875" style="161" customWidth="1"/>
    <col min="10246" max="10246" width="16.875" style="161" customWidth="1"/>
    <col min="10247" max="10247" width="16.125" style="161" customWidth="1"/>
    <col min="10248" max="10248" width="2.75" style="161" customWidth="1"/>
    <col min="10249" max="10249" width="11.75" style="161" customWidth="1"/>
    <col min="10250" max="10250" width="5.5" style="161" bestFit="1" customWidth="1"/>
    <col min="10251" max="10251" width="5.5" style="161" customWidth="1"/>
    <col min="10252" max="10252" width="57.5" style="161" customWidth="1"/>
    <col min="10253" max="10496" width="9" style="161"/>
    <col min="10497" max="10498" width="3.25" style="161" customWidth="1"/>
    <col min="10499" max="10499" width="28.375" style="161" customWidth="1"/>
    <col min="10500" max="10500" width="11.875" style="161" customWidth="1"/>
    <col min="10501" max="10501" width="12.875" style="161" customWidth="1"/>
    <col min="10502" max="10502" width="16.875" style="161" customWidth="1"/>
    <col min="10503" max="10503" width="16.125" style="161" customWidth="1"/>
    <col min="10504" max="10504" width="2.75" style="161" customWidth="1"/>
    <col min="10505" max="10505" width="11.75" style="161" customWidth="1"/>
    <col min="10506" max="10506" width="5.5" style="161" bestFit="1" customWidth="1"/>
    <col min="10507" max="10507" width="5.5" style="161" customWidth="1"/>
    <col min="10508" max="10508" width="57.5" style="161" customWidth="1"/>
    <col min="10509" max="10752" width="9" style="161"/>
    <col min="10753" max="10754" width="3.25" style="161" customWidth="1"/>
    <col min="10755" max="10755" width="28.375" style="161" customWidth="1"/>
    <col min="10756" max="10756" width="11.875" style="161" customWidth="1"/>
    <col min="10757" max="10757" width="12.875" style="161" customWidth="1"/>
    <col min="10758" max="10758" width="16.875" style="161" customWidth="1"/>
    <col min="10759" max="10759" width="16.125" style="161" customWidth="1"/>
    <col min="10760" max="10760" width="2.75" style="161" customWidth="1"/>
    <col min="10761" max="10761" width="11.75" style="161" customWidth="1"/>
    <col min="10762" max="10762" width="5.5" style="161" bestFit="1" customWidth="1"/>
    <col min="10763" max="10763" width="5.5" style="161" customWidth="1"/>
    <col min="10764" max="10764" width="57.5" style="161" customWidth="1"/>
    <col min="10765" max="11008" width="9" style="161"/>
    <col min="11009" max="11010" width="3.25" style="161" customWidth="1"/>
    <col min="11011" max="11011" width="28.375" style="161" customWidth="1"/>
    <col min="11012" max="11012" width="11.875" style="161" customWidth="1"/>
    <col min="11013" max="11013" width="12.875" style="161" customWidth="1"/>
    <col min="11014" max="11014" width="16.875" style="161" customWidth="1"/>
    <col min="11015" max="11015" width="16.125" style="161" customWidth="1"/>
    <col min="11016" max="11016" width="2.75" style="161" customWidth="1"/>
    <col min="11017" max="11017" width="11.75" style="161" customWidth="1"/>
    <col min="11018" max="11018" width="5.5" style="161" bestFit="1" customWidth="1"/>
    <col min="11019" max="11019" width="5.5" style="161" customWidth="1"/>
    <col min="11020" max="11020" width="57.5" style="161" customWidth="1"/>
    <col min="11021" max="11264" width="9" style="161"/>
    <col min="11265" max="11266" width="3.25" style="161" customWidth="1"/>
    <col min="11267" max="11267" width="28.375" style="161" customWidth="1"/>
    <col min="11268" max="11268" width="11.875" style="161" customWidth="1"/>
    <col min="11269" max="11269" width="12.875" style="161" customWidth="1"/>
    <col min="11270" max="11270" width="16.875" style="161" customWidth="1"/>
    <col min="11271" max="11271" width="16.125" style="161" customWidth="1"/>
    <col min="11272" max="11272" width="2.75" style="161" customWidth="1"/>
    <col min="11273" max="11273" width="11.75" style="161" customWidth="1"/>
    <col min="11274" max="11274" width="5.5" style="161" bestFit="1" customWidth="1"/>
    <col min="11275" max="11275" width="5.5" style="161" customWidth="1"/>
    <col min="11276" max="11276" width="57.5" style="161" customWidth="1"/>
    <col min="11277" max="11520" width="9" style="161"/>
    <col min="11521" max="11522" width="3.25" style="161" customWidth="1"/>
    <col min="11523" max="11523" width="28.375" style="161" customWidth="1"/>
    <col min="11524" max="11524" width="11.875" style="161" customWidth="1"/>
    <col min="11525" max="11525" width="12.875" style="161" customWidth="1"/>
    <col min="11526" max="11526" width="16.875" style="161" customWidth="1"/>
    <col min="11527" max="11527" width="16.125" style="161" customWidth="1"/>
    <col min="11528" max="11528" width="2.75" style="161" customWidth="1"/>
    <col min="11529" max="11529" width="11.75" style="161" customWidth="1"/>
    <col min="11530" max="11530" width="5.5" style="161" bestFit="1" customWidth="1"/>
    <col min="11531" max="11531" width="5.5" style="161" customWidth="1"/>
    <col min="11532" max="11532" width="57.5" style="161" customWidth="1"/>
    <col min="11533" max="11776" width="9" style="161"/>
    <col min="11777" max="11778" width="3.25" style="161" customWidth="1"/>
    <col min="11779" max="11779" width="28.375" style="161" customWidth="1"/>
    <col min="11780" max="11780" width="11.875" style="161" customWidth="1"/>
    <col min="11781" max="11781" width="12.875" style="161" customWidth="1"/>
    <col min="11782" max="11782" width="16.875" style="161" customWidth="1"/>
    <col min="11783" max="11783" width="16.125" style="161" customWidth="1"/>
    <col min="11784" max="11784" width="2.75" style="161" customWidth="1"/>
    <col min="11785" max="11785" width="11.75" style="161" customWidth="1"/>
    <col min="11786" max="11786" width="5.5" style="161" bestFit="1" customWidth="1"/>
    <col min="11787" max="11787" width="5.5" style="161" customWidth="1"/>
    <col min="11788" max="11788" width="57.5" style="161" customWidth="1"/>
    <col min="11789" max="12032" width="9" style="161"/>
    <col min="12033" max="12034" width="3.25" style="161" customWidth="1"/>
    <col min="12035" max="12035" width="28.375" style="161" customWidth="1"/>
    <col min="12036" max="12036" width="11.875" style="161" customWidth="1"/>
    <col min="12037" max="12037" width="12.875" style="161" customWidth="1"/>
    <col min="12038" max="12038" width="16.875" style="161" customWidth="1"/>
    <col min="12039" max="12039" width="16.125" style="161" customWidth="1"/>
    <col min="12040" max="12040" width="2.75" style="161" customWidth="1"/>
    <col min="12041" max="12041" width="11.75" style="161" customWidth="1"/>
    <col min="12042" max="12042" width="5.5" style="161" bestFit="1" customWidth="1"/>
    <col min="12043" max="12043" width="5.5" style="161" customWidth="1"/>
    <col min="12044" max="12044" width="57.5" style="161" customWidth="1"/>
    <col min="12045" max="12288" width="9" style="161"/>
    <col min="12289" max="12290" width="3.25" style="161" customWidth="1"/>
    <col min="12291" max="12291" width="28.375" style="161" customWidth="1"/>
    <col min="12292" max="12292" width="11.875" style="161" customWidth="1"/>
    <col min="12293" max="12293" width="12.875" style="161" customWidth="1"/>
    <col min="12294" max="12294" width="16.875" style="161" customWidth="1"/>
    <col min="12295" max="12295" width="16.125" style="161" customWidth="1"/>
    <col min="12296" max="12296" width="2.75" style="161" customWidth="1"/>
    <col min="12297" max="12297" width="11.75" style="161" customWidth="1"/>
    <col min="12298" max="12298" width="5.5" style="161" bestFit="1" customWidth="1"/>
    <col min="12299" max="12299" width="5.5" style="161" customWidth="1"/>
    <col min="12300" max="12300" width="57.5" style="161" customWidth="1"/>
    <col min="12301" max="12544" width="9" style="161"/>
    <col min="12545" max="12546" width="3.25" style="161" customWidth="1"/>
    <col min="12547" max="12547" width="28.375" style="161" customWidth="1"/>
    <col min="12548" max="12548" width="11.875" style="161" customWidth="1"/>
    <col min="12549" max="12549" width="12.875" style="161" customWidth="1"/>
    <col min="12550" max="12550" width="16.875" style="161" customWidth="1"/>
    <col min="12551" max="12551" width="16.125" style="161" customWidth="1"/>
    <col min="12552" max="12552" width="2.75" style="161" customWidth="1"/>
    <col min="12553" max="12553" width="11.75" style="161" customWidth="1"/>
    <col min="12554" max="12554" width="5.5" style="161" bestFit="1" customWidth="1"/>
    <col min="12555" max="12555" width="5.5" style="161" customWidth="1"/>
    <col min="12556" max="12556" width="57.5" style="161" customWidth="1"/>
    <col min="12557" max="12800" width="9" style="161"/>
    <col min="12801" max="12802" width="3.25" style="161" customWidth="1"/>
    <col min="12803" max="12803" width="28.375" style="161" customWidth="1"/>
    <col min="12804" max="12804" width="11.875" style="161" customWidth="1"/>
    <col min="12805" max="12805" width="12.875" style="161" customWidth="1"/>
    <col min="12806" max="12806" width="16.875" style="161" customWidth="1"/>
    <col min="12807" max="12807" width="16.125" style="161" customWidth="1"/>
    <col min="12808" max="12808" width="2.75" style="161" customWidth="1"/>
    <col min="12809" max="12809" width="11.75" style="161" customWidth="1"/>
    <col min="12810" max="12810" width="5.5" style="161" bestFit="1" customWidth="1"/>
    <col min="12811" max="12811" width="5.5" style="161" customWidth="1"/>
    <col min="12812" max="12812" width="57.5" style="161" customWidth="1"/>
    <col min="12813" max="13056" width="9" style="161"/>
    <col min="13057" max="13058" width="3.25" style="161" customWidth="1"/>
    <col min="13059" max="13059" width="28.375" style="161" customWidth="1"/>
    <col min="13060" max="13060" width="11.875" style="161" customWidth="1"/>
    <col min="13061" max="13061" width="12.875" style="161" customWidth="1"/>
    <col min="13062" max="13062" width="16.875" style="161" customWidth="1"/>
    <col min="13063" max="13063" width="16.125" style="161" customWidth="1"/>
    <col min="13064" max="13064" width="2.75" style="161" customWidth="1"/>
    <col min="13065" max="13065" width="11.75" style="161" customWidth="1"/>
    <col min="13066" max="13066" width="5.5" style="161" bestFit="1" customWidth="1"/>
    <col min="13067" max="13067" width="5.5" style="161" customWidth="1"/>
    <col min="13068" max="13068" width="57.5" style="161" customWidth="1"/>
    <col min="13069" max="13312" width="9" style="161"/>
    <col min="13313" max="13314" width="3.25" style="161" customWidth="1"/>
    <col min="13315" max="13315" width="28.375" style="161" customWidth="1"/>
    <col min="13316" max="13316" width="11.875" style="161" customWidth="1"/>
    <col min="13317" max="13317" width="12.875" style="161" customWidth="1"/>
    <col min="13318" max="13318" width="16.875" style="161" customWidth="1"/>
    <col min="13319" max="13319" width="16.125" style="161" customWidth="1"/>
    <col min="13320" max="13320" width="2.75" style="161" customWidth="1"/>
    <col min="13321" max="13321" width="11.75" style="161" customWidth="1"/>
    <col min="13322" max="13322" width="5.5" style="161" bestFit="1" customWidth="1"/>
    <col min="13323" max="13323" width="5.5" style="161" customWidth="1"/>
    <col min="13324" max="13324" width="57.5" style="161" customWidth="1"/>
    <col min="13325" max="13568" width="9" style="161"/>
    <col min="13569" max="13570" width="3.25" style="161" customWidth="1"/>
    <col min="13571" max="13571" width="28.375" style="161" customWidth="1"/>
    <col min="13572" max="13572" width="11.875" style="161" customWidth="1"/>
    <col min="13573" max="13573" width="12.875" style="161" customWidth="1"/>
    <col min="13574" max="13574" width="16.875" style="161" customWidth="1"/>
    <col min="13575" max="13575" width="16.125" style="161" customWidth="1"/>
    <col min="13576" max="13576" width="2.75" style="161" customWidth="1"/>
    <col min="13577" max="13577" width="11.75" style="161" customWidth="1"/>
    <col min="13578" max="13578" width="5.5" style="161" bestFit="1" customWidth="1"/>
    <col min="13579" max="13579" width="5.5" style="161" customWidth="1"/>
    <col min="13580" max="13580" width="57.5" style="161" customWidth="1"/>
    <col min="13581" max="13824" width="9" style="161"/>
    <col min="13825" max="13826" width="3.25" style="161" customWidth="1"/>
    <col min="13827" max="13827" width="28.375" style="161" customWidth="1"/>
    <col min="13828" max="13828" width="11.875" style="161" customWidth="1"/>
    <col min="13829" max="13829" width="12.875" style="161" customWidth="1"/>
    <col min="13830" max="13830" width="16.875" style="161" customWidth="1"/>
    <col min="13831" max="13831" width="16.125" style="161" customWidth="1"/>
    <col min="13832" max="13832" width="2.75" style="161" customWidth="1"/>
    <col min="13833" max="13833" width="11.75" style="161" customWidth="1"/>
    <col min="13834" max="13834" width="5.5" style="161" bestFit="1" customWidth="1"/>
    <col min="13835" max="13835" width="5.5" style="161" customWidth="1"/>
    <col min="13836" max="13836" width="57.5" style="161" customWidth="1"/>
    <col min="13837" max="14080" width="9" style="161"/>
    <col min="14081" max="14082" width="3.25" style="161" customWidth="1"/>
    <col min="14083" max="14083" width="28.375" style="161" customWidth="1"/>
    <col min="14084" max="14084" width="11.875" style="161" customWidth="1"/>
    <col min="14085" max="14085" width="12.875" style="161" customWidth="1"/>
    <col min="14086" max="14086" width="16.875" style="161" customWidth="1"/>
    <col min="14087" max="14087" width="16.125" style="161" customWidth="1"/>
    <col min="14088" max="14088" width="2.75" style="161" customWidth="1"/>
    <col min="14089" max="14089" width="11.75" style="161" customWidth="1"/>
    <col min="14090" max="14090" width="5.5" style="161" bestFit="1" customWidth="1"/>
    <col min="14091" max="14091" width="5.5" style="161" customWidth="1"/>
    <col min="14092" max="14092" width="57.5" style="161" customWidth="1"/>
    <col min="14093" max="14336" width="9" style="161"/>
    <col min="14337" max="14338" width="3.25" style="161" customWidth="1"/>
    <col min="14339" max="14339" width="28.375" style="161" customWidth="1"/>
    <col min="14340" max="14340" width="11.875" style="161" customWidth="1"/>
    <col min="14341" max="14341" width="12.875" style="161" customWidth="1"/>
    <col min="14342" max="14342" width="16.875" style="161" customWidth="1"/>
    <col min="14343" max="14343" width="16.125" style="161" customWidth="1"/>
    <col min="14344" max="14344" width="2.75" style="161" customWidth="1"/>
    <col min="14345" max="14345" width="11.75" style="161" customWidth="1"/>
    <col min="14346" max="14346" width="5.5" style="161" bestFit="1" customWidth="1"/>
    <col min="14347" max="14347" width="5.5" style="161" customWidth="1"/>
    <col min="14348" max="14348" width="57.5" style="161" customWidth="1"/>
    <col min="14349" max="14592" width="9" style="161"/>
    <col min="14593" max="14594" width="3.25" style="161" customWidth="1"/>
    <col min="14595" max="14595" width="28.375" style="161" customWidth="1"/>
    <col min="14596" max="14596" width="11.875" style="161" customWidth="1"/>
    <col min="14597" max="14597" width="12.875" style="161" customWidth="1"/>
    <col min="14598" max="14598" width="16.875" style="161" customWidth="1"/>
    <col min="14599" max="14599" width="16.125" style="161" customWidth="1"/>
    <col min="14600" max="14600" width="2.75" style="161" customWidth="1"/>
    <col min="14601" max="14601" width="11.75" style="161" customWidth="1"/>
    <col min="14602" max="14602" width="5.5" style="161" bestFit="1" customWidth="1"/>
    <col min="14603" max="14603" width="5.5" style="161" customWidth="1"/>
    <col min="14604" max="14604" width="57.5" style="161" customWidth="1"/>
    <col min="14605" max="14848" width="9" style="161"/>
    <col min="14849" max="14850" width="3.25" style="161" customWidth="1"/>
    <col min="14851" max="14851" width="28.375" style="161" customWidth="1"/>
    <col min="14852" max="14852" width="11.875" style="161" customWidth="1"/>
    <col min="14853" max="14853" width="12.875" style="161" customWidth="1"/>
    <col min="14854" max="14854" width="16.875" style="161" customWidth="1"/>
    <col min="14855" max="14855" width="16.125" style="161" customWidth="1"/>
    <col min="14856" max="14856" width="2.75" style="161" customWidth="1"/>
    <col min="14857" max="14857" width="11.75" style="161" customWidth="1"/>
    <col min="14858" max="14858" width="5.5" style="161" bestFit="1" customWidth="1"/>
    <col min="14859" max="14859" width="5.5" style="161" customWidth="1"/>
    <col min="14860" max="14860" width="57.5" style="161" customWidth="1"/>
    <col min="14861" max="15104" width="9" style="161"/>
    <col min="15105" max="15106" width="3.25" style="161" customWidth="1"/>
    <col min="15107" max="15107" width="28.375" style="161" customWidth="1"/>
    <col min="15108" max="15108" width="11.875" style="161" customWidth="1"/>
    <col min="15109" max="15109" width="12.875" style="161" customWidth="1"/>
    <col min="15110" max="15110" width="16.875" style="161" customWidth="1"/>
    <col min="15111" max="15111" width="16.125" style="161" customWidth="1"/>
    <col min="15112" max="15112" width="2.75" style="161" customWidth="1"/>
    <col min="15113" max="15113" width="11.75" style="161" customWidth="1"/>
    <col min="15114" max="15114" width="5.5" style="161" bestFit="1" customWidth="1"/>
    <col min="15115" max="15115" width="5.5" style="161" customWidth="1"/>
    <col min="15116" max="15116" width="57.5" style="161" customWidth="1"/>
    <col min="15117" max="15360" width="9" style="161"/>
    <col min="15361" max="15362" width="3.25" style="161" customWidth="1"/>
    <col min="15363" max="15363" width="28.375" style="161" customWidth="1"/>
    <col min="15364" max="15364" width="11.875" style="161" customWidth="1"/>
    <col min="15365" max="15365" width="12.875" style="161" customWidth="1"/>
    <col min="15366" max="15366" width="16.875" style="161" customWidth="1"/>
    <col min="15367" max="15367" width="16.125" style="161" customWidth="1"/>
    <col min="15368" max="15368" width="2.75" style="161" customWidth="1"/>
    <col min="15369" max="15369" width="11.75" style="161" customWidth="1"/>
    <col min="15370" max="15370" width="5.5" style="161" bestFit="1" customWidth="1"/>
    <col min="15371" max="15371" width="5.5" style="161" customWidth="1"/>
    <col min="15372" max="15372" width="57.5" style="161" customWidth="1"/>
    <col min="15373" max="15616" width="9" style="161"/>
    <col min="15617" max="15618" width="3.25" style="161" customWidth="1"/>
    <col min="15619" max="15619" width="28.375" style="161" customWidth="1"/>
    <col min="15620" max="15620" width="11.875" style="161" customWidth="1"/>
    <col min="15621" max="15621" width="12.875" style="161" customWidth="1"/>
    <col min="15622" max="15622" width="16.875" style="161" customWidth="1"/>
    <col min="15623" max="15623" width="16.125" style="161" customWidth="1"/>
    <col min="15624" max="15624" width="2.75" style="161" customWidth="1"/>
    <col min="15625" max="15625" width="11.75" style="161" customWidth="1"/>
    <col min="15626" max="15626" width="5.5" style="161" bestFit="1" customWidth="1"/>
    <col min="15627" max="15627" width="5.5" style="161" customWidth="1"/>
    <col min="15628" max="15628" width="57.5" style="161" customWidth="1"/>
    <col min="15629" max="15872" width="9" style="161"/>
    <col min="15873" max="15874" width="3.25" style="161" customWidth="1"/>
    <col min="15875" max="15875" width="28.375" style="161" customWidth="1"/>
    <col min="15876" max="15876" width="11.875" style="161" customWidth="1"/>
    <col min="15877" max="15877" width="12.875" style="161" customWidth="1"/>
    <col min="15878" max="15878" width="16.875" style="161" customWidth="1"/>
    <col min="15879" max="15879" width="16.125" style="161" customWidth="1"/>
    <col min="15880" max="15880" width="2.75" style="161" customWidth="1"/>
    <col min="15881" max="15881" width="11.75" style="161" customWidth="1"/>
    <col min="15882" max="15882" width="5.5" style="161" bestFit="1" customWidth="1"/>
    <col min="15883" max="15883" width="5.5" style="161" customWidth="1"/>
    <col min="15884" max="15884" width="57.5" style="161" customWidth="1"/>
    <col min="15885" max="16128" width="9" style="161"/>
    <col min="16129" max="16130" width="3.25" style="161" customWidth="1"/>
    <col min="16131" max="16131" width="28.375" style="161" customWidth="1"/>
    <col min="16132" max="16132" width="11.875" style="161" customWidth="1"/>
    <col min="16133" max="16133" width="12.875" style="161" customWidth="1"/>
    <col min="16134" max="16134" width="16.875" style="161" customWidth="1"/>
    <col min="16135" max="16135" width="16.125" style="161" customWidth="1"/>
    <col min="16136" max="16136" width="2.75" style="161" customWidth="1"/>
    <col min="16137" max="16137" width="11.75" style="161" customWidth="1"/>
    <col min="16138" max="16138" width="5.5" style="161" bestFit="1" customWidth="1"/>
    <col min="16139" max="16139" width="5.5" style="161" customWidth="1"/>
    <col min="16140" max="16140" width="57.5" style="161" customWidth="1"/>
    <col min="16141" max="16384" width="9" style="161"/>
  </cols>
  <sheetData>
    <row r="1" spans="1:12" ht="21.75" customHeight="1">
      <c r="A1" s="164"/>
      <c r="B1" s="164"/>
      <c r="C1" s="164"/>
      <c r="D1" s="164"/>
      <c r="E1" s="164"/>
      <c r="F1" s="164"/>
      <c r="G1" s="164"/>
      <c r="H1" s="164"/>
    </row>
    <row r="2" spans="1:12" ht="22.5" customHeight="1">
      <c r="A2" s="164"/>
      <c r="B2" s="164"/>
      <c r="C2" s="164"/>
      <c r="D2" s="164"/>
      <c r="E2" s="164"/>
      <c r="F2" s="164"/>
      <c r="G2" s="164"/>
      <c r="H2" s="164"/>
    </row>
    <row r="3" spans="1:12" ht="21.75" customHeight="1">
      <c r="A3" s="1186" t="s">
        <v>668</v>
      </c>
      <c r="B3" s="1186"/>
      <c r="C3" s="1186"/>
      <c r="D3" s="1186"/>
      <c r="E3" s="1186"/>
      <c r="F3" s="1186"/>
      <c r="G3" s="1186"/>
      <c r="H3" s="164"/>
    </row>
    <row r="4" spans="1:12" ht="22.5" customHeight="1">
      <c r="A4" s="164"/>
      <c r="B4" s="164"/>
      <c r="C4" s="159"/>
      <c r="D4" s="159"/>
      <c r="E4" s="166"/>
      <c r="F4" s="164"/>
      <c r="G4" s="164"/>
      <c r="H4" s="164"/>
    </row>
    <row r="5" spans="1:12" ht="21" customHeight="1">
      <c r="A5" s="164" t="s">
        <v>187</v>
      </c>
      <c r="B5" s="164" t="s">
        <v>191</v>
      </c>
      <c r="D5" s="164"/>
      <c r="E5" s="164"/>
      <c r="F5" s="1"/>
      <c r="G5" s="164"/>
      <c r="H5" s="164"/>
      <c r="K5" s="1891"/>
      <c r="L5" s="1892"/>
    </row>
    <row r="6" spans="1:12" ht="24.75" customHeight="1">
      <c r="B6" s="1885" t="s">
        <v>192</v>
      </c>
      <c r="C6" s="1886"/>
      <c r="D6" s="1885" t="s">
        <v>193</v>
      </c>
      <c r="E6" s="1893"/>
      <c r="F6" s="1893"/>
      <c r="G6" s="1886"/>
      <c r="K6" s="1891"/>
      <c r="L6" s="1892"/>
    </row>
    <row r="7" spans="1:12" ht="24" customHeight="1">
      <c r="B7" s="1885"/>
      <c r="C7" s="1886"/>
      <c r="D7" s="1885"/>
      <c r="E7" s="1893"/>
      <c r="F7" s="1893"/>
      <c r="G7" s="1886"/>
      <c r="K7" s="1891"/>
      <c r="L7" s="1892"/>
    </row>
    <row r="8" spans="1:12" ht="24" customHeight="1">
      <c r="B8" s="1885"/>
      <c r="C8" s="1886"/>
      <c r="D8" s="1885"/>
      <c r="E8" s="1893"/>
      <c r="F8" s="1893"/>
      <c r="G8" s="1886"/>
      <c r="K8" s="1891"/>
      <c r="L8" s="1892"/>
    </row>
    <row r="9" spans="1:12" ht="24" customHeight="1">
      <c r="B9" s="1885"/>
      <c r="C9" s="1886"/>
      <c r="D9" s="1885"/>
      <c r="E9" s="1893"/>
      <c r="F9" s="1893"/>
      <c r="G9" s="1886"/>
      <c r="K9" s="1891"/>
      <c r="L9" s="1892"/>
    </row>
    <row r="10" spans="1:12" ht="24" customHeight="1">
      <c r="B10" s="1885"/>
      <c r="C10" s="1886"/>
      <c r="D10" s="1885"/>
      <c r="E10" s="1893"/>
      <c r="F10" s="1893"/>
      <c r="G10" s="1886"/>
      <c r="K10" s="1891"/>
      <c r="L10" s="1892"/>
    </row>
    <row r="11" spans="1:12" ht="24" customHeight="1">
      <c r="B11" s="1885"/>
      <c r="C11" s="1886"/>
      <c r="D11" s="1885"/>
      <c r="E11" s="1893"/>
      <c r="F11" s="1893"/>
      <c r="G11" s="1886"/>
      <c r="K11" s="1891"/>
      <c r="L11" s="1892"/>
    </row>
    <row r="12" spans="1:12" ht="24" customHeight="1">
      <c r="B12" s="1885"/>
      <c r="C12" s="1886"/>
      <c r="D12" s="1885"/>
      <c r="E12" s="1893"/>
      <c r="F12" s="1893"/>
      <c r="G12" s="1886"/>
      <c r="K12" s="1891"/>
      <c r="L12" s="1892"/>
    </row>
    <row r="13" spans="1:12" ht="24" customHeight="1">
      <c r="B13" s="1885"/>
      <c r="C13" s="1886"/>
      <c r="D13" s="1885"/>
      <c r="E13" s="1893"/>
      <c r="F13" s="1893"/>
      <c r="G13" s="1886"/>
      <c r="K13" s="1891"/>
      <c r="L13" s="1892"/>
    </row>
    <row r="14" spans="1:12" ht="21" customHeight="1">
      <c r="A14" s="164"/>
      <c r="B14" s="164"/>
      <c r="C14" s="164"/>
      <c r="D14" s="164"/>
      <c r="E14" s="164"/>
      <c r="F14" s="1"/>
      <c r="G14" s="164"/>
      <c r="H14" s="164"/>
      <c r="K14" s="1891"/>
      <c r="L14" s="1892"/>
    </row>
    <row r="15" spans="1:12" ht="27" customHeight="1">
      <c r="A15" s="164" t="s">
        <v>188</v>
      </c>
      <c r="B15" s="164" t="s">
        <v>621</v>
      </c>
      <c r="D15" s="164"/>
      <c r="E15" s="168"/>
      <c r="F15" s="164"/>
      <c r="G15" s="5"/>
      <c r="H15" s="176"/>
      <c r="I15" s="167"/>
      <c r="L15" s="196"/>
    </row>
    <row r="16" spans="1:12" ht="11.25" customHeight="1">
      <c r="A16" s="164"/>
      <c r="B16" s="1888" t="s">
        <v>157</v>
      </c>
      <c r="C16" s="1888"/>
      <c r="D16" s="967" t="s">
        <v>753</v>
      </c>
      <c r="E16" s="968" t="s">
        <v>752</v>
      </c>
      <c r="F16" s="1880"/>
      <c r="G16" s="1881"/>
      <c r="H16" s="164"/>
      <c r="L16" s="161"/>
    </row>
    <row r="17" spans="1:12" ht="12" customHeight="1" thickBot="1">
      <c r="A17" s="164"/>
      <c r="B17" s="1888"/>
      <c r="C17" s="1888"/>
      <c r="D17" s="178" t="s">
        <v>331</v>
      </c>
      <c r="E17" s="178" t="s">
        <v>331</v>
      </c>
      <c r="F17" s="1882"/>
      <c r="G17" s="1883"/>
      <c r="H17" s="164"/>
      <c r="L17" s="161"/>
    </row>
    <row r="18" spans="1:12" ht="24" customHeight="1" thickTop="1">
      <c r="A18" s="164"/>
      <c r="B18" s="1887"/>
      <c r="C18" s="1887"/>
      <c r="D18" s="199"/>
      <c r="E18" s="195"/>
      <c r="F18" s="1885"/>
      <c r="G18" s="1886"/>
      <c r="H18" s="164"/>
    </row>
    <row r="19" spans="1:12" ht="24.75" customHeight="1">
      <c r="A19" s="164"/>
      <c r="B19" s="1887"/>
      <c r="C19" s="1887"/>
      <c r="D19" s="199"/>
      <c r="E19" s="195"/>
      <c r="F19" s="1885"/>
      <c r="G19" s="1886"/>
      <c r="H19" s="164"/>
    </row>
    <row r="20" spans="1:12" ht="23.25" customHeight="1">
      <c r="A20" s="164"/>
      <c r="B20" s="1887"/>
      <c r="C20" s="1887"/>
      <c r="D20" s="199"/>
      <c r="E20" s="195"/>
      <c r="F20" s="1885"/>
      <c r="G20" s="1886"/>
      <c r="H20" s="164"/>
    </row>
    <row r="21" spans="1:12" ht="24.75" customHeight="1">
      <c r="A21" s="164"/>
      <c r="B21" s="1885"/>
      <c r="C21" s="1886"/>
      <c r="D21" s="172"/>
      <c r="E21" s="964"/>
      <c r="F21" s="1885"/>
      <c r="G21" s="1886"/>
      <c r="H21" s="164"/>
      <c r="K21" s="361"/>
    </row>
    <row r="22" spans="1:12" ht="24.75" customHeight="1">
      <c r="A22" s="164"/>
      <c r="B22" s="1884"/>
      <c r="C22" s="1884"/>
      <c r="D22" s="172"/>
      <c r="E22" s="195"/>
      <c r="F22" s="1885"/>
      <c r="G22" s="1886"/>
      <c r="H22" s="164"/>
      <c r="K22" s="361"/>
    </row>
    <row r="23" spans="1:12" ht="24.75" customHeight="1">
      <c r="A23" s="164"/>
      <c r="B23" s="1884"/>
      <c r="C23" s="1884"/>
      <c r="D23" s="172"/>
      <c r="E23" s="195"/>
      <c r="F23" s="1885"/>
      <c r="G23" s="1886"/>
      <c r="H23" s="164"/>
    </row>
    <row r="24" spans="1:12" ht="24" customHeight="1">
      <c r="A24" s="164"/>
      <c r="B24" s="1884"/>
      <c r="C24" s="1884"/>
      <c r="D24" s="172"/>
      <c r="E24" s="195"/>
      <c r="F24" s="1885"/>
      <c r="G24" s="1886"/>
      <c r="H24" s="164"/>
    </row>
    <row r="25" spans="1:12" ht="23.25" customHeight="1">
      <c r="A25" s="164"/>
      <c r="B25" s="1888" t="s">
        <v>163</v>
      </c>
      <c r="C25" s="1888"/>
      <c r="D25" s="172">
        <f>'様式9-7'!D17</f>
        <v>0</v>
      </c>
      <c r="E25" s="172" t="e">
        <f>'様式9-7'!E17</f>
        <v>#DIV/0!</v>
      </c>
      <c r="F25" s="1885"/>
      <c r="G25" s="1886"/>
      <c r="H25" s="164"/>
    </row>
    <row r="26" spans="1:12" ht="27" customHeight="1">
      <c r="A26" s="164"/>
      <c r="B26" s="164"/>
      <c r="C26" s="189"/>
      <c r="D26" s="189"/>
      <c r="F26" s="200"/>
      <c r="G26" s="164"/>
      <c r="H26" s="164"/>
    </row>
    <row r="27" spans="1:12" ht="27" customHeight="1">
      <c r="A27" s="164" t="s">
        <v>194</v>
      </c>
      <c r="B27" s="164" t="s">
        <v>622</v>
      </c>
      <c r="E27" s="164"/>
      <c r="F27" s="164"/>
      <c r="G27" s="164"/>
      <c r="H27" s="164"/>
    </row>
    <row r="28" spans="1:12" ht="12" customHeight="1">
      <c r="B28" s="1884" t="s">
        <v>157</v>
      </c>
      <c r="C28" s="1884"/>
      <c r="D28" s="1889" t="s">
        <v>190</v>
      </c>
      <c r="E28" s="197" t="s">
        <v>161</v>
      </c>
      <c r="F28" s="197" t="s">
        <v>162</v>
      </c>
      <c r="G28" s="1889" t="s">
        <v>155</v>
      </c>
      <c r="H28" s="164"/>
    </row>
    <row r="29" spans="1:12" ht="12" customHeight="1">
      <c r="B29" s="1884"/>
      <c r="C29" s="1884"/>
      <c r="D29" s="1890"/>
      <c r="E29" s="198" t="s">
        <v>195</v>
      </c>
      <c r="F29" s="198" t="s">
        <v>195</v>
      </c>
      <c r="G29" s="1890"/>
      <c r="H29" s="164"/>
    </row>
    <row r="30" spans="1:12" ht="24" customHeight="1">
      <c r="B30" s="1895"/>
      <c r="C30" s="1896"/>
      <c r="D30" s="195"/>
      <c r="E30" s="195"/>
      <c r="F30" s="195"/>
      <c r="G30" s="201"/>
      <c r="H30" s="164"/>
    </row>
    <row r="31" spans="1:12" customFormat="1" ht="24" customHeight="1">
      <c r="A31" s="161"/>
      <c r="B31" s="1897"/>
      <c r="C31" s="1898"/>
      <c r="D31" s="202"/>
      <c r="E31" s="202"/>
      <c r="F31" s="202"/>
      <c r="G31" s="203"/>
      <c r="H31" s="164"/>
      <c r="J31" s="161"/>
      <c r="K31" s="192"/>
      <c r="L31" s="204"/>
    </row>
    <row r="32" spans="1:12" ht="24" customHeight="1">
      <c r="B32" s="1885"/>
      <c r="C32" s="1886"/>
      <c r="D32" s="195"/>
      <c r="E32" s="195"/>
      <c r="F32" s="195"/>
      <c r="G32" s="195"/>
      <c r="H32" s="164"/>
    </row>
    <row r="33" spans="1:12" ht="24" customHeight="1">
      <c r="B33" s="1885"/>
      <c r="C33" s="1886"/>
      <c r="D33" s="195"/>
      <c r="E33" s="195"/>
      <c r="F33" s="195"/>
      <c r="G33" s="195"/>
      <c r="H33" s="164"/>
    </row>
    <row r="34" spans="1:12" ht="24" customHeight="1">
      <c r="B34" s="1885"/>
      <c r="C34" s="1886"/>
      <c r="D34" s="195"/>
      <c r="E34" s="195"/>
      <c r="F34" s="195"/>
      <c r="G34" s="195"/>
      <c r="H34" s="164"/>
      <c r="K34" s="361"/>
    </row>
    <row r="35" spans="1:12" ht="22.5" customHeight="1">
      <c r="B35" s="1885"/>
      <c r="C35" s="1886"/>
      <c r="D35" s="195"/>
      <c r="E35" s="195"/>
      <c r="F35" s="195"/>
      <c r="G35" s="195"/>
      <c r="H35" s="164"/>
    </row>
    <row r="36" spans="1:12" ht="24" customHeight="1">
      <c r="B36" s="1885"/>
      <c r="C36" s="1886"/>
      <c r="D36" s="195"/>
      <c r="E36" s="195"/>
      <c r="F36" s="195"/>
      <c r="G36" s="195"/>
      <c r="H36" s="164"/>
    </row>
    <row r="37" spans="1:12" ht="24.75" customHeight="1">
      <c r="B37" s="1884" t="s">
        <v>163</v>
      </c>
      <c r="C37" s="1884"/>
      <c r="D37" s="194" t="s">
        <v>196</v>
      </c>
      <c r="E37" s="194" t="s">
        <v>196</v>
      </c>
      <c r="F37" s="195">
        <f>SUM(F30:F36)</f>
        <v>0</v>
      </c>
      <c r="G37" s="195"/>
      <c r="H37" s="164"/>
    </row>
    <row r="38" spans="1:12">
      <c r="A38" s="164"/>
      <c r="B38" s="164"/>
      <c r="C38" s="205"/>
      <c r="D38" s="205"/>
      <c r="E38" s="164"/>
      <c r="F38" s="164"/>
      <c r="G38" s="164"/>
      <c r="H38" s="164"/>
    </row>
    <row r="39" spans="1:12" customFormat="1" ht="21" customHeight="1">
      <c r="A39" s="164"/>
      <c r="B39" s="164"/>
      <c r="C39" s="164"/>
      <c r="D39" s="164"/>
      <c r="E39" s="164"/>
      <c r="F39" s="164"/>
      <c r="G39" s="164"/>
      <c r="H39" s="164"/>
      <c r="K39" s="206"/>
      <c r="L39" s="204"/>
    </row>
    <row r="40" spans="1:12" customFormat="1" ht="21" customHeight="1">
      <c r="A40" s="164" t="s">
        <v>189</v>
      </c>
      <c r="B40" s="164" t="s">
        <v>310</v>
      </c>
      <c r="C40" s="164"/>
      <c r="D40" s="164"/>
      <c r="E40" s="164"/>
      <c r="F40" s="164"/>
      <c r="G40" s="164"/>
      <c r="H40" s="164"/>
      <c r="K40" s="206"/>
      <c r="L40" s="204"/>
    </row>
    <row r="41" spans="1:12" customFormat="1" ht="21" customHeight="1">
      <c r="A41" s="164"/>
      <c r="B41" s="164" t="s">
        <v>197</v>
      </c>
      <c r="C41" s="164"/>
      <c r="D41" s="164"/>
      <c r="E41" s="164"/>
      <c r="F41" s="164"/>
      <c r="G41" s="164"/>
      <c r="H41" s="164"/>
      <c r="K41" s="206"/>
      <c r="L41" s="204"/>
    </row>
    <row r="42" spans="1:12" customFormat="1" ht="21" customHeight="1">
      <c r="A42" s="164"/>
      <c r="B42" s="164" t="s">
        <v>198</v>
      </c>
      <c r="C42" s="164"/>
      <c r="D42" s="164"/>
      <c r="E42" s="164"/>
      <c r="F42" s="164"/>
      <c r="G42" s="164"/>
      <c r="H42" s="164"/>
      <c r="K42" s="206"/>
      <c r="L42" s="204"/>
    </row>
    <row r="43" spans="1:12" customFormat="1" ht="21" customHeight="1">
      <c r="A43" s="164"/>
      <c r="B43" s="164" t="s">
        <v>199</v>
      </c>
      <c r="C43" s="164"/>
      <c r="D43" s="164"/>
      <c r="E43" s="164"/>
      <c r="F43" s="164"/>
      <c r="G43" s="164"/>
      <c r="H43" s="164"/>
      <c r="K43" s="206"/>
      <c r="L43" s="204"/>
    </row>
    <row r="44" spans="1:12" ht="14.25">
      <c r="A44" s="1894" t="s">
        <v>786</v>
      </c>
      <c r="B44" s="1894"/>
      <c r="C44" s="1894"/>
      <c r="D44" s="1894"/>
      <c r="E44" s="1894"/>
      <c r="F44" s="1894"/>
      <c r="G44" s="1894"/>
      <c r="H44" s="164"/>
    </row>
    <row r="45" spans="1:12">
      <c r="A45" s="164"/>
      <c r="B45" s="164"/>
      <c r="C45" s="164"/>
      <c r="D45" s="164"/>
      <c r="E45" s="164"/>
      <c r="F45" s="164"/>
      <c r="G45" s="375" t="str">
        <f>様式7!$F$4</f>
        <v>○○○○○○○○○○○ＥＳＣＯ事業</v>
      </c>
      <c r="H45" s="164"/>
    </row>
  </sheetData>
  <mergeCells count="49">
    <mergeCell ref="B37:C37"/>
    <mergeCell ref="A44:G44"/>
    <mergeCell ref="B30:C30"/>
    <mergeCell ref="B31:C31"/>
    <mergeCell ref="B32:C32"/>
    <mergeCell ref="B33:C33"/>
    <mergeCell ref="B35:C35"/>
    <mergeCell ref="B36:C36"/>
    <mergeCell ref="B34:C34"/>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23:C23"/>
    <mergeCell ref="B24:C24"/>
    <mergeCell ref="B25:C25"/>
    <mergeCell ref="B28:C29"/>
    <mergeCell ref="F22:G22"/>
    <mergeCell ref="D28:D29"/>
    <mergeCell ref="G28:G29"/>
    <mergeCell ref="F23:G23"/>
    <mergeCell ref="F24:G24"/>
    <mergeCell ref="F25:G25"/>
    <mergeCell ref="B11:C11"/>
    <mergeCell ref="B12:C12"/>
    <mergeCell ref="B13:C13"/>
    <mergeCell ref="B21:C21"/>
    <mergeCell ref="B19:C19"/>
    <mergeCell ref="B20:C20"/>
    <mergeCell ref="B18:C18"/>
    <mergeCell ref="B16:C17"/>
    <mergeCell ref="F16:G17"/>
    <mergeCell ref="B22:C22"/>
    <mergeCell ref="F18:G18"/>
    <mergeCell ref="F19:G19"/>
    <mergeCell ref="F20:G20"/>
    <mergeCell ref="F21:G21"/>
  </mergeCells>
  <phoneticPr fontId="5"/>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I37"/>
  <sheetViews>
    <sheetView view="pageBreakPreview" zoomScaleNormal="100" zoomScaleSheetLayoutView="100" workbookViewId="0">
      <selection activeCell="I25" sqref="I25"/>
    </sheetView>
  </sheetViews>
  <sheetFormatPr defaultRowHeight="13.5"/>
  <cols>
    <col min="1" max="1" width="3.25" style="161" customWidth="1"/>
    <col min="2" max="2" width="30.625" style="161" customWidth="1"/>
    <col min="3" max="4" width="15.625" style="161" customWidth="1"/>
    <col min="5" max="5" width="35" style="161" customWidth="1"/>
    <col min="6" max="7" width="9.75" style="161" customWidth="1"/>
    <col min="8" max="8" width="10.125" style="161" customWidth="1"/>
    <col min="9" max="9" width="11.75" style="161" customWidth="1"/>
    <col min="10" max="257" width="9" style="161"/>
    <col min="258" max="258" width="3.25" style="161" customWidth="1"/>
    <col min="259" max="259" width="30.625" style="161" customWidth="1"/>
    <col min="260" max="260" width="15.625" style="161" customWidth="1"/>
    <col min="261" max="261" width="50.625" style="161" customWidth="1"/>
    <col min="262" max="263" width="9.75" style="161" customWidth="1"/>
    <col min="264" max="264" width="10.125" style="161" customWidth="1"/>
    <col min="265" max="265" width="11.75" style="161" customWidth="1"/>
    <col min="266" max="513" width="9" style="161"/>
    <col min="514" max="514" width="3.25" style="161" customWidth="1"/>
    <col min="515" max="515" width="30.625" style="161" customWidth="1"/>
    <col min="516" max="516" width="15.625" style="161" customWidth="1"/>
    <col min="517" max="517" width="50.625" style="161" customWidth="1"/>
    <col min="518" max="519" width="9.75" style="161" customWidth="1"/>
    <col min="520" max="520" width="10.125" style="161" customWidth="1"/>
    <col min="521" max="521" width="11.75" style="161" customWidth="1"/>
    <col min="522" max="769" width="9" style="161"/>
    <col min="770" max="770" width="3.25" style="161" customWidth="1"/>
    <col min="771" max="771" width="30.625" style="161" customWidth="1"/>
    <col min="772" max="772" width="15.625" style="161" customWidth="1"/>
    <col min="773" max="773" width="50.625" style="161" customWidth="1"/>
    <col min="774" max="775" width="9.75" style="161" customWidth="1"/>
    <col min="776" max="776" width="10.125" style="161" customWidth="1"/>
    <col min="777" max="777" width="11.75" style="161" customWidth="1"/>
    <col min="778" max="1025" width="9" style="161"/>
    <col min="1026" max="1026" width="3.25" style="161" customWidth="1"/>
    <col min="1027" max="1027" width="30.625" style="161" customWidth="1"/>
    <col min="1028" max="1028" width="15.625" style="161" customWidth="1"/>
    <col min="1029" max="1029" width="50.625" style="161" customWidth="1"/>
    <col min="1030" max="1031" width="9.75" style="161" customWidth="1"/>
    <col min="1032" max="1032" width="10.125" style="161" customWidth="1"/>
    <col min="1033" max="1033" width="11.75" style="161" customWidth="1"/>
    <col min="1034" max="1281" width="9" style="161"/>
    <col min="1282" max="1282" width="3.25" style="161" customWidth="1"/>
    <col min="1283" max="1283" width="30.625" style="161" customWidth="1"/>
    <col min="1284" max="1284" width="15.625" style="161" customWidth="1"/>
    <col min="1285" max="1285" width="50.625" style="161" customWidth="1"/>
    <col min="1286" max="1287" width="9.75" style="161" customWidth="1"/>
    <col min="1288" max="1288" width="10.125" style="161" customWidth="1"/>
    <col min="1289" max="1289" width="11.75" style="161" customWidth="1"/>
    <col min="1290" max="1537" width="9" style="161"/>
    <col min="1538" max="1538" width="3.25" style="161" customWidth="1"/>
    <col min="1539" max="1539" width="30.625" style="161" customWidth="1"/>
    <col min="1540" max="1540" width="15.625" style="161" customWidth="1"/>
    <col min="1541" max="1541" width="50.625" style="161" customWidth="1"/>
    <col min="1542" max="1543" width="9.75" style="161" customWidth="1"/>
    <col min="1544" max="1544" width="10.125" style="161" customWidth="1"/>
    <col min="1545" max="1545" width="11.75" style="161" customWidth="1"/>
    <col min="1546" max="1793" width="9" style="161"/>
    <col min="1794" max="1794" width="3.25" style="161" customWidth="1"/>
    <col min="1795" max="1795" width="30.625" style="161" customWidth="1"/>
    <col min="1796" max="1796" width="15.625" style="161" customWidth="1"/>
    <col min="1797" max="1797" width="50.625" style="161" customWidth="1"/>
    <col min="1798" max="1799" width="9.75" style="161" customWidth="1"/>
    <col min="1800" max="1800" width="10.125" style="161" customWidth="1"/>
    <col min="1801" max="1801" width="11.75" style="161" customWidth="1"/>
    <col min="1802" max="2049" width="9" style="161"/>
    <col min="2050" max="2050" width="3.25" style="161" customWidth="1"/>
    <col min="2051" max="2051" width="30.625" style="161" customWidth="1"/>
    <col min="2052" max="2052" width="15.625" style="161" customWidth="1"/>
    <col min="2053" max="2053" width="50.625" style="161" customWidth="1"/>
    <col min="2054" max="2055" width="9.75" style="161" customWidth="1"/>
    <col min="2056" max="2056" width="10.125" style="161" customWidth="1"/>
    <col min="2057" max="2057" width="11.75" style="161" customWidth="1"/>
    <col min="2058" max="2305" width="9" style="161"/>
    <col min="2306" max="2306" width="3.25" style="161" customWidth="1"/>
    <col min="2307" max="2307" width="30.625" style="161" customWidth="1"/>
    <col min="2308" max="2308" width="15.625" style="161" customWidth="1"/>
    <col min="2309" max="2309" width="50.625" style="161" customWidth="1"/>
    <col min="2310" max="2311" width="9.75" style="161" customWidth="1"/>
    <col min="2312" max="2312" width="10.125" style="161" customWidth="1"/>
    <col min="2313" max="2313" width="11.75" style="161" customWidth="1"/>
    <col min="2314" max="2561" width="9" style="161"/>
    <col min="2562" max="2562" width="3.25" style="161" customWidth="1"/>
    <col min="2563" max="2563" width="30.625" style="161" customWidth="1"/>
    <col min="2564" max="2564" width="15.625" style="161" customWidth="1"/>
    <col min="2565" max="2565" width="50.625" style="161" customWidth="1"/>
    <col min="2566" max="2567" width="9.75" style="161" customWidth="1"/>
    <col min="2568" max="2568" width="10.125" style="161" customWidth="1"/>
    <col min="2569" max="2569" width="11.75" style="161" customWidth="1"/>
    <col min="2570" max="2817" width="9" style="161"/>
    <col min="2818" max="2818" width="3.25" style="161" customWidth="1"/>
    <col min="2819" max="2819" width="30.625" style="161" customWidth="1"/>
    <col min="2820" max="2820" width="15.625" style="161" customWidth="1"/>
    <col min="2821" max="2821" width="50.625" style="161" customWidth="1"/>
    <col min="2822" max="2823" width="9.75" style="161" customWidth="1"/>
    <col min="2824" max="2824" width="10.125" style="161" customWidth="1"/>
    <col min="2825" max="2825" width="11.75" style="161" customWidth="1"/>
    <col min="2826" max="3073" width="9" style="161"/>
    <col min="3074" max="3074" width="3.25" style="161" customWidth="1"/>
    <col min="3075" max="3075" width="30.625" style="161" customWidth="1"/>
    <col min="3076" max="3076" width="15.625" style="161" customWidth="1"/>
    <col min="3077" max="3077" width="50.625" style="161" customWidth="1"/>
    <col min="3078" max="3079" width="9.75" style="161" customWidth="1"/>
    <col min="3080" max="3080" width="10.125" style="161" customWidth="1"/>
    <col min="3081" max="3081" width="11.75" style="161" customWidth="1"/>
    <col min="3082" max="3329" width="9" style="161"/>
    <col min="3330" max="3330" width="3.25" style="161" customWidth="1"/>
    <col min="3331" max="3331" width="30.625" style="161" customWidth="1"/>
    <col min="3332" max="3332" width="15.625" style="161" customWidth="1"/>
    <col min="3333" max="3333" width="50.625" style="161" customWidth="1"/>
    <col min="3334" max="3335" width="9.75" style="161" customWidth="1"/>
    <col min="3336" max="3336" width="10.125" style="161" customWidth="1"/>
    <col min="3337" max="3337" width="11.75" style="161" customWidth="1"/>
    <col min="3338" max="3585" width="9" style="161"/>
    <col min="3586" max="3586" width="3.25" style="161" customWidth="1"/>
    <col min="3587" max="3587" width="30.625" style="161" customWidth="1"/>
    <col min="3588" max="3588" width="15.625" style="161" customWidth="1"/>
    <col min="3589" max="3589" width="50.625" style="161" customWidth="1"/>
    <col min="3590" max="3591" width="9.75" style="161" customWidth="1"/>
    <col min="3592" max="3592" width="10.125" style="161" customWidth="1"/>
    <col min="3593" max="3593" width="11.75" style="161" customWidth="1"/>
    <col min="3594" max="3841" width="9" style="161"/>
    <col min="3842" max="3842" width="3.25" style="161" customWidth="1"/>
    <col min="3843" max="3843" width="30.625" style="161" customWidth="1"/>
    <col min="3844" max="3844" width="15.625" style="161" customWidth="1"/>
    <col min="3845" max="3845" width="50.625" style="161" customWidth="1"/>
    <col min="3846" max="3847" width="9.75" style="161" customWidth="1"/>
    <col min="3848" max="3848" width="10.125" style="161" customWidth="1"/>
    <col min="3849" max="3849" width="11.75" style="161" customWidth="1"/>
    <col min="3850" max="4097" width="9" style="161"/>
    <col min="4098" max="4098" width="3.25" style="161" customWidth="1"/>
    <col min="4099" max="4099" width="30.625" style="161" customWidth="1"/>
    <col min="4100" max="4100" width="15.625" style="161" customWidth="1"/>
    <col min="4101" max="4101" width="50.625" style="161" customWidth="1"/>
    <col min="4102" max="4103" width="9.75" style="161" customWidth="1"/>
    <col min="4104" max="4104" width="10.125" style="161" customWidth="1"/>
    <col min="4105" max="4105" width="11.75" style="161" customWidth="1"/>
    <col min="4106" max="4353" width="9" style="161"/>
    <col min="4354" max="4354" width="3.25" style="161" customWidth="1"/>
    <col min="4355" max="4355" width="30.625" style="161" customWidth="1"/>
    <col min="4356" max="4356" width="15.625" style="161" customWidth="1"/>
    <col min="4357" max="4357" width="50.625" style="161" customWidth="1"/>
    <col min="4358" max="4359" width="9.75" style="161" customWidth="1"/>
    <col min="4360" max="4360" width="10.125" style="161" customWidth="1"/>
    <col min="4361" max="4361" width="11.75" style="161" customWidth="1"/>
    <col min="4362" max="4609" width="9" style="161"/>
    <col min="4610" max="4610" width="3.25" style="161" customWidth="1"/>
    <col min="4611" max="4611" width="30.625" style="161" customWidth="1"/>
    <col min="4612" max="4612" width="15.625" style="161" customWidth="1"/>
    <col min="4613" max="4613" width="50.625" style="161" customWidth="1"/>
    <col min="4614" max="4615" width="9.75" style="161" customWidth="1"/>
    <col min="4616" max="4616" width="10.125" style="161" customWidth="1"/>
    <col min="4617" max="4617" width="11.75" style="161" customWidth="1"/>
    <col min="4618" max="4865" width="9" style="161"/>
    <col min="4866" max="4866" width="3.25" style="161" customWidth="1"/>
    <col min="4867" max="4867" width="30.625" style="161" customWidth="1"/>
    <col min="4868" max="4868" width="15.625" style="161" customWidth="1"/>
    <col min="4869" max="4869" width="50.625" style="161" customWidth="1"/>
    <col min="4870" max="4871" width="9.75" style="161" customWidth="1"/>
    <col min="4872" max="4872" width="10.125" style="161" customWidth="1"/>
    <col min="4873" max="4873" width="11.75" style="161" customWidth="1"/>
    <col min="4874" max="5121" width="9" style="161"/>
    <col min="5122" max="5122" width="3.25" style="161" customWidth="1"/>
    <col min="5123" max="5123" width="30.625" style="161" customWidth="1"/>
    <col min="5124" max="5124" width="15.625" style="161" customWidth="1"/>
    <col min="5125" max="5125" width="50.625" style="161" customWidth="1"/>
    <col min="5126" max="5127" width="9.75" style="161" customWidth="1"/>
    <col min="5128" max="5128" width="10.125" style="161" customWidth="1"/>
    <col min="5129" max="5129" width="11.75" style="161" customWidth="1"/>
    <col min="5130" max="5377" width="9" style="161"/>
    <col min="5378" max="5378" width="3.25" style="161" customWidth="1"/>
    <col min="5379" max="5379" width="30.625" style="161" customWidth="1"/>
    <col min="5380" max="5380" width="15.625" style="161" customWidth="1"/>
    <col min="5381" max="5381" width="50.625" style="161" customWidth="1"/>
    <col min="5382" max="5383" width="9.75" style="161" customWidth="1"/>
    <col min="5384" max="5384" width="10.125" style="161" customWidth="1"/>
    <col min="5385" max="5385" width="11.75" style="161" customWidth="1"/>
    <col min="5386" max="5633" width="9" style="161"/>
    <col min="5634" max="5634" width="3.25" style="161" customWidth="1"/>
    <col min="5635" max="5635" width="30.625" style="161" customWidth="1"/>
    <col min="5636" max="5636" width="15.625" style="161" customWidth="1"/>
    <col min="5637" max="5637" width="50.625" style="161" customWidth="1"/>
    <col min="5638" max="5639" width="9.75" style="161" customWidth="1"/>
    <col min="5640" max="5640" width="10.125" style="161" customWidth="1"/>
    <col min="5641" max="5641" width="11.75" style="161" customWidth="1"/>
    <col min="5642" max="5889" width="9" style="161"/>
    <col min="5890" max="5890" width="3.25" style="161" customWidth="1"/>
    <col min="5891" max="5891" width="30.625" style="161" customWidth="1"/>
    <col min="5892" max="5892" width="15.625" style="161" customWidth="1"/>
    <col min="5893" max="5893" width="50.625" style="161" customWidth="1"/>
    <col min="5894" max="5895" width="9.75" style="161" customWidth="1"/>
    <col min="5896" max="5896" width="10.125" style="161" customWidth="1"/>
    <col min="5897" max="5897" width="11.75" style="161" customWidth="1"/>
    <col min="5898" max="6145" width="9" style="161"/>
    <col min="6146" max="6146" width="3.25" style="161" customWidth="1"/>
    <col min="6147" max="6147" width="30.625" style="161" customWidth="1"/>
    <col min="6148" max="6148" width="15.625" style="161" customWidth="1"/>
    <col min="6149" max="6149" width="50.625" style="161" customWidth="1"/>
    <col min="6150" max="6151" width="9.75" style="161" customWidth="1"/>
    <col min="6152" max="6152" width="10.125" style="161" customWidth="1"/>
    <col min="6153" max="6153" width="11.75" style="161" customWidth="1"/>
    <col min="6154" max="6401" width="9" style="161"/>
    <col min="6402" max="6402" width="3.25" style="161" customWidth="1"/>
    <col min="6403" max="6403" width="30.625" style="161" customWidth="1"/>
    <col min="6404" max="6404" width="15.625" style="161" customWidth="1"/>
    <col min="6405" max="6405" width="50.625" style="161" customWidth="1"/>
    <col min="6406" max="6407" width="9.75" style="161" customWidth="1"/>
    <col min="6408" max="6408" width="10.125" style="161" customWidth="1"/>
    <col min="6409" max="6409" width="11.75" style="161" customWidth="1"/>
    <col min="6410" max="6657" width="9" style="161"/>
    <col min="6658" max="6658" width="3.25" style="161" customWidth="1"/>
    <col min="6659" max="6659" width="30.625" style="161" customWidth="1"/>
    <col min="6660" max="6660" width="15.625" style="161" customWidth="1"/>
    <col min="6661" max="6661" width="50.625" style="161" customWidth="1"/>
    <col min="6662" max="6663" width="9.75" style="161" customWidth="1"/>
    <col min="6664" max="6664" width="10.125" style="161" customWidth="1"/>
    <col min="6665" max="6665" width="11.75" style="161" customWidth="1"/>
    <col min="6666" max="6913" width="9" style="161"/>
    <col min="6914" max="6914" width="3.25" style="161" customWidth="1"/>
    <col min="6915" max="6915" width="30.625" style="161" customWidth="1"/>
    <col min="6916" max="6916" width="15.625" style="161" customWidth="1"/>
    <col min="6917" max="6917" width="50.625" style="161" customWidth="1"/>
    <col min="6918" max="6919" width="9.75" style="161" customWidth="1"/>
    <col min="6920" max="6920" width="10.125" style="161" customWidth="1"/>
    <col min="6921" max="6921" width="11.75" style="161" customWidth="1"/>
    <col min="6922" max="7169" width="9" style="161"/>
    <col min="7170" max="7170" width="3.25" style="161" customWidth="1"/>
    <col min="7171" max="7171" width="30.625" style="161" customWidth="1"/>
    <col min="7172" max="7172" width="15.625" style="161" customWidth="1"/>
    <col min="7173" max="7173" width="50.625" style="161" customWidth="1"/>
    <col min="7174" max="7175" width="9.75" style="161" customWidth="1"/>
    <col min="7176" max="7176" width="10.125" style="161" customWidth="1"/>
    <col min="7177" max="7177" width="11.75" style="161" customWidth="1"/>
    <col min="7178" max="7425" width="9" style="161"/>
    <col min="7426" max="7426" width="3.25" style="161" customWidth="1"/>
    <col min="7427" max="7427" width="30.625" style="161" customWidth="1"/>
    <col min="7428" max="7428" width="15.625" style="161" customWidth="1"/>
    <col min="7429" max="7429" width="50.625" style="161" customWidth="1"/>
    <col min="7430" max="7431" width="9.75" style="161" customWidth="1"/>
    <col min="7432" max="7432" width="10.125" style="161" customWidth="1"/>
    <col min="7433" max="7433" width="11.75" style="161" customWidth="1"/>
    <col min="7434" max="7681" width="9" style="161"/>
    <col min="7682" max="7682" width="3.25" style="161" customWidth="1"/>
    <col min="7683" max="7683" width="30.625" style="161" customWidth="1"/>
    <col min="7684" max="7684" width="15.625" style="161" customWidth="1"/>
    <col min="7685" max="7685" width="50.625" style="161" customWidth="1"/>
    <col min="7686" max="7687" width="9.75" style="161" customWidth="1"/>
    <col min="7688" max="7688" width="10.125" style="161" customWidth="1"/>
    <col min="7689" max="7689" width="11.75" style="161" customWidth="1"/>
    <col min="7690" max="7937" width="9" style="161"/>
    <col min="7938" max="7938" width="3.25" style="161" customWidth="1"/>
    <col min="7939" max="7939" width="30.625" style="161" customWidth="1"/>
    <col min="7940" max="7940" width="15.625" style="161" customWidth="1"/>
    <col min="7941" max="7941" width="50.625" style="161" customWidth="1"/>
    <col min="7942" max="7943" width="9.75" style="161" customWidth="1"/>
    <col min="7944" max="7944" width="10.125" style="161" customWidth="1"/>
    <col min="7945" max="7945" width="11.75" style="161" customWidth="1"/>
    <col min="7946" max="8193" width="9" style="161"/>
    <col min="8194" max="8194" width="3.25" style="161" customWidth="1"/>
    <col min="8195" max="8195" width="30.625" style="161" customWidth="1"/>
    <col min="8196" max="8196" width="15.625" style="161" customWidth="1"/>
    <col min="8197" max="8197" width="50.625" style="161" customWidth="1"/>
    <col min="8198" max="8199" width="9.75" style="161" customWidth="1"/>
    <col min="8200" max="8200" width="10.125" style="161" customWidth="1"/>
    <col min="8201" max="8201" width="11.75" style="161" customWidth="1"/>
    <col min="8202" max="8449" width="9" style="161"/>
    <col min="8450" max="8450" width="3.25" style="161" customWidth="1"/>
    <col min="8451" max="8451" width="30.625" style="161" customWidth="1"/>
    <col min="8452" max="8452" width="15.625" style="161" customWidth="1"/>
    <col min="8453" max="8453" width="50.625" style="161" customWidth="1"/>
    <col min="8454" max="8455" width="9.75" style="161" customWidth="1"/>
    <col min="8456" max="8456" width="10.125" style="161" customWidth="1"/>
    <col min="8457" max="8457" width="11.75" style="161" customWidth="1"/>
    <col min="8458" max="8705" width="9" style="161"/>
    <col min="8706" max="8706" width="3.25" style="161" customWidth="1"/>
    <col min="8707" max="8707" width="30.625" style="161" customWidth="1"/>
    <col min="8708" max="8708" width="15.625" style="161" customWidth="1"/>
    <col min="8709" max="8709" width="50.625" style="161" customWidth="1"/>
    <col min="8710" max="8711" width="9.75" style="161" customWidth="1"/>
    <col min="8712" max="8712" width="10.125" style="161" customWidth="1"/>
    <col min="8713" max="8713" width="11.75" style="161" customWidth="1"/>
    <col min="8714" max="8961" width="9" style="161"/>
    <col min="8962" max="8962" width="3.25" style="161" customWidth="1"/>
    <col min="8963" max="8963" width="30.625" style="161" customWidth="1"/>
    <col min="8964" max="8964" width="15.625" style="161" customWidth="1"/>
    <col min="8965" max="8965" width="50.625" style="161" customWidth="1"/>
    <col min="8966" max="8967" width="9.75" style="161" customWidth="1"/>
    <col min="8968" max="8968" width="10.125" style="161" customWidth="1"/>
    <col min="8969" max="8969" width="11.75" style="161" customWidth="1"/>
    <col min="8970" max="9217" width="9" style="161"/>
    <col min="9218" max="9218" width="3.25" style="161" customWidth="1"/>
    <col min="9219" max="9219" width="30.625" style="161" customWidth="1"/>
    <col min="9220" max="9220" width="15.625" style="161" customWidth="1"/>
    <col min="9221" max="9221" width="50.625" style="161" customWidth="1"/>
    <col min="9222" max="9223" width="9.75" style="161" customWidth="1"/>
    <col min="9224" max="9224" width="10.125" style="161" customWidth="1"/>
    <col min="9225" max="9225" width="11.75" style="161" customWidth="1"/>
    <col min="9226" max="9473" width="9" style="161"/>
    <col min="9474" max="9474" width="3.25" style="161" customWidth="1"/>
    <col min="9475" max="9475" width="30.625" style="161" customWidth="1"/>
    <col min="9476" max="9476" width="15.625" style="161" customWidth="1"/>
    <col min="9477" max="9477" width="50.625" style="161" customWidth="1"/>
    <col min="9478" max="9479" width="9.75" style="161" customWidth="1"/>
    <col min="9480" max="9480" width="10.125" style="161" customWidth="1"/>
    <col min="9481" max="9481" width="11.75" style="161" customWidth="1"/>
    <col min="9482" max="9729" width="9" style="161"/>
    <col min="9730" max="9730" width="3.25" style="161" customWidth="1"/>
    <col min="9731" max="9731" width="30.625" style="161" customWidth="1"/>
    <col min="9732" max="9732" width="15.625" style="161" customWidth="1"/>
    <col min="9733" max="9733" width="50.625" style="161" customWidth="1"/>
    <col min="9734" max="9735" width="9.75" style="161" customWidth="1"/>
    <col min="9736" max="9736" width="10.125" style="161" customWidth="1"/>
    <col min="9737" max="9737" width="11.75" style="161" customWidth="1"/>
    <col min="9738" max="9985" width="9" style="161"/>
    <col min="9986" max="9986" width="3.25" style="161" customWidth="1"/>
    <col min="9987" max="9987" width="30.625" style="161" customWidth="1"/>
    <col min="9988" max="9988" width="15.625" style="161" customWidth="1"/>
    <col min="9989" max="9989" width="50.625" style="161" customWidth="1"/>
    <col min="9990" max="9991" width="9.75" style="161" customWidth="1"/>
    <col min="9992" max="9992" width="10.125" style="161" customWidth="1"/>
    <col min="9993" max="9993" width="11.75" style="161" customWidth="1"/>
    <col min="9994" max="10241" width="9" style="161"/>
    <col min="10242" max="10242" width="3.25" style="161" customWidth="1"/>
    <col min="10243" max="10243" width="30.625" style="161" customWidth="1"/>
    <col min="10244" max="10244" width="15.625" style="161" customWidth="1"/>
    <col min="10245" max="10245" width="50.625" style="161" customWidth="1"/>
    <col min="10246" max="10247" width="9.75" style="161" customWidth="1"/>
    <col min="10248" max="10248" width="10.125" style="161" customWidth="1"/>
    <col min="10249" max="10249" width="11.75" style="161" customWidth="1"/>
    <col min="10250" max="10497" width="9" style="161"/>
    <col min="10498" max="10498" width="3.25" style="161" customWidth="1"/>
    <col min="10499" max="10499" width="30.625" style="161" customWidth="1"/>
    <col min="10500" max="10500" width="15.625" style="161" customWidth="1"/>
    <col min="10501" max="10501" width="50.625" style="161" customWidth="1"/>
    <col min="10502" max="10503" width="9.75" style="161" customWidth="1"/>
    <col min="10504" max="10504" width="10.125" style="161" customWidth="1"/>
    <col min="10505" max="10505" width="11.75" style="161" customWidth="1"/>
    <col min="10506" max="10753" width="9" style="161"/>
    <col min="10754" max="10754" width="3.25" style="161" customWidth="1"/>
    <col min="10755" max="10755" width="30.625" style="161" customWidth="1"/>
    <col min="10756" max="10756" width="15.625" style="161" customWidth="1"/>
    <col min="10757" max="10757" width="50.625" style="161" customWidth="1"/>
    <col min="10758" max="10759" width="9.75" style="161" customWidth="1"/>
    <col min="10760" max="10760" width="10.125" style="161" customWidth="1"/>
    <col min="10761" max="10761" width="11.75" style="161" customWidth="1"/>
    <col min="10762" max="11009" width="9" style="161"/>
    <col min="11010" max="11010" width="3.25" style="161" customWidth="1"/>
    <col min="11011" max="11011" width="30.625" style="161" customWidth="1"/>
    <col min="11012" max="11012" width="15.625" style="161" customWidth="1"/>
    <col min="11013" max="11013" width="50.625" style="161" customWidth="1"/>
    <col min="11014" max="11015" width="9.75" style="161" customWidth="1"/>
    <col min="11016" max="11016" width="10.125" style="161" customWidth="1"/>
    <col min="11017" max="11017" width="11.75" style="161" customWidth="1"/>
    <col min="11018" max="11265" width="9" style="161"/>
    <col min="11266" max="11266" width="3.25" style="161" customWidth="1"/>
    <col min="11267" max="11267" width="30.625" style="161" customWidth="1"/>
    <col min="11268" max="11268" width="15.625" style="161" customWidth="1"/>
    <col min="11269" max="11269" width="50.625" style="161" customWidth="1"/>
    <col min="11270" max="11271" width="9.75" style="161" customWidth="1"/>
    <col min="11272" max="11272" width="10.125" style="161" customWidth="1"/>
    <col min="11273" max="11273" width="11.75" style="161" customWidth="1"/>
    <col min="11274" max="11521" width="9" style="161"/>
    <col min="11522" max="11522" width="3.25" style="161" customWidth="1"/>
    <col min="11523" max="11523" width="30.625" style="161" customWidth="1"/>
    <col min="11524" max="11524" width="15.625" style="161" customWidth="1"/>
    <col min="11525" max="11525" width="50.625" style="161" customWidth="1"/>
    <col min="11526" max="11527" width="9.75" style="161" customWidth="1"/>
    <col min="11528" max="11528" width="10.125" style="161" customWidth="1"/>
    <col min="11529" max="11529" width="11.75" style="161" customWidth="1"/>
    <col min="11530" max="11777" width="9" style="161"/>
    <col min="11778" max="11778" width="3.25" style="161" customWidth="1"/>
    <col min="11779" max="11779" width="30.625" style="161" customWidth="1"/>
    <col min="11780" max="11780" width="15.625" style="161" customWidth="1"/>
    <col min="11781" max="11781" width="50.625" style="161" customWidth="1"/>
    <col min="11782" max="11783" width="9.75" style="161" customWidth="1"/>
    <col min="11784" max="11784" width="10.125" style="161" customWidth="1"/>
    <col min="11785" max="11785" width="11.75" style="161" customWidth="1"/>
    <col min="11786" max="12033" width="9" style="161"/>
    <col min="12034" max="12034" width="3.25" style="161" customWidth="1"/>
    <col min="12035" max="12035" width="30.625" style="161" customWidth="1"/>
    <col min="12036" max="12036" width="15.625" style="161" customWidth="1"/>
    <col min="12037" max="12037" width="50.625" style="161" customWidth="1"/>
    <col min="12038" max="12039" width="9.75" style="161" customWidth="1"/>
    <col min="12040" max="12040" width="10.125" style="161" customWidth="1"/>
    <col min="12041" max="12041" width="11.75" style="161" customWidth="1"/>
    <col min="12042" max="12289" width="9" style="161"/>
    <col min="12290" max="12290" width="3.25" style="161" customWidth="1"/>
    <col min="12291" max="12291" width="30.625" style="161" customWidth="1"/>
    <col min="12292" max="12292" width="15.625" style="161" customWidth="1"/>
    <col min="12293" max="12293" width="50.625" style="161" customWidth="1"/>
    <col min="12294" max="12295" width="9.75" style="161" customWidth="1"/>
    <col min="12296" max="12296" width="10.125" style="161" customWidth="1"/>
    <col min="12297" max="12297" width="11.75" style="161" customWidth="1"/>
    <col min="12298" max="12545" width="9" style="161"/>
    <col min="12546" max="12546" width="3.25" style="161" customWidth="1"/>
    <col min="12547" max="12547" width="30.625" style="161" customWidth="1"/>
    <col min="12548" max="12548" width="15.625" style="161" customWidth="1"/>
    <col min="12549" max="12549" width="50.625" style="161" customWidth="1"/>
    <col min="12550" max="12551" width="9.75" style="161" customWidth="1"/>
    <col min="12552" max="12552" width="10.125" style="161" customWidth="1"/>
    <col min="12553" max="12553" width="11.75" style="161" customWidth="1"/>
    <col min="12554" max="12801" width="9" style="161"/>
    <col min="12802" max="12802" width="3.25" style="161" customWidth="1"/>
    <col min="12803" max="12803" width="30.625" style="161" customWidth="1"/>
    <col min="12804" max="12804" width="15.625" style="161" customWidth="1"/>
    <col min="12805" max="12805" width="50.625" style="161" customWidth="1"/>
    <col min="12806" max="12807" width="9.75" style="161" customWidth="1"/>
    <col min="12808" max="12808" width="10.125" style="161" customWidth="1"/>
    <col min="12809" max="12809" width="11.75" style="161" customWidth="1"/>
    <col min="12810" max="13057" width="9" style="161"/>
    <col min="13058" max="13058" width="3.25" style="161" customWidth="1"/>
    <col min="13059" max="13059" width="30.625" style="161" customWidth="1"/>
    <col min="13060" max="13060" width="15.625" style="161" customWidth="1"/>
    <col min="13061" max="13061" width="50.625" style="161" customWidth="1"/>
    <col min="13062" max="13063" width="9.75" style="161" customWidth="1"/>
    <col min="13064" max="13064" width="10.125" style="161" customWidth="1"/>
    <col min="13065" max="13065" width="11.75" style="161" customWidth="1"/>
    <col min="13066" max="13313" width="9" style="161"/>
    <col min="13314" max="13314" width="3.25" style="161" customWidth="1"/>
    <col min="13315" max="13315" width="30.625" style="161" customWidth="1"/>
    <col min="13316" max="13316" width="15.625" style="161" customWidth="1"/>
    <col min="13317" max="13317" width="50.625" style="161" customWidth="1"/>
    <col min="13318" max="13319" width="9.75" style="161" customWidth="1"/>
    <col min="13320" max="13320" width="10.125" style="161" customWidth="1"/>
    <col min="13321" max="13321" width="11.75" style="161" customWidth="1"/>
    <col min="13322" max="13569" width="9" style="161"/>
    <col min="13570" max="13570" width="3.25" style="161" customWidth="1"/>
    <col min="13571" max="13571" width="30.625" style="161" customWidth="1"/>
    <col min="13572" max="13572" width="15.625" style="161" customWidth="1"/>
    <col min="13573" max="13573" width="50.625" style="161" customWidth="1"/>
    <col min="13574" max="13575" width="9.75" style="161" customWidth="1"/>
    <col min="13576" max="13576" width="10.125" style="161" customWidth="1"/>
    <col min="13577" max="13577" width="11.75" style="161" customWidth="1"/>
    <col min="13578" max="13825" width="9" style="161"/>
    <col min="13826" max="13826" width="3.25" style="161" customWidth="1"/>
    <col min="13827" max="13827" width="30.625" style="161" customWidth="1"/>
    <col min="13828" max="13828" width="15.625" style="161" customWidth="1"/>
    <col min="13829" max="13829" width="50.625" style="161" customWidth="1"/>
    <col min="13830" max="13831" width="9.75" style="161" customWidth="1"/>
    <col min="13832" max="13832" width="10.125" style="161" customWidth="1"/>
    <col min="13833" max="13833" width="11.75" style="161" customWidth="1"/>
    <col min="13834" max="14081" width="9" style="161"/>
    <col min="14082" max="14082" width="3.25" style="161" customWidth="1"/>
    <col min="14083" max="14083" width="30.625" style="161" customWidth="1"/>
    <col min="14084" max="14084" width="15.625" style="161" customWidth="1"/>
    <col min="14085" max="14085" width="50.625" style="161" customWidth="1"/>
    <col min="14086" max="14087" width="9.75" style="161" customWidth="1"/>
    <col min="14088" max="14088" width="10.125" style="161" customWidth="1"/>
    <col min="14089" max="14089" width="11.75" style="161" customWidth="1"/>
    <col min="14090" max="14337" width="9" style="161"/>
    <col min="14338" max="14338" width="3.25" style="161" customWidth="1"/>
    <col min="14339" max="14339" width="30.625" style="161" customWidth="1"/>
    <col min="14340" max="14340" width="15.625" style="161" customWidth="1"/>
    <col min="14341" max="14341" width="50.625" style="161" customWidth="1"/>
    <col min="14342" max="14343" width="9.75" style="161" customWidth="1"/>
    <col min="14344" max="14344" width="10.125" style="161" customWidth="1"/>
    <col min="14345" max="14345" width="11.75" style="161" customWidth="1"/>
    <col min="14346" max="14593" width="9" style="161"/>
    <col min="14594" max="14594" width="3.25" style="161" customWidth="1"/>
    <col min="14595" max="14595" width="30.625" style="161" customWidth="1"/>
    <col min="14596" max="14596" width="15.625" style="161" customWidth="1"/>
    <col min="14597" max="14597" width="50.625" style="161" customWidth="1"/>
    <col min="14598" max="14599" width="9.75" style="161" customWidth="1"/>
    <col min="14600" max="14600" width="10.125" style="161" customWidth="1"/>
    <col min="14601" max="14601" width="11.75" style="161" customWidth="1"/>
    <col min="14602" max="14849" width="9" style="161"/>
    <col min="14850" max="14850" width="3.25" style="161" customWidth="1"/>
    <col min="14851" max="14851" width="30.625" style="161" customWidth="1"/>
    <col min="14852" max="14852" width="15.625" style="161" customWidth="1"/>
    <col min="14853" max="14853" width="50.625" style="161" customWidth="1"/>
    <col min="14854" max="14855" width="9.75" style="161" customWidth="1"/>
    <col min="14856" max="14856" width="10.125" style="161" customWidth="1"/>
    <col min="14857" max="14857" width="11.75" style="161" customWidth="1"/>
    <col min="14858" max="15105" width="9" style="161"/>
    <col min="15106" max="15106" width="3.25" style="161" customWidth="1"/>
    <col min="15107" max="15107" width="30.625" style="161" customWidth="1"/>
    <col min="15108" max="15108" width="15.625" style="161" customWidth="1"/>
    <col min="15109" max="15109" width="50.625" style="161" customWidth="1"/>
    <col min="15110" max="15111" width="9.75" style="161" customWidth="1"/>
    <col min="15112" max="15112" width="10.125" style="161" customWidth="1"/>
    <col min="15113" max="15113" width="11.75" style="161" customWidth="1"/>
    <col min="15114" max="15361" width="9" style="161"/>
    <col min="15362" max="15362" width="3.25" style="161" customWidth="1"/>
    <col min="15363" max="15363" width="30.625" style="161" customWidth="1"/>
    <col min="15364" max="15364" width="15.625" style="161" customWidth="1"/>
    <col min="15365" max="15365" width="50.625" style="161" customWidth="1"/>
    <col min="15366" max="15367" width="9.75" style="161" customWidth="1"/>
    <col min="15368" max="15368" width="10.125" style="161" customWidth="1"/>
    <col min="15369" max="15369" width="11.75" style="161" customWidth="1"/>
    <col min="15370" max="15617" width="9" style="161"/>
    <col min="15618" max="15618" width="3.25" style="161" customWidth="1"/>
    <col min="15619" max="15619" width="30.625" style="161" customWidth="1"/>
    <col min="15620" max="15620" width="15.625" style="161" customWidth="1"/>
    <col min="15621" max="15621" width="50.625" style="161" customWidth="1"/>
    <col min="15622" max="15623" width="9.75" style="161" customWidth="1"/>
    <col min="15624" max="15624" width="10.125" style="161" customWidth="1"/>
    <col min="15625" max="15625" width="11.75" style="161" customWidth="1"/>
    <col min="15626" max="15873" width="9" style="161"/>
    <col min="15874" max="15874" width="3.25" style="161" customWidth="1"/>
    <col min="15875" max="15875" width="30.625" style="161" customWidth="1"/>
    <col min="15876" max="15876" width="15.625" style="161" customWidth="1"/>
    <col min="15877" max="15877" width="50.625" style="161" customWidth="1"/>
    <col min="15878" max="15879" width="9.75" style="161" customWidth="1"/>
    <col min="15880" max="15880" width="10.125" style="161" customWidth="1"/>
    <col min="15881" max="15881" width="11.75" style="161" customWidth="1"/>
    <col min="15882" max="16129" width="9" style="161"/>
    <col min="16130" max="16130" width="3.25" style="161" customWidth="1"/>
    <col min="16131" max="16131" width="30.625" style="161" customWidth="1"/>
    <col min="16132" max="16132" width="15.625" style="161" customWidth="1"/>
    <col min="16133" max="16133" width="50.625" style="161" customWidth="1"/>
    <col min="16134" max="16135" width="9.75" style="161" customWidth="1"/>
    <col min="16136" max="16136" width="10.125" style="161" customWidth="1"/>
    <col min="16137" max="16137" width="11.75" style="161" customWidth="1"/>
    <col min="16138" max="16384" width="9" style="161"/>
  </cols>
  <sheetData>
    <row r="1" spans="1:9" ht="22.5" customHeight="1"/>
    <row r="2" spans="1:9" ht="22.5" customHeight="1">
      <c r="B2" s="164"/>
      <c r="C2" s="164"/>
      <c r="D2" s="164"/>
      <c r="E2" s="164"/>
    </row>
    <row r="3" spans="1:9" ht="21" customHeight="1">
      <c r="A3" s="164"/>
      <c r="B3" s="159" t="s">
        <v>299</v>
      </c>
      <c r="C3" s="166"/>
      <c r="D3" s="166"/>
      <c r="E3" s="164"/>
    </row>
    <row r="4" spans="1:9" ht="23.25" customHeight="1">
      <c r="A4" s="164"/>
      <c r="B4" s="159"/>
      <c r="C4" s="166"/>
      <c r="D4" s="166"/>
      <c r="E4" s="164"/>
    </row>
    <row r="5" spans="1:9" ht="23.25" customHeight="1">
      <c r="A5" s="164"/>
      <c r="B5" s="159"/>
      <c r="C5" s="166"/>
      <c r="D5" s="166"/>
      <c r="E5" s="164"/>
    </row>
    <row r="6" spans="1:9" ht="22.5" customHeight="1">
      <c r="A6" s="161" t="s">
        <v>187</v>
      </c>
      <c r="B6" s="161" t="s">
        <v>158</v>
      </c>
      <c r="C6" s="191"/>
      <c r="D6" s="191"/>
      <c r="E6" s="1"/>
    </row>
    <row r="7" spans="1:9" ht="22.5" customHeight="1">
      <c r="B7" s="345" t="s">
        <v>638</v>
      </c>
    </row>
    <row r="8" spans="1:9" ht="21" customHeight="1">
      <c r="B8" s="346" t="s">
        <v>293</v>
      </c>
      <c r="C8" s="164"/>
      <c r="D8" s="164"/>
      <c r="E8" s="124"/>
    </row>
    <row r="9" spans="1:9" ht="21" customHeight="1">
      <c r="B9" s="346"/>
      <c r="C9" s="164"/>
      <c r="D9" s="164"/>
      <c r="E9" s="124"/>
    </row>
    <row r="10" spans="1:9" ht="21.75" customHeight="1">
      <c r="B10" s="160"/>
      <c r="C10" s="164"/>
      <c r="D10" s="164"/>
      <c r="E10" s="150"/>
    </row>
    <row r="11" spans="1:9" ht="23.25" customHeight="1" thickBot="1">
      <c r="A11" s="161" t="s">
        <v>188</v>
      </c>
      <c r="B11" s="161" t="s">
        <v>623</v>
      </c>
      <c r="F11" s="77"/>
      <c r="G11" s="77"/>
      <c r="H11" s="167"/>
      <c r="I11" s="167"/>
    </row>
    <row r="12" spans="1:9">
      <c r="B12" s="1899" t="s">
        <v>157</v>
      </c>
      <c r="C12" s="965" t="s">
        <v>754</v>
      </c>
      <c r="D12" s="965" t="s">
        <v>752</v>
      </c>
      <c r="E12" s="1901" t="s">
        <v>155</v>
      </c>
    </row>
    <row r="13" spans="1:9" ht="15" thickBot="1">
      <c r="B13" s="1900"/>
      <c r="C13" s="178" t="s">
        <v>331</v>
      </c>
      <c r="D13" s="178" t="s">
        <v>331</v>
      </c>
      <c r="E13" s="1902"/>
    </row>
    <row r="14" spans="1:9" ht="30" customHeight="1" thickTop="1">
      <c r="B14" s="183"/>
      <c r="C14" s="348"/>
      <c r="D14" s="348"/>
      <c r="E14" s="179"/>
    </row>
    <row r="15" spans="1:9" ht="30.75" customHeight="1">
      <c r="B15" s="341"/>
      <c r="C15" s="349"/>
      <c r="D15" s="966"/>
      <c r="E15" s="342"/>
    </row>
    <row r="16" spans="1:9" ht="30.75" customHeight="1">
      <c r="B16" s="341"/>
      <c r="C16" s="349"/>
      <c r="D16" s="966"/>
      <c r="E16" s="342"/>
    </row>
    <row r="17" spans="1:8" ht="30.75" customHeight="1">
      <c r="B17" s="182"/>
      <c r="C17" s="350"/>
      <c r="D17" s="350"/>
      <c r="E17" s="181"/>
    </row>
    <row r="18" spans="1:8" ht="29.25" customHeight="1">
      <c r="B18" s="171"/>
      <c r="C18" s="351"/>
      <c r="D18" s="351"/>
      <c r="E18" s="180"/>
    </row>
    <row r="19" spans="1:8" ht="28.5" customHeight="1">
      <c r="B19" s="341"/>
      <c r="C19" s="349"/>
      <c r="D19" s="966"/>
      <c r="E19" s="342"/>
    </row>
    <row r="20" spans="1:8" ht="30.75" customHeight="1">
      <c r="B20" s="341"/>
      <c r="C20" s="349"/>
      <c r="D20" s="966"/>
      <c r="E20" s="342"/>
    </row>
    <row r="21" spans="1:8" ht="30.75" customHeight="1">
      <c r="B21" s="182"/>
      <c r="C21" s="350"/>
      <c r="D21" s="350"/>
      <c r="E21" s="181"/>
    </row>
    <row r="22" spans="1:8" ht="30" customHeight="1">
      <c r="B22" s="171"/>
      <c r="C22" s="351"/>
      <c r="D22" s="351"/>
      <c r="E22" s="180"/>
    </row>
    <row r="23" spans="1:8" ht="30" customHeight="1">
      <c r="B23" s="171"/>
      <c r="C23" s="351"/>
      <c r="D23" s="351"/>
      <c r="E23" s="342"/>
    </row>
    <row r="24" spans="1:8" ht="30.75" customHeight="1" thickBot="1">
      <c r="B24" s="347"/>
      <c r="C24" s="352"/>
      <c r="D24" s="352"/>
      <c r="E24" s="179"/>
    </row>
    <row r="25" spans="1:8" ht="30" customHeight="1" thickTop="1" thickBot="1">
      <c r="B25" s="344" t="s">
        <v>332</v>
      </c>
      <c r="C25" s="353">
        <f>'様式9-7'!D18</f>
        <v>0</v>
      </c>
      <c r="D25" s="353" t="e">
        <f>'様式9-7'!E18</f>
        <v>#DIV/0!</v>
      </c>
      <c r="E25" s="184"/>
    </row>
    <row r="26" spans="1:8" ht="18.75" customHeight="1">
      <c r="B26" s="303" t="s">
        <v>300</v>
      </c>
      <c r="E26" s="343"/>
    </row>
    <row r="27" spans="1:8" ht="22.5" customHeight="1">
      <c r="B27" s="303" t="s">
        <v>301</v>
      </c>
    </row>
    <row r="28" spans="1:8" ht="22.5" customHeight="1">
      <c r="B28" s="303"/>
    </row>
    <row r="29" spans="1:8" customFormat="1" ht="22.5" customHeight="1">
      <c r="A29" s="161"/>
      <c r="B29" s="161"/>
      <c r="C29" s="161"/>
      <c r="D29" s="161"/>
      <c r="E29" s="161"/>
      <c r="F29" s="161"/>
      <c r="H29" s="161"/>
    </row>
    <row r="30" spans="1:8" customFormat="1" ht="22.5" customHeight="1">
      <c r="A30" s="161" t="s">
        <v>189</v>
      </c>
      <c r="B30" s="161" t="s">
        <v>296</v>
      </c>
      <c r="C30" s="161"/>
      <c r="D30" s="161"/>
      <c r="E30" s="161"/>
      <c r="F30" s="161"/>
      <c r="H30" s="161"/>
    </row>
    <row r="31" spans="1:8" customFormat="1" ht="22.5" customHeight="1">
      <c r="A31" s="161"/>
      <c r="B31" s="161" t="s">
        <v>302</v>
      </c>
      <c r="C31" s="161"/>
      <c r="D31" s="161"/>
      <c r="E31" s="161"/>
      <c r="F31" s="161"/>
      <c r="H31" s="161"/>
    </row>
    <row r="32" spans="1:8" customFormat="1" ht="23.25" customHeight="1">
      <c r="A32" s="161"/>
      <c r="B32" s="161" t="s">
        <v>297</v>
      </c>
      <c r="C32" s="161"/>
      <c r="D32" s="161"/>
      <c r="E32" s="161"/>
      <c r="F32" s="161"/>
      <c r="H32" s="161"/>
    </row>
    <row r="33" spans="1:8" customFormat="1" ht="24.75" customHeight="1">
      <c r="A33" s="161"/>
      <c r="B33" s="161" t="s">
        <v>298</v>
      </c>
      <c r="C33" s="161"/>
      <c r="D33" s="161"/>
      <c r="E33" s="161"/>
      <c r="F33" s="161"/>
      <c r="H33" s="161"/>
    </row>
    <row r="34" spans="1:8" customFormat="1" ht="22.5" customHeight="1">
      <c r="A34" s="161"/>
      <c r="B34" s="161"/>
      <c r="C34" s="161"/>
      <c r="D34" s="161"/>
      <c r="E34" s="161"/>
      <c r="F34" s="161"/>
      <c r="H34" s="161"/>
    </row>
    <row r="35" spans="1:8" customFormat="1" ht="22.5" customHeight="1">
      <c r="A35" s="161"/>
      <c r="B35" s="161"/>
      <c r="C35" s="161"/>
      <c r="D35" s="161"/>
      <c r="E35" s="161"/>
      <c r="F35" s="161"/>
      <c r="H35" s="161"/>
    </row>
    <row r="36" spans="1:8" ht="19.5" customHeight="1">
      <c r="A36" s="1879" t="s">
        <v>785</v>
      </c>
      <c r="B36" s="1185"/>
      <c r="C36" s="1185"/>
      <c r="D36" s="1185"/>
      <c r="E36" s="1185"/>
    </row>
    <row r="37" spans="1:8" ht="22.5" customHeight="1">
      <c r="E37" s="14" t="str">
        <f>様式7!$F$4</f>
        <v>○○○○○○○○○○○ＥＳＣＯ事業</v>
      </c>
    </row>
  </sheetData>
  <mergeCells count="3">
    <mergeCell ref="A36:E36"/>
    <mergeCell ref="B12:B13"/>
    <mergeCell ref="E12:E13"/>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topLeftCell="A22" zoomScaleNormal="100" zoomScaleSheetLayoutView="100" workbookViewId="0">
      <selection activeCell="I25" sqref="I25"/>
    </sheetView>
  </sheetViews>
  <sheetFormatPr defaultRowHeight="13.5"/>
  <cols>
    <col min="1" max="1" width="3.25" style="161" customWidth="1"/>
    <col min="2" max="2" width="30.625" style="161" customWidth="1"/>
    <col min="3" max="3" width="15.625" style="161" customWidth="1"/>
    <col min="4" max="4" width="50.625" style="161" customWidth="1"/>
    <col min="5" max="6" width="9.75" style="161" customWidth="1"/>
    <col min="7" max="7" width="10.125" style="161" customWidth="1"/>
    <col min="8" max="8" width="11.75" style="161" customWidth="1"/>
    <col min="9" max="256" width="9" style="161"/>
    <col min="257" max="257" width="3.25" style="161" customWidth="1"/>
    <col min="258" max="258" width="30.625" style="161" customWidth="1"/>
    <col min="259" max="259" width="15.625" style="161" customWidth="1"/>
    <col min="260" max="260" width="50.625" style="161" customWidth="1"/>
    <col min="261" max="262" width="9.75" style="161" customWidth="1"/>
    <col min="263" max="263" width="10.125" style="161" customWidth="1"/>
    <col min="264" max="264" width="11.75" style="161" customWidth="1"/>
    <col min="265" max="512" width="9" style="161"/>
    <col min="513" max="513" width="3.25" style="161" customWidth="1"/>
    <col min="514" max="514" width="30.625" style="161" customWidth="1"/>
    <col min="515" max="515" width="15.625" style="161" customWidth="1"/>
    <col min="516" max="516" width="50.625" style="161" customWidth="1"/>
    <col min="517" max="518" width="9.75" style="161" customWidth="1"/>
    <col min="519" max="519" width="10.125" style="161" customWidth="1"/>
    <col min="520" max="520" width="11.75" style="161" customWidth="1"/>
    <col min="521" max="768" width="9" style="161"/>
    <col min="769" max="769" width="3.25" style="161" customWidth="1"/>
    <col min="770" max="770" width="30.625" style="161" customWidth="1"/>
    <col min="771" max="771" width="15.625" style="161" customWidth="1"/>
    <col min="772" max="772" width="50.625" style="161" customWidth="1"/>
    <col min="773" max="774" width="9.75" style="161" customWidth="1"/>
    <col min="775" max="775" width="10.125" style="161" customWidth="1"/>
    <col min="776" max="776" width="11.75" style="161" customWidth="1"/>
    <col min="777" max="1024" width="9" style="161"/>
    <col min="1025" max="1025" width="3.25" style="161" customWidth="1"/>
    <col min="1026" max="1026" width="30.625" style="161" customWidth="1"/>
    <col min="1027" max="1027" width="15.625" style="161" customWidth="1"/>
    <col min="1028" max="1028" width="50.625" style="161" customWidth="1"/>
    <col min="1029" max="1030" width="9.75" style="161" customWidth="1"/>
    <col min="1031" max="1031" width="10.125" style="161" customWidth="1"/>
    <col min="1032" max="1032" width="11.75" style="161" customWidth="1"/>
    <col min="1033" max="1280" width="9" style="161"/>
    <col min="1281" max="1281" width="3.25" style="161" customWidth="1"/>
    <col min="1282" max="1282" width="30.625" style="161" customWidth="1"/>
    <col min="1283" max="1283" width="15.625" style="161" customWidth="1"/>
    <col min="1284" max="1284" width="50.625" style="161" customWidth="1"/>
    <col min="1285" max="1286" width="9.75" style="161" customWidth="1"/>
    <col min="1287" max="1287" width="10.125" style="161" customWidth="1"/>
    <col min="1288" max="1288" width="11.75" style="161" customWidth="1"/>
    <col min="1289" max="1536" width="9" style="161"/>
    <col min="1537" max="1537" width="3.25" style="161" customWidth="1"/>
    <col min="1538" max="1538" width="30.625" style="161" customWidth="1"/>
    <col min="1539" max="1539" width="15.625" style="161" customWidth="1"/>
    <col min="1540" max="1540" width="50.625" style="161" customWidth="1"/>
    <col min="1541" max="1542" width="9.75" style="161" customWidth="1"/>
    <col min="1543" max="1543" width="10.125" style="161" customWidth="1"/>
    <col min="1544" max="1544" width="11.75" style="161" customWidth="1"/>
    <col min="1545" max="1792" width="9" style="161"/>
    <col min="1793" max="1793" width="3.25" style="161" customWidth="1"/>
    <col min="1794" max="1794" width="30.625" style="161" customWidth="1"/>
    <col min="1795" max="1795" width="15.625" style="161" customWidth="1"/>
    <col min="1796" max="1796" width="50.625" style="161" customWidth="1"/>
    <col min="1797" max="1798" width="9.75" style="161" customWidth="1"/>
    <col min="1799" max="1799" width="10.125" style="161" customWidth="1"/>
    <col min="1800" max="1800" width="11.75" style="161" customWidth="1"/>
    <col min="1801" max="2048" width="9" style="161"/>
    <col min="2049" max="2049" width="3.25" style="161" customWidth="1"/>
    <col min="2050" max="2050" width="30.625" style="161" customWidth="1"/>
    <col min="2051" max="2051" width="15.625" style="161" customWidth="1"/>
    <col min="2052" max="2052" width="50.625" style="161" customWidth="1"/>
    <col min="2053" max="2054" width="9.75" style="161" customWidth="1"/>
    <col min="2055" max="2055" width="10.125" style="161" customWidth="1"/>
    <col min="2056" max="2056" width="11.75" style="161" customWidth="1"/>
    <col min="2057" max="2304" width="9" style="161"/>
    <col min="2305" max="2305" width="3.25" style="161" customWidth="1"/>
    <col min="2306" max="2306" width="30.625" style="161" customWidth="1"/>
    <col min="2307" max="2307" width="15.625" style="161" customWidth="1"/>
    <col min="2308" max="2308" width="50.625" style="161" customWidth="1"/>
    <col min="2309" max="2310" width="9.75" style="161" customWidth="1"/>
    <col min="2311" max="2311" width="10.125" style="161" customWidth="1"/>
    <col min="2312" max="2312" width="11.75" style="161" customWidth="1"/>
    <col min="2313" max="2560" width="9" style="161"/>
    <col min="2561" max="2561" width="3.25" style="161" customWidth="1"/>
    <col min="2562" max="2562" width="30.625" style="161" customWidth="1"/>
    <col min="2563" max="2563" width="15.625" style="161" customWidth="1"/>
    <col min="2564" max="2564" width="50.625" style="161" customWidth="1"/>
    <col min="2565" max="2566" width="9.75" style="161" customWidth="1"/>
    <col min="2567" max="2567" width="10.125" style="161" customWidth="1"/>
    <col min="2568" max="2568" width="11.75" style="161" customWidth="1"/>
    <col min="2569" max="2816" width="9" style="161"/>
    <col min="2817" max="2817" width="3.25" style="161" customWidth="1"/>
    <col min="2818" max="2818" width="30.625" style="161" customWidth="1"/>
    <col min="2819" max="2819" width="15.625" style="161" customWidth="1"/>
    <col min="2820" max="2820" width="50.625" style="161" customWidth="1"/>
    <col min="2821" max="2822" width="9.75" style="161" customWidth="1"/>
    <col min="2823" max="2823" width="10.125" style="161" customWidth="1"/>
    <col min="2824" max="2824" width="11.75" style="161" customWidth="1"/>
    <col min="2825" max="3072" width="9" style="161"/>
    <col min="3073" max="3073" width="3.25" style="161" customWidth="1"/>
    <col min="3074" max="3074" width="30.625" style="161" customWidth="1"/>
    <col min="3075" max="3075" width="15.625" style="161" customWidth="1"/>
    <col min="3076" max="3076" width="50.625" style="161" customWidth="1"/>
    <col min="3077" max="3078" width="9.75" style="161" customWidth="1"/>
    <col min="3079" max="3079" width="10.125" style="161" customWidth="1"/>
    <col min="3080" max="3080" width="11.75" style="161" customWidth="1"/>
    <col min="3081" max="3328" width="9" style="161"/>
    <col min="3329" max="3329" width="3.25" style="161" customWidth="1"/>
    <col min="3330" max="3330" width="30.625" style="161" customWidth="1"/>
    <col min="3331" max="3331" width="15.625" style="161" customWidth="1"/>
    <col min="3332" max="3332" width="50.625" style="161" customWidth="1"/>
    <col min="3333" max="3334" width="9.75" style="161" customWidth="1"/>
    <col min="3335" max="3335" width="10.125" style="161" customWidth="1"/>
    <col min="3336" max="3336" width="11.75" style="161" customWidth="1"/>
    <col min="3337" max="3584" width="9" style="161"/>
    <col min="3585" max="3585" width="3.25" style="161" customWidth="1"/>
    <col min="3586" max="3586" width="30.625" style="161" customWidth="1"/>
    <col min="3587" max="3587" width="15.625" style="161" customWidth="1"/>
    <col min="3588" max="3588" width="50.625" style="161" customWidth="1"/>
    <col min="3589" max="3590" width="9.75" style="161" customWidth="1"/>
    <col min="3591" max="3591" width="10.125" style="161" customWidth="1"/>
    <col min="3592" max="3592" width="11.75" style="161" customWidth="1"/>
    <col min="3593" max="3840" width="9" style="161"/>
    <col min="3841" max="3841" width="3.25" style="161" customWidth="1"/>
    <col min="3842" max="3842" width="30.625" style="161" customWidth="1"/>
    <col min="3843" max="3843" width="15.625" style="161" customWidth="1"/>
    <col min="3844" max="3844" width="50.625" style="161" customWidth="1"/>
    <col min="3845" max="3846" width="9.75" style="161" customWidth="1"/>
    <col min="3847" max="3847" width="10.125" style="161" customWidth="1"/>
    <col min="3848" max="3848" width="11.75" style="161" customWidth="1"/>
    <col min="3849" max="4096" width="9" style="161"/>
    <col min="4097" max="4097" width="3.25" style="161" customWidth="1"/>
    <col min="4098" max="4098" width="30.625" style="161" customWidth="1"/>
    <col min="4099" max="4099" width="15.625" style="161" customWidth="1"/>
    <col min="4100" max="4100" width="50.625" style="161" customWidth="1"/>
    <col min="4101" max="4102" width="9.75" style="161" customWidth="1"/>
    <col min="4103" max="4103" width="10.125" style="161" customWidth="1"/>
    <col min="4104" max="4104" width="11.75" style="161" customWidth="1"/>
    <col min="4105" max="4352" width="9" style="161"/>
    <col min="4353" max="4353" width="3.25" style="161" customWidth="1"/>
    <col min="4354" max="4354" width="30.625" style="161" customWidth="1"/>
    <col min="4355" max="4355" width="15.625" style="161" customWidth="1"/>
    <col min="4356" max="4356" width="50.625" style="161" customWidth="1"/>
    <col min="4357" max="4358" width="9.75" style="161" customWidth="1"/>
    <col min="4359" max="4359" width="10.125" style="161" customWidth="1"/>
    <col min="4360" max="4360" width="11.75" style="161" customWidth="1"/>
    <col min="4361" max="4608" width="9" style="161"/>
    <col min="4609" max="4609" width="3.25" style="161" customWidth="1"/>
    <col min="4610" max="4610" width="30.625" style="161" customWidth="1"/>
    <col min="4611" max="4611" width="15.625" style="161" customWidth="1"/>
    <col min="4612" max="4612" width="50.625" style="161" customWidth="1"/>
    <col min="4613" max="4614" width="9.75" style="161" customWidth="1"/>
    <col min="4615" max="4615" width="10.125" style="161" customWidth="1"/>
    <col min="4616" max="4616" width="11.75" style="161" customWidth="1"/>
    <col min="4617" max="4864" width="9" style="161"/>
    <col min="4865" max="4865" width="3.25" style="161" customWidth="1"/>
    <col min="4866" max="4866" width="30.625" style="161" customWidth="1"/>
    <col min="4867" max="4867" width="15.625" style="161" customWidth="1"/>
    <col min="4868" max="4868" width="50.625" style="161" customWidth="1"/>
    <col min="4869" max="4870" width="9.75" style="161" customWidth="1"/>
    <col min="4871" max="4871" width="10.125" style="161" customWidth="1"/>
    <col min="4872" max="4872" width="11.75" style="161" customWidth="1"/>
    <col min="4873" max="5120" width="9" style="161"/>
    <col min="5121" max="5121" width="3.25" style="161" customWidth="1"/>
    <col min="5122" max="5122" width="30.625" style="161" customWidth="1"/>
    <col min="5123" max="5123" width="15.625" style="161" customWidth="1"/>
    <col min="5124" max="5124" width="50.625" style="161" customWidth="1"/>
    <col min="5125" max="5126" width="9.75" style="161" customWidth="1"/>
    <col min="5127" max="5127" width="10.125" style="161" customWidth="1"/>
    <col min="5128" max="5128" width="11.75" style="161" customWidth="1"/>
    <col min="5129" max="5376" width="9" style="161"/>
    <col min="5377" max="5377" width="3.25" style="161" customWidth="1"/>
    <col min="5378" max="5378" width="30.625" style="161" customWidth="1"/>
    <col min="5379" max="5379" width="15.625" style="161" customWidth="1"/>
    <col min="5380" max="5380" width="50.625" style="161" customWidth="1"/>
    <col min="5381" max="5382" width="9.75" style="161" customWidth="1"/>
    <col min="5383" max="5383" width="10.125" style="161" customWidth="1"/>
    <col min="5384" max="5384" width="11.75" style="161" customWidth="1"/>
    <col min="5385" max="5632" width="9" style="161"/>
    <col min="5633" max="5633" width="3.25" style="161" customWidth="1"/>
    <col min="5634" max="5634" width="30.625" style="161" customWidth="1"/>
    <col min="5635" max="5635" width="15.625" style="161" customWidth="1"/>
    <col min="5636" max="5636" width="50.625" style="161" customWidth="1"/>
    <col min="5637" max="5638" width="9.75" style="161" customWidth="1"/>
    <col min="5639" max="5639" width="10.125" style="161" customWidth="1"/>
    <col min="5640" max="5640" width="11.75" style="161" customWidth="1"/>
    <col min="5641" max="5888" width="9" style="161"/>
    <col min="5889" max="5889" width="3.25" style="161" customWidth="1"/>
    <col min="5890" max="5890" width="30.625" style="161" customWidth="1"/>
    <col min="5891" max="5891" width="15.625" style="161" customWidth="1"/>
    <col min="5892" max="5892" width="50.625" style="161" customWidth="1"/>
    <col min="5893" max="5894" width="9.75" style="161" customWidth="1"/>
    <col min="5895" max="5895" width="10.125" style="161" customWidth="1"/>
    <col min="5896" max="5896" width="11.75" style="161" customWidth="1"/>
    <col min="5897" max="6144" width="9" style="161"/>
    <col min="6145" max="6145" width="3.25" style="161" customWidth="1"/>
    <col min="6146" max="6146" width="30.625" style="161" customWidth="1"/>
    <col min="6147" max="6147" width="15.625" style="161" customWidth="1"/>
    <col min="6148" max="6148" width="50.625" style="161" customWidth="1"/>
    <col min="6149" max="6150" width="9.75" style="161" customWidth="1"/>
    <col min="6151" max="6151" width="10.125" style="161" customWidth="1"/>
    <col min="6152" max="6152" width="11.75" style="161" customWidth="1"/>
    <col min="6153" max="6400" width="9" style="161"/>
    <col min="6401" max="6401" width="3.25" style="161" customWidth="1"/>
    <col min="6402" max="6402" width="30.625" style="161" customWidth="1"/>
    <col min="6403" max="6403" width="15.625" style="161" customWidth="1"/>
    <col min="6404" max="6404" width="50.625" style="161" customWidth="1"/>
    <col min="6405" max="6406" width="9.75" style="161" customWidth="1"/>
    <col min="6407" max="6407" width="10.125" style="161" customWidth="1"/>
    <col min="6408" max="6408" width="11.75" style="161" customWidth="1"/>
    <col min="6409" max="6656" width="9" style="161"/>
    <col min="6657" max="6657" width="3.25" style="161" customWidth="1"/>
    <col min="6658" max="6658" width="30.625" style="161" customWidth="1"/>
    <col min="6659" max="6659" width="15.625" style="161" customWidth="1"/>
    <col min="6660" max="6660" width="50.625" style="161" customWidth="1"/>
    <col min="6661" max="6662" width="9.75" style="161" customWidth="1"/>
    <col min="6663" max="6663" width="10.125" style="161" customWidth="1"/>
    <col min="6664" max="6664" width="11.75" style="161" customWidth="1"/>
    <col min="6665" max="6912" width="9" style="161"/>
    <col min="6913" max="6913" width="3.25" style="161" customWidth="1"/>
    <col min="6914" max="6914" width="30.625" style="161" customWidth="1"/>
    <col min="6915" max="6915" width="15.625" style="161" customWidth="1"/>
    <col min="6916" max="6916" width="50.625" style="161" customWidth="1"/>
    <col min="6917" max="6918" width="9.75" style="161" customWidth="1"/>
    <col min="6919" max="6919" width="10.125" style="161" customWidth="1"/>
    <col min="6920" max="6920" width="11.75" style="161" customWidth="1"/>
    <col min="6921" max="7168" width="9" style="161"/>
    <col min="7169" max="7169" width="3.25" style="161" customWidth="1"/>
    <col min="7170" max="7170" width="30.625" style="161" customWidth="1"/>
    <col min="7171" max="7171" width="15.625" style="161" customWidth="1"/>
    <col min="7172" max="7172" width="50.625" style="161" customWidth="1"/>
    <col min="7173" max="7174" width="9.75" style="161" customWidth="1"/>
    <col min="7175" max="7175" width="10.125" style="161" customWidth="1"/>
    <col min="7176" max="7176" width="11.75" style="161" customWidth="1"/>
    <col min="7177" max="7424" width="9" style="161"/>
    <col min="7425" max="7425" width="3.25" style="161" customWidth="1"/>
    <col min="7426" max="7426" width="30.625" style="161" customWidth="1"/>
    <col min="7427" max="7427" width="15.625" style="161" customWidth="1"/>
    <col min="7428" max="7428" width="50.625" style="161" customWidth="1"/>
    <col min="7429" max="7430" width="9.75" style="161" customWidth="1"/>
    <col min="7431" max="7431" width="10.125" style="161" customWidth="1"/>
    <col min="7432" max="7432" width="11.75" style="161" customWidth="1"/>
    <col min="7433" max="7680" width="9" style="161"/>
    <col min="7681" max="7681" width="3.25" style="161" customWidth="1"/>
    <col min="7682" max="7682" width="30.625" style="161" customWidth="1"/>
    <col min="7683" max="7683" width="15.625" style="161" customWidth="1"/>
    <col min="7684" max="7684" width="50.625" style="161" customWidth="1"/>
    <col min="7685" max="7686" width="9.75" style="161" customWidth="1"/>
    <col min="7687" max="7687" width="10.125" style="161" customWidth="1"/>
    <col min="7688" max="7688" width="11.75" style="161" customWidth="1"/>
    <col min="7689" max="7936" width="9" style="161"/>
    <col min="7937" max="7937" width="3.25" style="161" customWidth="1"/>
    <col min="7938" max="7938" width="30.625" style="161" customWidth="1"/>
    <col min="7939" max="7939" width="15.625" style="161" customWidth="1"/>
    <col min="7940" max="7940" width="50.625" style="161" customWidth="1"/>
    <col min="7941" max="7942" width="9.75" style="161" customWidth="1"/>
    <col min="7943" max="7943" width="10.125" style="161" customWidth="1"/>
    <col min="7944" max="7944" width="11.75" style="161" customWidth="1"/>
    <col min="7945" max="8192" width="9" style="161"/>
    <col min="8193" max="8193" width="3.25" style="161" customWidth="1"/>
    <col min="8194" max="8194" width="30.625" style="161" customWidth="1"/>
    <col min="8195" max="8195" width="15.625" style="161" customWidth="1"/>
    <col min="8196" max="8196" width="50.625" style="161" customWidth="1"/>
    <col min="8197" max="8198" width="9.75" style="161" customWidth="1"/>
    <col min="8199" max="8199" width="10.125" style="161" customWidth="1"/>
    <col min="8200" max="8200" width="11.75" style="161" customWidth="1"/>
    <col min="8201" max="8448" width="9" style="161"/>
    <col min="8449" max="8449" width="3.25" style="161" customWidth="1"/>
    <col min="8450" max="8450" width="30.625" style="161" customWidth="1"/>
    <col min="8451" max="8451" width="15.625" style="161" customWidth="1"/>
    <col min="8452" max="8452" width="50.625" style="161" customWidth="1"/>
    <col min="8453" max="8454" width="9.75" style="161" customWidth="1"/>
    <col min="8455" max="8455" width="10.125" style="161" customWidth="1"/>
    <col min="8456" max="8456" width="11.75" style="161" customWidth="1"/>
    <col min="8457" max="8704" width="9" style="161"/>
    <col min="8705" max="8705" width="3.25" style="161" customWidth="1"/>
    <col min="8706" max="8706" width="30.625" style="161" customWidth="1"/>
    <col min="8707" max="8707" width="15.625" style="161" customWidth="1"/>
    <col min="8708" max="8708" width="50.625" style="161" customWidth="1"/>
    <col min="8709" max="8710" width="9.75" style="161" customWidth="1"/>
    <col min="8711" max="8711" width="10.125" style="161" customWidth="1"/>
    <col min="8712" max="8712" width="11.75" style="161" customWidth="1"/>
    <col min="8713" max="8960" width="9" style="161"/>
    <col min="8961" max="8961" width="3.25" style="161" customWidth="1"/>
    <col min="8962" max="8962" width="30.625" style="161" customWidth="1"/>
    <col min="8963" max="8963" width="15.625" style="161" customWidth="1"/>
    <col min="8964" max="8964" width="50.625" style="161" customWidth="1"/>
    <col min="8965" max="8966" width="9.75" style="161" customWidth="1"/>
    <col min="8967" max="8967" width="10.125" style="161" customWidth="1"/>
    <col min="8968" max="8968" width="11.75" style="161" customWidth="1"/>
    <col min="8969" max="9216" width="9" style="161"/>
    <col min="9217" max="9217" width="3.25" style="161" customWidth="1"/>
    <col min="9218" max="9218" width="30.625" style="161" customWidth="1"/>
    <col min="9219" max="9219" width="15.625" style="161" customWidth="1"/>
    <col min="9220" max="9220" width="50.625" style="161" customWidth="1"/>
    <col min="9221" max="9222" width="9.75" style="161" customWidth="1"/>
    <col min="9223" max="9223" width="10.125" style="161" customWidth="1"/>
    <col min="9224" max="9224" width="11.75" style="161" customWidth="1"/>
    <col min="9225" max="9472" width="9" style="161"/>
    <col min="9473" max="9473" width="3.25" style="161" customWidth="1"/>
    <col min="9474" max="9474" width="30.625" style="161" customWidth="1"/>
    <col min="9475" max="9475" width="15.625" style="161" customWidth="1"/>
    <col min="9476" max="9476" width="50.625" style="161" customWidth="1"/>
    <col min="9477" max="9478" width="9.75" style="161" customWidth="1"/>
    <col min="9479" max="9479" width="10.125" style="161" customWidth="1"/>
    <col min="9480" max="9480" width="11.75" style="161" customWidth="1"/>
    <col min="9481" max="9728" width="9" style="161"/>
    <col min="9729" max="9729" width="3.25" style="161" customWidth="1"/>
    <col min="9730" max="9730" width="30.625" style="161" customWidth="1"/>
    <col min="9731" max="9731" width="15.625" style="161" customWidth="1"/>
    <col min="9732" max="9732" width="50.625" style="161" customWidth="1"/>
    <col min="9733" max="9734" width="9.75" style="161" customWidth="1"/>
    <col min="9735" max="9735" width="10.125" style="161" customWidth="1"/>
    <col min="9736" max="9736" width="11.75" style="161" customWidth="1"/>
    <col min="9737" max="9984" width="9" style="161"/>
    <col min="9985" max="9985" width="3.25" style="161" customWidth="1"/>
    <col min="9986" max="9986" width="30.625" style="161" customWidth="1"/>
    <col min="9987" max="9987" width="15.625" style="161" customWidth="1"/>
    <col min="9988" max="9988" width="50.625" style="161" customWidth="1"/>
    <col min="9989" max="9990" width="9.75" style="161" customWidth="1"/>
    <col min="9991" max="9991" width="10.125" style="161" customWidth="1"/>
    <col min="9992" max="9992" width="11.75" style="161" customWidth="1"/>
    <col min="9993" max="10240" width="9" style="161"/>
    <col min="10241" max="10241" width="3.25" style="161" customWidth="1"/>
    <col min="10242" max="10242" width="30.625" style="161" customWidth="1"/>
    <col min="10243" max="10243" width="15.625" style="161" customWidth="1"/>
    <col min="10244" max="10244" width="50.625" style="161" customWidth="1"/>
    <col min="10245" max="10246" width="9.75" style="161" customWidth="1"/>
    <col min="10247" max="10247" width="10.125" style="161" customWidth="1"/>
    <col min="10248" max="10248" width="11.75" style="161" customWidth="1"/>
    <col min="10249" max="10496" width="9" style="161"/>
    <col min="10497" max="10497" width="3.25" style="161" customWidth="1"/>
    <col min="10498" max="10498" width="30.625" style="161" customWidth="1"/>
    <col min="10499" max="10499" width="15.625" style="161" customWidth="1"/>
    <col min="10500" max="10500" width="50.625" style="161" customWidth="1"/>
    <col min="10501" max="10502" width="9.75" style="161" customWidth="1"/>
    <col min="10503" max="10503" width="10.125" style="161" customWidth="1"/>
    <col min="10504" max="10504" width="11.75" style="161" customWidth="1"/>
    <col min="10505" max="10752" width="9" style="161"/>
    <col min="10753" max="10753" width="3.25" style="161" customWidth="1"/>
    <col min="10754" max="10754" width="30.625" style="161" customWidth="1"/>
    <col min="10755" max="10755" width="15.625" style="161" customWidth="1"/>
    <col min="10756" max="10756" width="50.625" style="161" customWidth="1"/>
    <col min="10757" max="10758" width="9.75" style="161" customWidth="1"/>
    <col min="10759" max="10759" width="10.125" style="161" customWidth="1"/>
    <col min="10760" max="10760" width="11.75" style="161" customWidth="1"/>
    <col min="10761" max="11008" width="9" style="161"/>
    <col min="11009" max="11009" width="3.25" style="161" customWidth="1"/>
    <col min="11010" max="11010" width="30.625" style="161" customWidth="1"/>
    <col min="11011" max="11011" width="15.625" style="161" customWidth="1"/>
    <col min="11012" max="11012" width="50.625" style="161" customWidth="1"/>
    <col min="11013" max="11014" width="9.75" style="161" customWidth="1"/>
    <col min="11015" max="11015" width="10.125" style="161" customWidth="1"/>
    <col min="11016" max="11016" width="11.75" style="161" customWidth="1"/>
    <col min="11017" max="11264" width="9" style="161"/>
    <col min="11265" max="11265" width="3.25" style="161" customWidth="1"/>
    <col min="11266" max="11266" width="30.625" style="161" customWidth="1"/>
    <col min="11267" max="11267" width="15.625" style="161" customWidth="1"/>
    <col min="11268" max="11268" width="50.625" style="161" customWidth="1"/>
    <col min="11269" max="11270" width="9.75" style="161" customWidth="1"/>
    <col min="11271" max="11271" width="10.125" style="161" customWidth="1"/>
    <col min="11272" max="11272" width="11.75" style="161" customWidth="1"/>
    <col min="11273" max="11520" width="9" style="161"/>
    <col min="11521" max="11521" width="3.25" style="161" customWidth="1"/>
    <col min="11522" max="11522" width="30.625" style="161" customWidth="1"/>
    <col min="11523" max="11523" width="15.625" style="161" customWidth="1"/>
    <col min="11524" max="11524" width="50.625" style="161" customWidth="1"/>
    <col min="11525" max="11526" width="9.75" style="161" customWidth="1"/>
    <col min="11527" max="11527" width="10.125" style="161" customWidth="1"/>
    <col min="11528" max="11528" width="11.75" style="161" customWidth="1"/>
    <col min="11529" max="11776" width="9" style="161"/>
    <col min="11777" max="11777" width="3.25" style="161" customWidth="1"/>
    <col min="11778" max="11778" width="30.625" style="161" customWidth="1"/>
    <col min="11779" max="11779" width="15.625" style="161" customWidth="1"/>
    <col min="11780" max="11780" width="50.625" style="161" customWidth="1"/>
    <col min="11781" max="11782" width="9.75" style="161" customWidth="1"/>
    <col min="11783" max="11783" width="10.125" style="161" customWidth="1"/>
    <col min="11784" max="11784" width="11.75" style="161" customWidth="1"/>
    <col min="11785" max="12032" width="9" style="161"/>
    <col min="12033" max="12033" width="3.25" style="161" customWidth="1"/>
    <col min="12034" max="12034" width="30.625" style="161" customWidth="1"/>
    <col min="12035" max="12035" width="15.625" style="161" customWidth="1"/>
    <col min="12036" max="12036" width="50.625" style="161" customWidth="1"/>
    <col min="12037" max="12038" width="9.75" style="161" customWidth="1"/>
    <col min="12039" max="12039" width="10.125" style="161" customWidth="1"/>
    <col min="12040" max="12040" width="11.75" style="161" customWidth="1"/>
    <col min="12041" max="12288" width="9" style="161"/>
    <col min="12289" max="12289" width="3.25" style="161" customWidth="1"/>
    <col min="12290" max="12290" width="30.625" style="161" customWidth="1"/>
    <col min="12291" max="12291" width="15.625" style="161" customWidth="1"/>
    <col min="12292" max="12292" width="50.625" style="161" customWidth="1"/>
    <col min="12293" max="12294" width="9.75" style="161" customWidth="1"/>
    <col min="12295" max="12295" width="10.125" style="161" customWidth="1"/>
    <col min="12296" max="12296" width="11.75" style="161" customWidth="1"/>
    <col min="12297" max="12544" width="9" style="161"/>
    <col min="12545" max="12545" width="3.25" style="161" customWidth="1"/>
    <col min="12546" max="12546" width="30.625" style="161" customWidth="1"/>
    <col min="12547" max="12547" width="15.625" style="161" customWidth="1"/>
    <col min="12548" max="12548" width="50.625" style="161" customWidth="1"/>
    <col min="12549" max="12550" width="9.75" style="161" customWidth="1"/>
    <col min="12551" max="12551" width="10.125" style="161" customWidth="1"/>
    <col min="12552" max="12552" width="11.75" style="161" customWidth="1"/>
    <col min="12553" max="12800" width="9" style="161"/>
    <col min="12801" max="12801" width="3.25" style="161" customWidth="1"/>
    <col min="12802" max="12802" width="30.625" style="161" customWidth="1"/>
    <col min="12803" max="12803" width="15.625" style="161" customWidth="1"/>
    <col min="12804" max="12804" width="50.625" style="161" customWidth="1"/>
    <col min="12805" max="12806" width="9.75" style="161" customWidth="1"/>
    <col min="12807" max="12807" width="10.125" style="161" customWidth="1"/>
    <col min="12808" max="12808" width="11.75" style="161" customWidth="1"/>
    <col min="12809" max="13056" width="9" style="161"/>
    <col min="13057" max="13057" width="3.25" style="161" customWidth="1"/>
    <col min="13058" max="13058" width="30.625" style="161" customWidth="1"/>
    <col min="13059" max="13059" width="15.625" style="161" customWidth="1"/>
    <col min="13060" max="13060" width="50.625" style="161" customWidth="1"/>
    <col min="13061" max="13062" width="9.75" style="161" customWidth="1"/>
    <col min="13063" max="13063" width="10.125" style="161" customWidth="1"/>
    <col min="13064" max="13064" width="11.75" style="161" customWidth="1"/>
    <col min="13065" max="13312" width="9" style="161"/>
    <col min="13313" max="13313" width="3.25" style="161" customWidth="1"/>
    <col min="13314" max="13314" width="30.625" style="161" customWidth="1"/>
    <col min="13315" max="13315" width="15.625" style="161" customWidth="1"/>
    <col min="13316" max="13316" width="50.625" style="161" customWidth="1"/>
    <col min="13317" max="13318" width="9.75" style="161" customWidth="1"/>
    <col min="13319" max="13319" width="10.125" style="161" customWidth="1"/>
    <col min="13320" max="13320" width="11.75" style="161" customWidth="1"/>
    <col min="13321" max="13568" width="9" style="161"/>
    <col min="13569" max="13569" width="3.25" style="161" customWidth="1"/>
    <col min="13570" max="13570" width="30.625" style="161" customWidth="1"/>
    <col min="13571" max="13571" width="15.625" style="161" customWidth="1"/>
    <col min="13572" max="13572" width="50.625" style="161" customWidth="1"/>
    <col min="13573" max="13574" width="9.75" style="161" customWidth="1"/>
    <col min="13575" max="13575" width="10.125" style="161" customWidth="1"/>
    <col min="13576" max="13576" width="11.75" style="161" customWidth="1"/>
    <col min="13577" max="13824" width="9" style="161"/>
    <col min="13825" max="13825" width="3.25" style="161" customWidth="1"/>
    <col min="13826" max="13826" width="30.625" style="161" customWidth="1"/>
    <col min="13827" max="13827" width="15.625" style="161" customWidth="1"/>
    <col min="13828" max="13828" width="50.625" style="161" customWidth="1"/>
    <col min="13829" max="13830" width="9.75" style="161" customWidth="1"/>
    <col min="13831" max="13831" width="10.125" style="161" customWidth="1"/>
    <col min="13832" max="13832" width="11.75" style="161" customWidth="1"/>
    <col min="13833" max="14080" width="9" style="161"/>
    <col min="14081" max="14081" width="3.25" style="161" customWidth="1"/>
    <col min="14082" max="14082" width="30.625" style="161" customWidth="1"/>
    <col min="14083" max="14083" width="15.625" style="161" customWidth="1"/>
    <col min="14084" max="14084" width="50.625" style="161" customWidth="1"/>
    <col min="14085" max="14086" width="9.75" style="161" customWidth="1"/>
    <col min="14087" max="14087" width="10.125" style="161" customWidth="1"/>
    <col min="14088" max="14088" width="11.75" style="161" customWidth="1"/>
    <col min="14089" max="14336" width="9" style="161"/>
    <col min="14337" max="14337" width="3.25" style="161" customWidth="1"/>
    <col min="14338" max="14338" width="30.625" style="161" customWidth="1"/>
    <col min="14339" max="14339" width="15.625" style="161" customWidth="1"/>
    <col min="14340" max="14340" width="50.625" style="161" customWidth="1"/>
    <col min="14341" max="14342" width="9.75" style="161" customWidth="1"/>
    <col min="14343" max="14343" width="10.125" style="161" customWidth="1"/>
    <col min="14344" max="14344" width="11.75" style="161" customWidth="1"/>
    <col min="14345" max="14592" width="9" style="161"/>
    <col min="14593" max="14593" width="3.25" style="161" customWidth="1"/>
    <col min="14594" max="14594" width="30.625" style="161" customWidth="1"/>
    <col min="14595" max="14595" width="15.625" style="161" customWidth="1"/>
    <col min="14596" max="14596" width="50.625" style="161" customWidth="1"/>
    <col min="14597" max="14598" width="9.75" style="161" customWidth="1"/>
    <col min="14599" max="14599" width="10.125" style="161" customWidth="1"/>
    <col min="14600" max="14600" width="11.75" style="161" customWidth="1"/>
    <col min="14601" max="14848" width="9" style="161"/>
    <col min="14849" max="14849" width="3.25" style="161" customWidth="1"/>
    <col min="14850" max="14850" width="30.625" style="161" customWidth="1"/>
    <col min="14851" max="14851" width="15.625" style="161" customWidth="1"/>
    <col min="14852" max="14852" width="50.625" style="161" customWidth="1"/>
    <col min="14853" max="14854" width="9.75" style="161" customWidth="1"/>
    <col min="14855" max="14855" width="10.125" style="161" customWidth="1"/>
    <col min="14856" max="14856" width="11.75" style="161" customWidth="1"/>
    <col min="14857" max="15104" width="9" style="161"/>
    <col min="15105" max="15105" width="3.25" style="161" customWidth="1"/>
    <col min="15106" max="15106" width="30.625" style="161" customWidth="1"/>
    <col min="15107" max="15107" width="15.625" style="161" customWidth="1"/>
    <col min="15108" max="15108" width="50.625" style="161" customWidth="1"/>
    <col min="15109" max="15110" width="9.75" style="161" customWidth="1"/>
    <col min="15111" max="15111" width="10.125" style="161" customWidth="1"/>
    <col min="15112" max="15112" width="11.75" style="161" customWidth="1"/>
    <col min="15113" max="15360" width="9" style="161"/>
    <col min="15361" max="15361" width="3.25" style="161" customWidth="1"/>
    <col min="15362" max="15362" width="30.625" style="161" customWidth="1"/>
    <col min="15363" max="15363" width="15.625" style="161" customWidth="1"/>
    <col min="15364" max="15364" width="50.625" style="161" customWidth="1"/>
    <col min="15365" max="15366" width="9.75" style="161" customWidth="1"/>
    <col min="15367" max="15367" width="10.125" style="161" customWidth="1"/>
    <col min="15368" max="15368" width="11.75" style="161" customWidth="1"/>
    <col min="15369" max="15616" width="9" style="161"/>
    <col min="15617" max="15617" width="3.25" style="161" customWidth="1"/>
    <col min="15618" max="15618" width="30.625" style="161" customWidth="1"/>
    <col min="15619" max="15619" width="15.625" style="161" customWidth="1"/>
    <col min="15620" max="15620" width="50.625" style="161" customWidth="1"/>
    <col min="15621" max="15622" width="9.75" style="161" customWidth="1"/>
    <col min="15623" max="15623" width="10.125" style="161" customWidth="1"/>
    <col min="15624" max="15624" width="11.75" style="161" customWidth="1"/>
    <col min="15625" max="15872" width="9" style="161"/>
    <col min="15873" max="15873" width="3.25" style="161" customWidth="1"/>
    <col min="15874" max="15874" width="30.625" style="161" customWidth="1"/>
    <col min="15875" max="15875" width="15.625" style="161" customWidth="1"/>
    <col min="15876" max="15876" width="50.625" style="161" customWidth="1"/>
    <col min="15877" max="15878" width="9.75" style="161" customWidth="1"/>
    <col min="15879" max="15879" width="10.125" style="161" customWidth="1"/>
    <col min="15880" max="15880" width="11.75" style="161" customWidth="1"/>
    <col min="15881" max="16128" width="9" style="161"/>
    <col min="16129" max="16129" width="3.25" style="161" customWidth="1"/>
    <col min="16130" max="16130" width="30.625" style="161" customWidth="1"/>
    <col min="16131" max="16131" width="15.625" style="161" customWidth="1"/>
    <col min="16132" max="16132" width="50.625" style="161" customWidth="1"/>
    <col min="16133" max="16134" width="9.75" style="161" customWidth="1"/>
    <col min="16135" max="16135" width="10.125" style="161" customWidth="1"/>
    <col min="16136" max="16136" width="11.75" style="161" customWidth="1"/>
    <col min="16137" max="16384" width="9" style="161"/>
  </cols>
  <sheetData>
    <row r="1" spans="1:4" ht="22.5" customHeight="1"/>
    <row r="2" spans="1:4" ht="22.5" customHeight="1">
      <c r="B2" s="164"/>
      <c r="C2" s="164"/>
      <c r="D2" s="164"/>
    </row>
    <row r="3" spans="1:4" ht="18.75">
      <c r="A3" s="164"/>
      <c r="B3" s="159" t="s">
        <v>303</v>
      </c>
      <c r="C3" s="166"/>
      <c r="D3" s="164"/>
    </row>
    <row r="4" spans="1:4" ht="22.5" customHeight="1">
      <c r="A4" s="164"/>
      <c r="B4" s="159"/>
      <c r="C4" s="166"/>
      <c r="D4" s="164"/>
    </row>
    <row r="5" spans="1:4" ht="24.75" customHeight="1">
      <c r="A5" s="164"/>
      <c r="B5" s="160" t="s">
        <v>304</v>
      </c>
      <c r="C5" s="191"/>
      <c r="D5" s="1"/>
    </row>
    <row r="6" spans="1:4" ht="22.5" customHeight="1">
      <c r="B6" s="160" t="s">
        <v>305</v>
      </c>
      <c r="C6" s="164"/>
      <c r="D6" s="1"/>
    </row>
    <row r="7" spans="1:4" ht="22.5" customHeight="1">
      <c r="B7" s="160"/>
      <c r="C7" s="164"/>
      <c r="D7" s="150"/>
    </row>
    <row r="8" spans="1:4" ht="22.5" customHeight="1">
      <c r="B8" s="185"/>
      <c r="C8" s="162"/>
      <c r="D8" s="186"/>
    </row>
    <row r="9" spans="1:4" ht="22.5" customHeight="1">
      <c r="B9" s="187"/>
      <c r="C9" s="164"/>
      <c r="D9" s="188"/>
    </row>
    <row r="10" spans="1:4" ht="22.5" customHeight="1">
      <c r="B10" s="187"/>
      <c r="C10" s="164"/>
      <c r="D10" s="188"/>
    </row>
    <row r="11" spans="1:4" ht="22.5" customHeight="1">
      <c r="B11" s="187"/>
      <c r="C11" s="164"/>
      <c r="D11" s="188"/>
    </row>
    <row r="12" spans="1:4" ht="22.5" customHeight="1">
      <c r="B12" s="187"/>
      <c r="C12" s="164"/>
      <c r="D12" s="188"/>
    </row>
    <row r="13" spans="1:4" ht="22.5" customHeight="1">
      <c r="B13" s="187"/>
      <c r="C13" s="164"/>
      <c r="D13" s="188"/>
    </row>
    <row r="14" spans="1:4" ht="22.5" customHeight="1">
      <c r="B14" s="187"/>
      <c r="C14" s="164"/>
      <c r="D14" s="188"/>
    </row>
    <row r="15" spans="1:4" ht="22.5" customHeight="1">
      <c r="B15" s="187"/>
      <c r="C15" s="164"/>
      <c r="D15" s="188"/>
    </row>
    <row r="16" spans="1:4" ht="22.5" customHeight="1">
      <c r="B16" s="187"/>
      <c r="C16" s="164"/>
      <c r="D16" s="188"/>
    </row>
    <row r="17" spans="2:4" ht="22.5" customHeight="1">
      <c r="B17" s="187"/>
      <c r="C17" s="164"/>
      <c r="D17" s="188"/>
    </row>
    <row r="18" spans="2:4" ht="22.5" customHeight="1">
      <c r="B18" s="187"/>
      <c r="C18" s="164"/>
      <c r="D18" s="188"/>
    </row>
    <row r="19" spans="2:4" ht="22.5" customHeight="1">
      <c r="B19" s="187"/>
      <c r="C19" s="164"/>
      <c r="D19" s="188"/>
    </row>
    <row r="20" spans="2:4" ht="22.5" customHeight="1">
      <c r="B20" s="187"/>
      <c r="C20" s="164"/>
      <c r="D20" s="188"/>
    </row>
    <row r="21" spans="2:4" ht="22.5" customHeight="1">
      <c r="B21" s="187"/>
      <c r="C21" s="164"/>
      <c r="D21" s="188"/>
    </row>
    <row r="22" spans="2:4" ht="22.5" customHeight="1">
      <c r="B22" s="187"/>
      <c r="C22" s="164"/>
      <c r="D22" s="188"/>
    </row>
    <row r="23" spans="2:4" ht="22.5" customHeight="1">
      <c r="B23" s="187"/>
      <c r="C23" s="164"/>
      <c r="D23" s="188"/>
    </row>
    <row r="24" spans="2:4" ht="22.5" customHeight="1">
      <c r="B24" s="187"/>
      <c r="C24" s="164"/>
      <c r="D24" s="188"/>
    </row>
    <row r="25" spans="2:4" ht="22.5" customHeight="1">
      <c r="B25" s="187"/>
      <c r="C25" s="164"/>
      <c r="D25" s="188"/>
    </row>
    <row r="26" spans="2:4" ht="22.5" customHeight="1">
      <c r="B26" s="187"/>
      <c r="C26" s="164"/>
      <c r="D26" s="188"/>
    </row>
    <row r="27" spans="2:4" ht="22.5" customHeight="1">
      <c r="B27" s="187"/>
      <c r="C27" s="164"/>
      <c r="D27" s="188"/>
    </row>
    <row r="28" spans="2:4" ht="22.5" customHeight="1">
      <c r="B28" s="187"/>
      <c r="C28" s="164"/>
      <c r="D28" s="188"/>
    </row>
    <row r="29" spans="2:4" ht="22.5" customHeight="1">
      <c r="B29" s="187"/>
      <c r="C29" s="164"/>
      <c r="D29" s="188"/>
    </row>
    <row r="30" spans="2:4" ht="22.5" customHeight="1">
      <c r="B30" s="187"/>
      <c r="C30" s="164"/>
      <c r="D30" s="188"/>
    </row>
    <row r="31" spans="2:4" ht="22.5" customHeight="1">
      <c r="B31" s="187"/>
      <c r="C31" s="164"/>
      <c r="D31" s="188"/>
    </row>
    <row r="32" spans="2:4" ht="22.5" customHeight="1">
      <c r="B32" s="187"/>
      <c r="C32" s="164"/>
      <c r="D32" s="188"/>
    </row>
    <row r="33" spans="1:7" ht="22.5" customHeight="1">
      <c r="B33" s="187"/>
      <c r="C33" s="164"/>
      <c r="D33" s="188"/>
    </row>
    <row r="34" spans="1:7" ht="21" customHeight="1">
      <c r="B34" s="187"/>
      <c r="C34" s="164"/>
      <c r="D34" s="188"/>
    </row>
    <row r="35" spans="1:7" ht="22.5" customHeight="1">
      <c r="B35" s="187"/>
      <c r="C35" s="164"/>
      <c r="D35" s="188"/>
    </row>
    <row r="36" spans="1:7" ht="22.5" customHeight="1">
      <c r="B36" s="187"/>
      <c r="C36" s="164"/>
      <c r="D36" s="188"/>
    </row>
    <row r="37" spans="1:7" customFormat="1" ht="21" customHeight="1">
      <c r="A37" s="161"/>
      <c r="B37" s="163"/>
      <c r="C37" s="164"/>
      <c r="D37" s="165"/>
      <c r="E37" s="161"/>
      <c r="G37" s="161"/>
    </row>
    <row r="38" spans="1:7" customFormat="1" ht="23.25" customHeight="1">
      <c r="A38" s="161"/>
      <c r="B38" s="174"/>
      <c r="C38" s="168"/>
      <c r="D38" s="175"/>
      <c r="E38" s="161"/>
      <c r="G38" s="161"/>
    </row>
    <row r="39" spans="1:7" customFormat="1" ht="21.75" customHeight="1">
      <c r="A39" s="154" t="s">
        <v>306</v>
      </c>
      <c r="B39" s="11"/>
      <c r="C39" s="304"/>
      <c r="D39" s="304"/>
      <c r="E39" s="161"/>
      <c r="G39" s="161"/>
    </row>
    <row r="40" spans="1:7" customFormat="1" ht="23.25" customHeight="1">
      <c r="A40" s="161"/>
      <c r="B40" s="161"/>
      <c r="C40" s="161"/>
      <c r="D40" s="14" t="str">
        <f>様式7!$F$4</f>
        <v>○○○○○○○○○○○ＥＳＣＯ事業</v>
      </c>
      <c r="E40" s="161"/>
      <c r="G40" s="161"/>
    </row>
    <row r="41" spans="1:7" ht="23.25" customHeight="1"/>
    <row r="42" spans="1:7">
      <c r="D42" s="190"/>
    </row>
  </sheetData>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topLeftCell="A31" zoomScaleNormal="100" zoomScaleSheetLayoutView="100" workbookViewId="0">
      <selection activeCell="I25" sqref="I25"/>
    </sheetView>
  </sheetViews>
  <sheetFormatPr defaultRowHeight="13.5"/>
  <cols>
    <col min="1" max="1" width="3.25" style="161" customWidth="1"/>
    <col min="2" max="2" width="30.625" style="161" customWidth="1"/>
    <col min="3" max="3" width="15.625" style="161" customWidth="1"/>
    <col min="4" max="4" width="50.625" style="161" customWidth="1"/>
    <col min="5" max="6" width="9.75" style="161" customWidth="1"/>
    <col min="7" max="7" width="10.125" style="161" customWidth="1"/>
    <col min="8" max="8" width="11.75" style="161" customWidth="1"/>
    <col min="9" max="256" width="9" style="161"/>
    <col min="257" max="257" width="3.25" style="161" customWidth="1"/>
    <col min="258" max="258" width="30.625" style="161" customWidth="1"/>
    <col min="259" max="259" width="15.625" style="161" customWidth="1"/>
    <col min="260" max="260" width="50.625" style="161" customWidth="1"/>
    <col min="261" max="262" width="9.75" style="161" customWidth="1"/>
    <col min="263" max="263" width="10.125" style="161" customWidth="1"/>
    <col min="264" max="264" width="11.75" style="161" customWidth="1"/>
    <col min="265" max="512" width="9" style="161"/>
    <col min="513" max="513" width="3.25" style="161" customWidth="1"/>
    <col min="514" max="514" width="30.625" style="161" customWidth="1"/>
    <col min="515" max="515" width="15.625" style="161" customWidth="1"/>
    <col min="516" max="516" width="50.625" style="161" customWidth="1"/>
    <col min="517" max="518" width="9.75" style="161" customWidth="1"/>
    <col min="519" max="519" width="10.125" style="161" customWidth="1"/>
    <col min="520" max="520" width="11.75" style="161" customWidth="1"/>
    <col min="521" max="768" width="9" style="161"/>
    <col min="769" max="769" width="3.25" style="161" customWidth="1"/>
    <col min="770" max="770" width="30.625" style="161" customWidth="1"/>
    <col min="771" max="771" width="15.625" style="161" customWidth="1"/>
    <col min="772" max="772" width="50.625" style="161" customWidth="1"/>
    <col min="773" max="774" width="9.75" style="161" customWidth="1"/>
    <col min="775" max="775" width="10.125" style="161" customWidth="1"/>
    <col min="776" max="776" width="11.75" style="161" customWidth="1"/>
    <col min="777" max="1024" width="9" style="161"/>
    <col min="1025" max="1025" width="3.25" style="161" customWidth="1"/>
    <col min="1026" max="1026" width="30.625" style="161" customWidth="1"/>
    <col min="1027" max="1027" width="15.625" style="161" customWidth="1"/>
    <col min="1028" max="1028" width="50.625" style="161" customWidth="1"/>
    <col min="1029" max="1030" width="9.75" style="161" customWidth="1"/>
    <col min="1031" max="1031" width="10.125" style="161" customWidth="1"/>
    <col min="1032" max="1032" width="11.75" style="161" customWidth="1"/>
    <col min="1033" max="1280" width="9" style="161"/>
    <col min="1281" max="1281" width="3.25" style="161" customWidth="1"/>
    <col min="1282" max="1282" width="30.625" style="161" customWidth="1"/>
    <col min="1283" max="1283" width="15.625" style="161" customWidth="1"/>
    <col min="1284" max="1284" width="50.625" style="161" customWidth="1"/>
    <col min="1285" max="1286" width="9.75" style="161" customWidth="1"/>
    <col min="1287" max="1287" width="10.125" style="161" customWidth="1"/>
    <col min="1288" max="1288" width="11.75" style="161" customWidth="1"/>
    <col min="1289" max="1536" width="9" style="161"/>
    <col min="1537" max="1537" width="3.25" style="161" customWidth="1"/>
    <col min="1538" max="1538" width="30.625" style="161" customWidth="1"/>
    <col min="1539" max="1539" width="15.625" style="161" customWidth="1"/>
    <col min="1540" max="1540" width="50.625" style="161" customWidth="1"/>
    <col min="1541" max="1542" width="9.75" style="161" customWidth="1"/>
    <col min="1543" max="1543" width="10.125" style="161" customWidth="1"/>
    <col min="1544" max="1544" width="11.75" style="161" customWidth="1"/>
    <col min="1545" max="1792" width="9" style="161"/>
    <col min="1793" max="1793" width="3.25" style="161" customWidth="1"/>
    <col min="1794" max="1794" width="30.625" style="161" customWidth="1"/>
    <col min="1795" max="1795" width="15.625" style="161" customWidth="1"/>
    <col min="1796" max="1796" width="50.625" style="161" customWidth="1"/>
    <col min="1797" max="1798" width="9.75" style="161" customWidth="1"/>
    <col min="1799" max="1799" width="10.125" style="161" customWidth="1"/>
    <col min="1800" max="1800" width="11.75" style="161" customWidth="1"/>
    <col min="1801" max="2048" width="9" style="161"/>
    <col min="2049" max="2049" width="3.25" style="161" customWidth="1"/>
    <col min="2050" max="2050" width="30.625" style="161" customWidth="1"/>
    <col min="2051" max="2051" width="15.625" style="161" customWidth="1"/>
    <col min="2052" max="2052" width="50.625" style="161" customWidth="1"/>
    <col min="2053" max="2054" width="9.75" style="161" customWidth="1"/>
    <col min="2055" max="2055" width="10.125" style="161" customWidth="1"/>
    <col min="2056" max="2056" width="11.75" style="161" customWidth="1"/>
    <col min="2057" max="2304" width="9" style="161"/>
    <col min="2305" max="2305" width="3.25" style="161" customWidth="1"/>
    <col min="2306" max="2306" width="30.625" style="161" customWidth="1"/>
    <col min="2307" max="2307" width="15.625" style="161" customWidth="1"/>
    <col min="2308" max="2308" width="50.625" style="161" customWidth="1"/>
    <col min="2309" max="2310" width="9.75" style="161" customWidth="1"/>
    <col min="2311" max="2311" width="10.125" style="161" customWidth="1"/>
    <col min="2312" max="2312" width="11.75" style="161" customWidth="1"/>
    <col min="2313" max="2560" width="9" style="161"/>
    <col min="2561" max="2561" width="3.25" style="161" customWidth="1"/>
    <col min="2562" max="2562" width="30.625" style="161" customWidth="1"/>
    <col min="2563" max="2563" width="15.625" style="161" customWidth="1"/>
    <col min="2564" max="2564" width="50.625" style="161" customWidth="1"/>
    <col min="2565" max="2566" width="9.75" style="161" customWidth="1"/>
    <col min="2567" max="2567" width="10.125" style="161" customWidth="1"/>
    <col min="2568" max="2568" width="11.75" style="161" customWidth="1"/>
    <col min="2569" max="2816" width="9" style="161"/>
    <col min="2817" max="2817" width="3.25" style="161" customWidth="1"/>
    <col min="2818" max="2818" width="30.625" style="161" customWidth="1"/>
    <col min="2819" max="2819" width="15.625" style="161" customWidth="1"/>
    <col min="2820" max="2820" width="50.625" style="161" customWidth="1"/>
    <col min="2821" max="2822" width="9.75" style="161" customWidth="1"/>
    <col min="2823" max="2823" width="10.125" style="161" customWidth="1"/>
    <col min="2824" max="2824" width="11.75" style="161" customWidth="1"/>
    <col min="2825" max="3072" width="9" style="161"/>
    <col min="3073" max="3073" width="3.25" style="161" customWidth="1"/>
    <col min="3074" max="3074" width="30.625" style="161" customWidth="1"/>
    <col min="3075" max="3075" width="15.625" style="161" customWidth="1"/>
    <col min="3076" max="3076" width="50.625" style="161" customWidth="1"/>
    <col min="3077" max="3078" width="9.75" style="161" customWidth="1"/>
    <col min="3079" max="3079" width="10.125" style="161" customWidth="1"/>
    <col min="3080" max="3080" width="11.75" style="161" customWidth="1"/>
    <col min="3081" max="3328" width="9" style="161"/>
    <col min="3329" max="3329" width="3.25" style="161" customWidth="1"/>
    <col min="3330" max="3330" width="30.625" style="161" customWidth="1"/>
    <col min="3331" max="3331" width="15.625" style="161" customWidth="1"/>
    <col min="3332" max="3332" width="50.625" style="161" customWidth="1"/>
    <col min="3333" max="3334" width="9.75" style="161" customWidth="1"/>
    <col min="3335" max="3335" width="10.125" style="161" customWidth="1"/>
    <col min="3336" max="3336" width="11.75" style="161" customWidth="1"/>
    <col min="3337" max="3584" width="9" style="161"/>
    <col min="3585" max="3585" width="3.25" style="161" customWidth="1"/>
    <col min="3586" max="3586" width="30.625" style="161" customWidth="1"/>
    <col min="3587" max="3587" width="15.625" style="161" customWidth="1"/>
    <col min="3588" max="3588" width="50.625" style="161" customWidth="1"/>
    <col min="3589" max="3590" width="9.75" style="161" customWidth="1"/>
    <col min="3591" max="3591" width="10.125" style="161" customWidth="1"/>
    <col min="3592" max="3592" width="11.75" style="161" customWidth="1"/>
    <col min="3593" max="3840" width="9" style="161"/>
    <col min="3841" max="3841" width="3.25" style="161" customWidth="1"/>
    <col min="3842" max="3842" width="30.625" style="161" customWidth="1"/>
    <col min="3843" max="3843" width="15.625" style="161" customWidth="1"/>
    <col min="3844" max="3844" width="50.625" style="161" customWidth="1"/>
    <col min="3845" max="3846" width="9.75" style="161" customWidth="1"/>
    <col min="3847" max="3847" width="10.125" style="161" customWidth="1"/>
    <col min="3848" max="3848" width="11.75" style="161" customWidth="1"/>
    <col min="3849" max="4096" width="9" style="161"/>
    <col min="4097" max="4097" width="3.25" style="161" customWidth="1"/>
    <col min="4098" max="4098" width="30.625" style="161" customWidth="1"/>
    <col min="4099" max="4099" width="15.625" style="161" customWidth="1"/>
    <col min="4100" max="4100" width="50.625" style="161" customWidth="1"/>
    <col min="4101" max="4102" width="9.75" style="161" customWidth="1"/>
    <col min="4103" max="4103" width="10.125" style="161" customWidth="1"/>
    <col min="4104" max="4104" width="11.75" style="161" customWidth="1"/>
    <col min="4105" max="4352" width="9" style="161"/>
    <col min="4353" max="4353" width="3.25" style="161" customWidth="1"/>
    <col min="4354" max="4354" width="30.625" style="161" customWidth="1"/>
    <col min="4355" max="4355" width="15.625" style="161" customWidth="1"/>
    <col min="4356" max="4356" width="50.625" style="161" customWidth="1"/>
    <col min="4357" max="4358" width="9.75" style="161" customWidth="1"/>
    <col min="4359" max="4359" width="10.125" style="161" customWidth="1"/>
    <col min="4360" max="4360" width="11.75" style="161" customWidth="1"/>
    <col min="4361" max="4608" width="9" style="161"/>
    <col min="4609" max="4609" width="3.25" style="161" customWidth="1"/>
    <col min="4610" max="4610" width="30.625" style="161" customWidth="1"/>
    <col min="4611" max="4611" width="15.625" style="161" customWidth="1"/>
    <col min="4612" max="4612" width="50.625" style="161" customWidth="1"/>
    <col min="4613" max="4614" width="9.75" style="161" customWidth="1"/>
    <col min="4615" max="4615" width="10.125" style="161" customWidth="1"/>
    <col min="4616" max="4616" width="11.75" style="161" customWidth="1"/>
    <col min="4617" max="4864" width="9" style="161"/>
    <col min="4865" max="4865" width="3.25" style="161" customWidth="1"/>
    <col min="4866" max="4866" width="30.625" style="161" customWidth="1"/>
    <col min="4867" max="4867" width="15.625" style="161" customWidth="1"/>
    <col min="4868" max="4868" width="50.625" style="161" customWidth="1"/>
    <col min="4869" max="4870" width="9.75" style="161" customWidth="1"/>
    <col min="4871" max="4871" width="10.125" style="161" customWidth="1"/>
    <col min="4872" max="4872" width="11.75" style="161" customWidth="1"/>
    <col min="4873" max="5120" width="9" style="161"/>
    <col min="5121" max="5121" width="3.25" style="161" customWidth="1"/>
    <col min="5122" max="5122" width="30.625" style="161" customWidth="1"/>
    <col min="5123" max="5123" width="15.625" style="161" customWidth="1"/>
    <col min="5124" max="5124" width="50.625" style="161" customWidth="1"/>
    <col min="5125" max="5126" width="9.75" style="161" customWidth="1"/>
    <col min="5127" max="5127" width="10.125" style="161" customWidth="1"/>
    <col min="5128" max="5128" width="11.75" style="161" customWidth="1"/>
    <col min="5129" max="5376" width="9" style="161"/>
    <col min="5377" max="5377" width="3.25" style="161" customWidth="1"/>
    <col min="5378" max="5378" width="30.625" style="161" customWidth="1"/>
    <col min="5379" max="5379" width="15.625" style="161" customWidth="1"/>
    <col min="5380" max="5380" width="50.625" style="161" customWidth="1"/>
    <col min="5381" max="5382" width="9.75" style="161" customWidth="1"/>
    <col min="5383" max="5383" width="10.125" style="161" customWidth="1"/>
    <col min="5384" max="5384" width="11.75" style="161" customWidth="1"/>
    <col min="5385" max="5632" width="9" style="161"/>
    <col min="5633" max="5633" width="3.25" style="161" customWidth="1"/>
    <col min="5634" max="5634" width="30.625" style="161" customWidth="1"/>
    <col min="5635" max="5635" width="15.625" style="161" customWidth="1"/>
    <col min="5636" max="5636" width="50.625" style="161" customWidth="1"/>
    <col min="5637" max="5638" width="9.75" style="161" customWidth="1"/>
    <col min="5639" max="5639" width="10.125" style="161" customWidth="1"/>
    <col min="5640" max="5640" width="11.75" style="161" customWidth="1"/>
    <col min="5641" max="5888" width="9" style="161"/>
    <col min="5889" max="5889" width="3.25" style="161" customWidth="1"/>
    <col min="5890" max="5890" width="30.625" style="161" customWidth="1"/>
    <col min="5891" max="5891" width="15.625" style="161" customWidth="1"/>
    <col min="5892" max="5892" width="50.625" style="161" customWidth="1"/>
    <col min="5893" max="5894" width="9.75" style="161" customWidth="1"/>
    <col min="5895" max="5895" width="10.125" style="161" customWidth="1"/>
    <col min="5896" max="5896" width="11.75" style="161" customWidth="1"/>
    <col min="5897" max="6144" width="9" style="161"/>
    <col min="6145" max="6145" width="3.25" style="161" customWidth="1"/>
    <col min="6146" max="6146" width="30.625" style="161" customWidth="1"/>
    <col min="6147" max="6147" width="15.625" style="161" customWidth="1"/>
    <col min="6148" max="6148" width="50.625" style="161" customWidth="1"/>
    <col min="6149" max="6150" width="9.75" style="161" customWidth="1"/>
    <col min="6151" max="6151" width="10.125" style="161" customWidth="1"/>
    <col min="6152" max="6152" width="11.75" style="161" customWidth="1"/>
    <col min="6153" max="6400" width="9" style="161"/>
    <col min="6401" max="6401" width="3.25" style="161" customWidth="1"/>
    <col min="6402" max="6402" width="30.625" style="161" customWidth="1"/>
    <col min="6403" max="6403" width="15.625" style="161" customWidth="1"/>
    <col min="6404" max="6404" width="50.625" style="161" customWidth="1"/>
    <col min="6405" max="6406" width="9.75" style="161" customWidth="1"/>
    <col min="6407" max="6407" width="10.125" style="161" customWidth="1"/>
    <col min="6408" max="6408" width="11.75" style="161" customWidth="1"/>
    <col min="6409" max="6656" width="9" style="161"/>
    <col min="6657" max="6657" width="3.25" style="161" customWidth="1"/>
    <col min="6658" max="6658" width="30.625" style="161" customWidth="1"/>
    <col min="6659" max="6659" width="15.625" style="161" customWidth="1"/>
    <col min="6660" max="6660" width="50.625" style="161" customWidth="1"/>
    <col min="6661" max="6662" width="9.75" style="161" customWidth="1"/>
    <col min="6663" max="6663" width="10.125" style="161" customWidth="1"/>
    <col min="6664" max="6664" width="11.75" style="161" customWidth="1"/>
    <col min="6665" max="6912" width="9" style="161"/>
    <col min="6913" max="6913" width="3.25" style="161" customWidth="1"/>
    <col min="6914" max="6914" width="30.625" style="161" customWidth="1"/>
    <col min="6915" max="6915" width="15.625" style="161" customWidth="1"/>
    <col min="6916" max="6916" width="50.625" style="161" customWidth="1"/>
    <col min="6917" max="6918" width="9.75" style="161" customWidth="1"/>
    <col min="6919" max="6919" width="10.125" style="161" customWidth="1"/>
    <col min="6920" max="6920" width="11.75" style="161" customWidth="1"/>
    <col min="6921" max="7168" width="9" style="161"/>
    <col min="7169" max="7169" width="3.25" style="161" customWidth="1"/>
    <col min="7170" max="7170" width="30.625" style="161" customWidth="1"/>
    <col min="7171" max="7171" width="15.625" style="161" customWidth="1"/>
    <col min="7172" max="7172" width="50.625" style="161" customWidth="1"/>
    <col min="7173" max="7174" width="9.75" style="161" customWidth="1"/>
    <col min="7175" max="7175" width="10.125" style="161" customWidth="1"/>
    <col min="7176" max="7176" width="11.75" style="161" customWidth="1"/>
    <col min="7177" max="7424" width="9" style="161"/>
    <col min="7425" max="7425" width="3.25" style="161" customWidth="1"/>
    <col min="7426" max="7426" width="30.625" style="161" customWidth="1"/>
    <col min="7427" max="7427" width="15.625" style="161" customWidth="1"/>
    <col min="7428" max="7428" width="50.625" style="161" customWidth="1"/>
    <col min="7429" max="7430" width="9.75" style="161" customWidth="1"/>
    <col min="7431" max="7431" width="10.125" style="161" customWidth="1"/>
    <col min="7432" max="7432" width="11.75" style="161" customWidth="1"/>
    <col min="7433" max="7680" width="9" style="161"/>
    <col min="7681" max="7681" width="3.25" style="161" customWidth="1"/>
    <col min="7682" max="7682" width="30.625" style="161" customWidth="1"/>
    <col min="7683" max="7683" width="15.625" style="161" customWidth="1"/>
    <col min="7684" max="7684" width="50.625" style="161" customWidth="1"/>
    <col min="7685" max="7686" width="9.75" style="161" customWidth="1"/>
    <col min="7687" max="7687" width="10.125" style="161" customWidth="1"/>
    <col min="7688" max="7688" width="11.75" style="161" customWidth="1"/>
    <col min="7689" max="7936" width="9" style="161"/>
    <col min="7937" max="7937" width="3.25" style="161" customWidth="1"/>
    <col min="7938" max="7938" width="30.625" style="161" customWidth="1"/>
    <col min="7939" max="7939" width="15.625" style="161" customWidth="1"/>
    <col min="7940" max="7940" width="50.625" style="161" customWidth="1"/>
    <col min="7941" max="7942" width="9.75" style="161" customWidth="1"/>
    <col min="7943" max="7943" width="10.125" style="161" customWidth="1"/>
    <col min="7944" max="7944" width="11.75" style="161" customWidth="1"/>
    <col min="7945" max="8192" width="9" style="161"/>
    <col min="8193" max="8193" width="3.25" style="161" customWidth="1"/>
    <col min="8194" max="8194" width="30.625" style="161" customWidth="1"/>
    <col min="8195" max="8195" width="15.625" style="161" customWidth="1"/>
    <col min="8196" max="8196" width="50.625" style="161" customWidth="1"/>
    <col min="8197" max="8198" width="9.75" style="161" customWidth="1"/>
    <col min="8199" max="8199" width="10.125" style="161" customWidth="1"/>
    <col min="8200" max="8200" width="11.75" style="161" customWidth="1"/>
    <col min="8201" max="8448" width="9" style="161"/>
    <col min="8449" max="8449" width="3.25" style="161" customWidth="1"/>
    <col min="8450" max="8450" width="30.625" style="161" customWidth="1"/>
    <col min="8451" max="8451" width="15.625" style="161" customWidth="1"/>
    <col min="8452" max="8452" width="50.625" style="161" customWidth="1"/>
    <col min="8453" max="8454" width="9.75" style="161" customWidth="1"/>
    <col min="8455" max="8455" width="10.125" style="161" customWidth="1"/>
    <col min="8456" max="8456" width="11.75" style="161" customWidth="1"/>
    <col min="8457" max="8704" width="9" style="161"/>
    <col min="8705" max="8705" width="3.25" style="161" customWidth="1"/>
    <col min="8706" max="8706" width="30.625" style="161" customWidth="1"/>
    <col min="8707" max="8707" width="15.625" style="161" customWidth="1"/>
    <col min="8708" max="8708" width="50.625" style="161" customWidth="1"/>
    <col min="8709" max="8710" width="9.75" style="161" customWidth="1"/>
    <col min="8711" max="8711" width="10.125" style="161" customWidth="1"/>
    <col min="8712" max="8712" width="11.75" style="161" customWidth="1"/>
    <col min="8713" max="8960" width="9" style="161"/>
    <col min="8961" max="8961" width="3.25" style="161" customWidth="1"/>
    <col min="8962" max="8962" width="30.625" style="161" customWidth="1"/>
    <col min="8963" max="8963" width="15.625" style="161" customWidth="1"/>
    <col min="8964" max="8964" width="50.625" style="161" customWidth="1"/>
    <col min="8965" max="8966" width="9.75" style="161" customWidth="1"/>
    <col min="8967" max="8967" width="10.125" style="161" customWidth="1"/>
    <col min="8968" max="8968" width="11.75" style="161" customWidth="1"/>
    <col min="8969" max="9216" width="9" style="161"/>
    <col min="9217" max="9217" width="3.25" style="161" customWidth="1"/>
    <col min="9218" max="9218" width="30.625" style="161" customWidth="1"/>
    <col min="9219" max="9219" width="15.625" style="161" customWidth="1"/>
    <col min="9220" max="9220" width="50.625" style="161" customWidth="1"/>
    <col min="9221" max="9222" width="9.75" style="161" customWidth="1"/>
    <col min="9223" max="9223" width="10.125" style="161" customWidth="1"/>
    <col min="9224" max="9224" width="11.75" style="161" customWidth="1"/>
    <col min="9225" max="9472" width="9" style="161"/>
    <col min="9473" max="9473" width="3.25" style="161" customWidth="1"/>
    <col min="9474" max="9474" width="30.625" style="161" customWidth="1"/>
    <col min="9475" max="9475" width="15.625" style="161" customWidth="1"/>
    <col min="9476" max="9476" width="50.625" style="161" customWidth="1"/>
    <col min="9477" max="9478" width="9.75" style="161" customWidth="1"/>
    <col min="9479" max="9479" width="10.125" style="161" customWidth="1"/>
    <col min="9480" max="9480" width="11.75" style="161" customWidth="1"/>
    <col min="9481" max="9728" width="9" style="161"/>
    <col min="9729" max="9729" width="3.25" style="161" customWidth="1"/>
    <col min="9730" max="9730" width="30.625" style="161" customWidth="1"/>
    <col min="9731" max="9731" width="15.625" style="161" customWidth="1"/>
    <col min="9732" max="9732" width="50.625" style="161" customWidth="1"/>
    <col min="9733" max="9734" width="9.75" style="161" customWidth="1"/>
    <col min="9735" max="9735" width="10.125" style="161" customWidth="1"/>
    <col min="9736" max="9736" width="11.75" style="161" customWidth="1"/>
    <col min="9737" max="9984" width="9" style="161"/>
    <col min="9985" max="9985" width="3.25" style="161" customWidth="1"/>
    <col min="9986" max="9986" width="30.625" style="161" customWidth="1"/>
    <col min="9987" max="9987" width="15.625" style="161" customWidth="1"/>
    <col min="9988" max="9988" width="50.625" style="161" customWidth="1"/>
    <col min="9989" max="9990" width="9.75" style="161" customWidth="1"/>
    <col min="9991" max="9991" width="10.125" style="161" customWidth="1"/>
    <col min="9992" max="9992" width="11.75" style="161" customWidth="1"/>
    <col min="9993" max="10240" width="9" style="161"/>
    <col min="10241" max="10241" width="3.25" style="161" customWidth="1"/>
    <col min="10242" max="10242" width="30.625" style="161" customWidth="1"/>
    <col min="10243" max="10243" width="15.625" style="161" customWidth="1"/>
    <col min="10244" max="10244" width="50.625" style="161" customWidth="1"/>
    <col min="10245" max="10246" width="9.75" style="161" customWidth="1"/>
    <col min="10247" max="10247" width="10.125" style="161" customWidth="1"/>
    <col min="10248" max="10248" width="11.75" style="161" customWidth="1"/>
    <col min="10249" max="10496" width="9" style="161"/>
    <col min="10497" max="10497" width="3.25" style="161" customWidth="1"/>
    <col min="10498" max="10498" width="30.625" style="161" customWidth="1"/>
    <col min="10499" max="10499" width="15.625" style="161" customWidth="1"/>
    <col min="10500" max="10500" width="50.625" style="161" customWidth="1"/>
    <col min="10501" max="10502" width="9.75" style="161" customWidth="1"/>
    <col min="10503" max="10503" width="10.125" style="161" customWidth="1"/>
    <col min="10504" max="10504" width="11.75" style="161" customWidth="1"/>
    <col min="10505" max="10752" width="9" style="161"/>
    <col min="10753" max="10753" width="3.25" style="161" customWidth="1"/>
    <col min="10754" max="10754" width="30.625" style="161" customWidth="1"/>
    <col min="10755" max="10755" width="15.625" style="161" customWidth="1"/>
    <col min="10756" max="10756" width="50.625" style="161" customWidth="1"/>
    <col min="10757" max="10758" width="9.75" style="161" customWidth="1"/>
    <col min="10759" max="10759" width="10.125" style="161" customWidth="1"/>
    <col min="10760" max="10760" width="11.75" style="161" customWidth="1"/>
    <col min="10761" max="11008" width="9" style="161"/>
    <col min="11009" max="11009" width="3.25" style="161" customWidth="1"/>
    <col min="11010" max="11010" width="30.625" style="161" customWidth="1"/>
    <col min="11011" max="11011" width="15.625" style="161" customWidth="1"/>
    <col min="11012" max="11012" width="50.625" style="161" customWidth="1"/>
    <col min="11013" max="11014" width="9.75" style="161" customWidth="1"/>
    <col min="11015" max="11015" width="10.125" style="161" customWidth="1"/>
    <col min="11016" max="11016" width="11.75" style="161" customWidth="1"/>
    <col min="11017" max="11264" width="9" style="161"/>
    <col min="11265" max="11265" width="3.25" style="161" customWidth="1"/>
    <col min="11266" max="11266" width="30.625" style="161" customWidth="1"/>
    <col min="11267" max="11267" width="15.625" style="161" customWidth="1"/>
    <col min="11268" max="11268" width="50.625" style="161" customWidth="1"/>
    <col min="11269" max="11270" width="9.75" style="161" customWidth="1"/>
    <col min="11271" max="11271" width="10.125" style="161" customWidth="1"/>
    <col min="11272" max="11272" width="11.75" style="161" customWidth="1"/>
    <col min="11273" max="11520" width="9" style="161"/>
    <col min="11521" max="11521" width="3.25" style="161" customWidth="1"/>
    <col min="11522" max="11522" width="30.625" style="161" customWidth="1"/>
    <col min="11523" max="11523" width="15.625" style="161" customWidth="1"/>
    <col min="11524" max="11524" width="50.625" style="161" customWidth="1"/>
    <col min="11525" max="11526" width="9.75" style="161" customWidth="1"/>
    <col min="11527" max="11527" width="10.125" style="161" customWidth="1"/>
    <col min="11528" max="11528" width="11.75" style="161" customWidth="1"/>
    <col min="11529" max="11776" width="9" style="161"/>
    <col min="11777" max="11777" width="3.25" style="161" customWidth="1"/>
    <col min="11778" max="11778" width="30.625" style="161" customWidth="1"/>
    <col min="11779" max="11779" width="15.625" style="161" customWidth="1"/>
    <col min="11780" max="11780" width="50.625" style="161" customWidth="1"/>
    <col min="11781" max="11782" width="9.75" style="161" customWidth="1"/>
    <col min="11783" max="11783" width="10.125" style="161" customWidth="1"/>
    <col min="11784" max="11784" width="11.75" style="161" customWidth="1"/>
    <col min="11785" max="12032" width="9" style="161"/>
    <col min="12033" max="12033" width="3.25" style="161" customWidth="1"/>
    <col min="12034" max="12034" width="30.625" style="161" customWidth="1"/>
    <col min="12035" max="12035" width="15.625" style="161" customWidth="1"/>
    <col min="12036" max="12036" width="50.625" style="161" customWidth="1"/>
    <col min="12037" max="12038" width="9.75" style="161" customWidth="1"/>
    <col min="12039" max="12039" width="10.125" style="161" customWidth="1"/>
    <col min="12040" max="12040" width="11.75" style="161" customWidth="1"/>
    <col min="12041" max="12288" width="9" style="161"/>
    <col min="12289" max="12289" width="3.25" style="161" customWidth="1"/>
    <col min="12290" max="12290" width="30.625" style="161" customWidth="1"/>
    <col min="12291" max="12291" width="15.625" style="161" customWidth="1"/>
    <col min="12292" max="12292" width="50.625" style="161" customWidth="1"/>
    <col min="12293" max="12294" width="9.75" style="161" customWidth="1"/>
    <col min="12295" max="12295" width="10.125" style="161" customWidth="1"/>
    <col min="12296" max="12296" width="11.75" style="161" customWidth="1"/>
    <col min="12297" max="12544" width="9" style="161"/>
    <col min="12545" max="12545" width="3.25" style="161" customWidth="1"/>
    <col min="12546" max="12546" width="30.625" style="161" customWidth="1"/>
    <col min="12547" max="12547" width="15.625" style="161" customWidth="1"/>
    <col min="12548" max="12548" width="50.625" style="161" customWidth="1"/>
    <col min="12549" max="12550" width="9.75" style="161" customWidth="1"/>
    <col min="12551" max="12551" width="10.125" style="161" customWidth="1"/>
    <col min="12552" max="12552" width="11.75" style="161" customWidth="1"/>
    <col min="12553" max="12800" width="9" style="161"/>
    <col min="12801" max="12801" width="3.25" style="161" customWidth="1"/>
    <col min="12802" max="12802" width="30.625" style="161" customWidth="1"/>
    <col min="12803" max="12803" width="15.625" style="161" customWidth="1"/>
    <col min="12804" max="12804" width="50.625" style="161" customWidth="1"/>
    <col min="12805" max="12806" width="9.75" style="161" customWidth="1"/>
    <col min="12807" max="12807" width="10.125" style="161" customWidth="1"/>
    <col min="12808" max="12808" width="11.75" style="161" customWidth="1"/>
    <col min="12809" max="13056" width="9" style="161"/>
    <col min="13057" max="13057" width="3.25" style="161" customWidth="1"/>
    <col min="13058" max="13058" width="30.625" style="161" customWidth="1"/>
    <col min="13059" max="13059" width="15.625" style="161" customWidth="1"/>
    <col min="13060" max="13060" width="50.625" style="161" customWidth="1"/>
    <col min="13061" max="13062" width="9.75" style="161" customWidth="1"/>
    <col min="13063" max="13063" width="10.125" style="161" customWidth="1"/>
    <col min="13064" max="13064" width="11.75" style="161" customWidth="1"/>
    <col min="13065" max="13312" width="9" style="161"/>
    <col min="13313" max="13313" width="3.25" style="161" customWidth="1"/>
    <col min="13314" max="13314" width="30.625" style="161" customWidth="1"/>
    <col min="13315" max="13315" width="15.625" style="161" customWidth="1"/>
    <col min="13316" max="13316" width="50.625" style="161" customWidth="1"/>
    <col min="13317" max="13318" width="9.75" style="161" customWidth="1"/>
    <col min="13319" max="13319" width="10.125" style="161" customWidth="1"/>
    <col min="13320" max="13320" width="11.75" style="161" customWidth="1"/>
    <col min="13321" max="13568" width="9" style="161"/>
    <col min="13569" max="13569" width="3.25" style="161" customWidth="1"/>
    <col min="13570" max="13570" width="30.625" style="161" customWidth="1"/>
    <col min="13571" max="13571" width="15.625" style="161" customWidth="1"/>
    <col min="13572" max="13572" width="50.625" style="161" customWidth="1"/>
    <col min="13573" max="13574" width="9.75" style="161" customWidth="1"/>
    <col min="13575" max="13575" width="10.125" style="161" customWidth="1"/>
    <col min="13576" max="13576" width="11.75" style="161" customWidth="1"/>
    <col min="13577" max="13824" width="9" style="161"/>
    <col min="13825" max="13825" width="3.25" style="161" customWidth="1"/>
    <col min="13826" max="13826" width="30.625" style="161" customWidth="1"/>
    <col min="13827" max="13827" width="15.625" style="161" customWidth="1"/>
    <col min="13828" max="13828" width="50.625" style="161" customWidth="1"/>
    <col min="13829" max="13830" width="9.75" style="161" customWidth="1"/>
    <col min="13831" max="13831" width="10.125" style="161" customWidth="1"/>
    <col min="13832" max="13832" width="11.75" style="161" customWidth="1"/>
    <col min="13833" max="14080" width="9" style="161"/>
    <col min="14081" max="14081" width="3.25" style="161" customWidth="1"/>
    <col min="14082" max="14082" width="30.625" style="161" customWidth="1"/>
    <col min="14083" max="14083" width="15.625" style="161" customWidth="1"/>
    <col min="14084" max="14084" width="50.625" style="161" customWidth="1"/>
    <col min="14085" max="14086" width="9.75" style="161" customWidth="1"/>
    <col min="14087" max="14087" width="10.125" style="161" customWidth="1"/>
    <col min="14088" max="14088" width="11.75" style="161" customWidth="1"/>
    <col min="14089" max="14336" width="9" style="161"/>
    <col min="14337" max="14337" width="3.25" style="161" customWidth="1"/>
    <col min="14338" max="14338" width="30.625" style="161" customWidth="1"/>
    <col min="14339" max="14339" width="15.625" style="161" customWidth="1"/>
    <col min="14340" max="14340" width="50.625" style="161" customWidth="1"/>
    <col min="14341" max="14342" width="9.75" style="161" customWidth="1"/>
    <col min="14343" max="14343" width="10.125" style="161" customWidth="1"/>
    <col min="14344" max="14344" width="11.75" style="161" customWidth="1"/>
    <col min="14345" max="14592" width="9" style="161"/>
    <col min="14593" max="14593" width="3.25" style="161" customWidth="1"/>
    <col min="14594" max="14594" width="30.625" style="161" customWidth="1"/>
    <col min="14595" max="14595" width="15.625" style="161" customWidth="1"/>
    <col min="14596" max="14596" width="50.625" style="161" customWidth="1"/>
    <col min="14597" max="14598" width="9.75" style="161" customWidth="1"/>
    <col min="14599" max="14599" width="10.125" style="161" customWidth="1"/>
    <col min="14600" max="14600" width="11.75" style="161" customWidth="1"/>
    <col min="14601" max="14848" width="9" style="161"/>
    <col min="14849" max="14849" width="3.25" style="161" customWidth="1"/>
    <col min="14850" max="14850" width="30.625" style="161" customWidth="1"/>
    <col min="14851" max="14851" width="15.625" style="161" customWidth="1"/>
    <col min="14852" max="14852" width="50.625" style="161" customWidth="1"/>
    <col min="14853" max="14854" width="9.75" style="161" customWidth="1"/>
    <col min="14855" max="14855" width="10.125" style="161" customWidth="1"/>
    <col min="14856" max="14856" width="11.75" style="161" customWidth="1"/>
    <col min="14857" max="15104" width="9" style="161"/>
    <col min="15105" max="15105" width="3.25" style="161" customWidth="1"/>
    <col min="15106" max="15106" width="30.625" style="161" customWidth="1"/>
    <col min="15107" max="15107" width="15.625" style="161" customWidth="1"/>
    <col min="15108" max="15108" width="50.625" style="161" customWidth="1"/>
    <col min="15109" max="15110" width="9.75" style="161" customWidth="1"/>
    <col min="15111" max="15111" width="10.125" style="161" customWidth="1"/>
    <col min="15112" max="15112" width="11.75" style="161" customWidth="1"/>
    <col min="15113" max="15360" width="9" style="161"/>
    <col min="15361" max="15361" width="3.25" style="161" customWidth="1"/>
    <col min="15362" max="15362" width="30.625" style="161" customWidth="1"/>
    <col min="15363" max="15363" width="15.625" style="161" customWidth="1"/>
    <col min="15364" max="15364" width="50.625" style="161" customWidth="1"/>
    <col min="15365" max="15366" width="9.75" style="161" customWidth="1"/>
    <col min="15367" max="15367" width="10.125" style="161" customWidth="1"/>
    <col min="15368" max="15368" width="11.75" style="161" customWidth="1"/>
    <col min="15369" max="15616" width="9" style="161"/>
    <col min="15617" max="15617" width="3.25" style="161" customWidth="1"/>
    <col min="15618" max="15618" width="30.625" style="161" customWidth="1"/>
    <col min="15619" max="15619" width="15.625" style="161" customWidth="1"/>
    <col min="15620" max="15620" width="50.625" style="161" customWidth="1"/>
    <col min="15621" max="15622" width="9.75" style="161" customWidth="1"/>
    <col min="15623" max="15623" width="10.125" style="161" customWidth="1"/>
    <col min="15624" max="15624" width="11.75" style="161" customWidth="1"/>
    <col min="15625" max="15872" width="9" style="161"/>
    <col min="15873" max="15873" width="3.25" style="161" customWidth="1"/>
    <col min="15874" max="15874" width="30.625" style="161" customWidth="1"/>
    <col min="15875" max="15875" width="15.625" style="161" customWidth="1"/>
    <col min="15876" max="15876" width="50.625" style="161" customWidth="1"/>
    <col min="15877" max="15878" width="9.75" style="161" customWidth="1"/>
    <col min="15879" max="15879" width="10.125" style="161" customWidth="1"/>
    <col min="15880" max="15880" width="11.75" style="161" customWidth="1"/>
    <col min="15881" max="16128" width="9" style="161"/>
    <col min="16129" max="16129" width="3.25" style="161" customWidth="1"/>
    <col min="16130" max="16130" width="30.625" style="161" customWidth="1"/>
    <col min="16131" max="16131" width="15.625" style="161" customWidth="1"/>
    <col min="16132" max="16132" width="50.625" style="161" customWidth="1"/>
    <col min="16133" max="16134" width="9.75" style="161" customWidth="1"/>
    <col min="16135" max="16135" width="10.125" style="161" customWidth="1"/>
    <col min="16136" max="16136" width="11.75" style="161" customWidth="1"/>
    <col min="16137" max="16384" width="9" style="161"/>
  </cols>
  <sheetData>
    <row r="1" spans="1:4" ht="22.5" customHeight="1"/>
    <row r="2" spans="1:4" ht="22.5" customHeight="1">
      <c r="B2" s="164"/>
      <c r="C2" s="164"/>
      <c r="D2" s="164"/>
    </row>
    <row r="3" spans="1:4" ht="18.75">
      <c r="A3" s="164"/>
      <c r="B3" s="969" t="s">
        <v>734</v>
      </c>
      <c r="C3" s="166"/>
      <c r="D3" s="164"/>
    </row>
    <row r="4" spans="1:4" ht="22.5" customHeight="1">
      <c r="A4" s="164"/>
      <c r="B4" s="969"/>
      <c r="C4" s="166"/>
      <c r="D4" s="164"/>
    </row>
    <row r="5" spans="1:4" ht="22.5" customHeight="1">
      <c r="B5" s="160" t="s">
        <v>639</v>
      </c>
      <c r="C5" s="164"/>
      <c r="D5" s="150"/>
    </row>
    <row r="6" spans="1:4" ht="22.5" customHeight="1">
      <c r="B6" s="160" t="s">
        <v>307</v>
      </c>
      <c r="C6" s="164"/>
      <c r="D6" s="150"/>
    </row>
    <row r="7" spans="1:4" ht="22.5" customHeight="1">
      <c r="B7" s="160"/>
      <c r="C7" s="164"/>
      <c r="D7" s="150"/>
    </row>
    <row r="8" spans="1:4" ht="22.5" customHeight="1">
      <c r="B8" s="185"/>
      <c r="C8" s="162"/>
      <c r="D8" s="186"/>
    </row>
    <row r="9" spans="1:4" ht="22.5" customHeight="1">
      <c r="B9" s="187"/>
      <c r="C9" s="164"/>
      <c r="D9" s="188"/>
    </row>
    <row r="10" spans="1:4" ht="22.5" customHeight="1">
      <c r="B10" s="187"/>
      <c r="C10" s="164"/>
      <c r="D10" s="188"/>
    </row>
    <row r="11" spans="1:4" ht="22.5" customHeight="1">
      <c r="B11" s="187"/>
      <c r="C11" s="164"/>
      <c r="D11" s="188"/>
    </row>
    <row r="12" spans="1:4" ht="22.5" customHeight="1">
      <c r="B12" s="187"/>
      <c r="C12" s="164"/>
      <c r="D12" s="188"/>
    </row>
    <row r="13" spans="1:4" ht="22.5" customHeight="1">
      <c r="B13" s="187"/>
      <c r="C13" s="164"/>
      <c r="D13" s="188"/>
    </row>
    <row r="14" spans="1:4" ht="22.5" customHeight="1">
      <c r="B14" s="187"/>
      <c r="C14" s="164"/>
      <c r="D14" s="188"/>
    </row>
    <row r="15" spans="1:4" ht="22.5" customHeight="1">
      <c r="B15" s="187"/>
      <c r="C15" s="164"/>
      <c r="D15" s="188"/>
    </row>
    <row r="16" spans="1:4" ht="22.5" customHeight="1">
      <c r="B16" s="187"/>
      <c r="C16" s="164"/>
      <c r="D16" s="188"/>
    </row>
    <row r="17" spans="2:4" ht="22.5" customHeight="1">
      <c r="B17" s="187"/>
      <c r="C17" s="164"/>
      <c r="D17" s="188"/>
    </row>
    <row r="18" spans="2:4" ht="22.5" customHeight="1">
      <c r="B18" s="187"/>
      <c r="C18" s="164"/>
      <c r="D18" s="188"/>
    </row>
    <row r="19" spans="2:4" ht="22.5" customHeight="1">
      <c r="B19" s="187"/>
      <c r="C19" s="164"/>
      <c r="D19" s="188"/>
    </row>
    <row r="20" spans="2:4" ht="22.5" customHeight="1">
      <c r="B20" s="187"/>
      <c r="C20" s="164"/>
      <c r="D20" s="188"/>
    </row>
    <row r="21" spans="2:4" ht="22.5" customHeight="1">
      <c r="B21" s="187"/>
      <c r="C21" s="164"/>
      <c r="D21" s="188"/>
    </row>
    <row r="22" spans="2:4" ht="22.5" customHeight="1">
      <c r="B22" s="187"/>
      <c r="C22" s="164"/>
      <c r="D22" s="188"/>
    </row>
    <row r="23" spans="2:4" ht="22.5" customHeight="1">
      <c r="B23" s="187"/>
      <c r="C23" s="164"/>
      <c r="D23" s="188"/>
    </row>
    <row r="24" spans="2:4" ht="22.5" customHeight="1">
      <c r="B24" s="187"/>
      <c r="C24" s="164"/>
      <c r="D24" s="188"/>
    </row>
    <row r="25" spans="2:4" ht="22.5" customHeight="1">
      <c r="B25" s="187"/>
      <c r="C25" s="164"/>
      <c r="D25" s="188"/>
    </row>
    <row r="26" spans="2:4" ht="22.5" customHeight="1">
      <c r="B26" s="187"/>
      <c r="C26" s="164"/>
      <c r="D26" s="188"/>
    </row>
    <row r="27" spans="2:4" ht="22.5" customHeight="1">
      <c r="B27" s="187"/>
      <c r="C27" s="164"/>
      <c r="D27" s="188"/>
    </row>
    <row r="28" spans="2:4" ht="22.5" customHeight="1">
      <c r="B28" s="187"/>
      <c r="C28" s="164"/>
      <c r="D28" s="188"/>
    </row>
    <row r="29" spans="2:4" ht="22.5" customHeight="1">
      <c r="B29" s="187"/>
      <c r="C29" s="164"/>
      <c r="D29" s="188"/>
    </row>
    <row r="30" spans="2:4" ht="22.5" customHeight="1">
      <c r="B30" s="187"/>
      <c r="C30" s="164"/>
      <c r="D30" s="188"/>
    </row>
    <row r="31" spans="2:4" ht="22.5" customHeight="1">
      <c r="B31" s="187"/>
      <c r="C31" s="164"/>
      <c r="D31" s="188"/>
    </row>
    <row r="32" spans="2:4" ht="22.5" customHeight="1">
      <c r="B32" s="187"/>
      <c r="C32" s="164"/>
      <c r="D32" s="188"/>
    </row>
    <row r="33" spans="1:7" ht="22.5" customHeight="1">
      <c r="B33" s="187"/>
      <c r="C33" s="164"/>
      <c r="D33" s="188"/>
    </row>
    <row r="34" spans="1:7" ht="22.5" customHeight="1">
      <c r="B34" s="187"/>
      <c r="C34" s="164"/>
      <c r="D34" s="188"/>
    </row>
    <row r="35" spans="1:7" ht="22.5" customHeight="1">
      <c r="B35" s="187"/>
      <c r="C35" s="164"/>
      <c r="D35" s="188"/>
    </row>
    <row r="36" spans="1:7" ht="22.5" customHeight="1">
      <c r="B36" s="187"/>
      <c r="C36" s="164"/>
      <c r="D36" s="188"/>
    </row>
    <row r="37" spans="1:7" ht="22.5" customHeight="1">
      <c r="B37" s="187"/>
      <c r="C37" s="164"/>
      <c r="D37" s="188"/>
    </row>
    <row r="38" spans="1:7" s="970" customFormat="1" ht="22.5" customHeight="1">
      <c r="A38" s="161"/>
      <c r="B38" s="174"/>
      <c r="C38" s="168"/>
      <c r="D38" s="175"/>
      <c r="E38" s="161"/>
      <c r="G38" s="161"/>
    </row>
    <row r="39" spans="1:7" s="970" customFormat="1" ht="24.75" customHeight="1">
      <c r="A39" s="1903" t="s">
        <v>330</v>
      </c>
      <c r="B39" s="1903"/>
      <c r="C39" s="1903"/>
      <c r="D39" s="1903"/>
      <c r="E39" s="161"/>
      <c r="G39" s="161"/>
    </row>
    <row r="40" spans="1:7" s="970" customFormat="1" ht="22.5" customHeight="1">
      <c r="A40" s="161"/>
      <c r="B40" s="161"/>
      <c r="C40" s="161"/>
      <c r="D40" s="971" t="str">
        <f>様式7!$F$4</f>
        <v>○○○○○○○○○○○ＥＳＣＯ事業</v>
      </c>
      <c r="E40" s="161"/>
      <c r="G40" s="161"/>
    </row>
    <row r="41" spans="1:7" s="970" customFormat="1" ht="23.25" customHeight="1">
      <c r="A41" s="161"/>
      <c r="B41" s="161"/>
      <c r="C41" s="161"/>
      <c r="D41" s="161"/>
      <c r="E41" s="161"/>
      <c r="G41" s="161"/>
    </row>
    <row r="42" spans="1:7" s="970" customFormat="1" ht="25.5" customHeight="1">
      <c r="A42" s="972"/>
      <c r="B42" s="973"/>
      <c r="C42" s="304"/>
      <c r="D42" s="304"/>
      <c r="E42" s="161"/>
      <c r="G42" s="161"/>
    </row>
    <row r="44" spans="1:7">
      <c r="D44" s="974"/>
    </row>
  </sheetData>
  <mergeCells count="1">
    <mergeCell ref="A39:D39"/>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B2:G56"/>
  <sheetViews>
    <sheetView view="pageBreakPreview" zoomScale="85" zoomScaleNormal="85" zoomScaleSheetLayoutView="85" workbookViewId="0">
      <selection activeCell="I25" sqref="I25"/>
    </sheetView>
  </sheetViews>
  <sheetFormatPr defaultRowHeight="13.5"/>
  <cols>
    <col min="1" max="1" width="3.125" style="975" customWidth="1"/>
    <col min="2" max="2" width="4.875" style="975" customWidth="1"/>
    <col min="3" max="3" width="61.625" style="975" bestFit="1" customWidth="1"/>
    <col min="4" max="4" width="9.125" style="976" customWidth="1"/>
    <col min="5" max="5" width="24.625" style="975" customWidth="1"/>
    <col min="6" max="6" width="17.5" style="977" bestFit="1" customWidth="1"/>
    <col min="7" max="7" width="20" style="978" customWidth="1"/>
    <col min="8" max="258" width="9" style="975"/>
    <col min="259" max="259" width="3.125" style="975" customWidth="1"/>
    <col min="260" max="260" width="4.125" style="975" customWidth="1"/>
    <col min="261" max="261" width="61.625" style="975" bestFit="1" customWidth="1"/>
    <col min="262" max="262" width="26.25" style="975" customWidth="1"/>
    <col min="263" max="263" width="20" style="975" customWidth="1"/>
    <col min="264" max="514" width="9" style="975"/>
    <col min="515" max="515" width="3.125" style="975" customWidth="1"/>
    <col min="516" max="516" width="4.125" style="975" customWidth="1"/>
    <col min="517" max="517" width="61.625" style="975" bestFit="1" customWidth="1"/>
    <col min="518" max="518" width="26.25" style="975" customWidth="1"/>
    <col min="519" max="519" width="20" style="975" customWidth="1"/>
    <col min="520" max="770" width="9" style="975"/>
    <col min="771" max="771" width="3.125" style="975" customWidth="1"/>
    <col min="772" max="772" width="4.125" style="975" customWidth="1"/>
    <col min="773" max="773" width="61.625" style="975" bestFit="1" customWidth="1"/>
    <col min="774" max="774" width="26.25" style="975" customWidth="1"/>
    <col min="775" max="775" width="20" style="975" customWidth="1"/>
    <col min="776" max="1026" width="9" style="975"/>
    <col min="1027" max="1027" width="3.125" style="975" customWidth="1"/>
    <col min="1028" max="1028" width="4.125" style="975" customWidth="1"/>
    <col min="1029" max="1029" width="61.625" style="975" bestFit="1" customWidth="1"/>
    <col min="1030" max="1030" width="26.25" style="975" customWidth="1"/>
    <col min="1031" max="1031" width="20" style="975" customWidth="1"/>
    <col min="1032" max="1282" width="9" style="975"/>
    <col min="1283" max="1283" width="3.125" style="975" customWidth="1"/>
    <col min="1284" max="1284" width="4.125" style="975" customWidth="1"/>
    <col min="1285" max="1285" width="61.625" style="975" bestFit="1" customWidth="1"/>
    <col min="1286" max="1286" width="26.25" style="975" customWidth="1"/>
    <col min="1287" max="1287" width="20" style="975" customWidth="1"/>
    <col min="1288" max="1538" width="9" style="975"/>
    <col min="1539" max="1539" width="3.125" style="975" customWidth="1"/>
    <col min="1540" max="1540" width="4.125" style="975" customWidth="1"/>
    <col min="1541" max="1541" width="61.625" style="975" bestFit="1" customWidth="1"/>
    <col min="1542" max="1542" width="26.25" style="975" customWidth="1"/>
    <col min="1543" max="1543" width="20" style="975" customWidth="1"/>
    <col min="1544" max="1794" width="9" style="975"/>
    <col min="1795" max="1795" width="3.125" style="975" customWidth="1"/>
    <col min="1796" max="1796" width="4.125" style="975" customWidth="1"/>
    <col min="1797" max="1797" width="61.625" style="975" bestFit="1" customWidth="1"/>
    <col min="1798" max="1798" width="26.25" style="975" customWidth="1"/>
    <col min="1799" max="1799" width="20" style="975" customWidth="1"/>
    <col min="1800" max="2050" width="9" style="975"/>
    <col min="2051" max="2051" width="3.125" style="975" customWidth="1"/>
    <col min="2052" max="2052" width="4.125" style="975" customWidth="1"/>
    <col min="2053" max="2053" width="61.625" style="975" bestFit="1" customWidth="1"/>
    <col min="2054" max="2054" width="26.25" style="975" customWidth="1"/>
    <col min="2055" max="2055" width="20" style="975" customWidth="1"/>
    <col min="2056" max="2306" width="9" style="975"/>
    <col min="2307" max="2307" width="3.125" style="975" customWidth="1"/>
    <col min="2308" max="2308" width="4.125" style="975" customWidth="1"/>
    <col min="2309" max="2309" width="61.625" style="975" bestFit="1" customWidth="1"/>
    <col min="2310" max="2310" width="26.25" style="975" customWidth="1"/>
    <col min="2311" max="2311" width="20" style="975" customWidth="1"/>
    <col min="2312" max="2562" width="9" style="975"/>
    <col min="2563" max="2563" width="3.125" style="975" customWidth="1"/>
    <col min="2564" max="2564" width="4.125" style="975" customWidth="1"/>
    <col min="2565" max="2565" width="61.625" style="975" bestFit="1" customWidth="1"/>
    <col min="2566" max="2566" width="26.25" style="975" customWidth="1"/>
    <col min="2567" max="2567" width="20" style="975" customWidth="1"/>
    <col min="2568" max="2818" width="9" style="975"/>
    <col min="2819" max="2819" width="3.125" style="975" customWidth="1"/>
    <col min="2820" max="2820" width="4.125" style="975" customWidth="1"/>
    <col min="2821" max="2821" width="61.625" style="975" bestFit="1" customWidth="1"/>
    <col min="2822" max="2822" width="26.25" style="975" customWidth="1"/>
    <col min="2823" max="2823" width="20" style="975" customWidth="1"/>
    <col min="2824" max="3074" width="9" style="975"/>
    <col min="3075" max="3075" width="3.125" style="975" customWidth="1"/>
    <col min="3076" max="3076" width="4.125" style="975" customWidth="1"/>
    <col min="3077" max="3077" width="61.625" style="975" bestFit="1" customWidth="1"/>
    <col min="3078" max="3078" width="26.25" style="975" customWidth="1"/>
    <col min="3079" max="3079" width="20" style="975" customWidth="1"/>
    <col min="3080" max="3330" width="9" style="975"/>
    <col min="3331" max="3331" width="3.125" style="975" customWidth="1"/>
    <col min="3332" max="3332" width="4.125" style="975" customWidth="1"/>
    <col min="3333" max="3333" width="61.625" style="975" bestFit="1" customWidth="1"/>
    <col min="3334" max="3334" width="26.25" style="975" customWidth="1"/>
    <col min="3335" max="3335" width="20" style="975" customWidth="1"/>
    <col min="3336" max="3586" width="9" style="975"/>
    <col min="3587" max="3587" width="3.125" style="975" customWidth="1"/>
    <col min="3588" max="3588" width="4.125" style="975" customWidth="1"/>
    <col min="3589" max="3589" width="61.625" style="975" bestFit="1" customWidth="1"/>
    <col min="3590" max="3590" width="26.25" style="975" customWidth="1"/>
    <col min="3591" max="3591" width="20" style="975" customWidth="1"/>
    <col min="3592" max="3842" width="9" style="975"/>
    <col min="3843" max="3843" width="3.125" style="975" customWidth="1"/>
    <col min="3844" max="3844" width="4.125" style="975" customWidth="1"/>
    <col min="3845" max="3845" width="61.625" style="975" bestFit="1" customWidth="1"/>
    <col min="3846" max="3846" width="26.25" style="975" customWidth="1"/>
    <col min="3847" max="3847" width="20" style="975" customWidth="1"/>
    <col min="3848" max="4098" width="9" style="975"/>
    <col min="4099" max="4099" width="3.125" style="975" customWidth="1"/>
    <col min="4100" max="4100" width="4.125" style="975" customWidth="1"/>
    <col min="4101" max="4101" width="61.625" style="975" bestFit="1" customWidth="1"/>
    <col min="4102" max="4102" width="26.25" style="975" customWidth="1"/>
    <col min="4103" max="4103" width="20" style="975" customWidth="1"/>
    <col min="4104" max="4354" width="9" style="975"/>
    <col min="4355" max="4355" width="3.125" style="975" customWidth="1"/>
    <col min="4356" max="4356" width="4.125" style="975" customWidth="1"/>
    <col min="4357" max="4357" width="61.625" style="975" bestFit="1" customWidth="1"/>
    <col min="4358" max="4358" width="26.25" style="975" customWidth="1"/>
    <col min="4359" max="4359" width="20" style="975" customWidth="1"/>
    <col min="4360" max="4610" width="9" style="975"/>
    <col min="4611" max="4611" width="3.125" style="975" customWidth="1"/>
    <col min="4612" max="4612" width="4.125" style="975" customWidth="1"/>
    <col min="4613" max="4613" width="61.625" style="975" bestFit="1" customWidth="1"/>
    <col min="4614" max="4614" width="26.25" style="975" customWidth="1"/>
    <col min="4615" max="4615" width="20" style="975" customWidth="1"/>
    <col min="4616" max="4866" width="9" style="975"/>
    <col min="4867" max="4867" width="3.125" style="975" customWidth="1"/>
    <col min="4868" max="4868" width="4.125" style="975" customWidth="1"/>
    <col min="4869" max="4869" width="61.625" style="975" bestFit="1" customWidth="1"/>
    <col min="4870" max="4870" width="26.25" style="975" customWidth="1"/>
    <col min="4871" max="4871" width="20" style="975" customWidth="1"/>
    <col min="4872" max="5122" width="9" style="975"/>
    <col min="5123" max="5123" width="3.125" style="975" customWidth="1"/>
    <col min="5124" max="5124" width="4.125" style="975" customWidth="1"/>
    <col min="5125" max="5125" width="61.625" style="975" bestFit="1" customWidth="1"/>
    <col min="5126" max="5126" width="26.25" style="975" customWidth="1"/>
    <col min="5127" max="5127" width="20" style="975" customWidth="1"/>
    <col min="5128" max="5378" width="9" style="975"/>
    <col min="5379" max="5379" width="3.125" style="975" customWidth="1"/>
    <col min="5380" max="5380" width="4.125" style="975" customWidth="1"/>
    <col min="5381" max="5381" width="61.625" style="975" bestFit="1" customWidth="1"/>
    <col min="5382" max="5382" width="26.25" style="975" customWidth="1"/>
    <col min="5383" max="5383" width="20" style="975" customWidth="1"/>
    <col min="5384" max="5634" width="9" style="975"/>
    <col min="5635" max="5635" width="3.125" style="975" customWidth="1"/>
    <col min="5636" max="5636" width="4.125" style="975" customWidth="1"/>
    <col min="5637" max="5637" width="61.625" style="975" bestFit="1" customWidth="1"/>
    <col min="5638" max="5638" width="26.25" style="975" customWidth="1"/>
    <col min="5639" max="5639" width="20" style="975" customWidth="1"/>
    <col min="5640" max="5890" width="9" style="975"/>
    <col min="5891" max="5891" width="3.125" style="975" customWidth="1"/>
    <col min="5892" max="5892" width="4.125" style="975" customWidth="1"/>
    <col min="5893" max="5893" width="61.625" style="975" bestFit="1" customWidth="1"/>
    <col min="5894" max="5894" width="26.25" style="975" customWidth="1"/>
    <col min="5895" max="5895" width="20" style="975" customWidth="1"/>
    <col min="5896" max="6146" width="9" style="975"/>
    <col min="6147" max="6147" width="3.125" style="975" customWidth="1"/>
    <col min="6148" max="6148" width="4.125" style="975" customWidth="1"/>
    <col min="6149" max="6149" width="61.625" style="975" bestFit="1" customWidth="1"/>
    <col min="6150" max="6150" width="26.25" style="975" customWidth="1"/>
    <col min="6151" max="6151" width="20" style="975" customWidth="1"/>
    <col min="6152" max="6402" width="9" style="975"/>
    <col min="6403" max="6403" width="3.125" style="975" customWidth="1"/>
    <col min="6404" max="6404" width="4.125" style="975" customWidth="1"/>
    <col min="6405" max="6405" width="61.625" style="975" bestFit="1" customWidth="1"/>
    <col min="6406" max="6406" width="26.25" style="975" customWidth="1"/>
    <col min="6407" max="6407" width="20" style="975" customWidth="1"/>
    <col min="6408" max="6658" width="9" style="975"/>
    <col min="6659" max="6659" width="3.125" style="975" customWidth="1"/>
    <col min="6660" max="6660" width="4.125" style="975" customWidth="1"/>
    <col min="6661" max="6661" width="61.625" style="975" bestFit="1" customWidth="1"/>
    <col min="6662" max="6662" width="26.25" style="975" customWidth="1"/>
    <col min="6663" max="6663" width="20" style="975" customWidth="1"/>
    <col min="6664" max="6914" width="9" style="975"/>
    <col min="6915" max="6915" width="3.125" style="975" customWidth="1"/>
    <col min="6916" max="6916" width="4.125" style="975" customWidth="1"/>
    <col min="6917" max="6917" width="61.625" style="975" bestFit="1" customWidth="1"/>
    <col min="6918" max="6918" width="26.25" style="975" customWidth="1"/>
    <col min="6919" max="6919" width="20" style="975" customWidth="1"/>
    <col min="6920" max="7170" width="9" style="975"/>
    <col min="7171" max="7171" width="3.125" style="975" customWidth="1"/>
    <col min="7172" max="7172" width="4.125" style="975" customWidth="1"/>
    <col min="7173" max="7173" width="61.625" style="975" bestFit="1" customWidth="1"/>
    <col min="7174" max="7174" width="26.25" style="975" customWidth="1"/>
    <col min="7175" max="7175" width="20" style="975" customWidth="1"/>
    <col min="7176" max="7426" width="9" style="975"/>
    <col min="7427" max="7427" width="3.125" style="975" customWidth="1"/>
    <col min="7428" max="7428" width="4.125" style="975" customWidth="1"/>
    <col min="7429" max="7429" width="61.625" style="975" bestFit="1" customWidth="1"/>
    <col min="7430" max="7430" width="26.25" style="975" customWidth="1"/>
    <col min="7431" max="7431" width="20" style="975" customWidth="1"/>
    <col min="7432" max="7682" width="9" style="975"/>
    <col min="7683" max="7683" width="3.125" style="975" customWidth="1"/>
    <col min="7684" max="7684" width="4.125" style="975" customWidth="1"/>
    <col min="7685" max="7685" width="61.625" style="975" bestFit="1" customWidth="1"/>
    <col min="7686" max="7686" width="26.25" style="975" customWidth="1"/>
    <col min="7687" max="7687" width="20" style="975" customWidth="1"/>
    <col min="7688" max="7938" width="9" style="975"/>
    <col min="7939" max="7939" width="3.125" style="975" customWidth="1"/>
    <col min="7940" max="7940" width="4.125" style="975" customWidth="1"/>
    <col min="7941" max="7941" width="61.625" style="975" bestFit="1" customWidth="1"/>
    <col min="7942" max="7942" width="26.25" style="975" customWidth="1"/>
    <col min="7943" max="7943" width="20" style="975" customWidth="1"/>
    <col min="7944" max="8194" width="9" style="975"/>
    <col min="8195" max="8195" width="3.125" style="975" customWidth="1"/>
    <col min="8196" max="8196" width="4.125" style="975" customWidth="1"/>
    <col min="8197" max="8197" width="61.625" style="975" bestFit="1" customWidth="1"/>
    <col min="8198" max="8198" width="26.25" style="975" customWidth="1"/>
    <col min="8199" max="8199" width="20" style="975" customWidth="1"/>
    <col min="8200" max="8450" width="9" style="975"/>
    <col min="8451" max="8451" width="3.125" style="975" customWidth="1"/>
    <col min="8452" max="8452" width="4.125" style="975" customWidth="1"/>
    <col min="8453" max="8453" width="61.625" style="975" bestFit="1" customWidth="1"/>
    <col min="8454" max="8454" width="26.25" style="975" customWidth="1"/>
    <col min="8455" max="8455" width="20" style="975" customWidth="1"/>
    <col min="8456" max="8706" width="9" style="975"/>
    <col min="8707" max="8707" width="3.125" style="975" customWidth="1"/>
    <col min="8708" max="8708" width="4.125" style="975" customWidth="1"/>
    <col min="8709" max="8709" width="61.625" style="975" bestFit="1" customWidth="1"/>
    <col min="8710" max="8710" width="26.25" style="975" customWidth="1"/>
    <col min="8711" max="8711" width="20" style="975" customWidth="1"/>
    <col min="8712" max="8962" width="9" style="975"/>
    <col min="8963" max="8963" width="3.125" style="975" customWidth="1"/>
    <col min="8964" max="8964" width="4.125" style="975" customWidth="1"/>
    <col min="8965" max="8965" width="61.625" style="975" bestFit="1" customWidth="1"/>
    <col min="8966" max="8966" width="26.25" style="975" customWidth="1"/>
    <col min="8967" max="8967" width="20" style="975" customWidth="1"/>
    <col min="8968" max="9218" width="9" style="975"/>
    <col min="9219" max="9219" width="3.125" style="975" customWidth="1"/>
    <col min="9220" max="9220" width="4.125" style="975" customWidth="1"/>
    <col min="9221" max="9221" width="61.625" style="975" bestFit="1" customWidth="1"/>
    <col min="9222" max="9222" width="26.25" style="975" customWidth="1"/>
    <col min="9223" max="9223" width="20" style="975" customWidth="1"/>
    <col min="9224" max="9474" width="9" style="975"/>
    <col min="9475" max="9475" width="3.125" style="975" customWidth="1"/>
    <col min="9476" max="9476" width="4.125" style="975" customWidth="1"/>
    <col min="9477" max="9477" width="61.625" style="975" bestFit="1" customWidth="1"/>
    <col min="9478" max="9478" width="26.25" style="975" customWidth="1"/>
    <col min="9479" max="9479" width="20" style="975" customWidth="1"/>
    <col min="9480" max="9730" width="9" style="975"/>
    <col min="9731" max="9731" width="3.125" style="975" customWidth="1"/>
    <col min="9732" max="9732" width="4.125" style="975" customWidth="1"/>
    <col min="9733" max="9733" width="61.625" style="975" bestFit="1" customWidth="1"/>
    <col min="9734" max="9734" width="26.25" style="975" customWidth="1"/>
    <col min="9735" max="9735" width="20" style="975" customWidth="1"/>
    <col min="9736" max="9986" width="9" style="975"/>
    <col min="9987" max="9987" width="3.125" style="975" customWidth="1"/>
    <col min="9988" max="9988" width="4.125" style="975" customWidth="1"/>
    <col min="9989" max="9989" width="61.625" style="975" bestFit="1" customWidth="1"/>
    <col min="9990" max="9990" width="26.25" style="975" customWidth="1"/>
    <col min="9991" max="9991" width="20" style="975" customWidth="1"/>
    <col min="9992" max="10242" width="9" style="975"/>
    <col min="10243" max="10243" width="3.125" style="975" customWidth="1"/>
    <col min="10244" max="10244" width="4.125" style="975" customWidth="1"/>
    <col min="10245" max="10245" width="61.625" style="975" bestFit="1" customWidth="1"/>
    <col min="10246" max="10246" width="26.25" style="975" customWidth="1"/>
    <col min="10247" max="10247" width="20" style="975" customWidth="1"/>
    <col min="10248" max="10498" width="9" style="975"/>
    <col min="10499" max="10499" width="3.125" style="975" customWidth="1"/>
    <col min="10500" max="10500" width="4.125" style="975" customWidth="1"/>
    <col min="10501" max="10501" width="61.625" style="975" bestFit="1" customWidth="1"/>
    <col min="10502" max="10502" width="26.25" style="975" customWidth="1"/>
    <col min="10503" max="10503" width="20" style="975" customWidth="1"/>
    <col min="10504" max="10754" width="9" style="975"/>
    <col min="10755" max="10755" width="3.125" style="975" customWidth="1"/>
    <col min="10756" max="10756" width="4.125" style="975" customWidth="1"/>
    <col min="10757" max="10757" width="61.625" style="975" bestFit="1" customWidth="1"/>
    <col min="10758" max="10758" width="26.25" style="975" customWidth="1"/>
    <col min="10759" max="10759" width="20" style="975" customWidth="1"/>
    <col min="10760" max="11010" width="9" style="975"/>
    <col min="11011" max="11011" width="3.125" style="975" customWidth="1"/>
    <col min="11012" max="11012" width="4.125" style="975" customWidth="1"/>
    <col min="11013" max="11013" width="61.625" style="975" bestFit="1" customWidth="1"/>
    <col min="11014" max="11014" width="26.25" style="975" customWidth="1"/>
    <col min="11015" max="11015" width="20" style="975" customWidth="1"/>
    <col min="11016" max="11266" width="9" style="975"/>
    <col min="11267" max="11267" width="3.125" style="975" customWidth="1"/>
    <col min="11268" max="11268" width="4.125" style="975" customWidth="1"/>
    <col min="11269" max="11269" width="61.625" style="975" bestFit="1" customWidth="1"/>
    <col min="11270" max="11270" width="26.25" style="975" customWidth="1"/>
    <col min="11271" max="11271" width="20" style="975" customWidth="1"/>
    <col min="11272" max="11522" width="9" style="975"/>
    <col min="11523" max="11523" width="3.125" style="975" customWidth="1"/>
    <col min="11524" max="11524" width="4.125" style="975" customWidth="1"/>
    <col min="11525" max="11525" width="61.625" style="975" bestFit="1" customWidth="1"/>
    <col min="11526" max="11526" width="26.25" style="975" customWidth="1"/>
    <col min="11527" max="11527" width="20" style="975" customWidth="1"/>
    <col min="11528" max="11778" width="9" style="975"/>
    <col min="11779" max="11779" width="3.125" style="975" customWidth="1"/>
    <col min="11780" max="11780" width="4.125" style="975" customWidth="1"/>
    <col min="11781" max="11781" width="61.625" style="975" bestFit="1" customWidth="1"/>
    <col min="11782" max="11782" width="26.25" style="975" customWidth="1"/>
    <col min="11783" max="11783" width="20" style="975" customWidth="1"/>
    <col min="11784" max="12034" width="9" style="975"/>
    <col min="12035" max="12035" width="3.125" style="975" customWidth="1"/>
    <col min="12036" max="12036" width="4.125" style="975" customWidth="1"/>
    <col min="12037" max="12037" width="61.625" style="975" bestFit="1" customWidth="1"/>
    <col min="12038" max="12038" width="26.25" style="975" customWidth="1"/>
    <col min="12039" max="12039" width="20" style="975" customWidth="1"/>
    <col min="12040" max="12290" width="9" style="975"/>
    <col min="12291" max="12291" width="3.125" style="975" customWidth="1"/>
    <col min="12292" max="12292" width="4.125" style="975" customWidth="1"/>
    <col min="12293" max="12293" width="61.625" style="975" bestFit="1" customWidth="1"/>
    <col min="12294" max="12294" width="26.25" style="975" customWidth="1"/>
    <col min="12295" max="12295" width="20" style="975" customWidth="1"/>
    <col min="12296" max="12546" width="9" style="975"/>
    <col min="12547" max="12547" width="3.125" style="975" customWidth="1"/>
    <col min="12548" max="12548" width="4.125" style="975" customWidth="1"/>
    <col min="12549" max="12549" width="61.625" style="975" bestFit="1" customWidth="1"/>
    <col min="12550" max="12550" width="26.25" style="975" customWidth="1"/>
    <col min="12551" max="12551" width="20" style="975" customWidth="1"/>
    <col min="12552" max="12802" width="9" style="975"/>
    <col min="12803" max="12803" width="3.125" style="975" customWidth="1"/>
    <col min="12804" max="12804" width="4.125" style="975" customWidth="1"/>
    <col min="12805" max="12805" width="61.625" style="975" bestFit="1" customWidth="1"/>
    <col min="12806" max="12806" width="26.25" style="975" customWidth="1"/>
    <col min="12807" max="12807" width="20" style="975" customWidth="1"/>
    <col min="12808" max="13058" width="9" style="975"/>
    <col min="13059" max="13059" width="3.125" style="975" customWidth="1"/>
    <col min="13060" max="13060" width="4.125" style="975" customWidth="1"/>
    <col min="13061" max="13061" width="61.625" style="975" bestFit="1" customWidth="1"/>
    <col min="13062" max="13062" width="26.25" style="975" customWidth="1"/>
    <col min="13063" max="13063" width="20" style="975" customWidth="1"/>
    <col min="13064" max="13314" width="9" style="975"/>
    <col min="13315" max="13315" width="3.125" style="975" customWidth="1"/>
    <col min="13316" max="13316" width="4.125" style="975" customWidth="1"/>
    <col min="13317" max="13317" width="61.625" style="975" bestFit="1" customWidth="1"/>
    <col min="13318" max="13318" width="26.25" style="975" customWidth="1"/>
    <col min="13319" max="13319" width="20" style="975" customWidth="1"/>
    <col min="13320" max="13570" width="9" style="975"/>
    <col min="13571" max="13571" width="3.125" style="975" customWidth="1"/>
    <col min="13572" max="13572" width="4.125" style="975" customWidth="1"/>
    <col min="13573" max="13573" width="61.625" style="975" bestFit="1" customWidth="1"/>
    <col min="13574" max="13574" width="26.25" style="975" customWidth="1"/>
    <col min="13575" max="13575" width="20" style="975" customWidth="1"/>
    <col min="13576" max="13826" width="9" style="975"/>
    <col min="13827" max="13827" width="3.125" style="975" customWidth="1"/>
    <col min="13828" max="13828" width="4.125" style="975" customWidth="1"/>
    <col min="13829" max="13829" width="61.625" style="975" bestFit="1" customWidth="1"/>
    <col min="13830" max="13830" width="26.25" style="975" customWidth="1"/>
    <col min="13831" max="13831" width="20" style="975" customWidth="1"/>
    <col min="13832" max="14082" width="9" style="975"/>
    <col min="14083" max="14083" width="3.125" style="975" customWidth="1"/>
    <col min="14084" max="14084" width="4.125" style="975" customWidth="1"/>
    <col min="14085" max="14085" width="61.625" style="975" bestFit="1" customWidth="1"/>
    <col min="14086" max="14086" width="26.25" style="975" customWidth="1"/>
    <col min="14087" max="14087" width="20" style="975" customWidth="1"/>
    <col min="14088" max="14338" width="9" style="975"/>
    <col min="14339" max="14339" width="3.125" style="975" customWidth="1"/>
    <col min="14340" max="14340" width="4.125" style="975" customWidth="1"/>
    <col min="14341" max="14341" width="61.625" style="975" bestFit="1" customWidth="1"/>
    <col min="14342" max="14342" width="26.25" style="975" customWidth="1"/>
    <col min="14343" max="14343" width="20" style="975" customWidth="1"/>
    <col min="14344" max="14594" width="9" style="975"/>
    <col min="14595" max="14595" width="3.125" style="975" customWidth="1"/>
    <col min="14596" max="14596" width="4.125" style="975" customWidth="1"/>
    <col min="14597" max="14597" width="61.625" style="975" bestFit="1" customWidth="1"/>
    <col min="14598" max="14598" width="26.25" style="975" customWidth="1"/>
    <col min="14599" max="14599" width="20" style="975" customWidth="1"/>
    <col min="14600" max="14850" width="9" style="975"/>
    <col min="14851" max="14851" width="3.125" style="975" customWidth="1"/>
    <col min="14852" max="14852" width="4.125" style="975" customWidth="1"/>
    <col min="14853" max="14853" width="61.625" style="975" bestFit="1" customWidth="1"/>
    <col min="14854" max="14854" width="26.25" style="975" customWidth="1"/>
    <col min="14855" max="14855" width="20" style="975" customWidth="1"/>
    <col min="14856" max="15106" width="9" style="975"/>
    <col min="15107" max="15107" width="3.125" style="975" customWidth="1"/>
    <col min="15108" max="15108" width="4.125" style="975" customWidth="1"/>
    <col min="15109" max="15109" width="61.625" style="975" bestFit="1" customWidth="1"/>
    <col min="15110" max="15110" width="26.25" style="975" customWidth="1"/>
    <col min="15111" max="15111" width="20" style="975" customWidth="1"/>
    <col min="15112" max="15362" width="9" style="975"/>
    <col min="15363" max="15363" width="3.125" style="975" customWidth="1"/>
    <col min="15364" max="15364" width="4.125" style="975" customWidth="1"/>
    <col min="15365" max="15365" width="61.625" style="975" bestFit="1" customWidth="1"/>
    <col min="15366" max="15366" width="26.25" style="975" customWidth="1"/>
    <col min="15367" max="15367" width="20" style="975" customWidth="1"/>
    <col min="15368" max="15618" width="9" style="975"/>
    <col min="15619" max="15619" width="3.125" style="975" customWidth="1"/>
    <col min="15620" max="15620" width="4.125" style="975" customWidth="1"/>
    <col min="15621" max="15621" width="61.625" style="975" bestFit="1" customWidth="1"/>
    <col min="15622" max="15622" width="26.25" style="975" customWidth="1"/>
    <col min="15623" max="15623" width="20" style="975" customWidth="1"/>
    <col min="15624" max="15874" width="9" style="975"/>
    <col min="15875" max="15875" width="3.125" style="975" customWidth="1"/>
    <col min="15876" max="15876" width="4.125" style="975" customWidth="1"/>
    <col min="15877" max="15877" width="61.625" style="975" bestFit="1" customWidth="1"/>
    <col min="15878" max="15878" width="26.25" style="975" customWidth="1"/>
    <col min="15879" max="15879" width="20" style="975" customWidth="1"/>
    <col min="15880" max="16130" width="9" style="975"/>
    <col min="16131" max="16131" width="3.125" style="975" customWidth="1"/>
    <col min="16132" max="16132" width="4.125" style="975" customWidth="1"/>
    <col min="16133" max="16133" width="61.625" style="975" bestFit="1" customWidth="1"/>
    <col min="16134" max="16134" width="26.25" style="975" customWidth="1"/>
    <col min="16135" max="16135" width="20" style="975" customWidth="1"/>
    <col min="16136" max="16384" width="9" style="975"/>
  </cols>
  <sheetData>
    <row r="2" spans="2:7" ht="18.75">
      <c r="B2" s="979" t="s">
        <v>736</v>
      </c>
    </row>
    <row r="3" spans="2:7" ht="14.25" customHeight="1">
      <c r="B3" s="979"/>
      <c r="F3" s="980"/>
      <c r="G3" s="981"/>
    </row>
    <row r="4" spans="2:7">
      <c r="B4" s="975" t="s">
        <v>735</v>
      </c>
      <c r="F4" s="982"/>
      <c r="G4" s="981"/>
    </row>
    <row r="5" spans="2:7" ht="8.25" customHeight="1" thickBot="1"/>
    <row r="6" spans="2:7" s="983" customFormat="1" ht="18" customHeight="1" thickBot="1">
      <c r="B6" s="984"/>
      <c r="C6" s="985" t="s">
        <v>200</v>
      </c>
      <c r="D6" s="1904" t="s">
        <v>201</v>
      </c>
      <c r="E6" s="1905"/>
      <c r="F6" s="1906"/>
      <c r="G6" s="986" t="s">
        <v>202</v>
      </c>
    </row>
    <row r="7" spans="2:7" s="987" customFormat="1" ht="18" customHeight="1" thickTop="1">
      <c r="B7" s="988" t="s">
        <v>365</v>
      </c>
      <c r="C7" s="989" t="s">
        <v>203</v>
      </c>
      <c r="D7" s="1910" t="s">
        <v>366</v>
      </c>
      <c r="E7" s="1911"/>
      <c r="F7" s="1912"/>
      <c r="G7" s="990" t="s">
        <v>204</v>
      </c>
    </row>
    <row r="8" spans="2:7" s="987" customFormat="1" ht="18" customHeight="1">
      <c r="B8" s="991" t="s">
        <v>205</v>
      </c>
      <c r="C8" s="992" t="s">
        <v>206</v>
      </c>
      <c r="D8" s="1916" t="s">
        <v>366</v>
      </c>
      <c r="E8" s="1917"/>
      <c r="F8" s="1918"/>
      <c r="G8" s="993" t="s">
        <v>207</v>
      </c>
    </row>
    <row r="9" spans="2:7" s="987" customFormat="1" ht="18" customHeight="1" thickBot="1">
      <c r="B9" s="994" t="s">
        <v>208</v>
      </c>
      <c r="C9" s="995" t="s">
        <v>209</v>
      </c>
      <c r="D9" s="1913" t="s">
        <v>366</v>
      </c>
      <c r="E9" s="1914"/>
      <c r="F9" s="1915"/>
      <c r="G9" s="996" t="s">
        <v>210</v>
      </c>
    </row>
    <row r="10" spans="2:7" s="987" customFormat="1" ht="18" customHeight="1" thickBot="1">
      <c r="B10" s="997"/>
      <c r="C10" s="997"/>
      <c r="D10" s="998"/>
      <c r="E10" s="997"/>
      <c r="F10" s="999"/>
      <c r="G10" s="1000"/>
    </row>
    <row r="11" spans="2:7" s="983" customFormat="1" ht="18" customHeight="1" thickBot="1">
      <c r="B11" s="984"/>
      <c r="C11" s="985" t="s">
        <v>211</v>
      </c>
      <c r="D11" s="1904" t="s">
        <v>201</v>
      </c>
      <c r="E11" s="1905"/>
      <c r="F11" s="1906"/>
      <c r="G11" s="986" t="s">
        <v>202</v>
      </c>
    </row>
    <row r="12" spans="2:7" s="987" customFormat="1" ht="18" customHeight="1" thickTop="1">
      <c r="B12" s="991" t="s">
        <v>365</v>
      </c>
      <c r="C12" s="992" t="s">
        <v>755</v>
      </c>
      <c r="D12" s="1001"/>
      <c r="E12" s="1002">
        <f>ROUNDDOWN('様式10-4'!M19,1)</f>
        <v>0</v>
      </c>
      <c r="F12" s="1003" t="s">
        <v>380</v>
      </c>
      <c r="G12" s="993" t="s">
        <v>440</v>
      </c>
    </row>
    <row r="13" spans="2:7" s="987" customFormat="1" ht="18" customHeight="1">
      <c r="B13" s="1936" t="s">
        <v>367</v>
      </c>
      <c r="C13" s="1005" t="s">
        <v>756</v>
      </c>
      <c r="D13" s="1006"/>
      <c r="E13" s="1007">
        <f>ROUNDDOWN('様式10-4'!P19,1)</f>
        <v>0</v>
      </c>
      <c r="F13" s="1008" t="s">
        <v>380</v>
      </c>
      <c r="G13" s="1939" t="s">
        <v>493</v>
      </c>
    </row>
    <row r="14" spans="2:7" s="987" customFormat="1" ht="18" customHeight="1">
      <c r="B14" s="1938"/>
      <c r="C14" s="1009" t="s">
        <v>757</v>
      </c>
      <c r="D14" s="1010"/>
      <c r="E14" s="1011">
        <f>ROUNDDOWN('様式10-4'!N19,0)</f>
        <v>0</v>
      </c>
      <c r="F14" s="1012" t="s">
        <v>381</v>
      </c>
      <c r="G14" s="1940"/>
    </row>
    <row r="15" spans="2:7" s="987" customFormat="1" ht="18" customHeight="1">
      <c r="B15" s="991" t="s">
        <v>759</v>
      </c>
      <c r="C15" s="989" t="s">
        <v>760</v>
      </c>
      <c r="D15" s="1031"/>
      <c r="E15" s="1074">
        <f>ROUNDDOWN('様式10-4'!AG8,0)</f>
        <v>0</v>
      </c>
      <c r="F15" s="1012" t="s">
        <v>762</v>
      </c>
      <c r="G15" s="1069" t="s">
        <v>761</v>
      </c>
    </row>
    <row r="16" spans="2:7" s="987" customFormat="1" ht="18" customHeight="1">
      <c r="B16" s="1937" t="s">
        <v>758</v>
      </c>
      <c r="C16" s="992" t="s">
        <v>213</v>
      </c>
      <c r="D16" s="1013"/>
      <c r="E16" s="1014" t="e">
        <f>ROUNDDOWN(SUM(E17:E21),0)</f>
        <v>#DIV/0!</v>
      </c>
      <c r="F16" s="1003" t="s">
        <v>384</v>
      </c>
      <c r="G16" s="993" t="s">
        <v>472</v>
      </c>
    </row>
    <row r="17" spans="2:7" s="987" customFormat="1" ht="35.1" customHeight="1">
      <c r="B17" s="1937"/>
      <c r="C17" s="1015" t="s">
        <v>214</v>
      </c>
      <c r="D17" s="1016" t="s">
        <v>387</v>
      </c>
      <c r="E17" s="1017" t="e">
        <f>ROUNDDOWN('様式9-7'!L26,0)</f>
        <v>#DIV/0!</v>
      </c>
      <c r="F17" s="1018" t="s">
        <v>385</v>
      </c>
      <c r="G17" s="1019" t="s">
        <v>212</v>
      </c>
    </row>
    <row r="18" spans="2:7" s="987" customFormat="1" ht="35.1" customHeight="1">
      <c r="B18" s="1937"/>
      <c r="C18" s="1020" t="s">
        <v>640</v>
      </c>
      <c r="D18" s="1021" t="s">
        <v>389</v>
      </c>
      <c r="E18" s="1022">
        <v>0</v>
      </c>
      <c r="F18" s="1023" t="s">
        <v>386</v>
      </c>
      <c r="G18" s="1024" t="s">
        <v>790</v>
      </c>
    </row>
    <row r="19" spans="2:7" s="987" customFormat="1" ht="35.1" customHeight="1">
      <c r="B19" s="1937"/>
      <c r="C19" s="1025" t="s">
        <v>641</v>
      </c>
      <c r="D19" s="1026" t="s">
        <v>388</v>
      </c>
      <c r="E19" s="1027"/>
      <c r="F19" s="1028" t="s">
        <v>386</v>
      </c>
      <c r="G19" s="1029" t="s">
        <v>791</v>
      </c>
    </row>
    <row r="20" spans="2:7" s="987" customFormat="1" ht="35.1" customHeight="1">
      <c r="B20" s="1937"/>
      <c r="C20" s="1025" t="s">
        <v>642</v>
      </c>
      <c r="D20" s="1026" t="s">
        <v>388</v>
      </c>
      <c r="E20" s="1030">
        <v>0</v>
      </c>
      <c r="F20" s="1028" t="s">
        <v>320</v>
      </c>
      <c r="G20" s="1029" t="s">
        <v>792</v>
      </c>
    </row>
    <row r="21" spans="2:7" s="987" customFormat="1" ht="35.1" customHeight="1">
      <c r="B21" s="1938"/>
      <c r="C21" s="989" t="s">
        <v>497</v>
      </c>
      <c r="D21" s="1031" t="s">
        <v>389</v>
      </c>
      <c r="E21" s="1032">
        <v>0</v>
      </c>
      <c r="F21" s="1012" t="s">
        <v>386</v>
      </c>
      <c r="G21" s="990" t="s">
        <v>496</v>
      </c>
    </row>
    <row r="22" spans="2:7" s="987" customFormat="1" ht="18" customHeight="1">
      <c r="B22" s="1004" t="s">
        <v>696</v>
      </c>
      <c r="C22" s="1005" t="s">
        <v>215</v>
      </c>
      <c r="D22" s="1948" t="s">
        <v>216</v>
      </c>
      <c r="E22" s="1949"/>
      <c r="F22" s="1950"/>
      <c r="G22" s="1033"/>
    </row>
    <row r="23" spans="2:7" s="987" customFormat="1" ht="18" customHeight="1">
      <c r="B23" s="1034"/>
      <c r="C23" s="1035"/>
      <c r="D23" s="1036" t="s">
        <v>390</v>
      </c>
      <c r="E23" s="1037"/>
      <c r="F23" s="1038" t="s">
        <v>391</v>
      </c>
      <c r="G23" s="1039" t="s">
        <v>516</v>
      </c>
    </row>
    <row r="24" spans="2:7" s="987" customFormat="1" ht="18" customHeight="1">
      <c r="B24" s="1034"/>
      <c r="C24" s="1035"/>
      <c r="D24" s="1068" t="s">
        <v>738</v>
      </c>
      <c r="E24" s="1040"/>
      <c r="F24" s="1038" t="s">
        <v>392</v>
      </c>
      <c r="G24" s="1039"/>
    </row>
    <row r="25" spans="2:7" s="987" customFormat="1" ht="18" customHeight="1">
      <c r="B25" s="988"/>
      <c r="C25" s="1009" t="s">
        <v>217</v>
      </c>
      <c r="D25" s="1907"/>
      <c r="E25" s="1908"/>
      <c r="F25" s="1909"/>
      <c r="G25" s="1041" t="s">
        <v>218</v>
      </c>
    </row>
    <row r="26" spans="2:7" s="987" customFormat="1" ht="18" customHeight="1">
      <c r="B26" s="991" t="s">
        <v>368</v>
      </c>
      <c r="C26" s="992" t="s">
        <v>697</v>
      </c>
      <c r="D26" s="1933" t="s">
        <v>366</v>
      </c>
      <c r="E26" s="1934"/>
      <c r="F26" s="1935"/>
      <c r="G26" s="1042" t="s">
        <v>440</v>
      </c>
    </row>
    <row r="27" spans="2:7" s="987" customFormat="1" ht="18" customHeight="1">
      <c r="B27" s="1936" t="s">
        <v>701</v>
      </c>
      <c r="C27" s="992" t="s">
        <v>703</v>
      </c>
      <c r="D27" s="1933" t="s">
        <v>366</v>
      </c>
      <c r="E27" s="1934"/>
      <c r="F27" s="1935"/>
      <c r="G27" s="1042"/>
    </row>
    <row r="28" spans="2:7" s="987" customFormat="1" ht="18" customHeight="1">
      <c r="B28" s="1937"/>
      <c r="C28" s="1005" t="s">
        <v>219</v>
      </c>
      <c r="D28" s="1924"/>
      <c r="E28" s="1925"/>
      <c r="F28" s="1926"/>
      <c r="G28" s="1939" t="s">
        <v>441</v>
      </c>
    </row>
    <row r="29" spans="2:7" s="987" customFormat="1" ht="18" customHeight="1">
      <c r="B29" s="1937"/>
      <c r="C29" s="1035" t="s">
        <v>369</v>
      </c>
      <c r="D29" s="1927"/>
      <c r="E29" s="1928"/>
      <c r="F29" s="1929"/>
      <c r="G29" s="1947"/>
    </row>
    <row r="30" spans="2:7" s="987" customFormat="1" ht="18" customHeight="1">
      <c r="B30" s="1937"/>
      <c r="C30" s="1035"/>
      <c r="D30" s="1927"/>
      <c r="E30" s="1928"/>
      <c r="F30" s="1929"/>
      <c r="G30" s="1951"/>
    </row>
    <row r="31" spans="2:7" s="987" customFormat="1" ht="18" customHeight="1">
      <c r="B31" s="1938"/>
      <c r="C31" s="1009" t="s">
        <v>220</v>
      </c>
      <c r="D31" s="1907" t="s">
        <v>370</v>
      </c>
      <c r="E31" s="1908"/>
      <c r="F31" s="1909"/>
      <c r="G31" s="990"/>
    </row>
    <row r="32" spans="2:7" s="987" customFormat="1" ht="18" customHeight="1">
      <c r="B32" s="991" t="s">
        <v>700</v>
      </c>
      <c r="C32" s="992" t="s">
        <v>698</v>
      </c>
      <c r="D32" s="1013"/>
      <c r="E32" s="1043"/>
      <c r="F32" s="1003" t="s">
        <v>699</v>
      </c>
      <c r="G32" s="993" t="s">
        <v>137</v>
      </c>
    </row>
    <row r="33" spans="2:7" s="987" customFormat="1" ht="18" customHeight="1">
      <c r="B33" s="1936" t="s">
        <v>702</v>
      </c>
      <c r="C33" s="992" t="s">
        <v>763</v>
      </c>
      <c r="D33" s="1933" t="s">
        <v>366</v>
      </c>
      <c r="E33" s="1934"/>
      <c r="F33" s="1935"/>
      <c r="G33" s="993" t="s">
        <v>137</v>
      </c>
    </row>
    <row r="34" spans="2:7" s="987" customFormat="1" ht="18" customHeight="1">
      <c r="B34" s="1937"/>
      <c r="C34" s="1005" t="s">
        <v>764</v>
      </c>
      <c r="D34" s="1075"/>
      <c r="E34" s="1076"/>
      <c r="F34" s="1077"/>
      <c r="G34" s="1939" t="s">
        <v>495</v>
      </c>
    </row>
    <row r="35" spans="2:7" s="987" customFormat="1" ht="18" customHeight="1">
      <c r="B35" s="1937"/>
      <c r="C35" s="1035" t="s">
        <v>765</v>
      </c>
      <c r="D35" s="1078"/>
      <c r="E35" s="1079"/>
      <c r="F35" s="1080"/>
      <c r="G35" s="1947"/>
    </row>
    <row r="36" spans="2:7" s="987" customFormat="1" ht="18" customHeight="1">
      <c r="B36" s="1937"/>
      <c r="C36" s="1035" t="s">
        <v>766</v>
      </c>
      <c r="D36" s="1078"/>
      <c r="E36" s="1079"/>
      <c r="F36" s="1080"/>
      <c r="G36" s="1951"/>
    </row>
    <row r="37" spans="2:7" s="987" customFormat="1" ht="18" customHeight="1">
      <c r="B37" s="1938"/>
      <c r="C37" s="1009" t="s">
        <v>221</v>
      </c>
      <c r="D37" s="1907" t="s">
        <v>370</v>
      </c>
      <c r="E37" s="1908"/>
      <c r="F37" s="1909"/>
      <c r="G37" s="1041"/>
    </row>
    <row r="38" spans="2:7" s="987" customFormat="1" ht="18" customHeight="1">
      <c r="B38" s="991" t="s">
        <v>308</v>
      </c>
      <c r="C38" s="992" t="s">
        <v>222</v>
      </c>
      <c r="D38" s="1933" t="s">
        <v>366</v>
      </c>
      <c r="E38" s="1934"/>
      <c r="F38" s="1935"/>
      <c r="G38" s="993" t="s">
        <v>70</v>
      </c>
    </row>
    <row r="39" spans="2:7" s="987" customFormat="1" ht="18" customHeight="1">
      <c r="B39" s="1941" t="s">
        <v>309</v>
      </c>
      <c r="C39" s="1944" t="s">
        <v>767</v>
      </c>
      <c r="D39" s="1924"/>
      <c r="E39" s="1925"/>
      <c r="F39" s="1926"/>
      <c r="G39" s="1939" t="s">
        <v>71</v>
      </c>
    </row>
    <row r="40" spans="2:7" s="987" customFormat="1" ht="18" customHeight="1">
      <c r="B40" s="1942"/>
      <c r="C40" s="1945"/>
      <c r="D40" s="1927"/>
      <c r="E40" s="1928"/>
      <c r="F40" s="1929"/>
      <c r="G40" s="1947"/>
    </row>
    <row r="41" spans="2:7" s="987" customFormat="1" ht="18" customHeight="1">
      <c r="B41" s="1942"/>
      <c r="C41" s="1945"/>
      <c r="D41" s="1927"/>
      <c r="E41" s="1928"/>
      <c r="F41" s="1929"/>
      <c r="G41" s="1947"/>
    </row>
    <row r="42" spans="2:7" s="987" customFormat="1" ht="18" customHeight="1">
      <c r="B42" s="1943"/>
      <c r="C42" s="1946"/>
      <c r="D42" s="1930"/>
      <c r="E42" s="1931"/>
      <c r="F42" s="1932"/>
      <c r="G42" s="1940"/>
    </row>
    <row r="43" spans="2:7" s="987" customFormat="1" ht="18" customHeight="1">
      <c r="B43" s="991" t="s">
        <v>498</v>
      </c>
      <c r="C43" s="992" t="s">
        <v>223</v>
      </c>
      <c r="D43" s="1933" t="s">
        <v>370</v>
      </c>
      <c r="E43" s="1934"/>
      <c r="F43" s="1935"/>
      <c r="G43" s="993" t="s">
        <v>224</v>
      </c>
    </row>
    <row r="44" spans="2:7" s="987" customFormat="1" ht="18" customHeight="1">
      <c r="B44" s="991" t="s">
        <v>768</v>
      </c>
      <c r="C44" s="992" t="s">
        <v>705</v>
      </c>
      <c r="D44" s="1933" t="s">
        <v>366</v>
      </c>
      <c r="E44" s="1934"/>
      <c r="F44" s="1935"/>
      <c r="G44" s="1033" t="s">
        <v>704</v>
      </c>
    </row>
    <row r="45" spans="2:7" s="987" customFormat="1" ht="18" customHeight="1">
      <c r="B45" s="991" t="s">
        <v>769</v>
      </c>
      <c r="C45" s="992" t="s">
        <v>706</v>
      </c>
      <c r="D45" s="1933" t="s">
        <v>366</v>
      </c>
      <c r="E45" s="1934"/>
      <c r="F45" s="1935"/>
      <c r="G45" s="993" t="s">
        <v>73</v>
      </c>
    </row>
    <row r="46" spans="2:7" s="987" customFormat="1" ht="34.5" customHeight="1">
      <c r="B46" s="991" t="s">
        <v>770</v>
      </c>
      <c r="C46" s="992" t="s">
        <v>771</v>
      </c>
      <c r="D46" s="1933" t="s">
        <v>370</v>
      </c>
      <c r="E46" s="1934"/>
      <c r="F46" s="1935"/>
      <c r="G46" s="993" t="s">
        <v>74</v>
      </c>
    </row>
    <row r="47" spans="2:7" s="987" customFormat="1" ht="18" customHeight="1">
      <c r="B47" s="991" t="s">
        <v>772</v>
      </c>
      <c r="C47" s="992" t="s">
        <v>643</v>
      </c>
      <c r="D47" s="1933" t="s">
        <v>370</v>
      </c>
      <c r="E47" s="1934"/>
      <c r="F47" s="1935"/>
      <c r="G47" s="993" t="s">
        <v>99</v>
      </c>
    </row>
    <row r="48" spans="2:7" s="987" customFormat="1" ht="18" customHeight="1">
      <c r="B48" s="991" t="s">
        <v>773</v>
      </c>
      <c r="C48" s="1005" t="s">
        <v>644</v>
      </c>
      <c r="D48" s="1933" t="s">
        <v>225</v>
      </c>
      <c r="E48" s="1934"/>
      <c r="F48" s="1935"/>
      <c r="G48" s="1033" t="s">
        <v>371</v>
      </c>
    </row>
    <row r="49" spans="2:7" s="987" customFormat="1" ht="18" customHeight="1" thickBot="1">
      <c r="B49" s="994" t="s">
        <v>774</v>
      </c>
      <c r="C49" s="995" t="s">
        <v>226</v>
      </c>
      <c r="D49" s="1913" t="s">
        <v>370</v>
      </c>
      <c r="E49" s="1914"/>
      <c r="F49" s="1915"/>
      <c r="G49" s="996" t="s">
        <v>372</v>
      </c>
    </row>
    <row r="50" spans="2:7" ht="18" customHeight="1" thickBot="1">
      <c r="D50" s="1044"/>
      <c r="F50" s="1045"/>
      <c r="G50" s="1046"/>
    </row>
    <row r="51" spans="2:7" s="987" customFormat="1" ht="18" customHeight="1" thickBot="1">
      <c r="B51" s="1047" t="s">
        <v>227</v>
      </c>
      <c r="C51" s="1048"/>
      <c r="D51" s="1922"/>
      <c r="E51" s="1923"/>
      <c r="F51" s="1923"/>
      <c r="G51" s="1049" t="s">
        <v>733</v>
      </c>
    </row>
    <row r="52" spans="2:7" s="987" customFormat="1" ht="18" customHeight="1" thickTop="1">
      <c r="B52" s="1050" t="s">
        <v>776</v>
      </c>
      <c r="C52" s="1051"/>
      <c r="D52" s="1052"/>
      <c r="E52" s="1053">
        <f>'様式9-7'!D14</f>
        <v>0</v>
      </c>
      <c r="F52" s="1054" t="s">
        <v>382</v>
      </c>
      <c r="G52" s="1055">
        <f>ROUNDDOWN(E52-E52/1.1,0)</f>
        <v>0</v>
      </c>
    </row>
    <row r="53" spans="2:7" s="987" customFormat="1" ht="18" customHeight="1">
      <c r="B53" s="1056" t="s">
        <v>775</v>
      </c>
      <c r="C53" s="1057"/>
      <c r="D53" s="1058" t="s">
        <v>393</v>
      </c>
      <c r="E53" s="1059" t="e">
        <f>'様式9-7'!E14</f>
        <v>#DIV/0!</v>
      </c>
      <c r="F53" s="1060" t="s">
        <v>383</v>
      </c>
      <c r="G53" s="1061" t="e">
        <f>ROUNDDOWN(E53-E53/1.1,0)</f>
        <v>#DIV/0!</v>
      </c>
    </row>
    <row r="54" spans="2:7" s="987" customFormat="1" ht="18" customHeight="1" thickBot="1">
      <c r="B54" s="1062" t="s">
        <v>228</v>
      </c>
      <c r="C54" s="1063"/>
      <c r="D54" s="1919" t="s">
        <v>229</v>
      </c>
      <c r="E54" s="1920"/>
      <c r="F54" s="1921"/>
      <c r="G54" s="1064"/>
    </row>
    <row r="55" spans="2:7" ht="18" customHeight="1">
      <c r="C55" s="977" t="s">
        <v>230</v>
      </c>
      <c r="E55" s="977"/>
    </row>
    <row r="56" spans="2:7" ht="17.25" customHeight="1">
      <c r="E56" s="1065"/>
      <c r="F56" s="1065"/>
      <c r="G56" s="971" t="str">
        <f>様式7!$F$4</f>
        <v>○○○○○○○○○○○ＥＳＣＯ事業</v>
      </c>
    </row>
  </sheetData>
  <mergeCells count="34">
    <mergeCell ref="B33:B37"/>
    <mergeCell ref="B27:B31"/>
    <mergeCell ref="G13:G14"/>
    <mergeCell ref="B39:B42"/>
    <mergeCell ref="C39:C42"/>
    <mergeCell ref="G39:G42"/>
    <mergeCell ref="D22:F22"/>
    <mergeCell ref="D31:F31"/>
    <mergeCell ref="D37:F37"/>
    <mergeCell ref="G34:G36"/>
    <mergeCell ref="G28:G30"/>
    <mergeCell ref="D26:F26"/>
    <mergeCell ref="D27:F27"/>
    <mergeCell ref="D33:F33"/>
    <mergeCell ref="B13:B14"/>
    <mergeCell ref="B16:B21"/>
    <mergeCell ref="D54:F54"/>
    <mergeCell ref="D51:F51"/>
    <mergeCell ref="D39:F42"/>
    <mergeCell ref="D28:F30"/>
    <mergeCell ref="D43:F43"/>
    <mergeCell ref="D46:F46"/>
    <mergeCell ref="D47:F47"/>
    <mergeCell ref="D48:F48"/>
    <mergeCell ref="D49:F49"/>
    <mergeCell ref="D44:F44"/>
    <mergeCell ref="D45:F45"/>
    <mergeCell ref="D38:F38"/>
    <mergeCell ref="D6:F6"/>
    <mergeCell ref="D11:F11"/>
    <mergeCell ref="D25:F25"/>
    <mergeCell ref="D7:F7"/>
    <mergeCell ref="D9:F9"/>
    <mergeCell ref="D8:F8"/>
  </mergeCells>
  <phoneticPr fontId="5"/>
  <printOptions horizontalCentered="1" verticalCentered="1"/>
  <pageMargins left="0.59055118110236227" right="0.59055118110236227" top="0.47244094488188981" bottom="0.43307086614173229" header="0.43307086614173229" footer="0.43307086614173229"/>
  <pageSetup paperSize="9" scale="65"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0"/>
  <sheetViews>
    <sheetView view="pageBreakPreview" zoomScale="85" zoomScaleNormal="130" zoomScaleSheetLayoutView="85" workbookViewId="0">
      <selection activeCell="T21" sqref="T21"/>
    </sheetView>
  </sheetViews>
  <sheetFormatPr defaultRowHeight="13.5"/>
  <cols>
    <col min="1" max="1" width="3.125" style="123" customWidth="1"/>
    <col min="2" max="2" width="18.75" style="123" customWidth="1"/>
    <col min="3" max="3" width="12.5" style="123" customWidth="1"/>
    <col min="4" max="4" width="25" style="123" customWidth="1"/>
    <col min="5" max="6" width="10" style="123" customWidth="1"/>
    <col min="7" max="7" width="15.625" style="123" customWidth="1"/>
    <col min="8" max="16384" width="9" style="123"/>
  </cols>
  <sheetData>
    <row r="3" spans="2:7">
      <c r="B3" s="123" t="s">
        <v>600</v>
      </c>
    </row>
    <row r="6" spans="2:7" ht="33.75" customHeight="1">
      <c r="B6" s="811" t="s">
        <v>323</v>
      </c>
      <c r="C6" s="811" t="s">
        <v>601</v>
      </c>
      <c r="D6" s="811" t="s">
        <v>100</v>
      </c>
      <c r="E6" s="812" t="s">
        <v>602</v>
      </c>
      <c r="F6" s="813" t="s">
        <v>603</v>
      </c>
      <c r="G6" s="813" t="s">
        <v>604</v>
      </c>
    </row>
    <row r="7" spans="2:7" ht="21" customHeight="1">
      <c r="B7" s="814"/>
      <c r="C7" s="814"/>
      <c r="D7" s="814"/>
      <c r="E7" s="815"/>
      <c r="F7" s="814"/>
      <c r="G7" s="816" t="str">
        <f>IF(D7=0,"",E7*ROUNDDOWN(F7,2))</f>
        <v/>
      </c>
    </row>
    <row r="8" spans="2:7" ht="21" customHeight="1">
      <c r="B8" s="831"/>
      <c r="C8" s="831"/>
      <c r="D8" s="831"/>
      <c r="E8" s="832"/>
      <c r="F8" s="831"/>
      <c r="G8" s="833" t="str">
        <f t="shared" ref="G8:G36" si="0">IF(D8=0,"",E8*ROUNDDOWN(F8,2))</f>
        <v/>
      </c>
    </row>
    <row r="9" spans="2:7" ht="21" customHeight="1">
      <c r="B9" s="814"/>
      <c r="C9" s="814"/>
      <c r="D9" s="814"/>
      <c r="E9" s="815"/>
      <c r="F9" s="814"/>
      <c r="G9" s="816" t="str">
        <f>IF(D9=0,"",E9*ROUNDDOWN(F9,2))</f>
        <v/>
      </c>
    </row>
    <row r="10" spans="2:7" ht="21" customHeight="1">
      <c r="B10" s="831"/>
      <c r="C10" s="831"/>
      <c r="D10" s="831"/>
      <c r="E10" s="832"/>
      <c r="F10" s="831"/>
      <c r="G10" s="833" t="str">
        <f t="shared" si="0"/>
        <v/>
      </c>
    </row>
    <row r="11" spans="2:7" ht="21" customHeight="1">
      <c r="B11" s="814"/>
      <c r="C11" s="814"/>
      <c r="D11" s="814"/>
      <c r="E11" s="815"/>
      <c r="F11" s="814"/>
      <c r="G11" s="816" t="str">
        <f t="shared" si="0"/>
        <v/>
      </c>
    </row>
    <row r="12" spans="2:7" ht="21" customHeight="1">
      <c r="B12" s="831"/>
      <c r="C12" s="831"/>
      <c r="D12" s="831"/>
      <c r="E12" s="832"/>
      <c r="F12" s="831"/>
      <c r="G12" s="833" t="str">
        <f t="shared" si="0"/>
        <v/>
      </c>
    </row>
    <row r="13" spans="2:7" ht="21" customHeight="1">
      <c r="B13" s="814"/>
      <c r="C13" s="814"/>
      <c r="D13" s="814"/>
      <c r="E13" s="815"/>
      <c r="F13" s="814"/>
      <c r="G13" s="816" t="str">
        <f t="shared" si="0"/>
        <v/>
      </c>
    </row>
    <row r="14" spans="2:7" ht="21" customHeight="1">
      <c r="B14" s="831"/>
      <c r="C14" s="831"/>
      <c r="D14" s="831"/>
      <c r="E14" s="832"/>
      <c r="F14" s="831"/>
      <c r="G14" s="833" t="str">
        <f t="shared" si="0"/>
        <v/>
      </c>
    </row>
    <row r="15" spans="2:7" ht="21" customHeight="1">
      <c r="B15" s="814"/>
      <c r="C15" s="814"/>
      <c r="D15" s="814"/>
      <c r="E15" s="815"/>
      <c r="F15" s="814"/>
      <c r="G15" s="816" t="str">
        <f t="shared" si="0"/>
        <v/>
      </c>
    </row>
    <row r="16" spans="2:7" ht="21" customHeight="1">
      <c r="B16" s="831"/>
      <c r="C16" s="831"/>
      <c r="D16" s="831"/>
      <c r="E16" s="832"/>
      <c r="F16" s="831"/>
      <c r="G16" s="833" t="str">
        <f t="shared" si="0"/>
        <v/>
      </c>
    </row>
    <row r="17" spans="2:7" ht="21" customHeight="1">
      <c r="B17" s="814"/>
      <c r="C17" s="814"/>
      <c r="D17" s="814"/>
      <c r="E17" s="815"/>
      <c r="F17" s="814"/>
      <c r="G17" s="816" t="str">
        <f t="shared" si="0"/>
        <v/>
      </c>
    </row>
    <row r="18" spans="2:7" ht="21" customHeight="1">
      <c r="B18" s="831"/>
      <c r="C18" s="831"/>
      <c r="D18" s="831"/>
      <c r="E18" s="832"/>
      <c r="F18" s="831"/>
      <c r="G18" s="833" t="str">
        <f t="shared" si="0"/>
        <v/>
      </c>
    </row>
    <row r="19" spans="2:7" ht="21" customHeight="1">
      <c r="B19" s="814"/>
      <c r="C19" s="814"/>
      <c r="D19" s="814"/>
      <c r="E19" s="815"/>
      <c r="F19" s="814"/>
      <c r="G19" s="816" t="str">
        <f t="shared" si="0"/>
        <v/>
      </c>
    </row>
    <row r="20" spans="2:7" ht="21" customHeight="1">
      <c r="B20" s="831"/>
      <c r="C20" s="831"/>
      <c r="D20" s="831"/>
      <c r="E20" s="832"/>
      <c r="F20" s="831"/>
      <c r="G20" s="833" t="str">
        <f t="shared" si="0"/>
        <v/>
      </c>
    </row>
    <row r="21" spans="2:7" ht="21" customHeight="1">
      <c r="B21" s="814"/>
      <c r="C21" s="814"/>
      <c r="D21" s="814"/>
      <c r="E21" s="815"/>
      <c r="F21" s="814"/>
      <c r="G21" s="816" t="str">
        <f t="shared" si="0"/>
        <v/>
      </c>
    </row>
    <row r="22" spans="2:7" ht="21" customHeight="1">
      <c r="B22" s="831"/>
      <c r="C22" s="831"/>
      <c r="D22" s="831"/>
      <c r="E22" s="832"/>
      <c r="F22" s="831"/>
      <c r="G22" s="833" t="str">
        <f t="shared" si="0"/>
        <v/>
      </c>
    </row>
    <row r="23" spans="2:7" ht="21" customHeight="1">
      <c r="B23" s="814"/>
      <c r="C23" s="814"/>
      <c r="D23" s="814"/>
      <c r="E23" s="815"/>
      <c r="F23" s="814"/>
      <c r="G23" s="816" t="str">
        <f t="shared" si="0"/>
        <v/>
      </c>
    </row>
    <row r="24" spans="2:7" ht="21" customHeight="1">
      <c r="B24" s="831"/>
      <c r="C24" s="831"/>
      <c r="D24" s="831"/>
      <c r="E24" s="832"/>
      <c r="F24" s="831"/>
      <c r="G24" s="833" t="str">
        <f t="shared" si="0"/>
        <v/>
      </c>
    </row>
    <row r="25" spans="2:7" ht="21" customHeight="1">
      <c r="B25" s="814"/>
      <c r="C25" s="814"/>
      <c r="D25" s="814"/>
      <c r="E25" s="815"/>
      <c r="F25" s="814"/>
      <c r="G25" s="816" t="str">
        <f t="shared" si="0"/>
        <v/>
      </c>
    </row>
    <row r="26" spans="2:7" ht="21" customHeight="1">
      <c r="B26" s="831"/>
      <c r="C26" s="831"/>
      <c r="D26" s="831"/>
      <c r="E26" s="832"/>
      <c r="F26" s="831"/>
      <c r="G26" s="833" t="str">
        <f t="shared" si="0"/>
        <v/>
      </c>
    </row>
    <row r="27" spans="2:7" ht="21" customHeight="1">
      <c r="B27" s="814"/>
      <c r="C27" s="814"/>
      <c r="D27" s="814"/>
      <c r="E27" s="815"/>
      <c r="F27" s="814"/>
      <c r="G27" s="816" t="str">
        <f t="shared" si="0"/>
        <v/>
      </c>
    </row>
    <row r="28" spans="2:7" ht="21" customHeight="1">
      <c r="B28" s="831"/>
      <c r="C28" s="831"/>
      <c r="D28" s="831"/>
      <c r="E28" s="832"/>
      <c r="F28" s="831"/>
      <c r="G28" s="833" t="str">
        <f t="shared" si="0"/>
        <v/>
      </c>
    </row>
    <row r="29" spans="2:7" ht="21" customHeight="1">
      <c r="B29" s="814"/>
      <c r="C29" s="814"/>
      <c r="D29" s="814"/>
      <c r="E29" s="815"/>
      <c r="F29" s="814"/>
      <c r="G29" s="816" t="str">
        <f t="shared" si="0"/>
        <v/>
      </c>
    </row>
    <row r="30" spans="2:7" ht="21" customHeight="1">
      <c r="B30" s="831"/>
      <c r="C30" s="831"/>
      <c r="D30" s="831"/>
      <c r="E30" s="832"/>
      <c r="F30" s="831"/>
      <c r="G30" s="833" t="str">
        <f t="shared" si="0"/>
        <v/>
      </c>
    </row>
    <row r="31" spans="2:7" ht="21" customHeight="1">
      <c r="B31" s="814"/>
      <c r="C31" s="814"/>
      <c r="D31" s="814"/>
      <c r="E31" s="815"/>
      <c r="F31" s="814"/>
      <c r="G31" s="816" t="str">
        <f t="shared" si="0"/>
        <v/>
      </c>
    </row>
    <row r="32" spans="2:7" ht="21" customHeight="1">
      <c r="B32" s="831"/>
      <c r="C32" s="831"/>
      <c r="D32" s="831"/>
      <c r="E32" s="832"/>
      <c r="F32" s="831"/>
      <c r="G32" s="833" t="str">
        <f t="shared" si="0"/>
        <v/>
      </c>
    </row>
    <row r="33" spans="2:7" ht="21" customHeight="1">
      <c r="B33" s="814"/>
      <c r="C33" s="814"/>
      <c r="D33" s="814"/>
      <c r="E33" s="815"/>
      <c r="F33" s="814"/>
      <c r="G33" s="816" t="str">
        <f t="shared" si="0"/>
        <v/>
      </c>
    </row>
    <row r="34" spans="2:7" ht="21" customHeight="1">
      <c r="B34" s="831"/>
      <c r="C34" s="831"/>
      <c r="D34" s="831"/>
      <c r="E34" s="832"/>
      <c r="F34" s="831"/>
      <c r="G34" s="833" t="str">
        <f t="shared" si="0"/>
        <v/>
      </c>
    </row>
    <row r="35" spans="2:7" ht="21" customHeight="1">
      <c r="B35" s="814"/>
      <c r="C35" s="814"/>
      <c r="D35" s="814"/>
      <c r="E35" s="815"/>
      <c r="F35" s="814"/>
      <c r="G35" s="816" t="str">
        <f t="shared" si="0"/>
        <v/>
      </c>
    </row>
    <row r="36" spans="2:7" ht="21" customHeight="1">
      <c r="B36" s="831"/>
      <c r="C36" s="831"/>
      <c r="D36" s="831"/>
      <c r="E36" s="832"/>
      <c r="F36" s="831"/>
      <c r="G36" s="833" t="str">
        <f t="shared" si="0"/>
        <v/>
      </c>
    </row>
    <row r="37" spans="2:7" ht="21" customHeight="1">
      <c r="B37" s="1952" t="s">
        <v>22</v>
      </c>
      <c r="C37" s="1953"/>
      <c r="D37" s="1953"/>
      <c r="E37" s="1953"/>
      <c r="F37" s="1954"/>
      <c r="G37" s="816">
        <f>SUM(G7:G36)</f>
        <v>0</v>
      </c>
    </row>
    <row r="39" spans="2:7">
      <c r="B39" s="123" t="s">
        <v>645</v>
      </c>
    </row>
    <row r="40" spans="2:7">
      <c r="B40" s="123" t="s">
        <v>605</v>
      </c>
    </row>
  </sheetData>
  <mergeCells count="1">
    <mergeCell ref="B37:F37"/>
  </mergeCells>
  <phoneticPr fontId="5"/>
  <pageMargins left="0.59055118110236227" right="0.39370078740157483" top="0.74803149606299213" bottom="0.74803149606299213" header="0.31496062992125984" footer="0.31496062992125984"/>
  <pageSetup paperSize="9" scale="9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topLeftCell="A14" zoomScale="85" zoomScaleNormal="85" zoomScaleSheetLayoutView="85" workbookViewId="0">
      <selection activeCell="J23" sqref="J23"/>
    </sheetView>
  </sheetViews>
  <sheetFormatPr defaultRowHeight="13.5"/>
  <cols>
    <col min="1" max="1" width="3.125" style="123" customWidth="1"/>
    <col min="2" max="2" width="21.875" style="123" customWidth="1"/>
    <col min="3" max="3" width="25" style="123" customWidth="1"/>
    <col min="4" max="6" width="9.25" style="123" customWidth="1"/>
    <col min="7" max="8" width="12.5" style="123" customWidth="1"/>
    <col min="9" max="16384" width="9" style="123"/>
  </cols>
  <sheetData>
    <row r="2" spans="2:8" ht="14.25">
      <c r="B2" s="817" t="s">
        <v>606</v>
      </c>
    </row>
    <row r="5" spans="2:8" ht="18" customHeight="1">
      <c r="B5" s="123" t="s">
        <v>607</v>
      </c>
    </row>
    <row r="6" spans="2:8" ht="33.75" customHeight="1">
      <c r="B6" s="818" t="s">
        <v>323</v>
      </c>
      <c r="C6" s="818" t="s">
        <v>100</v>
      </c>
      <c r="D6" s="1963" t="s">
        <v>608</v>
      </c>
      <c r="E6" s="1964"/>
      <c r="F6" s="819" t="s">
        <v>609</v>
      </c>
      <c r="G6" s="819" t="s">
        <v>610</v>
      </c>
      <c r="H6" s="819" t="s">
        <v>611</v>
      </c>
    </row>
    <row r="7" spans="2:8" ht="21" customHeight="1">
      <c r="B7" s="814"/>
      <c r="C7" s="814"/>
      <c r="D7" s="1955"/>
      <c r="E7" s="1956"/>
      <c r="F7" s="814"/>
      <c r="G7" s="816" t="str">
        <f t="shared" ref="G7:G16" si="0">IF(C7=0,"",D7*F7)</f>
        <v/>
      </c>
      <c r="H7" s="816" t="str">
        <f t="shared" ref="H7:H16" si="1">IF(C7=0,"",D7*F7*15)</f>
        <v/>
      </c>
    </row>
    <row r="8" spans="2:8" ht="21" customHeight="1">
      <c r="B8" s="825"/>
      <c r="C8" s="825"/>
      <c r="D8" s="1959"/>
      <c r="E8" s="1960"/>
      <c r="F8" s="825"/>
      <c r="G8" s="826" t="str">
        <f t="shared" si="0"/>
        <v/>
      </c>
      <c r="H8" s="826" t="str">
        <f t="shared" si="1"/>
        <v/>
      </c>
    </row>
    <row r="9" spans="2:8" ht="21" customHeight="1">
      <c r="B9" s="814"/>
      <c r="C9" s="814"/>
      <c r="D9" s="1955"/>
      <c r="E9" s="1956"/>
      <c r="F9" s="814"/>
      <c r="G9" s="816" t="str">
        <f t="shared" si="0"/>
        <v/>
      </c>
      <c r="H9" s="816" t="str">
        <f t="shared" si="1"/>
        <v/>
      </c>
    </row>
    <row r="10" spans="2:8" ht="21" customHeight="1">
      <c r="B10" s="825"/>
      <c r="C10" s="825"/>
      <c r="D10" s="1959"/>
      <c r="E10" s="1960"/>
      <c r="F10" s="825"/>
      <c r="G10" s="826" t="str">
        <f t="shared" si="0"/>
        <v/>
      </c>
      <c r="H10" s="826" t="str">
        <f t="shared" si="1"/>
        <v/>
      </c>
    </row>
    <row r="11" spans="2:8" ht="21" customHeight="1">
      <c r="B11" s="814"/>
      <c r="C11" s="814"/>
      <c r="D11" s="1955"/>
      <c r="E11" s="1956"/>
      <c r="F11" s="814"/>
      <c r="G11" s="816" t="str">
        <f t="shared" si="0"/>
        <v/>
      </c>
      <c r="H11" s="816" t="str">
        <f t="shared" si="1"/>
        <v/>
      </c>
    </row>
    <row r="12" spans="2:8" ht="21" customHeight="1">
      <c r="B12" s="825"/>
      <c r="C12" s="825"/>
      <c r="D12" s="1959"/>
      <c r="E12" s="1960"/>
      <c r="F12" s="825"/>
      <c r="G12" s="826" t="str">
        <f t="shared" si="0"/>
        <v/>
      </c>
      <c r="H12" s="826" t="str">
        <f t="shared" si="1"/>
        <v/>
      </c>
    </row>
    <row r="13" spans="2:8" ht="21" customHeight="1">
      <c r="B13" s="814"/>
      <c r="C13" s="814"/>
      <c r="D13" s="1955"/>
      <c r="E13" s="1956"/>
      <c r="F13" s="814"/>
      <c r="G13" s="816" t="str">
        <f t="shared" si="0"/>
        <v/>
      </c>
      <c r="H13" s="816" t="str">
        <f t="shared" si="1"/>
        <v/>
      </c>
    </row>
    <row r="14" spans="2:8" ht="21" customHeight="1">
      <c r="B14" s="825"/>
      <c r="C14" s="825"/>
      <c r="D14" s="1959"/>
      <c r="E14" s="1960"/>
      <c r="F14" s="825"/>
      <c r="G14" s="826" t="str">
        <f t="shared" si="0"/>
        <v/>
      </c>
      <c r="H14" s="826" t="str">
        <f t="shared" si="1"/>
        <v/>
      </c>
    </row>
    <row r="15" spans="2:8" ht="21" customHeight="1">
      <c r="B15" s="814"/>
      <c r="C15" s="814"/>
      <c r="D15" s="1955"/>
      <c r="E15" s="1956"/>
      <c r="F15" s="814"/>
      <c r="G15" s="816" t="str">
        <f t="shared" si="0"/>
        <v/>
      </c>
      <c r="H15" s="816" t="str">
        <f t="shared" si="1"/>
        <v/>
      </c>
    </row>
    <row r="16" spans="2:8" ht="21" customHeight="1">
      <c r="B16" s="825"/>
      <c r="C16" s="825"/>
      <c r="D16" s="1959"/>
      <c r="E16" s="1960"/>
      <c r="F16" s="825"/>
      <c r="G16" s="826" t="str">
        <f t="shared" si="0"/>
        <v/>
      </c>
      <c r="H16" s="826" t="str">
        <f t="shared" si="1"/>
        <v/>
      </c>
    </row>
    <row r="17" spans="2:8" ht="21" customHeight="1">
      <c r="B17" s="1952" t="s">
        <v>22</v>
      </c>
      <c r="C17" s="1953"/>
      <c r="D17" s="1953"/>
      <c r="E17" s="1953"/>
      <c r="F17" s="1954"/>
      <c r="G17" s="816">
        <f>SUM(G7:G16)</f>
        <v>0</v>
      </c>
      <c r="H17" s="816">
        <f>SUM(H7:H16)</f>
        <v>0</v>
      </c>
    </row>
    <row r="19" spans="2:8" ht="18.75" customHeight="1">
      <c r="B19" s="123" t="s">
        <v>612</v>
      </c>
    </row>
    <row r="20" spans="2:8" ht="33" customHeight="1">
      <c r="B20" s="820" t="s">
        <v>323</v>
      </c>
      <c r="C20" s="820" t="s">
        <v>100</v>
      </c>
      <c r="D20" s="821" t="s">
        <v>613</v>
      </c>
      <c r="E20" s="821" t="s">
        <v>614</v>
      </c>
      <c r="F20" s="821" t="s">
        <v>609</v>
      </c>
      <c r="G20" s="821" t="s">
        <v>610</v>
      </c>
      <c r="H20" s="821" t="s">
        <v>611</v>
      </c>
    </row>
    <row r="21" spans="2:8" ht="20.25" customHeight="1">
      <c r="B21" s="814"/>
      <c r="C21" s="814"/>
      <c r="D21" s="822"/>
      <c r="E21" s="814"/>
      <c r="F21" s="814"/>
      <c r="G21" s="816"/>
      <c r="H21" s="816"/>
    </row>
    <row r="22" spans="2:8" ht="20.25" customHeight="1">
      <c r="B22" s="829"/>
      <c r="C22" s="829"/>
      <c r="D22" s="830"/>
      <c r="E22" s="829"/>
      <c r="F22" s="829"/>
      <c r="G22" s="830" t="str">
        <f t="shared" ref="G22:G30" si="2">IF(C22=0,"",D22*E22*F22)</f>
        <v/>
      </c>
      <c r="H22" s="830" t="str">
        <f t="shared" ref="H22:H30" si="3">IF(C22=0,"",D22*E22*F22*15)</f>
        <v/>
      </c>
    </row>
    <row r="23" spans="2:8" ht="20.25" customHeight="1">
      <c r="B23" s="814"/>
      <c r="C23" s="814"/>
      <c r="D23" s="822"/>
      <c r="E23" s="814"/>
      <c r="F23" s="814"/>
      <c r="G23" s="816" t="str">
        <f t="shared" si="2"/>
        <v/>
      </c>
      <c r="H23" s="816" t="str">
        <f t="shared" si="3"/>
        <v/>
      </c>
    </row>
    <row r="24" spans="2:8" ht="20.25" customHeight="1">
      <c r="B24" s="829"/>
      <c r="C24" s="829"/>
      <c r="D24" s="830"/>
      <c r="E24" s="829"/>
      <c r="F24" s="829"/>
      <c r="G24" s="830" t="str">
        <f t="shared" si="2"/>
        <v/>
      </c>
      <c r="H24" s="830" t="str">
        <f t="shared" si="3"/>
        <v/>
      </c>
    </row>
    <row r="25" spans="2:8" ht="20.25" customHeight="1">
      <c r="B25" s="814"/>
      <c r="C25" s="814"/>
      <c r="D25" s="822"/>
      <c r="E25" s="814"/>
      <c r="F25" s="814"/>
      <c r="G25" s="816" t="str">
        <f t="shared" si="2"/>
        <v/>
      </c>
      <c r="H25" s="816" t="str">
        <f t="shared" si="3"/>
        <v/>
      </c>
    </row>
    <row r="26" spans="2:8" ht="20.25" customHeight="1">
      <c r="B26" s="829"/>
      <c r="C26" s="829"/>
      <c r="D26" s="830"/>
      <c r="E26" s="829"/>
      <c r="F26" s="829"/>
      <c r="G26" s="830" t="str">
        <f t="shared" si="2"/>
        <v/>
      </c>
      <c r="H26" s="830" t="str">
        <f t="shared" si="3"/>
        <v/>
      </c>
    </row>
    <row r="27" spans="2:8" ht="20.25" customHeight="1">
      <c r="B27" s="814"/>
      <c r="C27" s="814"/>
      <c r="D27" s="822"/>
      <c r="E27" s="814"/>
      <c r="F27" s="814"/>
      <c r="G27" s="816" t="str">
        <f t="shared" si="2"/>
        <v/>
      </c>
      <c r="H27" s="816" t="str">
        <f t="shared" si="3"/>
        <v/>
      </c>
    </row>
    <row r="28" spans="2:8" ht="20.25" customHeight="1">
      <c r="B28" s="829"/>
      <c r="C28" s="829"/>
      <c r="D28" s="830"/>
      <c r="E28" s="829"/>
      <c r="F28" s="829"/>
      <c r="G28" s="830" t="str">
        <f t="shared" si="2"/>
        <v/>
      </c>
      <c r="H28" s="830" t="str">
        <f t="shared" si="3"/>
        <v/>
      </c>
    </row>
    <row r="29" spans="2:8" ht="20.25" customHeight="1">
      <c r="B29" s="814"/>
      <c r="C29" s="814"/>
      <c r="D29" s="822"/>
      <c r="E29" s="814"/>
      <c r="F29" s="814"/>
      <c r="G29" s="816" t="str">
        <f t="shared" si="2"/>
        <v/>
      </c>
      <c r="H29" s="816" t="str">
        <f t="shared" si="3"/>
        <v/>
      </c>
    </row>
    <row r="30" spans="2:8" ht="20.25" customHeight="1">
      <c r="B30" s="829"/>
      <c r="C30" s="829"/>
      <c r="D30" s="830"/>
      <c r="E30" s="829"/>
      <c r="F30" s="829"/>
      <c r="G30" s="830" t="str">
        <f t="shared" si="2"/>
        <v/>
      </c>
      <c r="H30" s="830" t="str">
        <f t="shared" si="3"/>
        <v/>
      </c>
    </row>
    <row r="31" spans="2:8" ht="20.25" customHeight="1">
      <c r="B31" s="1952" t="s">
        <v>22</v>
      </c>
      <c r="C31" s="1953"/>
      <c r="D31" s="1953"/>
      <c r="E31" s="1953"/>
      <c r="F31" s="1954"/>
      <c r="G31" s="816">
        <f>SUM(G21:G30)</f>
        <v>0</v>
      </c>
      <c r="H31" s="816">
        <f>SUM(H21:H30)</f>
        <v>0</v>
      </c>
    </row>
    <row r="33" spans="2:8" ht="18.75" customHeight="1">
      <c r="B33" s="123" t="s">
        <v>615</v>
      </c>
    </row>
    <row r="34" spans="2:8" ht="33.75" customHeight="1">
      <c r="B34" s="823" t="s">
        <v>323</v>
      </c>
      <c r="C34" s="823" t="s">
        <v>100</v>
      </c>
      <c r="D34" s="1961" t="s">
        <v>616</v>
      </c>
      <c r="E34" s="1962"/>
      <c r="F34" s="824" t="s">
        <v>617</v>
      </c>
      <c r="G34" s="824" t="s">
        <v>610</v>
      </c>
      <c r="H34" s="824" t="s">
        <v>611</v>
      </c>
    </row>
    <row r="35" spans="2:8" ht="20.25" customHeight="1">
      <c r="B35" s="814"/>
      <c r="C35" s="814"/>
      <c r="D35" s="1955"/>
      <c r="E35" s="1956"/>
      <c r="F35" s="814"/>
      <c r="G35" s="816" t="str">
        <f t="shared" ref="G35:G44" si="4">IF(C35=0,"",D35*F35)</f>
        <v/>
      </c>
      <c r="H35" s="816" t="str">
        <f t="shared" ref="H35:H44" si="5">IF(C35=0,"",D35*F35*15)</f>
        <v/>
      </c>
    </row>
    <row r="36" spans="2:8" ht="20.25" customHeight="1">
      <c r="B36" s="827"/>
      <c r="C36" s="827"/>
      <c r="D36" s="1957"/>
      <c r="E36" s="1958"/>
      <c r="F36" s="827"/>
      <c r="G36" s="828" t="str">
        <f t="shared" si="4"/>
        <v/>
      </c>
      <c r="H36" s="828" t="str">
        <f t="shared" si="5"/>
        <v/>
      </c>
    </row>
    <row r="37" spans="2:8" ht="20.25" customHeight="1">
      <c r="B37" s="814"/>
      <c r="C37" s="814"/>
      <c r="D37" s="1955"/>
      <c r="E37" s="1956"/>
      <c r="F37" s="814"/>
      <c r="G37" s="816" t="str">
        <f t="shared" si="4"/>
        <v/>
      </c>
      <c r="H37" s="816" t="str">
        <f t="shared" si="5"/>
        <v/>
      </c>
    </row>
    <row r="38" spans="2:8" ht="20.25" customHeight="1">
      <c r="B38" s="827"/>
      <c r="C38" s="827"/>
      <c r="D38" s="1957"/>
      <c r="E38" s="1958"/>
      <c r="F38" s="827"/>
      <c r="G38" s="828" t="str">
        <f t="shared" si="4"/>
        <v/>
      </c>
      <c r="H38" s="828" t="str">
        <f t="shared" si="5"/>
        <v/>
      </c>
    </row>
    <row r="39" spans="2:8" ht="20.25" customHeight="1">
      <c r="B39" s="814"/>
      <c r="C39" s="814"/>
      <c r="D39" s="1955"/>
      <c r="E39" s="1956"/>
      <c r="F39" s="814"/>
      <c r="G39" s="816" t="str">
        <f t="shared" si="4"/>
        <v/>
      </c>
      <c r="H39" s="816" t="str">
        <f t="shared" si="5"/>
        <v/>
      </c>
    </row>
    <row r="40" spans="2:8" ht="20.25" customHeight="1">
      <c r="B40" s="827"/>
      <c r="C40" s="827"/>
      <c r="D40" s="1957"/>
      <c r="E40" s="1958"/>
      <c r="F40" s="827"/>
      <c r="G40" s="828" t="str">
        <f t="shared" si="4"/>
        <v/>
      </c>
      <c r="H40" s="828" t="str">
        <f t="shared" si="5"/>
        <v/>
      </c>
    </row>
    <row r="41" spans="2:8" ht="20.25" customHeight="1">
      <c r="B41" s="814"/>
      <c r="C41" s="814"/>
      <c r="D41" s="1955"/>
      <c r="E41" s="1956"/>
      <c r="F41" s="814"/>
      <c r="G41" s="816" t="str">
        <f t="shared" si="4"/>
        <v/>
      </c>
      <c r="H41" s="816" t="str">
        <f t="shared" si="5"/>
        <v/>
      </c>
    </row>
    <row r="42" spans="2:8" ht="20.25" customHeight="1">
      <c r="B42" s="827"/>
      <c r="C42" s="827"/>
      <c r="D42" s="1957"/>
      <c r="E42" s="1958"/>
      <c r="F42" s="827"/>
      <c r="G42" s="828" t="str">
        <f t="shared" si="4"/>
        <v/>
      </c>
      <c r="H42" s="828" t="str">
        <f t="shared" si="5"/>
        <v/>
      </c>
    </row>
    <row r="43" spans="2:8" ht="20.25" customHeight="1">
      <c r="B43" s="814"/>
      <c r="C43" s="814"/>
      <c r="D43" s="1955"/>
      <c r="E43" s="1956"/>
      <c r="F43" s="814"/>
      <c r="G43" s="816" t="str">
        <f t="shared" si="4"/>
        <v/>
      </c>
      <c r="H43" s="816" t="str">
        <f t="shared" si="5"/>
        <v/>
      </c>
    </row>
    <row r="44" spans="2:8" ht="20.25" customHeight="1">
      <c r="B44" s="827"/>
      <c r="C44" s="827"/>
      <c r="D44" s="1957"/>
      <c r="E44" s="1958"/>
      <c r="F44" s="827"/>
      <c r="G44" s="828" t="str">
        <f t="shared" si="4"/>
        <v/>
      </c>
      <c r="H44" s="828" t="str">
        <f t="shared" si="5"/>
        <v/>
      </c>
    </row>
    <row r="45" spans="2:8" ht="20.25" customHeight="1">
      <c r="B45" s="1952" t="s">
        <v>22</v>
      </c>
      <c r="C45" s="1953"/>
      <c r="D45" s="1953"/>
      <c r="E45" s="1953"/>
      <c r="F45" s="1954"/>
      <c r="G45" s="816">
        <f>SUM(G35:G44)</f>
        <v>0</v>
      </c>
      <c r="H45" s="816">
        <f>SUM(H35:H44)</f>
        <v>0</v>
      </c>
    </row>
    <row r="47" spans="2:8">
      <c r="B47" s="123" t="s">
        <v>645</v>
      </c>
    </row>
  </sheetData>
  <mergeCells count="25">
    <mergeCell ref="D11:E11"/>
    <mergeCell ref="D6:E6"/>
    <mergeCell ref="D7:E7"/>
    <mergeCell ref="D8:E8"/>
    <mergeCell ref="D9:E9"/>
    <mergeCell ref="D10:E10"/>
    <mergeCell ref="D38:E38"/>
    <mergeCell ref="D12:E12"/>
    <mergeCell ref="D13:E13"/>
    <mergeCell ref="D14:E14"/>
    <mergeCell ref="D15:E15"/>
    <mergeCell ref="D16:E16"/>
    <mergeCell ref="B17:F17"/>
    <mergeCell ref="B31:F31"/>
    <mergeCell ref="D34:E34"/>
    <mergeCell ref="D35:E35"/>
    <mergeCell ref="D36:E36"/>
    <mergeCell ref="D37:E37"/>
    <mergeCell ref="B45:F45"/>
    <mergeCell ref="D39:E39"/>
    <mergeCell ref="D40:E40"/>
    <mergeCell ref="D41:E41"/>
    <mergeCell ref="D42:E42"/>
    <mergeCell ref="D43:E43"/>
    <mergeCell ref="D44:E44"/>
  </mergeCells>
  <phoneticPr fontId="5"/>
  <pageMargins left="0.70866141732283472" right="0.51181102362204722" top="0.55118110236220474" bottom="0.55118110236220474" header="0.31496062992125984" footer="0.31496062992125984"/>
  <pageSetup paperSize="9" scale="87"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4"/>
  <sheetViews>
    <sheetView view="pageBreakPreview" zoomScale="85" zoomScaleNormal="115" zoomScaleSheetLayoutView="85" workbookViewId="0">
      <pane ySplit="7" topLeftCell="A8" activePane="bottomLeft" state="frozen"/>
      <selection activeCell="T21" sqref="T21"/>
      <selection pane="bottomLeft" activeCell="T16" sqref="T16"/>
    </sheetView>
  </sheetViews>
  <sheetFormatPr defaultRowHeight="11.25"/>
  <cols>
    <col min="1" max="1" width="2.75" style="768" customWidth="1"/>
    <col min="2" max="2" width="3.75" style="768" customWidth="1"/>
    <col min="3" max="3" width="3" style="768" customWidth="1"/>
    <col min="4" max="4" width="21.875" style="768" bestFit="1" customWidth="1"/>
    <col min="5" max="5" width="11.5" style="768" customWidth="1"/>
    <col min="6" max="6" width="9.375" style="768" customWidth="1"/>
    <col min="7" max="7" width="10.5" style="768" customWidth="1"/>
    <col min="8" max="8" width="25.5" style="768" customWidth="1"/>
    <col min="9" max="9" width="10" style="768" customWidth="1"/>
    <col min="10" max="10" width="10.125" style="768" customWidth="1"/>
    <col min="11" max="11" width="10" style="768" customWidth="1"/>
    <col min="12" max="14" width="14.375" style="768" customWidth="1"/>
    <col min="15" max="18" width="6.5" style="768" customWidth="1"/>
    <col min="19" max="19" width="13.625" style="768" customWidth="1"/>
    <col min="20" max="16384" width="9" style="768"/>
  </cols>
  <sheetData>
    <row r="1" spans="2:14" ht="13.5" customHeight="1">
      <c r="B1" s="767"/>
    </row>
    <row r="2" spans="2:14" s="769" customFormat="1" ht="13.5" customHeight="1">
      <c r="C2" s="769" t="s">
        <v>777</v>
      </c>
    </row>
    <row r="3" spans="2:14" ht="13.5" customHeight="1">
      <c r="B3" s="767"/>
    </row>
    <row r="4" spans="2:14" s="769" customFormat="1" ht="13.5" customHeight="1"/>
    <row r="5" spans="2:14" s="769" customFormat="1" ht="13.5" customHeight="1">
      <c r="B5" s="1965" t="s">
        <v>584</v>
      </c>
      <c r="C5" s="1965" t="s">
        <v>585</v>
      </c>
      <c r="D5" s="1965" t="s">
        <v>586</v>
      </c>
      <c r="E5" s="1968" t="s">
        <v>587</v>
      </c>
      <c r="F5" s="1969"/>
      <c r="G5" s="1970"/>
      <c r="H5" s="1971" t="s">
        <v>588</v>
      </c>
      <c r="I5" s="1965" t="s">
        <v>589</v>
      </c>
      <c r="J5" s="1968" t="s">
        <v>590</v>
      </c>
      <c r="K5" s="1970"/>
      <c r="L5" s="1968" t="s">
        <v>591</v>
      </c>
      <c r="M5" s="1970"/>
      <c r="N5" s="770" t="s">
        <v>592</v>
      </c>
    </row>
    <row r="6" spans="2:14" s="769" customFormat="1" ht="13.5" customHeight="1">
      <c r="B6" s="1966"/>
      <c r="C6" s="1966"/>
      <c r="D6" s="1966"/>
      <c r="E6" s="1976" t="s">
        <v>593</v>
      </c>
      <c r="F6" s="1978" t="s">
        <v>594</v>
      </c>
      <c r="G6" s="1980" t="s">
        <v>595</v>
      </c>
      <c r="H6" s="1972"/>
      <c r="I6" s="1966"/>
      <c r="J6" s="1982" t="s">
        <v>596</v>
      </c>
      <c r="K6" s="1984" t="s">
        <v>597</v>
      </c>
      <c r="L6" s="1985" t="s">
        <v>653</v>
      </c>
      <c r="M6" s="1984" t="s">
        <v>654</v>
      </c>
      <c r="N6" s="1974" t="s">
        <v>598</v>
      </c>
    </row>
    <row r="7" spans="2:14" s="769" customFormat="1" ht="13.5" customHeight="1">
      <c r="B7" s="1966"/>
      <c r="C7" s="1967"/>
      <c r="D7" s="1967"/>
      <c r="E7" s="1977"/>
      <c r="F7" s="1979"/>
      <c r="G7" s="1981"/>
      <c r="H7" s="1973"/>
      <c r="I7" s="1967"/>
      <c r="J7" s="1983"/>
      <c r="K7" s="1981"/>
      <c r="L7" s="1986"/>
      <c r="M7" s="1981"/>
      <c r="N7" s="1975"/>
    </row>
    <row r="8" spans="2:14" s="769" customFormat="1" ht="14.25" customHeight="1">
      <c r="B8" s="834"/>
      <c r="C8" s="771"/>
      <c r="D8" s="772"/>
      <c r="E8" s="773"/>
      <c r="F8" s="774"/>
      <c r="G8" s="775">
        <f>ROUND(E8*F8,0)</f>
        <v>0</v>
      </c>
      <c r="H8" s="800"/>
      <c r="I8" s="800"/>
      <c r="J8" s="805"/>
      <c r="K8" s="776"/>
      <c r="L8" s="805">
        <f>G8*I8*J8/1000</f>
        <v>0</v>
      </c>
      <c r="M8" s="776">
        <f>G8*I8*K8/1000</f>
        <v>0</v>
      </c>
      <c r="N8" s="809">
        <f>L8-M8</f>
        <v>0</v>
      </c>
    </row>
    <row r="9" spans="2:14" s="769" customFormat="1" ht="14.25" customHeight="1">
      <c r="B9" s="777"/>
      <c r="C9" s="778"/>
      <c r="D9" s="779"/>
      <c r="E9" s="780"/>
      <c r="F9" s="781"/>
      <c r="G9" s="782">
        <f t="shared" ref="G9:G48" si="0">ROUND(E9*F9,0)</f>
        <v>0</v>
      </c>
      <c r="H9" s="801"/>
      <c r="I9" s="801"/>
      <c r="J9" s="804"/>
      <c r="K9" s="783"/>
      <c r="L9" s="804">
        <f>G9*I9*J9/1000</f>
        <v>0</v>
      </c>
      <c r="M9" s="783">
        <f>G9*I9*K9/1000</f>
        <v>0</v>
      </c>
      <c r="N9" s="810">
        <f t="shared" ref="N9:N48" si="1">L9-M9</f>
        <v>0</v>
      </c>
    </row>
    <row r="10" spans="2:14" s="769" customFormat="1" ht="14.25" customHeight="1">
      <c r="B10" s="777"/>
      <c r="C10" s="778"/>
      <c r="D10" s="772"/>
      <c r="E10" s="773"/>
      <c r="F10" s="774"/>
      <c r="G10" s="775">
        <f t="shared" si="0"/>
        <v>0</v>
      </c>
      <c r="H10" s="800"/>
      <c r="I10" s="800"/>
      <c r="J10" s="805"/>
      <c r="K10" s="776"/>
      <c r="L10" s="805">
        <f t="shared" ref="L10:L48" si="2">G10*I10*J10/1000</f>
        <v>0</v>
      </c>
      <c r="M10" s="776">
        <f t="shared" ref="M10:M48" si="3">G10*I10*K10/1000</f>
        <v>0</v>
      </c>
      <c r="N10" s="809">
        <f t="shared" si="1"/>
        <v>0</v>
      </c>
    </row>
    <row r="11" spans="2:14" s="769" customFormat="1" ht="14.25" customHeight="1">
      <c r="B11" s="777"/>
      <c r="C11" s="778"/>
      <c r="D11" s="779"/>
      <c r="E11" s="780"/>
      <c r="F11" s="781"/>
      <c r="G11" s="782">
        <f t="shared" si="0"/>
        <v>0</v>
      </c>
      <c r="H11" s="801"/>
      <c r="I11" s="801"/>
      <c r="J11" s="804"/>
      <c r="K11" s="783"/>
      <c r="L11" s="804">
        <f t="shared" si="2"/>
        <v>0</v>
      </c>
      <c r="M11" s="783">
        <f t="shared" si="3"/>
        <v>0</v>
      </c>
      <c r="N11" s="810">
        <f t="shared" si="1"/>
        <v>0</v>
      </c>
    </row>
    <row r="12" spans="2:14" s="769" customFormat="1" ht="14.25" customHeight="1">
      <c r="B12" s="777"/>
      <c r="C12" s="778"/>
      <c r="D12" s="772"/>
      <c r="E12" s="773"/>
      <c r="F12" s="774"/>
      <c r="G12" s="775">
        <f t="shared" si="0"/>
        <v>0</v>
      </c>
      <c r="H12" s="800"/>
      <c r="I12" s="800"/>
      <c r="J12" s="805"/>
      <c r="K12" s="776"/>
      <c r="L12" s="805">
        <f t="shared" si="2"/>
        <v>0</v>
      </c>
      <c r="M12" s="776">
        <f t="shared" si="3"/>
        <v>0</v>
      </c>
      <c r="N12" s="809">
        <f t="shared" si="1"/>
        <v>0</v>
      </c>
    </row>
    <row r="13" spans="2:14" s="769" customFormat="1" ht="14.25" customHeight="1">
      <c r="B13" s="777"/>
      <c r="C13" s="778"/>
      <c r="D13" s="779"/>
      <c r="E13" s="780"/>
      <c r="F13" s="781"/>
      <c r="G13" s="782">
        <f t="shared" si="0"/>
        <v>0</v>
      </c>
      <c r="H13" s="801"/>
      <c r="I13" s="801"/>
      <c r="J13" s="804"/>
      <c r="K13" s="783"/>
      <c r="L13" s="804">
        <f t="shared" si="2"/>
        <v>0</v>
      </c>
      <c r="M13" s="783">
        <f t="shared" si="3"/>
        <v>0</v>
      </c>
      <c r="N13" s="810">
        <f t="shared" si="1"/>
        <v>0</v>
      </c>
    </row>
    <row r="14" spans="2:14" s="769" customFormat="1" ht="14.25" customHeight="1">
      <c r="B14" s="777"/>
      <c r="C14" s="778"/>
      <c r="D14" s="772"/>
      <c r="E14" s="773"/>
      <c r="F14" s="774"/>
      <c r="G14" s="775">
        <f t="shared" si="0"/>
        <v>0</v>
      </c>
      <c r="H14" s="800"/>
      <c r="I14" s="800"/>
      <c r="J14" s="805"/>
      <c r="K14" s="776"/>
      <c r="L14" s="805">
        <f t="shared" si="2"/>
        <v>0</v>
      </c>
      <c r="M14" s="776">
        <f t="shared" si="3"/>
        <v>0</v>
      </c>
      <c r="N14" s="809">
        <f t="shared" si="1"/>
        <v>0</v>
      </c>
    </row>
    <row r="15" spans="2:14" s="769" customFormat="1" ht="14.25" customHeight="1">
      <c r="B15" s="777"/>
      <c r="C15" s="778"/>
      <c r="D15" s="779"/>
      <c r="E15" s="780"/>
      <c r="F15" s="781"/>
      <c r="G15" s="782">
        <f t="shared" si="0"/>
        <v>0</v>
      </c>
      <c r="H15" s="801"/>
      <c r="I15" s="801"/>
      <c r="J15" s="804"/>
      <c r="K15" s="783"/>
      <c r="L15" s="804">
        <f t="shared" si="2"/>
        <v>0</v>
      </c>
      <c r="M15" s="783">
        <f t="shared" si="3"/>
        <v>0</v>
      </c>
      <c r="N15" s="810">
        <f t="shared" si="1"/>
        <v>0</v>
      </c>
    </row>
    <row r="16" spans="2:14" s="769" customFormat="1" ht="14.25" customHeight="1">
      <c r="B16" s="777"/>
      <c r="C16" s="778"/>
      <c r="D16" s="772"/>
      <c r="E16" s="773"/>
      <c r="F16" s="774"/>
      <c r="G16" s="775">
        <f t="shared" si="0"/>
        <v>0</v>
      </c>
      <c r="H16" s="800"/>
      <c r="I16" s="800"/>
      <c r="J16" s="805"/>
      <c r="K16" s="776"/>
      <c r="L16" s="805">
        <f t="shared" si="2"/>
        <v>0</v>
      </c>
      <c r="M16" s="776">
        <f t="shared" si="3"/>
        <v>0</v>
      </c>
      <c r="N16" s="809">
        <f t="shared" si="1"/>
        <v>0</v>
      </c>
    </row>
    <row r="17" spans="2:14" s="769" customFormat="1" ht="14.25" customHeight="1">
      <c r="B17" s="777"/>
      <c r="C17" s="778"/>
      <c r="D17" s="779"/>
      <c r="E17" s="780"/>
      <c r="F17" s="781"/>
      <c r="G17" s="782">
        <f t="shared" si="0"/>
        <v>0</v>
      </c>
      <c r="H17" s="801"/>
      <c r="I17" s="801"/>
      <c r="J17" s="804"/>
      <c r="K17" s="783"/>
      <c r="L17" s="804">
        <f t="shared" si="2"/>
        <v>0</v>
      </c>
      <c r="M17" s="783">
        <f t="shared" si="3"/>
        <v>0</v>
      </c>
      <c r="N17" s="810">
        <f t="shared" si="1"/>
        <v>0</v>
      </c>
    </row>
    <row r="18" spans="2:14" s="769" customFormat="1" ht="14.25" customHeight="1">
      <c r="B18" s="777"/>
      <c r="C18" s="778"/>
      <c r="D18" s="772"/>
      <c r="E18" s="773"/>
      <c r="F18" s="774"/>
      <c r="G18" s="775">
        <f t="shared" si="0"/>
        <v>0</v>
      </c>
      <c r="H18" s="800"/>
      <c r="I18" s="800"/>
      <c r="J18" s="805"/>
      <c r="K18" s="776"/>
      <c r="L18" s="805">
        <f t="shared" si="2"/>
        <v>0</v>
      </c>
      <c r="M18" s="776">
        <f t="shared" si="3"/>
        <v>0</v>
      </c>
      <c r="N18" s="809">
        <f t="shared" si="1"/>
        <v>0</v>
      </c>
    </row>
    <row r="19" spans="2:14" s="769" customFormat="1" ht="14.25" customHeight="1">
      <c r="B19" s="777"/>
      <c r="C19" s="778"/>
      <c r="D19" s="779"/>
      <c r="E19" s="780"/>
      <c r="F19" s="781"/>
      <c r="G19" s="782">
        <f t="shared" si="0"/>
        <v>0</v>
      </c>
      <c r="H19" s="801"/>
      <c r="I19" s="801"/>
      <c r="J19" s="804"/>
      <c r="K19" s="783"/>
      <c r="L19" s="804">
        <f t="shared" si="2"/>
        <v>0</v>
      </c>
      <c r="M19" s="783">
        <f t="shared" si="3"/>
        <v>0</v>
      </c>
      <c r="N19" s="810">
        <f t="shared" si="1"/>
        <v>0</v>
      </c>
    </row>
    <row r="20" spans="2:14" s="769" customFormat="1" ht="14.25" customHeight="1">
      <c r="B20" s="777"/>
      <c r="C20" s="771"/>
      <c r="D20" s="772"/>
      <c r="E20" s="773"/>
      <c r="F20" s="774"/>
      <c r="G20" s="775">
        <f t="shared" si="0"/>
        <v>0</v>
      </c>
      <c r="H20" s="800"/>
      <c r="I20" s="800"/>
      <c r="J20" s="805"/>
      <c r="K20" s="776"/>
      <c r="L20" s="805">
        <f t="shared" si="2"/>
        <v>0</v>
      </c>
      <c r="M20" s="776">
        <f t="shared" si="3"/>
        <v>0</v>
      </c>
      <c r="N20" s="809">
        <f t="shared" si="1"/>
        <v>0</v>
      </c>
    </row>
    <row r="21" spans="2:14" s="769" customFormat="1" ht="14.25" customHeight="1">
      <c r="B21" s="777"/>
      <c r="C21" s="771"/>
      <c r="D21" s="779"/>
      <c r="E21" s="780"/>
      <c r="F21" s="781"/>
      <c r="G21" s="782">
        <f t="shared" si="0"/>
        <v>0</v>
      </c>
      <c r="H21" s="801"/>
      <c r="I21" s="801"/>
      <c r="J21" s="804"/>
      <c r="K21" s="783"/>
      <c r="L21" s="804">
        <f t="shared" si="2"/>
        <v>0</v>
      </c>
      <c r="M21" s="783">
        <f t="shared" si="3"/>
        <v>0</v>
      </c>
      <c r="N21" s="810">
        <f t="shared" si="1"/>
        <v>0</v>
      </c>
    </row>
    <row r="22" spans="2:14" s="769" customFormat="1" ht="14.25" customHeight="1">
      <c r="B22" s="777"/>
      <c r="C22" s="771"/>
      <c r="D22" s="772"/>
      <c r="E22" s="773"/>
      <c r="F22" s="774"/>
      <c r="G22" s="775">
        <f t="shared" si="0"/>
        <v>0</v>
      </c>
      <c r="H22" s="800"/>
      <c r="I22" s="800"/>
      <c r="J22" s="805"/>
      <c r="K22" s="776"/>
      <c r="L22" s="805">
        <f t="shared" si="2"/>
        <v>0</v>
      </c>
      <c r="M22" s="776">
        <f t="shared" si="3"/>
        <v>0</v>
      </c>
      <c r="N22" s="809">
        <f t="shared" si="1"/>
        <v>0</v>
      </c>
    </row>
    <row r="23" spans="2:14" s="769" customFormat="1" ht="14.25" customHeight="1">
      <c r="B23" s="777"/>
      <c r="C23" s="771"/>
      <c r="D23" s="779"/>
      <c r="E23" s="780"/>
      <c r="F23" s="781"/>
      <c r="G23" s="782">
        <f t="shared" si="0"/>
        <v>0</v>
      </c>
      <c r="H23" s="801"/>
      <c r="I23" s="801"/>
      <c r="J23" s="804"/>
      <c r="K23" s="783"/>
      <c r="L23" s="804">
        <f t="shared" si="2"/>
        <v>0</v>
      </c>
      <c r="M23" s="783">
        <f t="shared" si="3"/>
        <v>0</v>
      </c>
      <c r="N23" s="810">
        <f t="shared" si="1"/>
        <v>0</v>
      </c>
    </row>
    <row r="24" spans="2:14" s="769" customFormat="1" ht="14.25" customHeight="1">
      <c r="B24" s="777"/>
      <c r="C24" s="771"/>
      <c r="D24" s="772"/>
      <c r="E24" s="773"/>
      <c r="F24" s="774"/>
      <c r="G24" s="775">
        <f t="shared" si="0"/>
        <v>0</v>
      </c>
      <c r="H24" s="800"/>
      <c r="I24" s="800"/>
      <c r="J24" s="805"/>
      <c r="K24" s="776"/>
      <c r="L24" s="805">
        <f t="shared" si="2"/>
        <v>0</v>
      </c>
      <c r="M24" s="776">
        <f t="shared" si="3"/>
        <v>0</v>
      </c>
      <c r="N24" s="809">
        <f t="shared" si="1"/>
        <v>0</v>
      </c>
    </row>
    <row r="25" spans="2:14" s="769" customFormat="1" ht="14.25" customHeight="1">
      <c r="B25" s="777"/>
      <c r="C25" s="771"/>
      <c r="D25" s="779"/>
      <c r="E25" s="780"/>
      <c r="F25" s="781"/>
      <c r="G25" s="782">
        <f t="shared" si="0"/>
        <v>0</v>
      </c>
      <c r="H25" s="801"/>
      <c r="I25" s="801"/>
      <c r="J25" s="804"/>
      <c r="K25" s="783"/>
      <c r="L25" s="804">
        <f t="shared" si="2"/>
        <v>0</v>
      </c>
      <c r="M25" s="783">
        <f t="shared" si="3"/>
        <v>0</v>
      </c>
      <c r="N25" s="810">
        <f t="shared" si="1"/>
        <v>0</v>
      </c>
    </row>
    <row r="26" spans="2:14" s="769" customFormat="1" ht="14.25" customHeight="1">
      <c r="B26" s="777"/>
      <c r="C26" s="771"/>
      <c r="D26" s="772"/>
      <c r="E26" s="773"/>
      <c r="F26" s="774"/>
      <c r="G26" s="775">
        <f t="shared" si="0"/>
        <v>0</v>
      </c>
      <c r="H26" s="800"/>
      <c r="I26" s="800"/>
      <c r="J26" s="805"/>
      <c r="K26" s="776"/>
      <c r="L26" s="805">
        <f t="shared" si="2"/>
        <v>0</v>
      </c>
      <c r="M26" s="776">
        <f t="shared" si="3"/>
        <v>0</v>
      </c>
      <c r="N26" s="809">
        <f t="shared" si="1"/>
        <v>0</v>
      </c>
    </row>
    <row r="27" spans="2:14" s="769" customFormat="1" ht="14.25" customHeight="1">
      <c r="B27" s="777"/>
      <c r="C27" s="771"/>
      <c r="D27" s="779"/>
      <c r="E27" s="780"/>
      <c r="F27" s="781"/>
      <c r="G27" s="782">
        <f t="shared" si="0"/>
        <v>0</v>
      </c>
      <c r="H27" s="801"/>
      <c r="I27" s="801"/>
      <c r="J27" s="804"/>
      <c r="K27" s="783"/>
      <c r="L27" s="804">
        <f t="shared" si="2"/>
        <v>0</v>
      </c>
      <c r="M27" s="783">
        <f t="shared" si="3"/>
        <v>0</v>
      </c>
      <c r="N27" s="810">
        <f t="shared" si="1"/>
        <v>0</v>
      </c>
    </row>
    <row r="28" spans="2:14" s="769" customFormat="1" ht="14.25" customHeight="1">
      <c r="B28" s="777"/>
      <c r="C28" s="771"/>
      <c r="D28" s="772"/>
      <c r="E28" s="773"/>
      <c r="F28" s="774"/>
      <c r="G28" s="775">
        <f t="shared" si="0"/>
        <v>0</v>
      </c>
      <c r="H28" s="800"/>
      <c r="I28" s="800"/>
      <c r="J28" s="805"/>
      <c r="K28" s="776"/>
      <c r="L28" s="805">
        <f t="shared" si="2"/>
        <v>0</v>
      </c>
      <c r="M28" s="776">
        <f t="shared" si="3"/>
        <v>0</v>
      </c>
      <c r="N28" s="809">
        <f t="shared" si="1"/>
        <v>0</v>
      </c>
    </row>
    <row r="29" spans="2:14" s="769" customFormat="1" ht="14.25" customHeight="1">
      <c r="B29" s="777"/>
      <c r="C29" s="771"/>
      <c r="D29" s="779"/>
      <c r="E29" s="780"/>
      <c r="F29" s="781"/>
      <c r="G29" s="782">
        <f t="shared" si="0"/>
        <v>0</v>
      </c>
      <c r="H29" s="801"/>
      <c r="I29" s="801"/>
      <c r="J29" s="804"/>
      <c r="K29" s="783"/>
      <c r="L29" s="804">
        <f t="shared" si="2"/>
        <v>0</v>
      </c>
      <c r="M29" s="783">
        <f t="shared" si="3"/>
        <v>0</v>
      </c>
      <c r="N29" s="810">
        <f t="shared" si="1"/>
        <v>0</v>
      </c>
    </row>
    <row r="30" spans="2:14" s="769" customFormat="1" ht="14.25" customHeight="1">
      <c r="B30" s="777"/>
      <c r="C30" s="771"/>
      <c r="D30" s="772"/>
      <c r="E30" s="773"/>
      <c r="F30" s="774"/>
      <c r="G30" s="775">
        <f t="shared" si="0"/>
        <v>0</v>
      </c>
      <c r="H30" s="800"/>
      <c r="I30" s="800"/>
      <c r="J30" s="805"/>
      <c r="K30" s="776"/>
      <c r="L30" s="805">
        <f t="shared" si="2"/>
        <v>0</v>
      </c>
      <c r="M30" s="776">
        <f t="shared" si="3"/>
        <v>0</v>
      </c>
      <c r="N30" s="809">
        <f t="shared" si="1"/>
        <v>0</v>
      </c>
    </row>
    <row r="31" spans="2:14" s="769" customFormat="1" ht="14.25" customHeight="1">
      <c r="B31" s="777"/>
      <c r="C31" s="771"/>
      <c r="D31" s="779"/>
      <c r="E31" s="780"/>
      <c r="F31" s="781"/>
      <c r="G31" s="782">
        <f t="shared" si="0"/>
        <v>0</v>
      </c>
      <c r="H31" s="801"/>
      <c r="I31" s="801"/>
      <c r="J31" s="804"/>
      <c r="K31" s="783"/>
      <c r="L31" s="804">
        <f t="shared" si="2"/>
        <v>0</v>
      </c>
      <c r="M31" s="783">
        <f t="shared" si="3"/>
        <v>0</v>
      </c>
      <c r="N31" s="810">
        <f t="shared" si="1"/>
        <v>0</v>
      </c>
    </row>
    <row r="32" spans="2:14" s="769" customFormat="1" ht="14.25" customHeight="1">
      <c r="B32" s="777"/>
      <c r="C32" s="771"/>
      <c r="D32" s="772"/>
      <c r="E32" s="773"/>
      <c r="F32" s="774"/>
      <c r="G32" s="775">
        <f t="shared" si="0"/>
        <v>0</v>
      </c>
      <c r="H32" s="800"/>
      <c r="I32" s="800"/>
      <c r="J32" s="805"/>
      <c r="K32" s="776"/>
      <c r="L32" s="805">
        <f t="shared" si="2"/>
        <v>0</v>
      </c>
      <c r="M32" s="776">
        <f t="shared" si="3"/>
        <v>0</v>
      </c>
      <c r="N32" s="809">
        <f t="shared" si="1"/>
        <v>0</v>
      </c>
    </row>
    <row r="33" spans="2:14" s="769" customFormat="1" ht="14.25" customHeight="1">
      <c r="B33" s="777"/>
      <c r="C33" s="771"/>
      <c r="D33" s="779"/>
      <c r="E33" s="780"/>
      <c r="F33" s="781"/>
      <c r="G33" s="782">
        <f t="shared" si="0"/>
        <v>0</v>
      </c>
      <c r="H33" s="801"/>
      <c r="I33" s="801"/>
      <c r="J33" s="804"/>
      <c r="K33" s="783"/>
      <c r="L33" s="804">
        <f t="shared" si="2"/>
        <v>0</v>
      </c>
      <c r="M33" s="783">
        <f t="shared" si="3"/>
        <v>0</v>
      </c>
      <c r="N33" s="810">
        <f t="shared" si="1"/>
        <v>0</v>
      </c>
    </row>
    <row r="34" spans="2:14" s="769" customFormat="1" ht="14.25" customHeight="1">
      <c r="B34" s="777"/>
      <c r="C34" s="771"/>
      <c r="D34" s="772"/>
      <c r="E34" s="773"/>
      <c r="F34" s="774"/>
      <c r="G34" s="775">
        <f t="shared" si="0"/>
        <v>0</v>
      </c>
      <c r="H34" s="800"/>
      <c r="I34" s="800"/>
      <c r="J34" s="805"/>
      <c r="K34" s="776"/>
      <c r="L34" s="805">
        <f t="shared" si="2"/>
        <v>0</v>
      </c>
      <c r="M34" s="776">
        <f t="shared" si="3"/>
        <v>0</v>
      </c>
      <c r="N34" s="809">
        <f t="shared" si="1"/>
        <v>0</v>
      </c>
    </row>
    <row r="35" spans="2:14" s="769" customFormat="1" ht="14.25" customHeight="1">
      <c r="B35" s="777"/>
      <c r="C35" s="771"/>
      <c r="D35" s="779"/>
      <c r="E35" s="780"/>
      <c r="F35" s="781"/>
      <c r="G35" s="782">
        <f t="shared" si="0"/>
        <v>0</v>
      </c>
      <c r="H35" s="801"/>
      <c r="I35" s="801"/>
      <c r="J35" s="804"/>
      <c r="K35" s="783"/>
      <c r="L35" s="804">
        <f t="shared" si="2"/>
        <v>0</v>
      </c>
      <c r="M35" s="783">
        <f t="shared" si="3"/>
        <v>0</v>
      </c>
      <c r="N35" s="810">
        <f t="shared" si="1"/>
        <v>0</v>
      </c>
    </row>
    <row r="36" spans="2:14" s="769" customFormat="1" ht="14.25" customHeight="1">
      <c r="B36" s="777"/>
      <c r="C36" s="771"/>
      <c r="D36" s="772"/>
      <c r="E36" s="773"/>
      <c r="F36" s="774"/>
      <c r="G36" s="775">
        <f t="shared" si="0"/>
        <v>0</v>
      </c>
      <c r="H36" s="800"/>
      <c r="I36" s="800"/>
      <c r="J36" s="805"/>
      <c r="K36" s="776"/>
      <c r="L36" s="805">
        <f t="shared" si="2"/>
        <v>0</v>
      </c>
      <c r="M36" s="776">
        <f t="shared" si="3"/>
        <v>0</v>
      </c>
      <c r="N36" s="809">
        <f t="shared" si="1"/>
        <v>0</v>
      </c>
    </row>
    <row r="37" spans="2:14" s="769" customFormat="1" ht="14.25" customHeight="1">
      <c r="B37" s="777"/>
      <c r="C37" s="771"/>
      <c r="D37" s="779"/>
      <c r="E37" s="780"/>
      <c r="F37" s="781"/>
      <c r="G37" s="782">
        <f t="shared" si="0"/>
        <v>0</v>
      </c>
      <c r="H37" s="801"/>
      <c r="I37" s="801"/>
      <c r="J37" s="804"/>
      <c r="K37" s="783"/>
      <c r="L37" s="804">
        <f t="shared" si="2"/>
        <v>0</v>
      </c>
      <c r="M37" s="783">
        <f t="shared" si="3"/>
        <v>0</v>
      </c>
      <c r="N37" s="810">
        <f t="shared" si="1"/>
        <v>0</v>
      </c>
    </row>
    <row r="38" spans="2:14" s="769" customFormat="1" ht="14.25" customHeight="1">
      <c r="B38" s="777"/>
      <c r="C38" s="771"/>
      <c r="D38" s="772"/>
      <c r="E38" s="773"/>
      <c r="F38" s="774"/>
      <c r="G38" s="775">
        <f t="shared" si="0"/>
        <v>0</v>
      </c>
      <c r="H38" s="800"/>
      <c r="I38" s="800"/>
      <c r="J38" s="805"/>
      <c r="K38" s="776"/>
      <c r="L38" s="805">
        <f t="shared" si="2"/>
        <v>0</v>
      </c>
      <c r="M38" s="776">
        <f t="shared" si="3"/>
        <v>0</v>
      </c>
      <c r="N38" s="809">
        <f t="shared" si="1"/>
        <v>0</v>
      </c>
    </row>
    <row r="39" spans="2:14" s="769" customFormat="1" ht="14.25" customHeight="1">
      <c r="B39" s="777"/>
      <c r="C39" s="771"/>
      <c r="D39" s="779"/>
      <c r="E39" s="780"/>
      <c r="F39" s="781"/>
      <c r="G39" s="782">
        <f t="shared" si="0"/>
        <v>0</v>
      </c>
      <c r="H39" s="801"/>
      <c r="I39" s="801"/>
      <c r="J39" s="804"/>
      <c r="K39" s="783"/>
      <c r="L39" s="804">
        <f t="shared" si="2"/>
        <v>0</v>
      </c>
      <c r="M39" s="783">
        <f t="shared" si="3"/>
        <v>0</v>
      </c>
      <c r="N39" s="810">
        <f t="shared" si="1"/>
        <v>0</v>
      </c>
    </row>
    <row r="40" spans="2:14" s="769" customFormat="1" ht="14.25" customHeight="1">
      <c r="B40" s="777"/>
      <c r="C40" s="771"/>
      <c r="D40" s="772"/>
      <c r="E40" s="773"/>
      <c r="F40" s="774"/>
      <c r="G40" s="775">
        <f t="shared" si="0"/>
        <v>0</v>
      </c>
      <c r="H40" s="800"/>
      <c r="I40" s="800"/>
      <c r="J40" s="805"/>
      <c r="K40" s="776"/>
      <c r="L40" s="805">
        <f t="shared" si="2"/>
        <v>0</v>
      </c>
      <c r="M40" s="776">
        <f t="shared" si="3"/>
        <v>0</v>
      </c>
      <c r="N40" s="809">
        <f t="shared" si="1"/>
        <v>0</v>
      </c>
    </row>
    <row r="41" spans="2:14" s="769" customFormat="1" ht="14.25" customHeight="1">
      <c r="B41" s="777"/>
      <c r="C41" s="771"/>
      <c r="D41" s="779"/>
      <c r="E41" s="780"/>
      <c r="F41" s="781"/>
      <c r="G41" s="782">
        <f t="shared" si="0"/>
        <v>0</v>
      </c>
      <c r="H41" s="801"/>
      <c r="I41" s="801"/>
      <c r="J41" s="804"/>
      <c r="K41" s="783"/>
      <c r="L41" s="804">
        <f t="shared" si="2"/>
        <v>0</v>
      </c>
      <c r="M41" s="783">
        <f t="shared" si="3"/>
        <v>0</v>
      </c>
      <c r="N41" s="810">
        <f t="shared" si="1"/>
        <v>0</v>
      </c>
    </row>
    <row r="42" spans="2:14" s="769" customFormat="1" ht="14.25" customHeight="1">
      <c r="B42" s="777"/>
      <c r="C42" s="771"/>
      <c r="D42" s="772"/>
      <c r="E42" s="773"/>
      <c r="F42" s="774"/>
      <c r="G42" s="775">
        <f t="shared" si="0"/>
        <v>0</v>
      </c>
      <c r="H42" s="800"/>
      <c r="I42" s="800"/>
      <c r="J42" s="805"/>
      <c r="K42" s="776"/>
      <c r="L42" s="805">
        <f t="shared" si="2"/>
        <v>0</v>
      </c>
      <c r="M42" s="776">
        <f t="shared" si="3"/>
        <v>0</v>
      </c>
      <c r="N42" s="809">
        <f t="shared" si="1"/>
        <v>0</v>
      </c>
    </row>
    <row r="43" spans="2:14" s="769" customFormat="1" ht="14.25" customHeight="1">
      <c r="B43" s="777"/>
      <c r="C43" s="771"/>
      <c r="D43" s="779"/>
      <c r="E43" s="780"/>
      <c r="F43" s="781"/>
      <c r="G43" s="782">
        <f t="shared" si="0"/>
        <v>0</v>
      </c>
      <c r="H43" s="801"/>
      <c r="I43" s="801"/>
      <c r="J43" s="804"/>
      <c r="K43" s="783"/>
      <c r="L43" s="804">
        <f t="shared" si="2"/>
        <v>0</v>
      </c>
      <c r="M43" s="783">
        <f t="shared" si="3"/>
        <v>0</v>
      </c>
      <c r="N43" s="810">
        <f t="shared" si="1"/>
        <v>0</v>
      </c>
    </row>
    <row r="44" spans="2:14" s="769" customFormat="1" ht="14.25" customHeight="1">
      <c r="B44" s="777"/>
      <c r="C44" s="771"/>
      <c r="D44" s="772"/>
      <c r="E44" s="773"/>
      <c r="F44" s="774"/>
      <c r="G44" s="775">
        <f t="shared" si="0"/>
        <v>0</v>
      </c>
      <c r="H44" s="800"/>
      <c r="I44" s="800"/>
      <c r="J44" s="805"/>
      <c r="K44" s="776"/>
      <c r="L44" s="805">
        <f t="shared" si="2"/>
        <v>0</v>
      </c>
      <c r="M44" s="776">
        <f t="shared" si="3"/>
        <v>0</v>
      </c>
      <c r="N44" s="809">
        <f t="shared" si="1"/>
        <v>0</v>
      </c>
    </row>
    <row r="45" spans="2:14" s="769" customFormat="1" ht="14.25" customHeight="1">
      <c r="B45" s="777"/>
      <c r="C45" s="771"/>
      <c r="D45" s="779"/>
      <c r="E45" s="780"/>
      <c r="F45" s="781"/>
      <c r="G45" s="782">
        <f t="shared" si="0"/>
        <v>0</v>
      </c>
      <c r="H45" s="801"/>
      <c r="I45" s="801"/>
      <c r="J45" s="804"/>
      <c r="K45" s="783"/>
      <c r="L45" s="804">
        <f t="shared" si="2"/>
        <v>0</v>
      </c>
      <c r="M45" s="783">
        <f t="shared" si="3"/>
        <v>0</v>
      </c>
      <c r="N45" s="810">
        <f t="shared" si="1"/>
        <v>0</v>
      </c>
    </row>
    <row r="46" spans="2:14" s="769" customFormat="1" ht="14.25" customHeight="1">
      <c r="B46" s="777"/>
      <c r="C46" s="771"/>
      <c r="D46" s="772"/>
      <c r="E46" s="773"/>
      <c r="F46" s="774"/>
      <c r="G46" s="775">
        <f t="shared" si="0"/>
        <v>0</v>
      </c>
      <c r="H46" s="800"/>
      <c r="I46" s="800"/>
      <c r="J46" s="805"/>
      <c r="K46" s="776"/>
      <c r="L46" s="805">
        <f t="shared" si="2"/>
        <v>0</v>
      </c>
      <c r="M46" s="776">
        <f t="shared" si="3"/>
        <v>0</v>
      </c>
      <c r="N46" s="809">
        <f t="shared" si="1"/>
        <v>0</v>
      </c>
    </row>
    <row r="47" spans="2:14" s="769" customFormat="1" ht="14.25" customHeight="1">
      <c r="B47" s="777"/>
      <c r="C47" s="771"/>
      <c r="D47" s="779"/>
      <c r="E47" s="780"/>
      <c r="F47" s="781"/>
      <c r="G47" s="782">
        <f t="shared" si="0"/>
        <v>0</v>
      </c>
      <c r="H47" s="801"/>
      <c r="I47" s="801"/>
      <c r="J47" s="804"/>
      <c r="K47" s="783"/>
      <c r="L47" s="804">
        <f t="shared" si="2"/>
        <v>0</v>
      </c>
      <c r="M47" s="783">
        <f t="shared" si="3"/>
        <v>0</v>
      </c>
      <c r="N47" s="810">
        <f t="shared" si="1"/>
        <v>0</v>
      </c>
    </row>
    <row r="48" spans="2:14" s="769" customFormat="1" ht="14.25" customHeight="1">
      <c r="B48" s="777"/>
      <c r="C48" s="771"/>
      <c r="D48" s="772"/>
      <c r="E48" s="773"/>
      <c r="F48" s="774"/>
      <c r="G48" s="775">
        <f t="shared" si="0"/>
        <v>0</v>
      </c>
      <c r="H48" s="800"/>
      <c r="I48" s="800"/>
      <c r="J48" s="805"/>
      <c r="K48" s="776"/>
      <c r="L48" s="805">
        <f t="shared" si="2"/>
        <v>0</v>
      </c>
      <c r="M48" s="776">
        <f t="shared" si="3"/>
        <v>0</v>
      </c>
      <c r="N48" s="809">
        <f t="shared" si="1"/>
        <v>0</v>
      </c>
    </row>
    <row r="49" spans="2:14" ht="14.25" customHeight="1">
      <c r="B49" s="777"/>
      <c r="C49" s="771"/>
      <c r="D49" s="779"/>
      <c r="E49" s="780"/>
      <c r="F49" s="781"/>
      <c r="G49" s="782">
        <f t="shared" ref="G49:G77" si="4">ROUND(E49*F49,0)</f>
        <v>0</v>
      </c>
      <c r="H49" s="801"/>
      <c r="I49" s="801"/>
      <c r="J49" s="804"/>
      <c r="K49" s="783"/>
      <c r="L49" s="804">
        <f t="shared" ref="L49:L77" si="5">G49*I49*J49/1000</f>
        <v>0</v>
      </c>
      <c r="M49" s="783">
        <f t="shared" ref="M49:M77" si="6">G49*I49*K49/1000</f>
        <v>0</v>
      </c>
      <c r="N49" s="810">
        <f t="shared" ref="N49:N77" si="7">L49-M49</f>
        <v>0</v>
      </c>
    </row>
    <row r="50" spans="2:14" ht="14.25" customHeight="1">
      <c r="B50" s="777"/>
      <c r="C50" s="771"/>
      <c r="D50" s="772"/>
      <c r="E50" s="773"/>
      <c r="F50" s="774"/>
      <c r="G50" s="775">
        <f t="shared" si="4"/>
        <v>0</v>
      </c>
      <c r="H50" s="800"/>
      <c r="I50" s="800"/>
      <c r="J50" s="805"/>
      <c r="K50" s="776"/>
      <c r="L50" s="805">
        <f t="shared" si="5"/>
        <v>0</v>
      </c>
      <c r="M50" s="776">
        <f t="shared" si="6"/>
        <v>0</v>
      </c>
      <c r="N50" s="809">
        <f t="shared" si="7"/>
        <v>0</v>
      </c>
    </row>
    <row r="51" spans="2:14" ht="14.25" customHeight="1">
      <c r="B51" s="777"/>
      <c r="C51" s="771"/>
      <c r="D51" s="779"/>
      <c r="E51" s="780"/>
      <c r="F51" s="781"/>
      <c r="G51" s="782">
        <f t="shared" si="4"/>
        <v>0</v>
      </c>
      <c r="H51" s="801"/>
      <c r="I51" s="801"/>
      <c r="J51" s="804"/>
      <c r="K51" s="783"/>
      <c r="L51" s="804">
        <f t="shared" si="5"/>
        <v>0</v>
      </c>
      <c r="M51" s="783">
        <f t="shared" si="6"/>
        <v>0</v>
      </c>
      <c r="N51" s="810">
        <f t="shared" si="7"/>
        <v>0</v>
      </c>
    </row>
    <row r="52" spans="2:14" ht="14.25" customHeight="1">
      <c r="B52" s="777"/>
      <c r="C52" s="771"/>
      <c r="D52" s="772"/>
      <c r="E52" s="773"/>
      <c r="F52" s="774"/>
      <c r="G52" s="775">
        <f t="shared" si="4"/>
        <v>0</v>
      </c>
      <c r="H52" s="800"/>
      <c r="I52" s="800"/>
      <c r="J52" s="805"/>
      <c r="K52" s="776"/>
      <c r="L52" s="805">
        <f t="shared" si="5"/>
        <v>0</v>
      </c>
      <c r="M52" s="776">
        <f t="shared" si="6"/>
        <v>0</v>
      </c>
      <c r="N52" s="809">
        <f t="shared" si="7"/>
        <v>0</v>
      </c>
    </row>
    <row r="53" spans="2:14" ht="14.25" customHeight="1">
      <c r="B53" s="777"/>
      <c r="C53" s="771"/>
      <c r="D53" s="779"/>
      <c r="E53" s="780"/>
      <c r="F53" s="781"/>
      <c r="G53" s="782">
        <f t="shared" si="4"/>
        <v>0</v>
      </c>
      <c r="H53" s="801"/>
      <c r="I53" s="801"/>
      <c r="J53" s="804"/>
      <c r="K53" s="783"/>
      <c r="L53" s="804">
        <f t="shared" si="5"/>
        <v>0</v>
      </c>
      <c r="M53" s="783">
        <f t="shared" si="6"/>
        <v>0</v>
      </c>
      <c r="N53" s="810">
        <f t="shared" si="7"/>
        <v>0</v>
      </c>
    </row>
    <row r="54" spans="2:14" ht="14.25" customHeight="1">
      <c r="B54" s="777"/>
      <c r="C54" s="771"/>
      <c r="D54" s="772"/>
      <c r="E54" s="773"/>
      <c r="F54" s="774"/>
      <c r="G54" s="775">
        <f t="shared" si="4"/>
        <v>0</v>
      </c>
      <c r="H54" s="800"/>
      <c r="I54" s="800"/>
      <c r="J54" s="805"/>
      <c r="K54" s="776"/>
      <c r="L54" s="805">
        <f t="shared" si="5"/>
        <v>0</v>
      </c>
      <c r="M54" s="776">
        <f t="shared" si="6"/>
        <v>0</v>
      </c>
      <c r="N54" s="809">
        <f t="shared" si="7"/>
        <v>0</v>
      </c>
    </row>
    <row r="55" spans="2:14" ht="14.25" customHeight="1">
      <c r="B55" s="777"/>
      <c r="C55" s="771"/>
      <c r="D55" s="779"/>
      <c r="E55" s="780"/>
      <c r="F55" s="781"/>
      <c r="G55" s="782">
        <f t="shared" si="4"/>
        <v>0</v>
      </c>
      <c r="H55" s="801"/>
      <c r="I55" s="801"/>
      <c r="J55" s="804"/>
      <c r="K55" s="783"/>
      <c r="L55" s="804">
        <f t="shared" si="5"/>
        <v>0</v>
      </c>
      <c r="M55" s="783">
        <f t="shared" si="6"/>
        <v>0</v>
      </c>
      <c r="N55" s="810">
        <f t="shared" si="7"/>
        <v>0</v>
      </c>
    </row>
    <row r="56" spans="2:14" ht="14.25" customHeight="1">
      <c r="B56" s="777"/>
      <c r="C56" s="771"/>
      <c r="D56" s="772"/>
      <c r="E56" s="773"/>
      <c r="F56" s="774"/>
      <c r="G56" s="775">
        <f t="shared" si="4"/>
        <v>0</v>
      </c>
      <c r="H56" s="800"/>
      <c r="I56" s="800"/>
      <c r="J56" s="805"/>
      <c r="K56" s="776"/>
      <c r="L56" s="805">
        <f t="shared" si="5"/>
        <v>0</v>
      </c>
      <c r="M56" s="776">
        <f t="shared" si="6"/>
        <v>0</v>
      </c>
      <c r="N56" s="809">
        <f t="shared" si="7"/>
        <v>0</v>
      </c>
    </row>
    <row r="57" spans="2:14" ht="14.25" customHeight="1">
      <c r="B57" s="777"/>
      <c r="C57" s="771"/>
      <c r="D57" s="779"/>
      <c r="E57" s="780"/>
      <c r="F57" s="781"/>
      <c r="G57" s="782">
        <f t="shared" si="4"/>
        <v>0</v>
      </c>
      <c r="H57" s="801"/>
      <c r="I57" s="801"/>
      <c r="J57" s="804"/>
      <c r="K57" s="783"/>
      <c r="L57" s="804">
        <f t="shared" si="5"/>
        <v>0</v>
      </c>
      <c r="M57" s="783">
        <f t="shared" si="6"/>
        <v>0</v>
      </c>
      <c r="N57" s="810">
        <f t="shared" si="7"/>
        <v>0</v>
      </c>
    </row>
    <row r="58" spans="2:14" ht="14.25" customHeight="1">
      <c r="B58" s="777"/>
      <c r="C58" s="771"/>
      <c r="D58" s="772"/>
      <c r="E58" s="773"/>
      <c r="F58" s="774"/>
      <c r="G58" s="775">
        <f t="shared" si="4"/>
        <v>0</v>
      </c>
      <c r="H58" s="800"/>
      <c r="I58" s="800"/>
      <c r="J58" s="805"/>
      <c r="K58" s="776"/>
      <c r="L58" s="805">
        <f t="shared" si="5"/>
        <v>0</v>
      </c>
      <c r="M58" s="776">
        <f t="shared" si="6"/>
        <v>0</v>
      </c>
      <c r="N58" s="809">
        <f t="shared" si="7"/>
        <v>0</v>
      </c>
    </row>
    <row r="59" spans="2:14" ht="14.25" customHeight="1">
      <c r="B59" s="777"/>
      <c r="C59" s="771"/>
      <c r="D59" s="779"/>
      <c r="E59" s="780"/>
      <c r="F59" s="781"/>
      <c r="G59" s="782">
        <f t="shared" si="4"/>
        <v>0</v>
      </c>
      <c r="H59" s="801"/>
      <c r="I59" s="801"/>
      <c r="J59" s="804"/>
      <c r="K59" s="783"/>
      <c r="L59" s="804">
        <f t="shared" si="5"/>
        <v>0</v>
      </c>
      <c r="M59" s="783">
        <f t="shared" si="6"/>
        <v>0</v>
      </c>
      <c r="N59" s="810">
        <f t="shared" si="7"/>
        <v>0</v>
      </c>
    </row>
    <row r="60" spans="2:14" ht="14.25" customHeight="1">
      <c r="B60" s="777"/>
      <c r="C60" s="771"/>
      <c r="D60" s="772"/>
      <c r="E60" s="773"/>
      <c r="F60" s="774"/>
      <c r="G60" s="775">
        <f t="shared" si="4"/>
        <v>0</v>
      </c>
      <c r="H60" s="800"/>
      <c r="I60" s="800"/>
      <c r="J60" s="805"/>
      <c r="K60" s="776"/>
      <c r="L60" s="805">
        <f t="shared" si="5"/>
        <v>0</v>
      </c>
      <c r="M60" s="776">
        <f t="shared" si="6"/>
        <v>0</v>
      </c>
      <c r="N60" s="809">
        <f t="shared" si="7"/>
        <v>0</v>
      </c>
    </row>
    <row r="61" spans="2:14" ht="14.25" customHeight="1">
      <c r="B61" s="777"/>
      <c r="C61" s="771"/>
      <c r="D61" s="779"/>
      <c r="E61" s="780"/>
      <c r="F61" s="781"/>
      <c r="G61" s="782">
        <f t="shared" si="4"/>
        <v>0</v>
      </c>
      <c r="H61" s="801"/>
      <c r="I61" s="801"/>
      <c r="J61" s="804"/>
      <c r="K61" s="783"/>
      <c r="L61" s="804">
        <f t="shared" si="5"/>
        <v>0</v>
      </c>
      <c r="M61" s="783">
        <f t="shared" si="6"/>
        <v>0</v>
      </c>
      <c r="N61" s="810">
        <f t="shared" si="7"/>
        <v>0</v>
      </c>
    </row>
    <row r="62" spans="2:14" ht="14.25" customHeight="1">
      <c r="B62" s="777"/>
      <c r="C62" s="771"/>
      <c r="D62" s="772"/>
      <c r="E62" s="773"/>
      <c r="F62" s="774"/>
      <c r="G62" s="775">
        <f t="shared" si="4"/>
        <v>0</v>
      </c>
      <c r="H62" s="800"/>
      <c r="I62" s="800"/>
      <c r="J62" s="805"/>
      <c r="K62" s="776"/>
      <c r="L62" s="805">
        <f t="shared" si="5"/>
        <v>0</v>
      </c>
      <c r="M62" s="776">
        <f t="shared" si="6"/>
        <v>0</v>
      </c>
      <c r="N62" s="809">
        <f t="shared" si="7"/>
        <v>0</v>
      </c>
    </row>
    <row r="63" spans="2:14" ht="14.25" customHeight="1">
      <c r="B63" s="777"/>
      <c r="C63" s="771"/>
      <c r="D63" s="779"/>
      <c r="E63" s="780"/>
      <c r="F63" s="781"/>
      <c r="G63" s="782">
        <f t="shared" si="4"/>
        <v>0</v>
      </c>
      <c r="H63" s="801"/>
      <c r="I63" s="801"/>
      <c r="J63" s="804"/>
      <c r="K63" s="783"/>
      <c r="L63" s="804">
        <f t="shared" si="5"/>
        <v>0</v>
      </c>
      <c r="M63" s="783">
        <f t="shared" si="6"/>
        <v>0</v>
      </c>
      <c r="N63" s="810">
        <f t="shared" si="7"/>
        <v>0</v>
      </c>
    </row>
    <row r="64" spans="2:14" ht="14.25" customHeight="1">
      <c r="B64" s="777"/>
      <c r="C64" s="771"/>
      <c r="D64" s="772"/>
      <c r="E64" s="773"/>
      <c r="F64" s="774"/>
      <c r="G64" s="775">
        <f t="shared" si="4"/>
        <v>0</v>
      </c>
      <c r="H64" s="800"/>
      <c r="I64" s="800"/>
      <c r="J64" s="805"/>
      <c r="K64" s="776"/>
      <c r="L64" s="805">
        <f t="shared" si="5"/>
        <v>0</v>
      </c>
      <c r="M64" s="776">
        <f t="shared" si="6"/>
        <v>0</v>
      </c>
      <c r="N64" s="809">
        <f t="shared" si="7"/>
        <v>0</v>
      </c>
    </row>
    <row r="65" spans="2:14" ht="14.25" customHeight="1">
      <c r="B65" s="777"/>
      <c r="C65" s="771"/>
      <c r="D65" s="779"/>
      <c r="E65" s="780"/>
      <c r="F65" s="781"/>
      <c r="G65" s="782">
        <f t="shared" si="4"/>
        <v>0</v>
      </c>
      <c r="H65" s="801"/>
      <c r="I65" s="801"/>
      <c r="J65" s="804"/>
      <c r="K65" s="783"/>
      <c r="L65" s="804">
        <f t="shared" si="5"/>
        <v>0</v>
      </c>
      <c r="M65" s="783">
        <f t="shared" si="6"/>
        <v>0</v>
      </c>
      <c r="N65" s="810">
        <f t="shared" si="7"/>
        <v>0</v>
      </c>
    </row>
    <row r="66" spans="2:14" ht="14.25" customHeight="1">
      <c r="B66" s="777"/>
      <c r="C66" s="771"/>
      <c r="D66" s="772"/>
      <c r="E66" s="773"/>
      <c r="F66" s="774"/>
      <c r="G66" s="775">
        <f t="shared" si="4"/>
        <v>0</v>
      </c>
      <c r="H66" s="800"/>
      <c r="I66" s="800"/>
      <c r="J66" s="805"/>
      <c r="K66" s="776"/>
      <c r="L66" s="805">
        <f t="shared" si="5"/>
        <v>0</v>
      </c>
      <c r="M66" s="776">
        <f t="shared" si="6"/>
        <v>0</v>
      </c>
      <c r="N66" s="809">
        <f t="shared" si="7"/>
        <v>0</v>
      </c>
    </row>
    <row r="67" spans="2:14" ht="14.25" customHeight="1">
      <c r="B67" s="777"/>
      <c r="C67" s="771"/>
      <c r="D67" s="779"/>
      <c r="E67" s="780"/>
      <c r="F67" s="781"/>
      <c r="G67" s="782">
        <f t="shared" si="4"/>
        <v>0</v>
      </c>
      <c r="H67" s="801"/>
      <c r="I67" s="801"/>
      <c r="J67" s="804"/>
      <c r="K67" s="783"/>
      <c r="L67" s="804">
        <f t="shared" si="5"/>
        <v>0</v>
      </c>
      <c r="M67" s="783">
        <f t="shared" si="6"/>
        <v>0</v>
      </c>
      <c r="N67" s="810">
        <f t="shared" si="7"/>
        <v>0</v>
      </c>
    </row>
    <row r="68" spans="2:14" ht="14.25" customHeight="1">
      <c r="B68" s="777"/>
      <c r="C68" s="771"/>
      <c r="D68" s="772"/>
      <c r="E68" s="773"/>
      <c r="F68" s="774"/>
      <c r="G68" s="775">
        <f t="shared" si="4"/>
        <v>0</v>
      </c>
      <c r="H68" s="800"/>
      <c r="I68" s="800"/>
      <c r="J68" s="805"/>
      <c r="K68" s="776"/>
      <c r="L68" s="805">
        <f t="shared" si="5"/>
        <v>0</v>
      </c>
      <c r="M68" s="776">
        <f t="shared" si="6"/>
        <v>0</v>
      </c>
      <c r="N68" s="809">
        <f t="shared" si="7"/>
        <v>0</v>
      </c>
    </row>
    <row r="69" spans="2:14" ht="14.25" customHeight="1">
      <c r="B69" s="777"/>
      <c r="C69" s="771"/>
      <c r="D69" s="779"/>
      <c r="E69" s="780"/>
      <c r="F69" s="781"/>
      <c r="G69" s="782">
        <f t="shared" si="4"/>
        <v>0</v>
      </c>
      <c r="H69" s="801"/>
      <c r="I69" s="801"/>
      <c r="J69" s="804"/>
      <c r="K69" s="783"/>
      <c r="L69" s="804">
        <f t="shared" si="5"/>
        <v>0</v>
      </c>
      <c r="M69" s="783">
        <f t="shared" si="6"/>
        <v>0</v>
      </c>
      <c r="N69" s="810">
        <f t="shared" si="7"/>
        <v>0</v>
      </c>
    </row>
    <row r="70" spans="2:14" ht="14.25" customHeight="1">
      <c r="B70" s="777"/>
      <c r="C70" s="771"/>
      <c r="D70" s="772"/>
      <c r="E70" s="773"/>
      <c r="F70" s="774"/>
      <c r="G70" s="775">
        <f t="shared" si="4"/>
        <v>0</v>
      </c>
      <c r="H70" s="800"/>
      <c r="I70" s="800"/>
      <c r="J70" s="805"/>
      <c r="K70" s="776"/>
      <c r="L70" s="805">
        <f t="shared" si="5"/>
        <v>0</v>
      </c>
      <c r="M70" s="776">
        <f t="shared" si="6"/>
        <v>0</v>
      </c>
      <c r="N70" s="809">
        <f t="shared" si="7"/>
        <v>0</v>
      </c>
    </row>
    <row r="71" spans="2:14" ht="14.25" customHeight="1">
      <c r="B71" s="777"/>
      <c r="C71" s="771"/>
      <c r="D71" s="779"/>
      <c r="E71" s="780"/>
      <c r="F71" s="781"/>
      <c r="G71" s="782">
        <f t="shared" si="4"/>
        <v>0</v>
      </c>
      <c r="H71" s="801"/>
      <c r="I71" s="801"/>
      <c r="J71" s="804"/>
      <c r="K71" s="783"/>
      <c r="L71" s="804">
        <f t="shared" si="5"/>
        <v>0</v>
      </c>
      <c r="M71" s="783">
        <f t="shared" si="6"/>
        <v>0</v>
      </c>
      <c r="N71" s="810">
        <f t="shared" si="7"/>
        <v>0</v>
      </c>
    </row>
    <row r="72" spans="2:14" ht="14.25" customHeight="1">
      <c r="B72" s="777"/>
      <c r="C72" s="771"/>
      <c r="D72" s="772"/>
      <c r="E72" s="773"/>
      <c r="F72" s="774"/>
      <c r="G72" s="775">
        <f t="shared" si="4"/>
        <v>0</v>
      </c>
      <c r="H72" s="800"/>
      <c r="I72" s="800"/>
      <c r="J72" s="805"/>
      <c r="K72" s="776"/>
      <c r="L72" s="805">
        <f t="shared" si="5"/>
        <v>0</v>
      </c>
      <c r="M72" s="776">
        <f t="shared" si="6"/>
        <v>0</v>
      </c>
      <c r="N72" s="809">
        <f t="shared" si="7"/>
        <v>0</v>
      </c>
    </row>
    <row r="73" spans="2:14" ht="14.25" customHeight="1">
      <c r="B73" s="777"/>
      <c r="C73" s="771"/>
      <c r="D73" s="779"/>
      <c r="E73" s="780"/>
      <c r="F73" s="781"/>
      <c r="G73" s="782">
        <f t="shared" si="4"/>
        <v>0</v>
      </c>
      <c r="H73" s="801"/>
      <c r="I73" s="801"/>
      <c r="J73" s="804"/>
      <c r="K73" s="783"/>
      <c r="L73" s="804">
        <f t="shared" si="5"/>
        <v>0</v>
      </c>
      <c r="M73" s="783">
        <f t="shared" si="6"/>
        <v>0</v>
      </c>
      <c r="N73" s="810">
        <f t="shared" si="7"/>
        <v>0</v>
      </c>
    </row>
    <row r="74" spans="2:14" ht="14.25" customHeight="1">
      <c r="B74" s="777"/>
      <c r="C74" s="771"/>
      <c r="D74" s="772"/>
      <c r="E74" s="773"/>
      <c r="F74" s="774"/>
      <c r="G74" s="775">
        <f t="shared" si="4"/>
        <v>0</v>
      </c>
      <c r="H74" s="800"/>
      <c r="I74" s="800"/>
      <c r="J74" s="805"/>
      <c r="K74" s="776"/>
      <c r="L74" s="805">
        <f t="shared" si="5"/>
        <v>0</v>
      </c>
      <c r="M74" s="776">
        <f t="shared" si="6"/>
        <v>0</v>
      </c>
      <c r="N74" s="809">
        <f t="shared" si="7"/>
        <v>0</v>
      </c>
    </row>
    <row r="75" spans="2:14" ht="14.25" customHeight="1">
      <c r="B75" s="777"/>
      <c r="C75" s="771"/>
      <c r="D75" s="779"/>
      <c r="E75" s="780"/>
      <c r="F75" s="781"/>
      <c r="G75" s="782">
        <f t="shared" si="4"/>
        <v>0</v>
      </c>
      <c r="H75" s="801"/>
      <c r="I75" s="801"/>
      <c r="J75" s="804"/>
      <c r="K75" s="783"/>
      <c r="L75" s="804">
        <f t="shared" si="5"/>
        <v>0</v>
      </c>
      <c r="M75" s="783">
        <f t="shared" si="6"/>
        <v>0</v>
      </c>
      <c r="N75" s="810">
        <f t="shared" si="7"/>
        <v>0</v>
      </c>
    </row>
    <row r="76" spans="2:14" ht="14.25" customHeight="1">
      <c r="B76" s="777"/>
      <c r="C76" s="771"/>
      <c r="D76" s="772"/>
      <c r="E76" s="773"/>
      <c r="F76" s="774"/>
      <c r="G76" s="775">
        <f t="shared" si="4"/>
        <v>0</v>
      </c>
      <c r="H76" s="800"/>
      <c r="I76" s="800"/>
      <c r="J76" s="805"/>
      <c r="K76" s="776"/>
      <c r="L76" s="805">
        <f t="shared" si="5"/>
        <v>0</v>
      </c>
      <c r="M76" s="776">
        <f t="shared" si="6"/>
        <v>0</v>
      </c>
      <c r="N76" s="809">
        <f t="shared" si="7"/>
        <v>0</v>
      </c>
    </row>
    <row r="77" spans="2:14" ht="14.25" customHeight="1" thickBot="1">
      <c r="B77" s="777"/>
      <c r="C77" s="771"/>
      <c r="D77" s="779"/>
      <c r="E77" s="780"/>
      <c r="F77" s="781"/>
      <c r="G77" s="782">
        <f t="shared" si="4"/>
        <v>0</v>
      </c>
      <c r="H77" s="802"/>
      <c r="I77" s="802"/>
      <c r="J77" s="804"/>
      <c r="K77" s="808"/>
      <c r="L77" s="804">
        <f t="shared" si="5"/>
        <v>0</v>
      </c>
      <c r="M77" s="783">
        <f t="shared" si="6"/>
        <v>0</v>
      </c>
      <c r="N77" s="810">
        <f t="shared" si="7"/>
        <v>0</v>
      </c>
    </row>
    <row r="78" spans="2:14" ht="14.25" customHeight="1" thickTop="1">
      <c r="B78" s="784" t="s">
        <v>599</v>
      </c>
      <c r="C78" s="785"/>
      <c r="D78" s="786"/>
      <c r="E78" s="787"/>
      <c r="F78" s="788"/>
      <c r="G78" s="789"/>
      <c r="H78" s="803"/>
      <c r="I78" s="806"/>
      <c r="J78" s="807"/>
      <c r="K78" s="788"/>
      <c r="L78" s="790"/>
      <c r="M78" s="791"/>
      <c r="N78" s="792">
        <f>SUM(N8:N77)</f>
        <v>0</v>
      </c>
    </row>
    <row r="79" spans="2:14" ht="14.25" customHeight="1">
      <c r="B79" s="793"/>
      <c r="C79" s="793"/>
      <c r="D79" s="793"/>
      <c r="E79" s="793"/>
      <c r="F79" s="793"/>
      <c r="G79" s="793"/>
      <c r="H79" s="793"/>
      <c r="I79" s="793"/>
      <c r="J79" s="793"/>
      <c r="K79" s="793"/>
      <c r="L79" s="793"/>
      <c r="M79" s="793"/>
      <c r="N79" s="793"/>
    </row>
    <row r="80" spans="2:14" ht="14.25" customHeight="1">
      <c r="B80" s="793"/>
      <c r="C80" s="794"/>
      <c r="D80" s="793"/>
      <c r="E80" s="793"/>
      <c r="F80" s="793"/>
      <c r="G80" s="793"/>
      <c r="H80" s="793"/>
      <c r="I80" s="793"/>
      <c r="J80" s="793"/>
      <c r="K80" s="793"/>
      <c r="L80" s="793"/>
      <c r="M80" s="793"/>
      <c r="N80" s="793"/>
    </row>
    <row r="81" spans="2:14" ht="14.25" customHeight="1">
      <c r="B81" s="793"/>
      <c r="C81" s="794"/>
      <c r="D81" s="793"/>
      <c r="E81" s="793"/>
      <c r="F81" s="793"/>
      <c r="G81" s="793"/>
      <c r="H81" s="793"/>
      <c r="I81" s="793"/>
      <c r="J81" s="793"/>
      <c r="K81" s="793"/>
      <c r="L81" s="793"/>
      <c r="M81" s="793"/>
      <c r="N81" s="793"/>
    </row>
    <row r="82" spans="2:14" s="798" customFormat="1" ht="14.25" customHeight="1">
      <c r="B82" s="795"/>
      <c r="C82" s="794"/>
      <c r="D82" s="796"/>
      <c r="E82" s="797"/>
      <c r="F82" s="797"/>
      <c r="G82" s="797"/>
      <c r="H82" s="797"/>
      <c r="I82" s="797"/>
      <c r="J82" s="797"/>
      <c r="K82" s="797"/>
      <c r="L82" s="797"/>
      <c r="M82" s="797"/>
      <c r="N82" s="797"/>
    </row>
    <row r="83" spans="2:14" s="798" customFormat="1" ht="14.25" customHeight="1">
      <c r="B83" s="799"/>
      <c r="C83" s="794"/>
      <c r="D83" s="796"/>
      <c r="E83" s="797"/>
      <c r="F83" s="797"/>
      <c r="G83" s="797"/>
      <c r="H83" s="797"/>
      <c r="I83" s="797"/>
      <c r="J83" s="797"/>
      <c r="K83" s="797"/>
      <c r="L83" s="797"/>
      <c r="M83" s="797"/>
      <c r="N83" s="797"/>
    </row>
    <row r="84" spans="2:14" s="798" customFormat="1" ht="14.25" customHeight="1">
      <c r="B84" s="799"/>
      <c r="C84" s="794"/>
      <c r="D84" s="796"/>
      <c r="E84" s="797"/>
      <c r="F84" s="797"/>
      <c r="G84" s="797"/>
      <c r="H84" s="797"/>
      <c r="I84" s="797"/>
      <c r="J84" s="797"/>
      <c r="K84" s="797"/>
      <c r="L84" s="797"/>
      <c r="M84" s="797"/>
      <c r="N84" s="797"/>
    </row>
  </sheetData>
  <mergeCells count="16">
    <mergeCell ref="N6:N7"/>
    <mergeCell ref="J5:K5"/>
    <mergeCell ref="L5:M5"/>
    <mergeCell ref="E6:E7"/>
    <mergeCell ref="F6:F7"/>
    <mergeCell ref="G6:G7"/>
    <mergeCell ref="J6:J7"/>
    <mergeCell ref="K6:K7"/>
    <mergeCell ref="L6:L7"/>
    <mergeCell ref="M6:M7"/>
    <mergeCell ref="I5:I7"/>
    <mergeCell ref="B5:B7"/>
    <mergeCell ref="C5:C7"/>
    <mergeCell ref="D5:D7"/>
    <mergeCell ref="E5:G5"/>
    <mergeCell ref="H5:H7"/>
  </mergeCells>
  <phoneticPr fontId="5"/>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44"/>
  <sheetViews>
    <sheetView view="pageBreakPreview" topLeftCell="A22" zoomScaleNormal="100" zoomScaleSheetLayoutView="100" workbookViewId="0">
      <selection activeCell="I25" sqref="I25"/>
    </sheetView>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94"/>
      <c r="B1" s="94"/>
      <c r="C1" s="94"/>
      <c r="D1" s="94"/>
      <c r="E1" s="94"/>
      <c r="F1" s="94"/>
      <c r="G1" s="94"/>
      <c r="H1" s="94"/>
      <c r="I1" s="94"/>
      <c r="J1" s="94"/>
      <c r="K1" s="94"/>
      <c r="L1" s="94"/>
      <c r="M1" s="94"/>
      <c r="N1" s="94"/>
      <c r="O1" s="1115" t="s">
        <v>379</v>
      </c>
      <c r="P1" s="1116"/>
    </row>
    <row r="2" spans="1:16" ht="21.75" customHeight="1">
      <c r="A2" s="94"/>
      <c r="B2" s="94"/>
      <c r="C2" s="94"/>
      <c r="D2" s="94"/>
      <c r="E2" s="94"/>
      <c r="F2" s="94"/>
      <c r="G2" s="94"/>
      <c r="H2" s="401"/>
      <c r="I2" s="401"/>
      <c r="J2" s="94"/>
      <c r="K2" s="94"/>
      <c r="L2" s="94"/>
      <c r="M2" s="94"/>
      <c r="N2" s="94"/>
      <c r="O2" s="94"/>
      <c r="P2" s="94"/>
    </row>
    <row r="3" spans="1:16" ht="21" customHeight="1">
      <c r="A3" s="94"/>
      <c r="B3" s="94"/>
      <c r="C3" s="94"/>
      <c r="D3" s="94"/>
      <c r="E3" s="94"/>
      <c r="F3" s="94"/>
      <c r="G3" s="94"/>
      <c r="H3" s="94"/>
      <c r="I3" s="94"/>
      <c r="J3" s="94"/>
      <c r="K3" s="94"/>
      <c r="L3" s="94"/>
      <c r="M3" s="94"/>
      <c r="N3" s="94"/>
      <c r="O3" s="94"/>
      <c r="P3" s="94"/>
    </row>
    <row r="4" spans="1:16" ht="21.75" customHeight="1">
      <c r="A4" s="94"/>
      <c r="B4" s="94"/>
      <c r="C4" s="94"/>
      <c r="D4" s="94"/>
      <c r="E4" s="94"/>
      <c r="F4" s="94"/>
      <c r="G4" s="94"/>
      <c r="H4" s="401"/>
      <c r="I4" s="401"/>
      <c r="J4" s="94"/>
      <c r="K4" s="94"/>
      <c r="L4" s="94"/>
      <c r="M4" s="94"/>
      <c r="N4" s="94"/>
      <c r="O4" s="94"/>
      <c r="P4" s="94"/>
    </row>
    <row r="5" spans="1:16" ht="21" customHeight="1">
      <c r="A5" s="94"/>
      <c r="B5" s="94"/>
      <c r="C5" s="94"/>
      <c r="D5" s="94"/>
      <c r="E5" s="94"/>
      <c r="F5" s="94"/>
      <c r="G5" s="94"/>
      <c r="H5" s="94"/>
      <c r="I5" s="94"/>
      <c r="J5" s="94"/>
      <c r="K5" s="94"/>
      <c r="L5" s="94"/>
      <c r="M5" s="94"/>
      <c r="N5" s="94"/>
      <c r="O5" s="94"/>
      <c r="P5" s="94"/>
    </row>
    <row r="6" spans="1:16" ht="21.75" customHeight="1">
      <c r="A6" s="1127"/>
      <c r="B6" s="1127"/>
      <c r="C6" s="1127"/>
      <c r="D6" s="1127"/>
      <c r="E6" s="1127"/>
      <c r="F6" s="1127"/>
      <c r="G6" s="1127"/>
      <c r="H6" s="1127"/>
      <c r="I6" s="1127"/>
      <c r="J6" s="1127"/>
      <c r="K6" s="1127"/>
      <c r="L6" s="94"/>
      <c r="M6" s="94"/>
      <c r="N6" s="94"/>
      <c r="O6" s="94"/>
      <c r="P6" s="94"/>
    </row>
    <row r="7" spans="1:16" ht="21" customHeight="1">
      <c r="A7" s="1127"/>
      <c r="B7" s="1127"/>
      <c r="C7" s="1127"/>
      <c r="D7" s="1127"/>
      <c r="E7" s="1127"/>
      <c r="F7" s="1127"/>
      <c r="G7" s="1127"/>
      <c r="H7" s="1127"/>
      <c r="I7" s="1127"/>
      <c r="J7" s="1127"/>
      <c r="K7" s="1127"/>
      <c r="L7" s="94"/>
      <c r="M7" s="94"/>
      <c r="N7" s="94"/>
      <c r="O7" s="94"/>
      <c r="P7" s="94"/>
    </row>
    <row r="8" spans="1:16" ht="21.75" customHeight="1">
      <c r="A8" s="94"/>
      <c r="B8" s="94"/>
      <c r="C8" s="94"/>
      <c r="D8" s="94"/>
      <c r="E8" s="94"/>
      <c r="F8" s="94"/>
      <c r="G8" s="94"/>
      <c r="H8" s="401"/>
      <c r="I8" s="401"/>
      <c r="J8" s="94"/>
      <c r="K8" s="94"/>
      <c r="L8" s="94"/>
      <c r="M8" s="94"/>
      <c r="N8" s="94"/>
      <c r="O8" s="94"/>
      <c r="P8" s="94"/>
    </row>
    <row r="9" spans="1:16" ht="21.75" customHeight="1">
      <c r="A9" s="1127" t="s">
        <v>628</v>
      </c>
      <c r="B9" s="1127"/>
      <c r="C9" s="1127"/>
      <c r="D9" s="1127"/>
      <c r="E9" s="1127"/>
      <c r="F9" s="1127"/>
      <c r="G9" s="1127"/>
      <c r="H9" s="1127"/>
      <c r="I9" s="1127"/>
      <c r="J9" s="1127"/>
      <c r="K9" s="1127"/>
      <c r="L9" s="1127"/>
      <c r="M9" s="1127"/>
      <c r="N9" s="1127"/>
      <c r="O9" s="1127"/>
      <c r="P9" s="1127"/>
    </row>
    <row r="10" spans="1:16" ht="21" customHeight="1">
      <c r="A10" s="1127"/>
      <c r="B10" s="1127"/>
      <c r="C10" s="1127"/>
      <c r="D10" s="1127"/>
      <c r="E10" s="1127"/>
      <c r="F10" s="1127"/>
      <c r="G10" s="1127"/>
      <c r="H10" s="1127"/>
      <c r="I10" s="1127"/>
      <c r="J10" s="1127"/>
      <c r="K10" s="1127"/>
      <c r="L10" s="1127"/>
      <c r="M10" s="1127"/>
      <c r="N10" s="1127"/>
      <c r="O10" s="1127"/>
      <c r="P10" s="1127"/>
    </row>
    <row r="11" spans="1:16" ht="21.75" customHeight="1">
      <c r="A11" s="1123" t="s">
        <v>670</v>
      </c>
      <c r="B11" s="1129"/>
      <c r="C11" s="1129"/>
      <c r="D11" s="1129"/>
      <c r="E11" s="1129"/>
      <c r="F11" s="1129"/>
      <c r="G11" s="1129"/>
      <c r="H11" s="1129"/>
      <c r="I11" s="1129"/>
      <c r="J11" s="1129"/>
      <c r="K11" s="1129"/>
      <c r="L11" s="1129"/>
      <c r="M11" s="1129"/>
      <c r="N11" s="1129"/>
      <c r="O11" s="1129"/>
      <c r="P11" s="1129"/>
    </row>
    <row r="12" spans="1:16" ht="21" customHeight="1">
      <c r="A12" s="94"/>
      <c r="B12" s="94"/>
      <c r="C12" s="94"/>
      <c r="D12" s="94"/>
      <c r="E12" s="94"/>
      <c r="F12" s="94"/>
      <c r="G12" s="94"/>
      <c r="H12" s="94"/>
      <c r="I12" s="94"/>
      <c r="J12" s="94"/>
      <c r="K12" s="94"/>
      <c r="L12" s="94"/>
      <c r="M12" s="94"/>
      <c r="N12" s="94"/>
      <c r="O12" s="94"/>
      <c r="P12" s="94"/>
    </row>
    <row r="13" spans="1:16" s="123" customFormat="1" ht="21.75" customHeight="1">
      <c r="A13" s="548"/>
      <c r="B13" s="548"/>
      <c r="C13" s="548"/>
      <c r="D13" s="548"/>
      <c r="E13" s="548"/>
      <c r="F13" s="549" t="s">
        <v>263</v>
      </c>
      <c r="G13" s="550" t="str">
        <f>様式7!$F$4</f>
        <v>○○○○○○○○○○○ＥＳＣＯ事業</v>
      </c>
      <c r="H13" s="94"/>
      <c r="I13" s="263"/>
      <c r="J13" s="548"/>
      <c r="K13" s="548"/>
      <c r="L13" s="548"/>
      <c r="M13" s="548"/>
      <c r="N13" s="548"/>
      <c r="O13" s="548"/>
      <c r="P13" s="548"/>
    </row>
    <row r="14" spans="1:16" s="123" customFormat="1" ht="21.75" customHeight="1">
      <c r="A14" s="548"/>
      <c r="B14" s="548"/>
      <c r="C14" s="548"/>
      <c r="D14" s="548"/>
      <c r="E14" s="548"/>
      <c r="F14" s="548"/>
      <c r="G14" s="548" t="s">
        <v>629</v>
      </c>
      <c r="H14" s="263"/>
      <c r="I14" s="263"/>
      <c r="J14" s="548"/>
      <c r="K14" s="548"/>
      <c r="L14" s="548"/>
      <c r="M14" s="548"/>
      <c r="N14" s="548"/>
      <c r="O14" s="548"/>
      <c r="P14" s="548"/>
    </row>
    <row r="15" spans="1:16" s="123" customFormat="1" ht="21" customHeight="1">
      <c r="A15" s="548"/>
      <c r="B15" s="548"/>
      <c r="C15" s="548"/>
      <c r="D15" s="548"/>
      <c r="E15" s="548"/>
      <c r="F15" s="548"/>
      <c r="G15" s="548"/>
      <c r="H15" s="263"/>
      <c r="I15" s="548"/>
      <c r="J15" s="548"/>
      <c r="K15" s="548"/>
      <c r="L15" s="548"/>
      <c r="M15" s="548"/>
      <c r="N15" s="548"/>
      <c r="O15" s="548"/>
      <c r="P15" s="548"/>
    </row>
    <row r="16" spans="1:16" s="123" customFormat="1" ht="21.75" customHeight="1">
      <c r="A16" s="548"/>
      <c r="B16" s="548"/>
      <c r="C16" s="548"/>
      <c r="D16" s="548"/>
      <c r="E16" s="548"/>
      <c r="F16" s="549" t="s">
        <v>266</v>
      </c>
      <c r="G16" s="548" t="s">
        <v>267</v>
      </c>
      <c r="H16" s="548"/>
      <c r="I16" s="263"/>
      <c r="J16" s="548"/>
      <c r="K16" s="548"/>
      <c r="L16" s="548"/>
      <c r="M16" s="548"/>
      <c r="N16" s="548"/>
      <c r="O16" s="548"/>
      <c r="P16" s="548"/>
    </row>
    <row r="17" spans="1:16" s="123" customFormat="1" ht="21.75" customHeight="1">
      <c r="A17" s="548"/>
      <c r="B17" s="548"/>
      <c r="C17" s="548"/>
      <c r="D17" s="548"/>
      <c r="E17" s="548"/>
      <c r="F17" s="548"/>
      <c r="G17" s="548"/>
      <c r="H17" s="263"/>
      <c r="I17" s="263"/>
      <c r="J17" s="548"/>
      <c r="K17" s="548"/>
      <c r="L17" s="548"/>
      <c r="M17" s="548"/>
      <c r="N17" s="548"/>
      <c r="O17" s="548"/>
      <c r="P17" s="548"/>
    </row>
    <row r="18" spans="1:16" s="123" customFormat="1" ht="21" customHeight="1">
      <c r="A18" s="548"/>
      <c r="B18" s="548"/>
      <c r="C18" s="548"/>
      <c r="D18" s="548"/>
      <c r="E18" s="548"/>
      <c r="F18" s="548"/>
      <c r="G18" s="548"/>
      <c r="H18" s="548"/>
      <c r="I18" s="548"/>
      <c r="J18" s="548"/>
      <c r="K18" s="548"/>
      <c r="L18" s="548"/>
      <c r="M18" s="548"/>
      <c r="N18" s="548"/>
      <c r="O18" s="548"/>
      <c r="P18" s="548"/>
    </row>
    <row r="19" spans="1:16" s="123" customFormat="1" ht="21.75" customHeight="1">
      <c r="A19" s="548"/>
      <c r="B19" s="548"/>
      <c r="C19" s="548"/>
      <c r="D19" s="548"/>
      <c r="E19" s="548"/>
      <c r="F19" s="548"/>
      <c r="G19" s="548"/>
      <c r="H19" s="263"/>
      <c r="I19" s="263"/>
      <c r="J19" s="548"/>
      <c r="K19" s="548"/>
      <c r="L19" s="548"/>
      <c r="M19" s="548"/>
      <c r="N19" s="548"/>
      <c r="O19" s="548"/>
      <c r="P19" s="548"/>
    </row>
    <row r="20" spans="1:16" s="123" customFormat="1" ht="21.75" customHeight="1">
      <c r="A20" s="548"/>
      <c r="B20" s="548"/>
      <c r="C20" s="548"/>
      <c r="D20" s="548"/>
      <c r="E20" s="548"/>
      <c r="F20" s="548"/>
      <c r="G20" s="548"/>
      <c r="H20" s="263"/>
      <c r="I20" s="263"/>
      <c r="J20" s="548"/>
      <c r="K20" s="548"/>
      <c r="L20" s="548"/>
      <c r="M20" s="548"/>
      <c r="N20" s="548"/>
      <c r="O20" s="548"/>
      <c r="P20" s="548"/>
    </row>
    <row r="21" spans="1:16" s="123" customFormat="1" ht="21" customHeight="1">
      <c r="A21" s="548"/>
      <c r="B21" s="548"/>
      <c r="C21" s="548"/>
      <c r="D21" s="548"/>
      <c r="E21" s="548"/>
      <c r="F21" s="548"/>
      <c r="G21" s="548"/>
      <c r="H21" s="548"/>
      <c r="I21" s="548"/>
      <c r="J21" s="548"/>
      <c r="K21" s="548"/>
      <c r="L21" s="548"/>
      <c r="M21" s="548"/>
      <c r="N21" s="548"/>
      <c r="O21" s="548"/>
      <c r="P21" s="548"/>
    </row>
    <row r="22" spans="1:16" s="123" customFormat="1" ht="21.75" customHeight="1">
      <c r="A22" s="548"/>
      <c r="B22" s="548"/>
      <c r="C22" s="548"/>
      <c r="D22" s="548"/>
      <c r="E22" s="548"/>
      <c r="F22" s="548"/>
      <c r="G22" s="548"/>
      <c r="H22" s="263"/>
      <c r="I22" s="263"/>
      <c r="J22" s="548"/>
      <c r="K22" s="548"/>
      <c r="L22" s="548"/>
      <c r="M22" s="548"/>
      <c r="N22" s="548"/>
      <c r="O22" s="548"/>
      <c r="P22" s="548"/>
    </row>
    <row r="23" spans="1:16" s="123" customFormat="1" ht="21.75" customHeight="1">
      <c r="A23" s="548"/>
      <c r="B23" s="548"/>
      <c r="C23" s="548"/>
      <c r="D23" s="548"/>
      <c r="E23" s="548"/>
      <c r="F23" s="548"/>
      <c r="G23" s="548"/>
      <c r="H23" s="263"/>
      <c r="I23" s="263"/>
      <c r="J23" s="548"/>
      <c r="K23" s="548"/>
      <c r="L23" s="548"/>
      <c r="M23" s="548"/>
      <c r="N23" s="548"/>
      <c r="O23" s="548"/>
      <c r="P23" s="548"/>
    </row>
    <row r="24" spans="1:16" s="123" customFormat="1" ht="21" customHeight="1">
      <c r="A24" s="548"/>
      <c r="B24" s="548"/>
      <c r="C24" s="548"/>
      <c r="D24" s="548"/>
      <c r="E24" s="548"/>
      <c r="F24" s="548"/>
      <c r="G24" s="548"/>
      <c r="H24" s="548"/>
      <c r="I24" s="548"/>
      <c r="J24" s="548"/>
      <c r="K24" s="548"/>
      <c r="L24" s="548"/>
      <c r="M24" s="548"/>
      <c r="N24" s="548"/>
      <c r="O24" s="548"/>
      <c r="P24" s="548"/>
    </row>
    <row r="25" spans="1:16" s="123" customFormat="1" ht="21.75" customHeight="1">
      <c r="A25" s="548"/>
      <c r="B25" s="548"/>
      <c r="C25" s="548"/>
      <c r="D25" s="548"/>
      <c r="E25" s="548"/>
      <c r="F25" s="548"/>
      <c r="G25" s="548"/>
      <c r="H25" s="263"/>
      <c r="I25" s="263"/>
      <c r="J25" s="548"/>
      <c r="K25" s="548"/>
      <c r="L25" s="548"/>
      <c r="M25" s="548"/>
      <c r="N25" s="548"/>
      <c r="O25" s="548"/>
      <c r="P25" s="548"/>
    </row>
    <row r="26" spans="1:16" s="123" customFormat="1" ht="21.75" customHeight="1">
      <c r="A26" s="548"/>
      <c r="B26" s="548"/>
      <c r="C26" s="548"/>
      <c r="D26" s="548"/>
      <c r="E26" s="548"/>
      <c r="F26" s="548"/>
      <c r="G26" s="548"/>
      <c r="H26" s="263"/>
      <c r="I26" s="263"/>
      <c r="J26" s="548"/>
      <c r="K26" s="548"/>
      <c r="L26" s="548"/>
      <c r="M26" s="548"/>
      <c r="N26" s="548"/>
      <c r="O26" s="548"/>
      <c r="P26" s="548"/>
    </row>
    <row r="27" spans="1:16" s="123" customFormat="1" ht="21" customHeight="1">
      <c r="A27" s="548"/>
      <c r="B27" s="548"/>
      <c r="C27" s="548"/>
      <c r="D27" s="548"/>
      <c r="E27" s="548"/>
      <c r="F27" s="548"/>
      <c r="G27" s="548"/>
      <c r="H27" s="548"/>
      <c r="I27" s="548"/>
      <c r="J27" s="548"/>
      <c r="K27" s="548"/>
      <c r="L27" s="548"/>
      <c r="M27" s="548"/>
      <c r="N27" s="548"/>
      <c r="O27" s="548"/>
      <c r="P27" s="548"/>
    </row>
    <row r="28" spans="1:16" s="123" customFormat="1" ht="21.75" customHeight="1">
      <c r="A28" s="548"/>
      <c r="B28" s="548"/>
      <c r="C28" s="548"/>
      <c r="D28" s="548"/>
      <c r="E28" s="548"/>
      <c r="F28" s="548"/>
      <c r="G28" s="548"/>
      <c r="H28" s="263"/>
      <c r="I28" s="263"/>
      <c r="J28" s="548"/>
      <c r="K28" s="548"/>
      <c r="L28" s="548"/>
      <c r="M28" s="548"/>
      <c r="N28" s="548"/>
      <c r="O28" s="548"/>
      <c r="P28" s="548"/>
    </row>
    <row r="29" spans="1:16" s="123" customFormat="1" ht="21.75" customHeight="1">
      <c r="A29" s="548"/>
      <c r="B29" s="548"/>
      <c r="C29" s="548"/>
      <c r="D29" s="548"/>
      <c r="E29" s="548"/>
      <c r="F29" s="548"/>
      <c r="G29" s="548"/>
      <c r="H29" s="263"/>
      <c r="I29" s="263"/>
      <c r="J29" s="548"/>
      <c r="K29" s="548"/>
      <c r="L29" s="548"/>
      <c r="M29" s="548"/>
      <c r="N29" s="548"/>
      <c r="O29" s="548"/>
      <c r="P29" s="548"/>
    </row>
    <row r="30" spans="1:16" s="123" customFormat="1" ht="21" customHeight="1">
      <c r="A30" s="548"/>
      <c r="B30" s="548"/>
      <c r="C30" s="548"/>
      <c r="D30" s="548"/>
      <c r="E30" s="548"/>
      <c r="F30" s="548"/>
      <c r="G30" s="548"/>
      <c r="H30" s="548"/>
      <c r="I30" s="548"/>
      <c r="J30" s="548"/>
      <c r="K30" s="548"/>
      <c r="L30" s="548"/>
      <c r="M30" s="548"/>
      <c r="N30" s="548"/>
      <c r="O30" s="548"/>
      <c r="P30" s="548"/>
    </row>
    <row r="31" spans="1:16" s="123" customFormat="1" ht="21.75" customHeight="1">
      <c r="A31" s="548"/>
      <c r="B31" s="548"/>
      <c r="C31" s="548"/>
      <c r="D31" s="548"/>
      <c r="E31" s="548"/>
      <c r="F31" s="548"/>
      <c r="G31" s="548"/>
      <c r="H31" s="263"/>
      <c r="I31" s="263"/>
      <c r="J31" s="548"/>
      <c r="K31" s="548"/>
      <c r="L31" s="548"/>
      <c r="M31" s="548"/>
      <c r="N31" s="548"/>
      <c r="O31" s="548"/>
      <c r="P31" s="548"/>
    </row>
    <row r="32" spans="1:16" s="123" customFormat="1" ht="21.75" customHeight="1">
      <c r="A32" s="548"/>
      <c r="B32" s="548"/>
      <c r="C32" s="548"/>
      <c r="D32" s="548"/>
      <c r="E32" s="548"/>
      <c r="F32" s="548"/>
      <c r="G32" s="548"/>
      <c r="H32" s="263"/>
      <c r="I32" s="263"/>
      <c r="J32" s="548"/>
      <c r="K32" s="548"/>
      <c r="L32" s="548"/>
      <c r="M32" s="548"/>
      <c r="N32" s="548"/>
      <c r="O32" s="548"/>
      <c r="P32" s="548"/>
    </row>
    <row r="33" spans="1:16" s="123" customFormat="1" ht="21" customHeight="1">
      <c r="A33" s="548"/>
      <c r="B33" s="548"/>
      <c r="C33" s="548"/>
      <c r="D33" s="548"/>
      <c r="E33" s="548"/>
      <c r="F33" s="548"/>
      <c r="G33" s="548"/>
      <c r="H33" s="548"/>
      <c r="I33" s="548"/>
      <c r="J33" s="548"/>
      <c r="K33" s="548"/>
      <c r="L33" s="548"/>
      <c r="M33" s="548"/>
      <c r="N33" s="548"/>
      <c r="O33" s="548"/>
      <c r="P33" s="548"/>
    </row>
    <row r="34" spans="1:16" s="123" customFormat="1" ht="21.75" customHeight="1">
      <c r="A34" s="548"/>
      <c r="B34" s="548"/>
      <c r="C34" s="548"/>
      <c r="D34" s="548"/>
      <c r="E34" s="548"/>
      <c r="F34" s="548"/>
      <c r="G34" s="548"/>
      <c r="H34" s="263"/>
      <c r="I34" s="263"/>
      <c r="J34" s="548"/>
      <c r="K34" s="548"/>
      <c r="L34" s="548"/>
      <c r="M34" s="548"/>
      <c r="N34" s="548"/>
      <c r="O34" s="548"/>
      <c r="P34" s="548"/>
    </row>
    <row r="35" spans="1:16" s="123" customFormat="1" ht="21.75" customHeight="1">
      <c r="A35" s="548"/>
      <c r="B35" s="548"/>
      <c r="C35" s="548"/>
      <c r="D35" s="548"/>
      <c r="E35" s="548"/>
      <c r="F35" s="548"/>
      <c r="G35" s="548"/>
      <c r="H35" s="263"/>
      <c r="I35" s="263"/>
      <c r="J35" s="548"/>
      <c r="K35" s="548"/>
      <c r="L35" s="548"/>
      <c r="M35" s="548"/>
      <c r="N35" s="548"/>
      <c r="O35" s="548"/>
      <c r="P35" s="548"/>
    </row>
    <row r="36" spans="1:16" s="123" customFormat="1" ht="21" customHeight="1">
      <c r="A36" s="1128" t="s">
        <v>789</v>
      </c>
      <c r="B36" s="1128"/>
      <c r="C36" s="1128"/>
      <c r="D36" s="1128"/>
      <c r="E36" s="1128"/>
      <c r="F36" s="1128"/>
      <c r="G36" s="1128"/>
      <c r="H36" s="1128"/>
      <c r="I36" s="1128"/>
      <c r="J36" s="1128"/>
      <c r="K36" s="1128"/>
      <c r="L36" s="1128"/>
      <c r="M36" s="1128"/>
      <c r="N36" s="1128"/>
      <c r="O36" s="1128"/>
      <c r="P36" s="1128"/>
    </row>
    <row r="37" spans="1:16" s="123" customFormat="1" ht="21.75" customHeight="1">
      <c r="A37" s="548"/>
      <c r="B37" s="548"/>
      <c r="C37" s="548"/>
      <c r="D37" s="548"/>
      <c r="E37" s="548"/>
      <c r="F37" s="548"/>
      <c r="G37" s="548"/>
      <c r="H37" s="263"/>
      <c r="I37" s="263"/>
      <c r="J37" s="548"/>
      <c r="K37" s="548"/>
      <c r="L37" s="548"/>
      <c r="M37" s="548"/>
      <c r="N37" s="548"/>
      <c r="O37" s="548"/>
      <c r="P37" s="383" t="str">
        <f>様式7!F4</f>
        <v>○○○○○○○○○○○ＥＳＣＯ事業</v>
      </c>
    </row>
    <row r="38" spans="1:16" ht="21.75" customHeight="1">
      <c r="H38" s="1"/>
      <c r="I38" s="1"/>
    </row>
    <row r="39" spans="1:16" ht="21" customHeight="1"/>
    <row r="40" spans="1:16" ht="21.75" customHeight="1">
      <c r="H40" s="1"/>
      <c r="I40" s="1"/>
    </row>
    <row r="41" spans="1:16" ht="21.75" customHeight="1">
      <c r="H41" s="1"/>
      <c r="I41" s="1"/>
    </row>
    <row r="42" spans="1:16" ht="21" customHeight="1"/>
    <row r="43" spans="1:16" ht="21.75" customHeight="1">
      <c r="H43" s="1"/>
      <c r="I43" s="1"/>
    </row>
    <row r="44" spans="1:16" s="12" customFormat="1" ht="18.75">
      <c r="H44" s="13"/>
      <c r="I44" s="13"/>
      <c r="J44" s="14"/>
    </row>
  </sheetData>
  <mergeCells count="5">
    <mergeCell ref="A6:K7"/>
    <mergeCell ref="A9:P10"/>
    <mergeCell ref="A36:P36"/>
    <mergeCell ref="A11:P11"/>
    <mergeCell ref="O1:P1"/>
  </mergeCells>
  <phoneticPr fontId="5"/>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view="pageBreakPreview" topLeftCell="A16" zoomScaleNormal="100" zoomScaleSheetLayoutView="100" workbookViewId="0">
      <selection activeCell="I25" sqref="I25"/>
    </sheetView>
  </sheetViews>
  <sheetFormatPr defaultRowHeight="13.5"/>
  <cols>
    <col min="1" max="1" width="5.75" customWidth="1"/>
    <col min="2" max="2" width="22.25" customWidth="1"/>
    <col min="3" max="3" width="14.75" customWidth="1"/>
    <col min="4" max="4" width="10.125" customWidth="1"/>
    <col min="5" max="5" width="15.625" customWidth="1"/>
    <col min="6" max="6" width="18.7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573"/>
    </row>
    <row r="2" spans="2:6" s="1" customFormat="1">
      <c r="D2" s="15"/>
      <c r="E2" s="3"/>
      <c r="F2" s="573"/>
    </row>
    <row r="3" spans="2:6" s="258" customFormat="1" ht="14.25" thickBot="1">
      <c r="B3" s="258" t="s">
        <v>447</v>
      </c>
      <c r="D3" s="408"/>
      <c r="E3" s="409"/>
      <c r="F3" s="410"/>
    </row>
    <row r="4" spans="2:6">
      <c r="B4" s="16" t="s">
        <v>269</v>
      </c>
      <c r="C4" s="17"/>
      <c r="D4" s="17"/>
      <c r="E4" s="17"/>
      <c r="F4" s="18"/>
    </row>
    <row r="5" spans="2:6">
      <c r="B5" s="19" t="s">
        <v>403</v>
      </c>
      <c r="C5" s="20" t="s">
        <v>0</v>
      </c>
      <c r="D5" s="20" t="s">
        <v>1</v>
      </c>
      <c r="E5" s="20" t="s">
        <v>7</v>
      </c>
      <c r="F5" s="21" t="s">
        <v>2</v>
      </c>
    </row>
    <row r="6" spans="2:6" ht="33" customHeight="1">
      <c r="B6" s="864"/>
      <c r="C6" s="24"/>
      <c r="D6" s="20"/>
      <c r="E6" s="859"/>
      <c r="F6" s="22"/>
    </row>
    <row r="7" spans="2:6" ht="33" customHeight="1">
      <c r="B7" s="28"/>
      <c r="C7" s="24"/>
      <c r="D7" s="20"/>
      <c r="E7" s="859"/>
      <c r="F7" s="22"/>
    </row>
    <row r="8" spans="2:6" ht="33" customHeight="1">
      <c r="B8" s="19"/>
      <c r="C8" s="24"/>
      <c r="D8" s="20"/>
      <c r="E8" s="859"/>
      <c r="F8" s="22"/>
    </row>
    <row r="9" spans="2:6" ht="33" customHeight="1">
      <c r="B9" s="28"/>
      <c r="C9" s="24"/>
      <c r="D9" s="20"/>
      <c r="E9" s="859"/>
      <c r="F9" s="22"/>
    </row>
    <row r="10" spans="2:6" ht="33" customHeight="1">
      <c r="B10" s="23"/>
      <c r="C10" s="24"/>
      <c r="D10" s="270"/>
      <c r="E10" s="859"/>
      <c r="F10" s="22"/>
    </row>
    <row r="11" spans="2:6" ht="33" customHeight="1">
      <c r="B11" s="23"/>
      <c r="C11" s="24"/>
      <c r="D11" s="24"/>
      <c r="E11" s="859"/>
      <c r="F11" s="22"/>
    </row>
    <row r="12" spans="2:6" ht="33" customHeight="1">
      <c r="B12" s="23"/>
      <c r="C12" s="24"/>
      <c r="D12" s="24"/>
      <c r="E12" s="859"/>
      <c r="F12" s="22"/>
    </row>
    <row r="13" spans="2:6" ht="33" customHeight="1">
      <c r="B13" s="23"/>
      <c r="C13" s="24"/>
      <c r="D13" s="24"/>
      <c r="E13" s="859"/>
      <c r="F13" s="22"/>
    </row>
    <row r="14" spans="2:6" ht="33" customHeight="1">
      <c r="B14" s="23"/>
      <c r="C14" s="24"/>
      <c r="D14" s="24"/>
      <c r="E14" s="859"/>
      <c r="F14" s="22"/>
    </row>
    <row r="15" spans="2:6" ht="33" customHeight="1">
      <c r="B15" s="23"/>
      <c r="C15" s="24"/>
      <c r="D15" s="24"/>
      <c r="E15" s="859"/>
      <c r="F15" s="22"/>
    </row>
    <row r="16" spans="2:6" ht="33" customHeight="1">
      <c r="B16" s="19"/>
      <c r="C16" s="24"/>
      <c r="D16" s="24"/>
      <c r="E16" s="859"/>
      <c r="F16" s="22"/>
    </row>
    <row r="17" spans="1:7" ht="33" customHeight="1">
      <c r="B17" s="404"/>
      <c r="C17" s="405"/>
      <c r="D17" s="405"/>
      <c r="E17" s="406"/>
      <c r="F17" s="407"/>
    </row>
    <row r="18" spans="1:7" ht="33" customHeight="1">
      <c r="B18" s="19"/>
      <c r="C18" s="24"/>
      <c r="D18" s="24"/>
      <c r="E18" s="859"/>
      <c r="F18" s="22"/>
    </row>
    <row r="19" spans="1:7" ht="33" customHeight="1" thickBot="1">
      <c r="B19" s="865" t="s">
        <v>782</v>
      </c>
      <c r="C19" s="24"/>
      <c r="D19" s="24"/>
      <c r="E19" s="859"/>
      <c r="F19" s="22"/>
    </row>
    <row r="20" spans="1:7" ht="33" customHeight="1" thickTop="1" thickBot="1">
      <c r="B20" s="324" t="s">
        <v>783</v>
      </c>
      <c r="C20" s="322"/>
      <c r="D20" s="322"/>
      <c r="E20" s="866">
        <f>E12+E19</f>
        <v>0</v>
      </c>
      <c r="F20" s="323"/>
    </row>
    <row r="21" spans="1:7" ht="33" customHeight="1" thickBot="1">
      <c r="B21" s="403" t="s">
        <v>404</v>
      </c>
      <c r="C21" s="1"/>
      <c r="D21" s="1"/>
      <c r="E21" s="402"/>
      <c r="F21" s="402" t="s">
        <v>714</v>
      </c>
    </row>
    <row r="22" spans="1:7" ht="33" customHeight="1">
      <c r="B22" s="1081" t="s">
        <v>796</v>
      </c>
      <c r="C22" s="1130" t="s">
        <v>784</v>
      </c>
      <c r="D22" s="1131"/>
      <c r="E22" s="1134"/>
      <c r="F22" s="1135"/>
    </row>
    <row r="23" spans="1:7" ht="33" customHeight="1">
      <c r="B23" s="1082"/>
      <c r="C23" s="1132" t="s">
        <v>797</v>
      </c>
      <c r="D23" s="1133"/>
      <c r="E23" s="1136"/>
      <c r="F23" s="1137"/>
    </row>
    <row r="24" spans="1:7" ht="33" customHeight="1">
      <c r="B24" s="1138" t="s">
        <v>713</v>
      </c>
      <c r="C24" s="1139"/>
      <c r="D24" s="1139"/>
      <c r="E24" s="1140"/>
      <c r="F24" s="1141"/>
    </row>
    <row r="25" spans="1:7" ht="30" customHeight="1" thickBot="1">
      <c r="B25" s="1142" t="s">
        <v>421</v>
      </c>
      <c r="C25" s="1143"/>
      <c r="D25" s="1143"/>
      <c r="E25" s="1144"/>
      <c r="F25" s="1145"/>
    </row>
    <row r="26" spans="1:7">
      <c r="A26" s="1126"/>
      <c r="B26" s="1126"/>
      <c r="C26" s="1126"/>
      <c r="D26" s="1126"/>
      <c r="E26" s="1126"/>
      <c r="F26" s="1126"/>
    </row>
    <row r="27" spans="1:7" s="12" customFormat="1" ht="14.25" customHeight="1">
      <c r="A27" s="1126" t="s">
        <v>789</v>
      </c>
      <c r="B27" s="1126"/>
      <c r="C27" s="1126"/>
      <c r="D27" s="1126"/>
      <c r="E27" s="1126"/>
      <c r="F27" s="1126"/>
      <c r="G27" s="43"/>
    </row>
    <row r="28" spans="1:7">
      <c r="F28" s="384" t="str">
        <f>様式7!$F$4</f>
        <v>○○○○○○○○○○○ＥＳＣＯ事業</v>
      </c>
    </row>
  </sheetData>
  <mergeCells count="10">
    <mergeCell ref="A27:F27"/>
    <mergeCell ref="A26:F26"/>
    <mergeCell ref="C22:D22"/>
    <mergeCell ref="C23:D23"/>
    <mergeCell ref="E22:F22"/>
    <mergeCell ref="E23:F23"/>
    <mergeCell ref="B24:D24"/>
    <mergeCell ref="E24:F24"/>
    <mergeCell ref="B25:D25"/>
    <mergeCell ref="E25:F25"/>
  </mergeCells>
  <phoneticPr fontId="5"/>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zoomScaleNormal="100" zoomScaleSheetLayoutView="100" workbookViewId="0">
      <selection activeCell="I25" sqref="I25"/>
    </sheetView>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5"/>
      <c r="E2" s="3"/>
      <c r="F2" s="3"/>
    </row>
    <row r="3" spans="2:6" ht="14.25" thickBot="1">
      <c r="B3" s="123" t="s">
        <v>582</v>
      </c>
      <c r="D3" s="11"/>
      <c r="E3" s="2"/>
      <c r="F3" s="271"/>
    </row>
    <row r="4" spans="2:6">
      <c r="B4" s="27" t="s">
        <v>268</v>
      </c>
      <c r="C4" s="17"/>
      <c r="D4" s="17"/>
      <c r="E4" s="17"/>
      <c r="F4" s="18"/>
    </row>
    <row r="5" spans="2:6">
      <c r="B5" s="19" t="s">
        <v>3</v>
      </c>
      <c r="C5" s="20" t="s">
        <v>0</v>
      </c>
      <c r="D5" s="20" t="s">
        <v>1</v>
      </c>
      <c r="E5" s="20" t="s">
        <v>7</v>
      </c>
      <c r="F5" s="21" t="s">
        <v>2</v>
      </c>
    </row>
    <row r="6" spans="2:6" ht="33" customHeight="1">
      <c r="B6" s="28"/>
      <c r="C6" s="24"/>
      <c r="D6" s="20"/>
      <c r="E6" s="250"/>
      <c r="F6" s="22"/>
    </row>
    <row r="7" spans="2:6" ht="33" customHeight="1">
      <c r="B7" s="28"/>
      <c r="C7" s="24"/>
      <c r="D7" s="20"/>
      <c r="E7" s="250"/>
      <c r="F7" s="22"/>
    </row>
    <row r="8" spans="2:6" ht="33" customHeight="1">
      <c r="B8" s="28"/>
      <c r="C8" s="24"/>
      <c r="D8" s="20"/>
      <c r="E8" s="250"/>
      <c r="F8" s="22"/>
    </row>
    <row r="9" spans="2:6" ht="33" customHeight="1">
      <c r="B9" s="28"/>
      <c r="C9" s="24"/>
      <c r="D9" s="20"/>
      <c r="E9" s="250"/>
      <c r="F9" s="22"/>
    </row>
    <row r="10" spans="2:6" ht="33" customHeight="1">
      <c r="B10" s="28"/>
      <c r="C10" s="24"/>
      <c r="D10" s="20"/>
      <c r="E10" s="250"/>
      <c r="F10" s="22"/>
    </row>
    <row r="11" spans="2:6" ht="33" customHeight="1">
      <c r="B11" s="29"/>
      <c r="C11" s="24"/>
      <c r="D11" s="24"/>
      <c r="E11" s="250"/>
      <c r="F11" s="22"/>
    </row>
    <row r="12" spans="2:6" ht="33" customHeight="1">
      <c r="B12" s="23"/>
      <c r="C12" s="24"/>
      <c r="D12" s="24"/>
      <c r="E12" s="250"/>
      <c r="F12" s="22"/>
    </row>
    <row r="13" spans="2:6" ht="33" customHeight="1">
      <c r="B13" s="19"/>
      <c r="C13" s="24"/>
      <c r="D13" s="24"/>
      <c r="E13" s="250"/>
      <c r="F13" s="22"/>
    </row>
    <row r="14" spans="2:6" ht="33" customHeight="1">
      <c r="B14" s="23"/>
      <c r="C14" s="24"/>
      <c r="D14" s="24"/>
      <c r="E14" s="250"/>
      <c r="F14" s="22"/>
    </row>
    <row r="15" spans="2:6" ht="33" customHeight="1">
      <c r="B15" s="23"/>
      <c r="C15" s="24"/>
      <c r="D15" s="24"/>
      <c r="E15" s="250"/>
      <c r="F15" s="22"/>
    </row>
    <row r="16" spans="2:6" ht="33" customHeight="1">
      <c r="B16" s="23"/>
      <c r="C16" s="24"/>
      <c r="D16" s="24"/>
      <c r="E16" s="250"/>
      <c r="F16" s="22"/>
    </row>
    <row r="17" spans="1:7" ht="33" customHeight="1">
      <c r="B17" s="23"/>
      <c r="C17" s="24"/>
      <c r="D17" s="24"/>
      <c r="E17" s="250"/>
      <c r="F17" s="22"/>
    </row>
    <row r="18" spans="1:7" ht="33" customHeight="1">
      <c r="B18" s="23"/>
      <c r="C18" s="24"/>
      <c r="D18" s="24"/>
      <c r="E18" s="250"/>
      <c r="F18" s="22"/>
    </row>
    <row r="19" spans="1:7" ht="33" customHeight="1">
      <c r="B19" s="23"/>
      <c r="C19" s="24"/>
      <c r="D19" s="24"/>
      <c r="E19" s="250"/>
      <c r="F19" s="22"/>
    </row>
    <row r="20" spans="1:7" ht="33" customHeight="1">
      <c r="B20" s="23"/>
      <c r="C20" s="24"/>
      <c r="D20" s="24"/>
      <c r="E20" s="859"/>
      <c r="F20" s="22"/>
    </row>
    <row r="21" spans="1:7" ht="33" customHeight="1">
      <c r="B21" s="23"/>
      <c r="C21" s="24"/>
      <c r="D21" s="24"/>
      <c r="E21" s="859"/>
      <c r="F21" s="22"/>
    </row>
    <row r="22" spans="1:7" ht="33" customHeight="1">
      <c r="B22" s="23"/>
      <c r="C22" s="24"/>
      <c r="D22" s="24"/>
      <c r="E22" s="859"/>
      <c r="F22" s="22"/>
    </row>
    <row r="23" spans="1:7" ht="33" customHeight="1">
      <c r="B23" s="23"/>
      <c r="C23" s="24"/>
      <c r="D23" s="24"/>
      <c r="E23" s="859"/>
      <c r="F23" s="22"/>
    </row>
    <row r="24" spans="1:7" ht="33" customHeight="1">
      <c r="B24" s="23"/>
      <c r="C24" s="24"/>
      <c r="D24" s="24"/>
      <c r="E24" s="859"/>
      <c r="F24" s="22"/>
    </row>
    <row r="25" spans="1:7" ht="33" customHeight="1" thickBot="1">
      <c r="B25" s="319"/>
      <c r="C25" s="320"/>
      <c r="D25" s="320"/>
      <c r="E25" s="326"/>
      <c r="F25" s="321"/>
    </row>
    <row r="26" spans="1:7" ht="33" customHeight="1" thickTop="1" thickBot="1">
      <c r="B26" s="324" t="s">
        <v>781</v>
      </c>
      <c r="C26" s="322"/>
      <c r="D26" s="322"/>
      <c r="E26" s="325"/>
      <c r="F26" s="323"/>
    </row>
    <row r="27" spans="1:7">
      <c r="F27" s="9"/>
    </row>
    <row r="29" spans="1:7" s="12" customFormat="1" ht="18.75">
      <c r="A29" s="1126" t="s">
        <v>789</v>
      </c>
      <c r="B29" s="1126"/>
      <c r="C29" s="1126"/>
      <c r="D29" s="1126"/>
      <c r="E29" s="1126"/>
      <c r="F29" s="1126"/>
      <c r="G29" s="1126"/>
    </row>
    <row r="30" spans="1:7">
      <c r="F30" s="384" t="str">
        <f>様式7!$F$4</f>
        <v>○○○○○○○○○○○ＥＳＣＯ事業</v>
      </c>
    </row>
  </sheetData>
  <mergeCells count="1">
    <mergeCell ref="A29:G29"/>
  </mergeCells>
  <phoneticPr fontId="5"/>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topLeftCell="A19" zoomScaleNormal="100" zoomScaleSheetLayoutView="100" workbookViewId="0">
      <selection activeCell="I25" sqref="I25"/>
    </sheetView>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5"/>
      <c r="F2" s="3"/>
      <c r="G2" s="3"/>
    </row>
    <row r="3" spans="2:7" ht="14.25" thickBot="1">
      <c r="B3" s="208" t="s">
        <v>448</v>
      </c>
      <c r="C3" s="77"/>
      <c r="E3" s="11"/>
      <c r="F3" s="2"/>
      <c r="G3" s="271"/>
    </row>
    <row r="4" spans="2:7">
      <c r="B4" s="27" t="s">
        <v>268</v>
      </c>
      <c r="C4" s="30"/>
      <c r="D4" s="17"/>
      <c r="E4" s="17"/>
      <c r="F4" s="17"/>
      <c r="G4" s="18"/>
    </row>
    <row r="5" spans="2:7">
      <c r="B5" s="19" t="s">
        <v>3</v>
      </c>
      <c r="C5" s="31" t="s">
        <v>4</v>
      </c>
      <c r="D5" s="20" t="s">
        <v>0</v>
      </c>
      <c r="E5" s="20" t="s">
        <v>1</v>
      </c>
      <c r="F5" s="20" t="s">
        <v>7</v>
      </c>
      <c r="G5" s="21" t="s">
        <v>2</v>
      </c>
    </row>
    <row r="6" spans="2:7" ht="33" customHeight="1">
      <c r="B6" s="23"/>
      <c r="C6" s="149"/>
      <c r="D6" s="24"/>
      <c r="E6" s="20"/>
      <c r="F6" s="250"/>
      <c r="G6" s="22"/>
    </row>
    <row r="7" spans="2:7" ht="33" customHeight="1">
      <c r="B7" s="23"/>
      <c r="C7" s="149"/>
      <c r="D7" s="24"/>
      <c r="E7" s="20"/>
      <c r="F7" s="250"/>
      <c r="G7" s="22"/>
    </row>
    <row r="8" spans="2:7" ht="33" customHeight="1">
      <c r="B8" s="23"/>
      <c r="C8" s="149"/>
      <c r="D8" s="24"/>
      <c r="E8" s="20"/>
      <c r="F8" s="250"/>
      <c r="G8" s="22"/>
    </row>
    <row r="9" spans="2:7" ht="33" customHeight="1">
      <c r="B9" s="19"/>
      <c r="C9" s="149"/>
      <c r="D9" s="24"/>
      <c r="E9" s="20"/>
      <c r="F9" s="250"/>
      <c r="G9" s="22"/>
    </row>
    <row r="10" spans="2:7" ht="33" customHeight="1">
      <c r="B10" s="23"/>
      <c r="C10" s="149"/>
      <c r="D10" s="24"/>
      <c r="E10" s="270"/>
      <c r="F10" s="250"/>
      <c r="G10" s="22"/>
    </row>
    <row r="11" spans="2:7" ht="33" customHeight="1">
      <c r="B11" s="23"/>
      <c r="C11" s="149"/>
      <c r="D11" s="24"/>
      <c r="E11" s="20"/>
      <c r="F11" s="250"/>
      <c r="G11" s="22"/>
    </row>
    <row r="12" spans="2:7" ht="33" customHeight="1">
      <c r="B12" s="23"/>
      <c r="C12" s="149"/>
      <c r="D12" s="24"/>
      <c r="E12" s="20"/>
      <c r="F12" s="250"/>
      <c r="G12" s="22"/>
    </row>
    <row r="13" spans="2:7" ht="33" customHeight="1">
      <c r="B13" s="19"/>
      <c r="C13" s="149"/>
      <c r="D13" s="24"/>
      <c r="E13" s="24"/>
      <c r="F13" s="250"/>
      <c r="G13" s="22"/>
    </row>
    <row r="14" spans="2:7" ht="33" customHeight="1">
      <c r="B14" s="23"/>
      <c r="C14" s="149"/>
      <c r="D14" s="24"/>
      <c r="E14" s="24"/>
      <c r="F14" s="250"/>
      <c r="G14" s="22"/>
    </row>
    <row r="15" spans="2:7" ht="33" customHeight="1">
      <c r="B15" s="23"/>
      <c r="C15" s="149"/>
      <c r="D15" s="24"/>
      <c r="E15" s="20"/>
      <c r="F15" s="250"/>
      <c r="G15" s="22"/>
    </row>
    <row r="16" spans="2:7" ht="33" customHeight="1">
      <c r="B16" s="19"/>
      <c r="C16" s="149"/>
      <c r="D16" s="24"/>
      <c r="E16" s="24"/>
      <c r="F16" s="250"/>
      <c r="G16" s="22"/>
    </row>
    <row r="17" spans="1:8" ht="33" customHeight="1">
      <c r="B17" s="23"/>
      <c r="C17" s="149"/>
      <c r="D17" s="24"/>
      <c r="E17" s="24"/>
      <c r="F17" s="250"/>
      <c r="G17" s="22"/>
    </row>
    <row r="18" spans="1:8" ht="33" customHeight="1">
      <c r="B18" s="29"/>
      <c r="C18" s="149"/>
      <c r="D18" s="24"/>
      <c r="E18" s="24"/>
      <c r="F18" s="250"/>
      <c r="G18" s="22"/>
    </row>
    <row r="19" spans="1:8" ht="33" customHeight="1">
      <c r="B19" s="23"/>
      <c r="C19" s="149"/>
      <c r="D19" s="24"/>
      <c r="E19" s="24"/>
      <c r="F19" s="250"/>
      <c r="G19" s="22"/>
    </row>
    <row r="20" spans="1:8" ht="33" customHeight="1">
      <c r="B20" s="19"/>
      <c r="C20" s="149"/>
      <c r="D20" s="24"/>
      <c r="E20" s="24"/>
      <c r="F20" s="250"/>
      <c r="G20" s="22"/>
    </row>
    <row r="21" spans="1:8" ht="33" customHeight="1">
      <c r="B21" s="23"/>
      <c r="C21" s="149"/>
      <c r="D21" s="24"/>
      <c r="E21" s="24"/>
      <c r="F21" s="250"/>
      <c r="G21" s="22"/>
    </row>
    <row r="22" spans="1:8" ht="33" customHeight="1">
      <c r="B22" s="23"/>
      <c r="C22" s="149"/>
      <c r="D22" s="24"/>
      <c r="E22" s="24"/>
      <c r="F22" s="250"/>
      <c r="G22" s="22"/>
    </row>
    <row r="23" spans="1:8" ht="33" customHeight="1">
      <c r="B23" s="23"/>
      <c r="C23" s="149"/>
      <c r="D23" s="24"/>
      <c r="E23" s="24"/>
      <c r="F23" s="250"/>
      <c r="G23" s="22"/>
    </row>
    <row r="24" spans="1:8" ht="33" customHeight="1" thickBot="1">
      <c r="B24" s="319"/>
      <c r="C24" s="4"/>
      <c r="D24" s="320"/>
      <c r="E24" s="320"/>
      <c r="F24" s="326"/>
      <c r="G24" s="321"/>
    </row>
    <row r="25" spans="1:8" ht="33" customHeight="1" thickTop="1" thickBot="1">
      <c r="B25" s="324" t="s">
        <v>780</v>
      </c>
      <c r="C25" s="327"/>
      <c r="D25" s="322"/>
      <c r="E25" s="322"/>
      <c r="F25" s="325"/>
      <c r="G25" s="323"/>
    </row>
    <row r="26" spans="1:8">
      <c r="G26" s="9"/>
    </row>
    <row r="27" spans="1:8">
      <c r="C27" s="10"/>
      <c r="E27" s="11"/>
      <c r="F27" s="11"/>
      <c r="G27" s="10"/>
    </row>
    <row r="28" spans="1:8" s="12" customFormat="1" ht="18.75">
      <c r="A28" s="1126" t="s">
        <v>789</v>
      </c>
      <c r="B28" s="1126"/>
      <c r="C28" s="1126"/>
      <c r="D28" s="1126"/>
      <c r="E28" s="1126"/>
      <c r="F28" s="1126"/>
      <c r="G28" s="1126"/>
      <c r="H28" s="1126"/>
    </row>
    <row r="29" spans="1:8">
      <c r="G29" s="384" t="str">
        <f>様式7!$F$4</f>
        <v>○○○○○○○○○○○ＥＳＣＯ事業</v>
      </c>
    </row>
  </sheetData>
  <mergeCells count="1">
    <mergeCell ref="A28:H28"/>
  </mergeCells>
  <phoneticPr fontId="5"/>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topLeftCell="A19" zoomScaleNormal="100" zoomScaleSheetLayoutView="100" workbookViewId="0">
      <selection activeCell="I25" sqref="I25"/>
    </sheetView>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5"/>
      <c r="F2" s="3"/>
      <c r="G2" s="3"/>
      <c r="H2" s="3"/>
    </row>
    <row r="3" spans="2:8" ht="14.25" thickBot="1">
      <c r="B3" s="123" t="s">
        <v>659</v>
      </c>
      <c r="E3" s="11"/>
      <c r="F3" s="11"/>
      <c r="G3" s="2"/>
      <c r="H3" s="271"/>
    </row>
    <row r="4" spans="2:8">
      <c r="B4" s="27" t="s">
        <v>268</v>
      </c>
      <c r="C4" s="17"/>
      <c r="D4" s="17"/>
      <c r="E4" s="17"/>
      <c r="F4" s="17"/>
      <c r="G4" s="17"/>
      <c r="H4" s="18"/>
    </row>
    <row r="5" spans="2:8">
      <c r="B5" s="19" t="s">
        <v>4</v>
      </c>
      <c r="C5" s="31" t="s">
        <v>5</v>
      </c>
      <c r="D5" s="20" t="s">
        <v>0</v>
      </c>
      <c r="E5" s="20" t="s">
        <v>1</v>
      </c>
      <c r="F5" s="20" t="s">
        <v>405</v>
      </c>
      <c r="G5" s="20" t="s">
        <v>7</v>
      </c>
      <c r="H5" s="21" t="s">
        <v>2</v>
      </c>
    </row>
    <row r="6" spans="2:8" ht="33" customHeight="1">
      <c r="B6" s="23"/>
      <c r="C6" s="149"/>
      <c r="D6" s="24"/>
      <c r="E6" s="20"/>
      <c r="F6" s="20"/>
      <c r="G6" s="250"/>
      <c r="H6" s="22"/>
    </row>
    <row r="7" spans="2:8" ht="33" customHeight="1">
      <c r="B7" s="23"/>
      <c r="C7" s="149"/>
      <c r="D7" s="24"/>
      <c r="E7" s="20"/>
      <c r="F7" s="20"/>
      <c r="G7" s="250"/>
      <c r="H7" s="22"/>
    </row>
    <row r="8" spans="2:8" ht="33" customHeight="1">
      <c r="B8" s="23"/>
      <c r="C8" s="149"/>
      <c r="D8" s="24"/>
      <c r="E8" s="20"/>
      <c r="F8" s="20"/>
      <c r="G8" s="250"/>
      <c r="H8" s="22"/>
    </row>
    <row r="9" spans="2:8" ht="33" customHeight="1">
      <c r="B9" s="23"/>
      <c r="C9" s="149"/>
      <c r="D9" s="24"/>
      <c r="E9" s="20"/>
      <c r="F9" s="20"/>
      <c r="G9" s="250"/>
      <c r="H9" s="22"/>
    </row>
    <row r="10" spans="2:8" ht="33" customHeight="1">
      <c r="B10" s="23"/>
      <c r="C10" s="149"/>
      <c r="D10" s="24"/>
      <c r="E10" s="270"/>
      <c r="F10" s="270"/>
      <c r="G10" s="250"/>
      <c r="H10" s="22"/>
    </row>
    <row r="11" spans="2:8" ht="33" customHeight="1">
      <c r="B11" s="23"/>
      <c r="C11" s="149"/>
      <c r="D11" s="24"/>
      <c r="E11" s="24"/>
      <c r="F11" s="24"/>
      <c r="G11" s="250"/>
      <c r="H11" s="22"/>
    </row>
    <row r="12" spans="2:8" ht="33" customHeight="1">
      <c r="B12" s="23"/>
      <c r="C12" s="149"/>
      <c r="D12" s="24"/>
      <c r="E12" s="24"/>
      <c r="F12" s="24"/>
      <c r="G12" s="250"/>
      <c r="H12" s="22"/>
    </row>
    <row r="13" spans="2:8" ht="33" customHeight="1">
      <c r="B13" s="23"/>
      <c r="C13" s="149"/>
      <c r="D13" s="24"/>
      <c r="E13" s="24"/>
      <c r="F13" s="24"/>
      <c r="G13" s="250"/>
      <c r="H13" s="22"/>
    </row>
    <row r="14" spans="2:8" ht="33" customHeight="1">
      <c r="B14" s="23"/>
      <c r="C14" s="149"/>
      <c r="D14" s="24"/>
      <c r="E14" s="24"/>
      <c r="F14" s="24"/>
      <c r="G14" s="250"/>
      <c r="H14" s="22"/>
    </row>
    <row r="15" spans="2:8" ht="33" customHeight="1">
      <c r="B15" s="23"/>
      <c r="C15" s="149"/>
      <c r="D15" s="24"/>
      <c r="E15" s="24"/>
      <c r="F15" s="24"/>
      <c r="G15" s="250"/>
      <c r="H15" s="22"/>
    </row>
    <row r="16" spans="2:8" ht="33" customHeight="1">
      <c r="B16" s="23"/>
      <c r="C16" s="149"/>
      <c r="D16" s="24"/>
      <c r="E16" s="24"/>
      <c r="F16" s="24"/>
      <c r="G16" s="250"/>
      <c r="H16" s="22"/>
    </row>
    <row r="17" spans="1:9" ht="33" customHeight="1">
      <c r="B17" s="23"/>
      <c r="C17" s="149"/>
      <c r="D17" s="24"/>
      <c r="E17" s="24"/>
      <c r="F17" s="24"/>
      <c r="G17" s="250"/>
      <c r="H17" s="22"/>
    </row>
    <row r="18" spans="1:9" ht="33" customHeight="1">
      <c r="B18" s="23"/>
      <c r="C18" s="149"/>
      <c r="D18" s="24"/>
      <c r="E18" s="24"/>
      <c r="F18" s="24"/>
      <c r="G18" s="250"/>
      <c r="H18" s="22"/>
    </row>
    <row r="19" spans="1:9" ht="33" customHeight="1">
      <c r="B19" s="23"/>
      <c r="C19" s="149"/>
      <c r="D19" s="24"/>
      <c r="E19" s="24"/>
      <c r="F19" s="24"/>
      <c r="G19" s="250"/>
      <c r="H19" s="22"/>
    </row>
    <row r="20" spans="1:9" ht="33" customHeight="1">
      <c r="B20" s="23"/>
      <c r="C20" s="149"/>
      <c r="D20" s="24"/>
      <c r="E20" s="24"/>
      <c r="F20" s="24"/>
      <c r="G20" s="250"/>
      <c r="H20" s="22"/>
    </row>
    <row r="21" spans="1:9" ht="33" customHeight="1">
      <c r="B21" s="23"/>
      <c r="C21" s="149"/>
      <c r="D21" s="24"/>
      <c r="E21" s="24"/>
      <c r="F21" s="24"/>
      <c r="G21" s="250"/>
      <c r="H21" s="22"/>
    </row>
    <row r="22" spans="1:9" ht="33" customHeight="1">
      <c r="B22" s="23"/>
      <c r="C22" s="149"/>
      <c r="D22" s="24"/>
      <c r="E22" s="24"/>
      <c r="F22" s="24"/>
      <c r="G22" s="250"/>
      <c r="H22" s="22"/>
    </row>
    <row r="23" spans="1:9" ht="33" customHeight="1">
      <c r="B23" s="23"/>
      <c r="C23" s="149"/>
      <c r="D23" s="24"/>
      <c r="E23" s="24"/>
      <c r="F23" s="24"/>
      <c r="G23" s="250"/>
      <c r="H23" s="22"/>
    </row>
    <row r="24" spans="1:9" ht="33" customHeight="1" thickBot="1">
      <c r="B24" s="319"/>
      <c r="C24" s="4"/>
      <c r="D24" s="320"/>
      <c r="E24" s="320"/>
      <c r="F24" s="320"/>
      <c r="G24" s="326"/>
      <c r="H24" s="321"/>
    </row>
    <row r="25" spans="1:9" ht="33" customHeight="1" thickTop="1" thickBot="1">
      <c r="B25" s="324" t="s">
        <v>780</v>
      </c>
      <c r="C25" s="327"/>
      <c r="D25" s="322"/>
      <c r="E25" s="322"/>
      <c r="F25" s="322"/>
      <c r="G25" s="325"/>
      <c r="H25" s="323"/>
    </row>
    <row r="26" spans="1:9">
      <c r="H26" s="9"/>
    </row>
    <row r="28" spans="1:9" s="12" customFormat="1" ht="18.75">
      <c r="A28" s="1126" t="s">
        <v>789</v>
      </c>
      <c r="B28" s="1126"/>
      <c r="C28" s="1126"/>
      <c r="D28" s="1126"/>
      <c r="E28" s="1126"/>
      <c r="F28" s="1126"/>
      <c r="G28" s="1126"/>
      <c r="H28" s="1126"/>
      <c r="I28" s="43"/>
    </row>
    <row r="29" spans="1:9">
      <c r="H29" s="385" t="str">
        <f>様式7!$F$4</f>
        <v>○○○○○○○○○○○ＥＳＣＯ事業</v>
      </c>
    </row>
  </sheetData>
  <mergeCells count="1">
    <mergeCell ref="A28:H28"/>
  </mergeCells>
  <phoneticPr fontId="5"/>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2"/>
  <sheetViews>
    <sheetView view="pageBreakPreview" topLeftCell="A10" zoomScale="85" zoomScaleNormal="100" zoomScaleSheetLayoutView="85" workbookViewId="0">
      <selection activeCell="I25" sqref="I25"/>
    </sheetView>
  </sheetViews>
  <sheetFormatPr defaultRowHeight="13.5"/>
  <cols>
    <col min="1" max="1" width="3.75" customWidth="1"/>
    <col min="2" max="2" width="6.75" customWidth="1"/>
    <col min="3" max="3" width="41.75" customWidth="1"/>
    <col min="4" max="4" width="5.5" style="47" customWidth="1"/>
    <col min="5" max="5" width="20.125" customWidth="1"/>
    <col min="6" max="6" width="4.625" style="47" customWidth="1"/>
    <col min="7" max="8" width="31.375" customWidth="1"/>
    <col min="9" max="9" width="9.25" bestFit="1" customWidth="1"/>
  </cols>
  <sheetData>
    <row r="1" spans="1:9" ht="17.25">
      <c r="A1" s="273" t="s">
        <v>658</v>
      </c>
      <c r="B1" s="32"/>
      <c r="C1" s="32"/>
      <c r="D1" s="39"/>
      <c r="E1" s="32"/>
      <c r="F1" s="39"/>
      <c r="G1" s="32"/>
    </row>
    <row r="2" spans="1:9" ht="14.25" customHeight="1" thickBot="1">
      <c r="A2" s="32"/>
      <c r="B2" s="32"/>
      <c r="C2" s="32"/>
      <c r="D2" s="32"/>
      <c r="E2" s="412"/>
      <c r="F2" s="869"/>
      <c r="G2" s="876" t="s">
        <v>502</v>
      </c>
    </row>
    <row r="3" spans="1:9" ht="18.75" customHeight="1">
      <c r="A3" s="1161" t="s">
        <v>6</v>
      </c>
      <c r="B3" s="1162"/>
      <c r="C3" s="1163"/>
      <c r="D3" s="1146" t="s">
        <v>7</v>
      </c>
      <c r="E3" s="1162"/>
      <c r="F3" s="1163"/>
      <c r="G3" s="1146" t="s">
        <v>715</v>
      </c>
      <c r="H3" s="1147"/>
    </row>
    <row r="4" spans="1:9" ht="16.5" customHeight="1" thickBot="1">
      <c r="A4" s="1164"/>
      <c r="B4" s="1165"/>
      <c r="C4" s="1166"/>
      <c r="D4" s="1167"/>
      <c r="E4" s="1168"/>
      <c r="F4" s="1169"/>
      <c r="G4" s="880" t="s">
        <v>779</v>
      </c>
      <c r="H4" s="881" t="s">
        <v>778</v>
      </c>
    </row>
    <row r="5" spans="1:9" ht="22.5" customHeight="1" thickTop="1" thickBot="1">
      <c r="A5" s="867" t="s">
        <v>8</v>
      </c>
      <c r="B5" s="329"/>
      <c r="C5" s="336"/>
      <c r="D5" s="1149">
        <f>E6+E10</f>
        <v>0</v>
      </c>
      <c r="E5" s="1150"/>
      <c r="F5" s="1151"/>
      <c r="G5" s="870"/>
      <c r="H5" s="877"/>
    </row>
    <row r="6" spans="1:9" ht="22.5" customHeight="1">
      <c r="A6" s="33"/>
      <c r="B6" s="339" t="s">
        <v>9</v>
      </c>
      <c r="C6" s="328"/>
      <c r="D6" s="392" t="s">
        <v>328</v>
      </c>
      <c r="E6" s="393">
        <f>SUM(E7:E9)</f>
        <v>0</v>
      </c>
      <c r="F6" s="396" t="s">
        <v>325</v>
      </c>
      <c r="G6" s="871"/>
      <c r="H6" s="868"/>
    </row>
    <row r="7" spans="1:9" ht="22.5" customHeight="1">
      <c r="A7" s="33"/>
      <c r="B7" s="339" t="s">
        <v>10</v>
      </c>
      <c r="C7" s="328"/>
      <c r="D7" s="334" t="s">
        <v>324</v>
      </c>
      <c r="E7" s="735"/>
      <c r="F7" s="397" t="s">
        <v>326</v>
      </c>
      <c r="G7" s="871"/>
      <c r="H7" s="878"/>
    </row>
    <row r="8" spans="1:9" ht="22.5" customHeight="1">
      <c r="A8" s="34"/>
      <c r="B8" s="340" t="s">
        <v>11</v>
      </c>
      <c r="C8" s="37"/>
      <c r="D8" s="335" t="s">
        <v>324</v>
      </c>
      <c r="E8" s="735"/>
      <c r="F8" s="398" t="s">
        <v>327</v>
      </c>
      <c r="G8" s="872"/>
      <c r="H8" s="878"/>
    </row>
    <row r="9" spans="1:9" ht="22.5" customHeight="1">
      <c r="A9" s="34"/>
      <c r="B9" s="340" t="s">
        <v>12</v>
      </c>
      <c r="C9" s="37"/>
      <c r="D9" s="335" t="s">
        <v>324</v>
      </c>
      <c r="E9" s="736"/>
      <c r="F9" s="398" t="s">
        <v>327</v>
      </c>
      <c r="G9" s="872"/>
      <c r="H9" s="878"/>
    </row>
    <row r="10" spans="1:9" ht="22.5" customHeight="1">
      <c r="A10" s="34"/>
      <c r="B10" s="340" t="s">
        <v>13</v>
      </c>
      <c r="C10" s="37"/>
      <c r="D10" s="335" t="s">
        <v>328</v>
      </c>
      <c r="E10" s="394">
        <f>SUM(E11:E13)</f>
        <v>0</v>
      </c>
      <c r="F10" s="398" t="s">
        <v>325</v>
      </c>
      <c r="G10" s="872"/>
      <c r="H10" s="878"/>
    </row>
    <row r="11" spans="1:9" ht="23.25" customHeight="1">
      <c r="A11" s="34"/>
      <c r="B11" s="340" t="s">
        <v>14</v>
      </c>
      <c r="C11" s="37"/>
      <c r="D11" s="335" t="s">
        <v>324</v>
      </c>
      <c r="E11" s="737"/>
      <c r="F11" s="398" t="s">
        <v>327</v>
      </c>
      <c r="G11" s="872"/>
      <c r="H11" s="878"/>
      <c r="I11" s="36"/>
    </row>
    <row r="12" spans="1:9" ht="22.5" customHeight="1">
      <c r="A12" s="34"/>
      <c r="B12" s="340" t="s">
        <v>15</v>
      </c>
      <c r="C12" s="37"/>
      <c r="D12" s="334" t="s">
        <v>324</v>
      </c>
      <c r="E12" s="736"/>
      <c r="F12" s="397" t="s">
        <v>327</v>
      </c>
      <c r="G12" s="872"/>
      <c r="H12" s="878"/>
    </row>
    <row r="13" spans="1:9" ht="22.5" customHeight="1" thickBot="1">
      <c r="A13" s="34"/>
      <c r="B13" s="340" t="s">
        <v>16</v>
      </c>
      <c r="C13" s="37"/>
      <c r="D13" s="391" t="s">
        <v>324</v>
      </c>
      <c r="E13" s="738"/>
      <c r="F13" s="399" t="s">
        <v>327</v>
      </c>
      <c r="G13" s="872"/>
      <c r="H13" s="879"/>
    </row>
    <row r="14" spans="1:9" ht="22.5" customHeight="1" thickBot="1">
      <c r="A14" s="331" t="s">
        <v>17</v>
      </c>
      <c r="B14" s="337"/>
      <c r="C14" s="35"/>
      <c r="D14" s="1155"/>
      <c r="E14" s="1156"/>
      <c r="F14" s="1157"/>
      <c r="G14" s="873"/>
      <c r="H14" s="879"/>
    </row>
    <row r="15" spans="1:9" ht="23.25" customHeight="1" thickBot="1">
      <c r="A15" s="331" t="s">
        <v>18</v>
      </c>
      <c r="B15" s="37"/>
      <c r="C15" s="337"/>
      <c r="D15" s="1158"/>
      <c r="E15" s="1159"/>
      <c r="F15" s="1160"/>
      <c r="G15" s="874"/>
      <c r="H15" s="868"/>
    </row>
    <row r="16" spans="1:9" ht="22.5" customHeight="1" thickBot="1">
      <c r="A16" s="331" t="s">
        <v>19</v>
      </c>
      <c r="B16" s="337"/>
      <c r="C16" s="35"/>
      <c r="D16" s="1158"/>
      <c r="E16" s="1159"/>
      <c r="F16" s="1160"/>
      <c r="G16" s="873"/>
      <c r="H16" s="879"/>
    </row>
    <row r="17" spans="1:10" ht="23.25" customHeight="1" thickBot="1">
      <c r="A17" s="330" t="s">
        <v>526</v>
      </c>
      <c r="B17" s="338"/>
      <c r="C17" s="38"/>
      <c r="D17" s="1149">
        <f>E18+E19</f>
        <v>0</v>
      </c>
      <c r="E17" s="1150"/>
      <c r="F17" s="1151"/>
      <c r="G17" s="875"/>
      <c r="H17" s="868"/>
    </row>
    <row r="18" spans="1:10" ht="23.25" customHeight="1">
      <c r="A18" s="330" t="s">
        <v>20</v>
      </c>
      <c r="B18" s="328"/>
      <c r="C18" s="328"/>
      <c r="D18" s="395" t="s">
        <v>329</v>
      </c>
      <c r="E18" s="739"/>
      <c r="F18" s="400" t="s">
        <v>321</v>
      </c>
      <c r="G18" s="871"/>
      <c r="H18" s="878"/>
    </row>
    <row r="19" spans="1:10" ht="23.25" customHeight="1" thickBot="1">
      <c r="A19" s="330" t="s">
        <v>21</v>
      </c>
      <c r="B19" s="328"/>
      <c r="C19" s="328"/>
      <c r="D19" s="334" t="s">
        <v>329</v>
      </c>
      <c r="E19" s="735"/>
      <c r="F19" s="397" t="s">
        <v>321</v>
      </c>
      <c r="G19" s="871"/>
      <c r="H19" s="878"/>
    </row>
    <row r="20" spans="1:10" ht="22.5" customHeight="1" thickBot="1">
      <c r="A20" s="330" t="s">
        <v>527</v>
      </c>
      <c r="B20" s="338"/>
      <c r="C20" s="38"/>
      <c r="D20" s="1149">
        <f>SUM(E21:E23)</f>
        <v>0</v>
      </c>
      <c r="E20" s="1150"/>
      <c r="F20" s="1151"/>
      <c r="G20" s="875"/>
      <c r="H20" s="879"/>
    </row>
    <row r="21" spans="1:10" ht="22.5" customHeight="1">
      <c r="A21" s="330" t="s">
        <v>528</v>
      </c>
      <c r="B21" s="328"/>
      <c r="C21" s="328"/>
      <c r="D21" s="395" t="s">
        <v>452</v>
      </c>
      <c r="E21" s="739"/>
      <c r="F21" s="400" t="s">
        <v>453</v>
      </c>
      <c r="G21" s="871"/>
      <c r="H21" s="868"/>
    </row>
    <row r="22" spans="1:10" ht="22.5" customHeight="1">
      <c r="A22" s="330" t="s">
        <v>454</v>
      </c>
      <c r="B22" s="328"/>
      <c r="C22" s="328"/>
      <c r="D22" s="334" t="s">
        <v>455</v>
      </c>
      <c r="E22" s="735"/>
      <c r="F22" s="397" t="s">
        <v>456</v>
      </c>
      <c r="G22" s="871"/>
      <c r="H22" s="878"/>
    </row>
    <row r="23" spans="1:10" ht="22.5" customHeight="1" thickBot="1">
      <c r="A23" s="330" t="s">
        <v>458</v>
      </c>
      <c r="B23" s="328"/>
      <c r="C23" s="328"/>
      <c r="D23" s="570" t="s">
        <v>455</v>
      </c>
      <c r="E23" s="736"/>
      <c r="F23" s="571" t="s">
        <v>456</v>
      </c>
      <c r="G23" s="883" t="s">
        <v>561</v>
      </c>
      <c r="H23" s="884"/>
    </row>
    <row r="24" spans="1:10" ht="22.5" customHeight="1" thickTop="1" thickBot="1">
      <c r="A24" s="332" t="s">
        <v>22</v>
      </c>
      <c r="B24" s="333"/>
      <c r="C24" s="333"/>
      <c r="D24" s="1152">
        <f>$D$5+$D$14+$D$15+$D$16+$D$17+$D$20</f>
        <v>0</v>
      </c>
      <c r="E24" s="1153"/>
      <c r="F24" s="1154"/>
      <c r="G24" s="882"/>
      <c r="H24" s="868"/>
      <c r="J24" s="1"/>
    </row>
    <row r="25" spans="1:10" ht="14.25">
      <c r="A25" s="6" t="s">
        <v>523</v>
      </c>
      <c r="B25" s="32"/>
      <c r="C25" s="32"/>
      <c r="D25" s="39"/>
      <c r="E25" s="32"/>
      <c r="F25" s="39"/>
      <c r="G25" s="39"/>
      <c r="H25" s="17"/>
    </row>
    <row r="26" spans="1:10" ht="14.25">
      <c r="A26" s="6" t="s">
        <v>524</v>
      </c>
      <c r="B26" s="32"/>
      <c r="C26" s="32"/>
      <c r="D26" s="39"/>
      <c r="E26" s="32"/>
      <c r="F26" s="39"/>
      <c r="G26" s="39"/>
    </row>
    <row r="27" spans="1:10" ht="14.25">
      <c r="A27" s="6" t="s">
        <v>525</v>
      </c>
      <c r="B27" s="32"/>
      <c r="C27" s="32"/>
      <c r="D27" s="39"/>
      <c r="E27" s="32"/>
      <c r="F27" s="39"/>
      <c r="G27" s="39"/>
    </row>
    <row r="28" spans="1:10" ht="14.25">
      <c r="A28" s="6" t="s">
        <v>518</v>
      </c>
      <c r="B28" s="32"/>
      <c r="C28" s="32"/>
      <c r="D28" s="39"/>
      <c r="E28" s="32"/>
      <c r="F28" s="39"/>
      <c r="G28" s="39"/>
    </row>
    <row r="29" spans="1:10">
      <c r="A29" s="94" t="s">
        <v>519</v>
      </c>
    </row>
    <row r="30" spans="1:10">
      <c r="A30" s="94" t="s">
        <v>520</v>
      </c>
    </row>
    <row r="31" spans="1:10">
      <c r="A31" s="94" t="s">
        <v>521</v>
      </c>
    </row>
    <row r="32" spans="1:10" ht="14.25">
      <c r="A32" s="1148" t="s">
        <v>789</v>
      </c>
      <c r="B32" s="1148"/>
      <c r="C32" s="1148"/>
      <c r="D32" s="1148"/>
      <c r="E32" s="1148"/>
      <c r="F32" s="1148"/>
      <c r="G32" s="9"/>
      <c r="H32" s="9" t="str">
        <f>様式7!$F$4</f>
        <v>○○○○○○○○○○○ＥＳＣＯ事業</v>
      </c>
    </row>
  </sheetData>
  <mergeCells count="11">
    <mergeCell ref="G3:H3"/>
    <mergeCell ref="A32:F32"/>
    <mergeCell ref="D17:F17"/>
    <mergeCell ref="D20:F20"/>
    <mergeCell ref="D24:F24"/>
    <mergeCell ref="D5:F5"/>
    <mergeCell ref="D14:F14"/>
    <mergeCell ref="D15:F15"/>
    <mergeCell ref="D16:F16"/>
    <mergeCell ref="A3:C4"/>
    <mergeCell ref="D3:F4"/>
  </mergeCells>
  <phoneticPr fontId="5"/>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37</vt:i4>
      </vt:variant>
    </vt:vector>
  </HeadingPairs>
  <TitlesOfParts>
    <vt:vector size="75"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様式10-2-10</vt:lpstr>
      <vt:lpstr>様式10-2-11</vt:lpstr>
      <vt:lpstr>様式10-3-1</vt:lpstr>
      <vt:lpstr>様式10-3-2</vt:lpstr>
      <vt:lpstr>様式10-3-3</vt:lpstr>
      <vt:lpstr>様式10-4</vt:lpstr>
      <vt:lpstr>様式11 </vt:lpstr>
      <vt:lpstr>様式12</vt:lpstr>
      <vt:lpstr>様式13</vt:lpstr>
      <vt:lpstr>様式14</vt:lpstr>
      <vt:lpstr>様式15</vt:lpstr>
      <vt:lpstr>様式16</vt:lpstr>
      <vt:lpstr>参考１）行政財産</vt:lpstr>
      <vt:lpstr>参考２）工事費利益加算</vt:lpstr>
      <vt:lpstr>参考３）消費電力量計算シート</vt:lpstr>
      <vt:lpstr>'参考１）行政財産'!Print_Area</vt:lpstr>
      <vt:lpstr>'参考３）消費電力量計算シート'!Print_Area</vt:lpstr>
      <vt:lpstr>'様式10-1'!Print_Area</vt:lpstr>
      <vt:lpstr>'様式10-2-1'!Print_Area</vt:lpstr>
      <vt:lpstr>'様式10-2-10'!Print_Area</vt:lpstr>
      <vt:lpstr>'様式10-2-11'!Print_Area</vt:lpstr>
      <vt:lpstr>'様式10-2-2'!Print_Area</vt:lpstr>
      <vt:lpstr>'様式10-2-3'!Print_Area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lpstr>'参考３）消費電力量計算シート'!Print_Titles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2017-05-09T06:43:50Z</dcterms:created>
  <dcterms:modified xsi:type="dcterms:W3CDTF">2022-06-14T07:21:49Z</dcterms:modified>
</cp:coreProperties>
</file>